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yk48\OneDrive\바탕 화면\"/>
    </mc:Choice>
  </mc:AlternateContent>
  <xr:revisionPtr revIDLastSave="0" documentId="13_ncr:1_{DF2D43EE-5BDB-485F-A218-951027FA1AE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알림" sheetId="2" r:id="rId1"/>
    <sheet name="sample" sheetId="1" r:id="rId2"/>
    <sheet name="9.12~9.17" sheetId="4" r:id="rId3"/>
    <sheet name="9.18~9.24" sheetId="5" r:id="rId4"/>
  </sheets>
  <definedNames>
    <definedName name="_xlnm.Print_Area" localSheetId="2">'9.12~9.17'!$G$4:$P$17</definedName>
    <definedName name="_xlnm.Print_Area" localSheetId="3">'9.18~9.24'!$G$4:$P$17</definedName>
    <definedName name="_xlnm.Print_Area" localSheetId="1">sample!$G$4:$P$17</definedName>
    <definedName name="스케쥴" localSheetId="2">'9.12~9.17'!$P$6:$P$17,'9.12~9.17'!$N$6:$N$17,'9.12~9.17'!$L$6:$L$17,'9.12~9.17'!$J$6:$J$17,'9.12~9.17'!$H$6:$H$17</definedName>
    <definedName name="스케쥴" localSheetId="3">'9.18~9.24'!$P$6:$P$17,'9.18~9.24'!$N$6:$N$17,'9.18~9.24'!$L$6:$L$17,'9.18~9.24'!$J$6:$J$17,'9.18~9.24'!$H$6:$H$17</definedName>
    <definedName name="스케쥴">sample!$P$6:$P$17,sample!$N$6:$N$17,sample!$L$6:$L$17,sample!$J$6:$J$17,sample!$H$6:$H$17</definedName>
    <definedName name="스케쥴범위all" localSheetId="2">'9.12~9.17'!$G$6:$Q$17</definedName>
    <definedName name="스케쥴범위all" localSheetId="3">'9.18~9.24'!$G$6:$Q$17</definedName>
    <definedName name="스케쥴범위all">sample!$G$6:$Q$17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58" i="4" l="1"/>
  <c r="AA57" i="4"/>
  <c r="AC56" i="5"/>
  <c r="AC55" i="5"/>
  <c r="AC54" i="5"/>
  <c r="AC53" i="5"/>
  <c r="AC52" i="5"/>
  <c r="AC51" i="5"/>
  <c r="AC50" i="5"/>
  <c r="AC49" i="5"/>
  <c r="AC48" i="5"/>
  <c r="AC47" i="5"/>
  <c r="AC46" i="5"/>
  <c r="AC45" i="5"/>
  <c r="AC44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30" i="5"/>
  <c r="AC29" i="5"/>
  <c r="AC28" i="5"/>
  <c r="AC27" i="5"/>
  <c r="AC26" i="5"/>
  <c r="I26" i="5" a="1"/>
  <c r="I26" i="5" s="1"/>
  <c r="H26" i="5" a="1"/>
  <c r="H26" i="5" s="1"/>
  <c r="AC25" i="5"/>
  <c r="I25" i="5" a="1"/>
  <c r="I25" i="5" s="1"/>
  <c r="H25" i="5" a="1"/>
  <c r="H25" i="5" s="1"/>
  <c r="AC24" i="5"/>
  <c r="I24" i="5" a="1"/>
  <c r="I24" i="5" s="1"/>
  <c r="H24" i="5" a="1"/>
  <c r="H24" i="5" s="1"/>
  <c r="AC23" i="5"/>
  <c r="I23" i="5" a="1"/>
  <c r="I23" i="5" s="1"/>
  <c r="H23" i="5" a="1"/>
  <c r="H23" i="5" s="1"/>
  <c r="AC22" i="5"/>
  <c r="H22" i="5" s="1" a="1"/>
  <c r="H22" i="5" s="1"/>
  <c r="I22" i="5" a="1"/>
  <c r="I22" i="5" s="1"/>
  <c r="AC21" i="5"/>
  <c r="I21" i="5" a="1"/>
  <c r="I21" i="5" s="1"/>
  <c r="AC20" i="5"/>
  <c r="I20" i="5" a="1"/>
  <c r="I20" i="5" s="1"/>
  <c r="AC19" i="5"/>
  <c r="I19" i="5" a="1"/>
  <c r="I19" i="5" s="1"/>
  <c r="AC18" i="5"/>
  <c r="I18" i="5" a="1"/>
  <c r="I18" i="5" s="1"/>
  <c r="H18" i="5" a="1"/>
  <c r="H18" i="5" s="1"/>
  <c r="AC17" i="5"/>
  <c r="I17" i="5" a="1"/>
  <c r="I17" i="5" s="1"/>
  <c r="H17" i="5" a="1"/>
  <c r="H17" i="5" s="1"/>
  <c r="AC16" i="5"/>
  <c r="I16" i="5" a="1"/>
  <c r="I16" i="5" s="1"/>
  <c r="H16" i="5" a="1"/>
  <c r="H16" i="5" s="1"/>
  <c r="AC15" i="5"/>
  <c r="I15" i="5" a="1"/>
  <c r="I15" i="5" s="1"/>
  <c r="H15" i="5" a="1"/>
  <c r="H15" i="5" s="1"/>
  <c r="AC14" i="5"/>
  <c r="H14" i="5" s="1" a="1"/>
  <c r="H14" i="5" s="1"/>
  <c r="I14" i="5" a="1"/>
  <c r="I14" i="5" s="1"/>
  <c r="AC13" i="5"/>
  <c r="I13" i="5" a="1"/>
  <c r="I13" i="5" s="1"/>
  <c r="AC12" i="5"/>
  <c r="I12" i="5" a="1"/>
  <c r="I12" i="5" s="1"/>
  <c r="AC11" i="5"/>
  <c r="I11" i="5" a="1"/>
  <c r="I11" i="5" s="1"/>
  <c r="AC10" i="5"/>
  <c r="H13" i="5" s="1" a="1"/>
  <c r="H13" i="5" s="1"/>
  <c r="I10" i="5" a="1"/>
  <c r="I10" i="5" s="1"/>
  <c r="AC9" i="5"/>
  <c r="I9" i="5" a="1"/>
  <c r="I9" i="5" s="1"/>
  <c r="AC8" i="5"/>
  <c r="I8" i="5" a="1"/>
  <c r="I8" i="5" s="1"/>
  <c r="H8" i="5" a="1"/>
  <c r="H8" i="5" s="1"/>
  <c r="AC7" i="5"/>
  <c r="K7" i="5" a="1"/>
  <c r="K7" i="5" s="1"/>
  <c r="I7" i="5" a="1"/>
  <c r="I7" i="5" s="1"/>
  <c r="H7" i="5" a="1"/>
  <c r="H7" i="5" s="1"/>
  <c r="AG6" i="5"/>
  <c r="B16" i="5" s="1"/>
  <c r="AC6" i="5"/>
  <c r="H11" i="5" s="1" a="1"/>
  <c r="H11" i="5" s="1"/>
  <c r="I6" i="5" a="1"/>
  <c r="I6" i="5" s="1"/>
  <c r="H6" i="5" a="1"/>
  <c r="H6" i="5" s="1"/>
  <c r="J3" i="5"/>
  <c r="J7" i="5" s="1" a="1"/>
  <c r="J7" i="5" s="1"/>
  <c r="J2" i="5"/>
  <c r="H2" i="5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2" i="4"/>
  <c r="AA43" i="4"/>
  <c r="AA38" i="4"/>
  <c r="AA39" i="4"/>
  <c r="AA40" i="4"/>
  <c r="AA41" i="4"/>
  <c r="AA34" i="4"/>
  <c r="AA35" i="4"/>
  <c r="AA36" i="4"/>
  <c r="AA37" i="4"/>
  <c r="AA30" i="4"/>
  <c r="AA31" i="4"/>
  <c r="AA32" i="4"/>
  <c r="AA33" i="4"/>
  <c r="AA27" i="4"/>
  <c r="AA28" i="4"/>
  <c r="AA29" i="4"/>
  <c r="AA24" i="4"/>
  <c r="AA25" i="4"/>
  <c r="AA26" i="4"/>
  <c r="I25" i="4" a="1"/>
  <c r="I25" i="4" s="1"/>
  <c r="I26" i="4" a="1"/>
  <c r="I26" i="4" s="1"/>
  <c r="H24" i="4" a="1"/>
  <c r="H24" i="4" s="1"/>
  <c r="I24" i="4" a="1"/>
  <c r="I24" i="4" s="1"/>
  <c r="I20" i="4" a="1"/>
  <c r="I20" i="4" s="1"/>
  <c r="I21" i="4" a="1"/>
  <c r="I21" i="4" s="1"/>
  <c r="I22" i="4" a="1"/>
  <c r="I22" i="4" s="1"/>
  <c r="I23" i="4" a="1"/>
  <c r="I23" i="4" s="1"/>
  <c r="I19" i="4" a="1"/>
  <c r="I19" i="4" s="1"/>
  <c r="AA22" i="4"/>
  <c r="H21" i="4" s="1" a="1"/>
  <c r="H21" i="4" s="1"/>
  <c r="AA23" i="4"/>
  <c r="AA20" i="4"/>
  <c r="AA21" i="4"/>
  <c r="AA18" i="4"/>
  <c r="AA19" i="4"/>
  <c r="J3" i="4"/>
  <c r="K24" i="4" s="1" a="1"/>
  <c r="K24" i="4" s="1"/>
  <c r="I18" i="4" a="1"/>
  <c r="I18" i="4" s="1"/>
  <c r="AA17" i="4"/>
  <c r="I17" i="4" a="1"/>
  <c r="I17" i="4" s="1"/>
  <c r="AA16" i="4"/>
  <c r="I16" i="4" a="1"/>
  <c r="I16" i="4" s="1"/>
  <c r="AA15" i="4"/>
  <c r="I15" i="4" a="1"/>
  <c r="I15" i="4" s="1"/>
  <c r="AA14" i="4"/>
  <c r="I14" i="4" a="1"/>
  <c r="I14" i="4" s="1"/>
  <c r="AA13" i="4"/>
  <c r="I13" i="4" a="1"/>
  <c r="I13" i="4" s="1"/>
  <c r="AA12" i="4"/>
  <c r="I12" i="4" a="1"/>
  <c r="I12" i="4" s="1"/>
  <c r="AA11" i="4"/>
  <c r="I11" i="4" a="1"/>
  <c r="I11" i="4" s="1"/>
  <c r="AA10" i="4"/>
  <c r="I10" i="4" a="1"/>
  <c r="I10" i="4" s="1"/>
  <c r="AA9" i="4"/>
  <c r="I9" i="4" a="1"/>
  <c r="I9" i="4" s="1"/>
  <c r="AA8" i="4"/>
  <c r="I8" i="4" a="1"/>
  <c r="I8" i="4" s="1"/>
  <c r="AA7" i="4"/>
  <c r="I7" i="4" a="1"/>
  <c r="I7" i="4" s="1"/>
  <c r="AE6" i="4"/>
  <c r="B19" i="4" s="1"/>
  <c r="AA6" i="4"/>
  <c r="H7" i="4" s="1" a="1"/>
  <c r="H7" i="4" s="1"/>
  <c r="I6" i="4" a="1"/>
  <c r="I6" i="4" s="1"/>
  <c r="H2" i="4"/>
  <c r="Y17" i="1"/>
  <c r="Y16" i="1"/>
  <c r="L3" i="5" l="1"/>
  <c r="M15" i="5" s="1" a="1"/>
  <c r="M15" i="5" s="1"/>
  <c r="J6" i="5" a="1"/>
  <c r="J6" i="5" s="1"/>
  <c r="K10" i="5" a="1"/>
  <c r="K10" i="5" s="1"/>
  <c r="M7" i="5" a="1"/>
  <c r="M7" i="5" s="1"/>
  <c r="K9" i="5" a="1"/>
  <c r="K9" i="5" s="1"/>
  <c r="J8" i="5" a="1"/>
  <c r="J8" i="5" s="1"/>
  <c r="L2" i="5"/>
  <c r="K23" i="5" a="1"/>
  <c r="K23" i="5" s="1"/>
  <c r="K22" i="5" a="1"/>
  <c r="K22" i="5" s="1"/>
  <c r="J20" i="5" a="1"/>
  <c r="J20" i="5" s="1"/>
  <c r="J19" i="5" a="1"/>
  <c r="J19" i="5" s="1"/>
  <c r="K15" i="5" a="1"/>
  <c r="K15" i="5" s="1"/>
  <c r="K14" i="5" a="1"/>
  <c r="K14" i="5" s="1"/>
  <c r="K25" i="5" a="1"/>
  <c r="K25" i="5" s="1"/>
  <c r="K24" i="5" a="1"/>
  <c r="K24" i="5" s="1"/>
  <c r="J22" i="5" a="1"/>
  <c r="J22" i="5" s="1"/>
  <c r="J21" i="5" a="1"/>
  <c r="J21" i="5" s="1"/>
  <c r="K17" i="5" a="1"/>
  <c r="K17" i="5" s="1"/>
  <c r="K16" i="5" a="1"/>
  <c r="K16" i="5" s="1"/>
  <c r="K26" i="5" a="1"/>
  <c r="K26" i="5" s="1"/>
  <c r="J24" i="5" a="1"/>
  <c r="J24" i="5" s="1"/>
  <c r="J23" i="5" a="1"/>
  <c r="J23" i="5" s="1"/>
  <c r="J26" i="5" a="1"/>
  <c r="J26" i="5" s="1"/>
  <c r="J25" i="5" a="1"/>
  <c r="J25" i="5" s="1"/>
  <c r="K21" i="5" a="1"/>
  <c r="K21" i="5" s="1"/>
  <c r="K20" i="5" a="1"/>
  <c r="K20" i="5" s="1"/>
  <c r="J18" i="5" a="1"/>
  <c r="J18" i="5" s="1"/>
  <c r="J17" i="5" a="1"/>
  <c r="J17" i="5" s="1"/>
  <c r="K6" i="5" a="1"/>
  <c r="K6" i="5" s="1"/>
  <c r="M6" i="5" a="1"/>
  <c r="M6" i="5" s="1"/>
  <c r="B7" i="5"/>
  <c r="B9" i="5"/>
  <c r="L10" i="5" a="1"/>
  <c r="L10" i="5" s="1"/>
  <c r="L11" i="5" a="1"/>
  <c r="L11" i="5" s="1"/>
  <c r="J12" i="5" a="1"/>
  <c r="J12" i="5" s="1"/>
  <c r="B13" i="5"/>
  <c r="J13" i="5" a="1"/>
  <c r="J13" i="5" s="1"/>
  <c r="M13" i="5" a="1"/>
  <c r="M13" i="5" s="1"/>
  <c r="L14" i="5" a="1"/>
  <c r="L14" i="5" s="1"/>
  <c r="K18" i="5" a="1"/>
  <c r="K18" i="5" s="1"/>
  <c r="L26" i="5" a="1"/>
  <c r="L26" i="5" s="1"/>
  <c r="L25" i="5" a="1"/>
  <c r="L25" i="5" s="1"/>
  <c r="M21" i="5" a="1"/>
  <c r="M21" i="5" s="1"/>
  <c r="M20" i="5" a="1"/>
  <c r="M20" i="5" s="1"/>
  <c r="L18" i="5" a="1"/>
  <c r="L18" i="5" s="1"/>
  <c r="L17" i="5" a="1"/>
  <c r="L17" i="5" s="1"/>
  <c r="M23" i="5" a="1"/>
  <c r="M23" i="5" s="1"/>
  <c r="M22" i="5" a="1"/>
  <c r="M22" i="5" s="1"/>
  <c r="L20" i="5" a="1"/>
  <c r="L20" i="5" s="1"/>
  <c r="L19" i="5" a="1"/>
  <c r="L19" i="5" s="1"/>
  <c r="M25" i="5" a="1"/>
  <c r="M25" i="5" s="1"/>
  <c r="M24" i="5" a="1"/>
  <c r="M24" i="5" s="1"/>
  <c r="L22" i="5" a="1"/>
  <c r="L22" i="5" s="1"/>
  <c r="L21" i="5" a="1"/>
  <c r="L21" i="5" s="1"/>
  <c r="M26" i="5" a="1"/>
  <c r="M26" i="5" s="1"/>
  <c r="L24" i="5" a="1"/>
  <c r="L24" i="5" s="1"/>
  <c r="L23" i="5" a="1"/>
  <c r="L23" i="5" s="1"/>
  <c r="M19" i="5" a="1"/>
  <c r="M19" i="5" s="1"/>
  <c r="M18" i="5" a="1"/>
  <c r="M18" i="5" s="1"/>
  <c r="L16" i="5" a="1"/>
  <c r="L16" i="5" s="1"/>
  <c r="L15" i="5" a="1"/>
  <c r="L15" i="5" s="1"/>
  <c r="B6" i="5"/>
  <c r="L7" i="5" a="1"/>
  <c r="L7" i="5" s="1"/>
  <c r="K8" i="5" a="1"/>
  <c r="K8" i="5" s="1"/>
  <c r="M8" i="5" a="1"/>
  <c r="M8" i="5" s="1"/>
  <c r="H9" i="5" a="1"/>
  <c r="H9" i="5" s="1"/>
  <c r="J9" i="5" a="1"/>
  <c r="J9" i="5" s="1"/>
  <c r="L9" i="5" a="1"/>
  <c r="L9" i="5" s="1"/>
  <c r="J10" i="5" a="1"/>
  <c r="J10" i="5" s="1"/>
  <c r="B11" i="5"/>
  <c r="J11" i="5" a="1"/>
  <c r="J11" i="5" s="1"/>
  <c r="M11" i="5" a="1"/>
  <c r="M11" i="5" s="1"/>
  <c r="H12" i="5" a="1"/>
  <c r="H12" i="5" s="1"/>
  <c r="M12" i="5" a="1"/>
  <c r="M12" i="5" s="1"/>
  <c r="K13" i="5" a="1"/>
  <c r="K13" i="5" s="1"/>
  <c r="M14" i="5" a="1"/>
  <c r="M14" i="5" s="1"/>
  <c r="J15" i="5" a="1"/>
  <c r="J15" i="5" s="1"/>
  <c r="N3" i="5"/>
  <c r="L6" i="5" a="1"/>
  <c r="L6" i="5" s="1"/>
  <c r="B8" i="5"/>
  <c r="M9" i="5" a="1"/>
  <c r="M9" i="5" s="1"/>
  <c r="H10" i="5" a="1"/>
  <c r="H10" i="5" s="1"/>
  <c r="M10" i="5" a="1"/>
  <c r="M10" i="5" s="1"/>
  <c r="K11" i="5" a="1"/>
  <c r="K11" i="5" s="1"/>
  <c r="K12" i="5" a="1"/>
  <c r="K12" i="5" s="1"/>
  <c r="J14" i="5" a="1"/>
  <c r="J14" i="5" s="1"/>
  <c r="J16" i="5" a="1"/>
  <c r="J16" i="5" s="1"/>
  <c r="M17" i="5" a="1"/>
  <c r="M17" i="5" s="1"/>
  <c r="B25" i="5"/>
  <c r="B23" i="5"/>
  <c r="B21" i="5"/>
  <c r="B19" i="5"/>
  <c r="B17" i="5"/>
  <c r="B15" i="5"/>
  <c r="B20" i="5"/>
  <c r="B12" i="5"/>
  <c r="B10" i="5"/>
  <c r="B22" i="5"/>
  <c r="B24" i="5"/>
  <c r="B26" i="5"/>
  <c r="B18" i="5"/>
  <c r="L8" i="5" a="1"/>
  <c r="L8" i="5" s="1"/>
  <c r="L12" i="5" a="1"/>
  <c r="L12" i="5" s="1"/>
  <c r="L13" i="5" a="1"/>
  <c r="L13" i="5" s="1"/>
  <c r="B14" i="5"/>
  <c r="M16" i="5" a="1"/>
  <c r="M16" i="5" s="1"/>
  <c r="K19" i="5" a="1"/>
  <c r="K19" i="5" s="1"/>
  <c r="H19" i="5" a="1"/>
  <c r="H19" i="5" s="1"/>
  <c r="H20" i="5" a="1"/>
  <c r="H20" i="5" s="1"/>
  <c r="H21" i="5" a="1"/>
  <c r="H21" i="5" s="1"/>
  <c r="J2" i="4"/>
  <c r="K22" i="4" a="1"/>
  <c r="K22" i="4" s="1"/>
  <c r="B26" i="4"/>
  <c r="K18" i="4" a="1"/>
  <c r="K18" i="4" s="1"/>
  <c r="K8" i="4" a="1"/>
  <c r="K8" i="4" s="1"/>
  <c r="L3" i="4"/>
  <c r="L23" i="4" s="1" a="1"/>
  <c r="L23" i="4" s="1"/>
  <c r="K21" i="4" a="1"/>
  <c r="K21" i="4" s="1"/>
  <c r="K26" i="4" a="1"/>
  <c r="K26" i="4" s="1"/>
  <c r="B22" i="4"/>
  <c r="L24" i="4" a="1"/>
  <c r="L24" i="4" s="1"/>
  <c r="L20" i="4" a="1"/>
  <c r="L20" i="4" s="1"/>
  <c r="J21" i="4" a="1"/>
  <c r="J21" i="4" s="1"/>
  <c r="K20" i="4" a="1"/>
  <c r="K20" i="4" s="1"/>
  <c r="K25" i="4" a="1"/>
  <c r="K25" i="4" s="1"/>
  <c r="J24" i="4" a="1"/>
  <c r="J24" i="4" s="1"/>
  <c r="K7" i="4" a="1"/>
  <c r="K7" i="4" s="1"/>
  <c r="K10" i="4" a="1"/>
  <c r="K10" i="4" s="1"/>
  <c r="K19" i="4" a="1"/>
  <c r="K19" i="4" s="1"/>
  <c r="J7" i="4" a="1"/>
  <c r="J7" i="4" s="1"/>
  <c r="K12" i="4" a="1"/>
  <c r="K12" i="4" s="1"/>
  <c r="K23" i="4" a="1"/>
  <c r="K23" i="4" s="1"/>
  <c r="J23" i="4" a="1"/>
  <c r="J23" i="4" s="1"/>
  <c r="L22" i="4" a="1"/>
  <c r="L22" i="4" s="1"/>
  <c r="H23" i="4" a="1"/>
  <c r="H23" i="4" s="1"/>
  <c r="J20" i="4" a="1"/>
  <c r="J20" i="4" s="1"/>
  <c r="L19" i="4" a="1"/>
  <c r="L19" i="4" s="1"/>
  <c r="L21" i="4" a="1"/>
  <c r="L21" i="4" s="1"/>
  <c r="J22" i="4" a="1"/>
  <c r="J22" i="4" s="1"/>
  <c r="J19" i="4" a="1"/>
  <c r="J19" i="4" s="1"/>
  <c r="H19" i="4" a="1"/>
  <c r="H19" i="4" s="1"/>
  <c r="H22" i="4" a="1"/>
  <c r="H22" i="4" s="1"/>
  <c r="H20" i="4" a="1"/>
  <c r="H20" i="4" s="1"/>
  <c r="H25" i="4" a="1"/>
  <c r="H25" i="4" s="1"/>
  <c r="J11" i="4" a="1"/>
  <c r="J11" i="4" s="1"/>
  <c r="L25" i="4" a="1"/>
  <c r="L25" i="4" s="1"/>
  <c r="J9" i="4" a="1"/>
  <c r="J9" i="4" s="1"/>
  <c r="H6" i="4" a="1"/>
  <c r="H6" i="4" s="1"/>
  <c r="J13" i="4" a="1"/>
  <c r="J13" i="4" s="1"/>
  <c r="J26" i="4" a="1"/>
  <c r="J26" i="4" s="1"/>
  <c r="L26" i="4" a="1"/>
  <c r="L26" i="4" s="1"/>
  <c r="H26" i="4" a="1"/>
  <c r="H26" i="4" s="1"/>
  <c r="J25" i="4" a="1"/>
  <c r="J25" i="4" s="1"/>
  <c r="B25" i="4"/>
  <c r="B21" i="4"/>
  <c r="B24" i="4"/>
  <c r="B20" i="4"/>
  <c r="B23" i="4"/>
  <c r="H18" i="4" a="1"/>
  <c r="H18" i="4" s="1"/>
  <c r="M6" i="4" a="1"/>
  <c r="M6" i="4" s="1"/>
  <c r="M15" i="4" a="1"/>
  <c r="M15" i="4" s="1"/>
  <c r="L14" i="4" a="1"/>
  <c r="L14" i="4" s="1"/>
  <c r="M13" i="4" a="1"/>
  <c r="M13" i="4" s="1"/>
  <c r="L12" i="4" a="1"/>
  <c r="L12" i="4" s="1"/>
  <c r="M11" i="4" a="1"/>
  <c r="M11" i="4" s="1"/>
  <c r="M9" i="4" a="1"/>
  <c r="M9" i="4" s="1"/>
  <c r="L8" i="4" a="1"/>
  <c r="L8" i="4" s="1"/>
  <c r="L18" i="4" a="1"/>
  <c r="L18" i="4" s="1"/>
  <c r="M17" i="4" a="1"/>
  <c r="M17" i="4" s="1"/>
  <c r="L16" i="4" a="1"/>
  <c r="L16" i="4" s="1"/>
  <c r="L10" i="4" a="1"/>
  <c r="L10" i="4" s="1"/>
  <c r="L9" i="4" a="1"/>
  <c r="L9" i="4" s="1"/>
  <c r="M10" i="4" a="1"/>
  <c r="M10" i="4" s="1"/>
  <c r="L11" i="4" a="1"/>
  <c r="L11" i="4" s="1"/>
  <c r="M12" i="4" a="1"/>
  <c r="M12" i="4" s="1"/>
  <c r="L13" i="4" a="1"/>
  <c r="L13" i="4" s="1"/>
  <c r="M14" i="4" a="1"/>
  <c r="M14" i="4" s="1"/>
  <c r="L15" i="4" a="1"/>
  <c r="L15" i="4" s="1"/>
  <c r="M16" i="4" a="1"/>
  <c r="M16" i="4" s="1"/>
  <c r="L17" i="4" a="1"/>
  <c r="L17" i="4" s="1"/>
  <c r="M18" i="4" a="1"/>
  <c r="M18" i="4" s="1"/>
  <c r="L2" i="4"/>
  <c r="M7" i="4" a="1"/>
  <c r="M7" i="4" s="1"/>
  <c r="B17" i="4"/>
  <c r="B15" i="4"/>
  <c r="B13" i="4"/>
  <c r="B11" i="4"/>
  <c r="B9" i="4"/>
  <c r="B7" i="4"/>
  <c r="L6" i="4" a="1"/>
  <c r="L6" i="4" s="1"/>
  <c r="H14" i="4" a="1"/>
  <c r="H14" i="4" s="1"/>
  <c r="H16" i="4" a="1"/>
  <c r="H16" i="4" s="1"/>
  <c r="K14" i="4" a="1"/>
  <c r="K14" i="4" s="1"/>
  <c r="J15" i="4" a="1"/>
  <c r="J15" i="4" s="1"/>
  <c r="K16" i="4" a="1"/>
  <c r="K16" i="4" s="1"/>
  <c r="J17" i="4" a="1"/>
  <c r="J17" i="4" s="1"/>
  <c r="M8" i="4" a="1"/>
  <c r="M8" i="4" s="1"/>
  <c r="B6" i="4"/>
  <c r="K6" i="4" a="1"/>
  <c r="K6" i="4" s="1"/>
  <c r="J18" i="4" a="1"/>
  <c r="J18" i="4" s="1"/>
  <c r="K17" i="4" a="1"/>
  <c r="K17" i="4" s="1"/>
  <c r="J16" i="4" a="1"/>
  <c r="J16" i="4" s="1"/>
  <c r="K15" i="4" a="1"/>
  <c r="K15" i="4" s="1"/>
  <c r="J14" i="4" a="1"/>
  <c r="J14" i="4" s="1"/>
  <c r="K13" i="4" a="1"/>
  <c r="K13" i="4" s="1"/>
  <c r="J12" i="4" a="1"/>
  <c r="J12" i="4" s="1"/>
  <c r="K11" i="4" a="1"/>
  <c r="K11" i="4" s="1"/>
  <c r="J10" i="4" a="1"/>
  <c r="J10" i="4" s="1"/>
  <c r="K9" i="4" a="1"/>
  <c r="K9" i="4" s="1"/>
  <c r="J8" i="4" a="1"/>
  <c r="J8" i="4" s="1"/>
  <c r="J6" i="4" a="1"/>
  <c r="J6" i="4" s="1"/>
  <c r="H12" i="4" a="1"/>
  <c r="H12" i="4" s="1"/>
  <c r="H10" i="4" a="1"/>
  <c r="H10" i="4" s="1"/>
  <c r="H8" i="4" a="1"/>
  <c r="H8" i="4" s="1"/>
  <c r="L7" i="4" a="1"/>
  <c r="L7" i="4" s="1"/>
  <c r="B8" i="4"/>
  <c r="H9" i="4" a="1"/>
  <c r="H9" i="4" s="1"/>
  <c r="B10" i="4"/>
  <c r="H11" i="4" a="1"/>
  <c r="H11" i="4" s="1"/>
  <c r="B12" i="4"/>
  <c r="H13" i="4" a="1"/>
  <c r="H13" i="4" s="1"/>
  <c r="B14" i="4"/>
  <c r="H15" i="4" a="1"/>
  <c r="H15" i="4" s="1"/>
  <c r="B16" i="4"/>
  <c r="H17" i="4" a="1"/>
  <c r="H17" i="4" s="1"/>
  <c r="B18" i="4"/>
  <c r="Y15" i="1"/>
  <c r="I18" i="1" a="1"/>
  <c r="I18" i="1" s="1"/>
  <c r="K18" i="1" a="1"/>
  <c r="K18" i="1" s="1"/>
  <c r="M18" i="1" a="1"/>
  <c r="M18" i="1" s="1"/>
  <c r="O18" i="1" a="1"/>
  <c r="O18" i="1" s="1"/>
  <c r="B15" i="1"/>
  <c r="B16" i="1"/>
  <c r="B17" i="1"/>
  <c r="B18" i="1"/>
  <c r="B7" i="1"/>
  <c r="O26" i="5" l="1" a="1"/>
  <c r="O26" i="5" s="1"/>
  <c r="N26" i="5" a="1"/>
  <c r="N26" i="5" s="1"/>
  <c r="N24" i="5" a="1"/>
  <c r="N24" i="5" s="1"/>
  <c r="N23" i="5" a="1"/>
  <c r="N23" i="5" s="1"/>
  <c r="O19" i="5" a="1"/>
  <c r="O19" i="5" s="1"/>
  <c r="O18" i="5" a="1"/>
  <c r="O18" i="5" s="1"/>
  <c r="N16" i="5" a="1"/>
  <c r="N16" i="5" s="1"/>
  <c r="N15" i="5" a="1"/>
  <c r="N15" i="5" s="1"/>
  <c r="N25" i="5" a="1"/>
  <c r="N25" i="5" s="1"/>
  <c r="O21" i="5" a="1"/>
  <c r="O21" i="5" s="1"/>
  <c r="O20" i="5" a="1"/>
  <c r="O20" i="5" s="1"/>
  <c r="N18" i="5" a="1"/>
  <c r="N18" i="5" s="1"/>
  <c r="N17" i="5" a="1"/>
  <c r="N17" i="5" s="1"/>
  <c r="O23" i="5" a="1"/>
  <c r="O23" i="5" s="1"/>
  <c r="O22" i="5" a="1"/>
  <c r="O22" i="5" s="1"/>
  <c r="O25" i="5" a="1"/>
  <c r="O25" i="5" s="1"/>
  <c r="O24" i="5" a="1"/>
  <c r="O24" i="5" s="1"/>
  <c r="N22" i="5" a="1"/>
  <c r="N22" i="5" s="1"/>
  <c r="N21" i="5" a="1"/>
  <c r="N21" i="5" s="1"/>
  <c r="O17" i="5" a="1"/>
  <c r="O17" i="5" s="1"/>
  <c r="O16" i="5" a="1"/>
  <c r="O16" i="5" s="1"/>
  <c r="N14" i="5" a="1"/>
  <c r="N14" i="5" s="1"/>
  <c r="O13" i="5" a="1"/>
  <c r="O13" i="5" s="1"/>
  <c r="N11" i="5" a="1"/>
  <c r="N11" i="5" s="1"/>
  <c r="N10" i="5" a="1"/>
  <c r="N10" i="5" s="1"/>
  <c r="N20" i="5" a="1"/>
  <c r="N20" i="5" s="1"/>
  <c r="O14" i="5" a="1"/>
  <c r="O14" i="5" s="1"/>
  <c r="N13" i="5" a="1"/>
  <c r="N13" i="5" s="1"/>
  <c r="N12" i="5" a="1"/>
  <c r="N12" i="5" s="1"/>
  <c r="N6" i="5" a="1"/>
  <c r="N6" i="5" s="1"/>
  <c r="P3" i="5"/>
  <c r="O15" i="5" a="1"/>
  <c r="O15" i="5" s="1"/>
  <c r="O10" i="5" a="1"/>
  <c r="O10" i="5" s="1"/>
  <c r="O9" i="5" a="1"/>
  <c r="O9" i="5" s="1"/>
  <c r="O8" i="5" a="1"/>
  <c r="O8" i="5" s="1"/>
  <c r="N7" i="5" a="1"/>
  <c r="N7" i="5" s="1"/>
  <c r="N2" i="5"/>
  <c r="O7" i="5" a="1"/>
  <c r="O7" i="5" s="1"/>
  <c r="N19" i="5" a="1"/>
  <c r="N19" i="5" s="1"/>
  <c r="O12" i="5" a="1"/>
  <c r="O12" i="5" s="1"/>
  <c r="O11" i="5" a="1"/>
  <c r="O11" i="5" s="1"/>
  <c r="N9" i="5" a="1"/>
  <c r="N9" i="5" s="1"/>
  <c r="O6" i="5" a="1"/>
  <c r="O6" i="5" s="1"/>
  <c r="N8" i="5" a="1"/>
  <c r="N8" i="5" s="1"/>
  <c r="N3" i="4"/>
  <c r="M22" i="4" a="1"/>
  <c r="M22" i="4" s="1"/>
  <c r="M24" i="4" a="1"/>
  <c r="M24" i="4" s="1"/>
  <c r="M23" i="4" a="1"/>
  <c r="M23" i="4" s="1"/>
  <c r="M21" i="4" a="1"/>
  <c r="M21" i="4" s="1"/>
  <c r="M25" i="4" a="1"/>
  <c r="M25" i="4" s="1"/>
  <c r="M20" i="4" a="1"/>
  <c r="M20" i="4" s="1"/>
  <c r="M19" i="4" a="1"/>
  <c r="M19" i="4" s="1"/>
  <c r="M26" i="4" a="1"/>
  <c r="M26" i="4" s="1"/>
  <c r="O6" i="4" a="1"/>
  <c r="O6" i="4" s="1"/>
  <c r="N10" i="4" a="1"/>
  <c r="N10" i="4" s="1"/>
  <c r="N18" i="4" a="1"/>
  <c r="N18" i="4" s="1"/>
  <c r="O17" i="4" a="1"/>
  <c r="O17" i="4" s="1"/>
  <c r="N16" i="4" a="1"/>
  <c r="N16" i="4" s="1"/>
  <c r="O15" i="4" a="1"/>
  <c r="O15" i="4" s="1"/>
  <c r="N14" i="4" a="1"/>
  <c r="N14" i="4" s="1"/>
  <c r="O13" i="4" a="1"/>
  <c r="O13" i="4" s="1"/>
  <c r="N12" i="4" a="1"/>
  <c r="N12" i="4" s="1"/>
  <c r="O11" i="4" a="1"/>
  <c r="O11" i="4" s="1"/>
  <c r="O9" i="4" a="1"/>
  <c r="O9" i="4" s="1"/>
  <c r="N8" i="4" a="1"/>
  <c r="N8" i="4" s="1"/>
  <c r="O7" i="4" a="1"/>
  <c r="O7" i="4" s="1"/>
  <c r="N13" i="4" a="1"/>
  <c r="N13" i="4" s="1"/>
  <c r="O12" i="4" a="1"/>
  <c r="O12" i="4" s="1"/>
  <c r="N11" i="4" a="1"/>
  <c r="N11" i="4" s="1"/>
  <c r="O18" i="4" a="1"/>
  <c r="O18" i="4" s="1"/>
  <c r="N17" i="4" a="1"/>
  <c r="N17" i="4" s="1"/>
  <c r="O16" i="4" a="1"/>
  <c r="O16" i="4" s="1"/>
  <c r="N15" i="4" a="1"/>
  <c r="N15" i="4" s="1"/>
  <c r="O14" i="4" a="1"/>
  <c r="O14" i="4" s="1"/>
  <c r="O10" i="4" a="1"/>
  <c r="O10" i="4" s="1"/>
  <c r="N9" i="4" a="1"/>
  <c r="N9" i="4" s="1"/>
  <c r="O8" i="4" a="1"/>
  <c r="O8" i="4" s="1"/>
  <c r="N7" i="4" a="1"/>
  <c r="N7" i="4" s="1"/>
  <c r="Y11" i="1"/>
  <c r="Y9" i="1"/>
  <c r="Y7" i="1"/>
  <c r="H14" i="1" s="1" a="1"/>
  <c r="H14" i="1" s="1"/>
  <c r="Q26" i="5" l="1" a="1"/>
  <c r="Q26" i="5" s="1"/>
  <c r="P26" i="5" a="1"/>
  <c r="P26" i="5" s="1"/>
  <c r="Q25" i="5" a="1"/>
  <c r="Q25" i="5" s="1"/>
  <c r="Q24" i="5" a="1"/>
  <c r="Q24" i="5" s="1"/>
  <c r="P22" i="5" a="1"/>
  <c r="P22" i="5" s="1"/>
  <c r="P21" i="5" a="1"/>
  <c r="P21" i="5" s="1"/>
  <c r="Q17" i="5" a="1"/>
  <c r="Q17" i="5" s="1"/>
  <c r="Q16" i="5" a="1"/>
  <c r="Q16" i="5" s="1"/>
  <c r="P14" i="5" a="1"/>
  <c r="P14" i="5" s="1"/>
  <c r="P24" i="5" a="1"/>
  <c r="P24" i="5" s="1"/>
  <c r="P23" i="5" a="1"/>
  <c r="P23" i="5" s="1"/>
  <c r="Q19" i="5" a="1"/>
  <c r="Q19" i="5" s="1"/>
  <c r="Q18" i="5" a="1"/>
  <c r="Q18" i="5" s="1"/>
  <c r="P16" i="5" a="1"/>
  <c r="P16" i="5" s="1"/>
  <c r="P25" i="5" a="1"/>
  <c r="P25" i="5" s="1"/>
  <c r="Q21" i="5" a="1"/>
  <c r="Q21" i="5" s="1"/>
  <c r="Q20" i="5" a="1"/>
  <c r="Q20" i="5" s="1"/>
  <c r="Q23" i="5" a="1"/>
  <c r="Q23" i="5" s="1"/>
  <c r="Q22" i="5" a="1"/>
  <c r="Q22" i="5" s="1"/>
  <c r="P20" i="5" a="1"/>
  <c r="P20" i="5" s="1"/>
  <c r="P19" i="5" a="1"/>
  <c r="P19" i="5" s="1"/>
  <c r="Q15" i="5" a="1"/>
  <c r="Q15" i="5" s="1"/>
  <c r="Q14" i="5" a="1"/>
  <c r="Q14" i="5" s="1"/>
  <c r="P17" i="5" a="1"/>
  <c r="P17" i="5" s="1"/>
  <c r="Q12" i="5" a="1"/>
  <c r="Q12" i="5" s="1"/>
  <c r="Q11" i="5" a="1"/>
  <c r="Q11" i="5" s="1"/>
  <c r="P9" i="5" a="1"/>
  <c r="P9" i="5" s="1"/>
  <c r="P8" i="5" a="1"/>
  <c r="P8" i="5" s="1"/>
  <c r="P18" i="5" a="1"/>
  <c r="P18" i="5" s="1"/>
  <c r="P15" i="5" a="1"/>
  <c r="P15" i="5" s="1"/>
  <c r="Q13" i="5" a="1"/>
  <c r="Q13" i="5" s="1"/>
  <c r="P11" i="5" a="1"/>
  <c r="P11" i="5" s="1"/>
  <c r="P10" i="5" a="1"/>
  <c r="P10" i="5" s="1"/>
  <c r="P6" i="5" a="1"/>
  <c r="P6" i="5" s="1"/>
  <c r="P2" i="5"/>
  <c r="P13" i="5" a="1"/>
  <c r="P13" i="5" s="1"/>
  <c r="P12" i="5" a="1"/>
  <c r="P12" i="5" s="1"/>
  <c r="Q8" i="5" a="1"/>
  <c r="Q8" i="5" s="1"/>
  <c r="P7" i="5" a="1"/>
  <c r="P7" i="5" s="1"/>
  <c r="Q10" i="5" a="1"/>
  <c r="Q10" i="5" s="1"/>
  <c r="Q9" i="5" a="1"/>
  <c r="Q9" i="5" s="1"/>
  <c r="Q6" i="5" a="1"/>
  <c r="Q6" i="5" s="1"/>
  <c r="R3" i="5"/>
  <c r="T3" i="5" s="1"/>
  <c r="Q7" i="5" a="1"/>
  <c r="Q7" i="5" s="1"/>
  <c r="P3" i="4"/>
  <c r="O26" i="4" a="1"/>
  <c r="O26" i="4" s="1"/>
  <c r="O21" i="4" a="1"/>
  <c r="O21" i="4" s="1"/>
  <c r="O22" i="4" a="1"/>
  <c r="O22" i="4" s="1"/>
  <c r="O25" i="4" a="1"/>
  <c r="O25" i="4" s="1"/>
  <c r="O20" i="4" a="1"/>
  <c r="O20" i="4" s="1"/>
  <c r="O24" i="4" a="1"/>
  <c r="O24" i="4" s="1"/>
  <c r="O23" i="4" a="1"/>
  <c r="O23" i="4" s="1"/>
  <c r="N2" i="4"/>
  <c r="O19" i="4" a="1"/>
  <c r="O19" i="4" s="1"/>
  <c r="N20" i="4" a="1"/>
  <c r="N20" i="4" s="1"/>
  <c r="N24" i="4" a="1"/>
  <c r="N24" i="4" s="1"/>
  <c r="N6" i="4" a="1"/>
  <c r="N6" i="4" s="1"/>
  <c r="N21" i="4" a="1"/>
  <c r="N21" i="4" s="1"/>
  <c r="N19" i="4" a="1"/>
  <c r="N19" i="4" s="1"/>
  <c r="N25" i="4" a="1"/>
  <c r="N25" i="4" s="1"/>
  <c r="N22" i="4" a="1"/>
  <c r="N22" i="4" s="1"/>
  <c r="N26" i="4" a="1"/>
  <c r="N26" i="4" s="1"/>
  <c r="N23" i="4" a="1"/>
  <c r="N23" i="4" s="1"/>
  <c r="Q6" i="4" a="1"/>
  <c r="Q6" i="4" s="1"/>
  <c r="Q17" i="4" a="1"/>
  <c r="Q17" i="4" s="1"/>
  <c r="Q15" i="4" a="1"/>
  <c r="Q15" i="4" s="1"/>
  <c r="Q13" i="4" a="1"/>
  <c r="Q13" i="4" s="1"/>
  <c r="Q11" i="4" a="1"/>
  <c r="Q11" i="4" s="1"/>
  <c r="Q9" i="4" a="1"/>
  <c r="Q9" i="4" s="1"/>
  <c r="Q7" i="4" a="1"/>
  <c r="Q7" i="4" s="1"/>
  <c r="Q8" i="4" a="1"/>
  <c r="Q8" i="4" s="1"/>
  <c r="Q16" i="4" a="1"/>
  <c r="Q16" i="4" s="1"/>
  <c r="Q14" i="4" a="1"/>
  <c r="Q14" i="4" s="1"/>
  <c r="Q12" i="4" a="1"/>
  <c r="Q12" i="4" s="1"/>
  <c r="Q10" i="4" a="1"/>
  <c r="Q10" i="4" s="1"/>
  <c r="J18" i="1" a="1"/>
  <c r="J18" i="1" s="1"/>
  <c r="H17" i="1" a="1"/>
  <c r="H17" i="1" s="1"/>
  <c r="H16" i="1" a="1"/>
  <c r="H16" i="1" s="1"/>
  <c r="H15" i="1" a="1"/>
  <c r="H15" i="1" s="1"/>
  <c r="Y14" i="1"/>
  <c r="Y13" i="1"/>
  <c r="P18" i="1" s="1" a="1"/>
  <c r="P18" i="1" s="1"/>
  <c r="Y12" i="1"/>
  <c r="N18" i="1" s="1" a="1"/>
  <c r="N18" i="1" s="1"/>
  <c r="Y10" i="1"/>
  <c r="L18" i="1" s="1" a="1"/>
  <c r="L18" i="1" s="1"/>
  <c r="Y8" i="1"/>
  <c r="Y6" i="1"/>
  <c r="H18" i="1" s="1" a="1"/>
  <c r="H18" i="1" s="1"/>
  <c r="H6" i="1" a="1"/>
  <c r="H6" i="1" s="1"/>
  <c r="J3" i="1"/>
  <c r="J2" i="1" s="1"/>
  <c r="AC6" i="1"/>
  <c r="B9" i="1" s="1"/>
  <c r="H2" i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6" i="1" a="1"/>
  <c r="I6" i="1" s="1"/>
  <c r="U26" i="5" l="1" a="1"/>
  <c r="U26" i="5" s="1"/>
  <c r="U22" i="5" a="1"/>
  <c r="U22" i="5" s="1"/>
  <c r="U18" i="5" a="1"/>
  <c r="U18" i="5" s="1"/>
  <c r="U14" i="5" a="1"/>
  <c r="U14" i="5" s="1"/>
  <c r="U10" i="5" a="1"/>
  <c r="U10" i="5" s="1"/>
  <c r="U6" i="5" a="1"/>
  <c r="U6" i="5" s="1"/>
  <c r="U25" i="5" a="1"/>
  <c r="U25" i="5" s="1"/>
  <c r="U21" i="5" a="1"/>
  <c r="U21" i="5" s="1"/>
  <c r="U17" i="5" a="1"/>
  <c r="U17" i="5" s="1"/>
  <c r="U13" i="5" a="1"/>
  <c r="U13" i="5" s="1"/>
  <c r="U9" i="5" a="1"/>
  <c r="U9" i="5" s="1"/>
  <c r="U19" i="5" a="1"/>
  <c r="U19" i="5" s="1"/>
  <c r="U11" i="5" a="1"/>
  <c r="U11" i="5" s="1"/>
  <c r="U24" i="5" a="1"/>
  <c r="U24" i="5" s="1"/>
  <c r="U20" i="5" a="1"/>
  <c r="U20" i="5" s="1"/>
  <c r="U16" i="5" a="1"/>
  <c r="U16" i="5" s="1"/>
  <c r="U12" i="5" a="1"/>
  <c r="U12" i="5" s="1"/>
  <c r="U8" i="5" a="1"/>
  <c r="U8" i="5" s="1"/>
  <c r="U23" i="5" a="1"/>
  <c r="U23" i="5" s="1"/>
  <c r="U15" i="5" a="1"/>
  <c r="U15" i="5" s="1"/>
  <c r="U7" i="5" a="1"/>
  <c r="U7" i="5" s="1"/>
  <c r="T26" i="5" a="1"/>
  <c r="T26" i="5" s="1"/>
  <c r="T24" i="5" a="1"/>
  <c r="T24" i="5" s="1"/>
  <c r="T22" i="5" a="1"/>
  <c r="T22" i="5" s="1"/>
  <c r="T20" i="5" a="1"/>
  <c r="T20" i="5" s="1"/>
  <c r="T18" i="5" a="1"/>
  <c r="T18" i="5" s="1"/>
  <c r="T16" i="5" a="1"/>
  <c r="T16" i="5" s="1"/>
  <c r="T14" i="5" a="1"/>
  <c r="T14" i="5" s="1"/>
  <c r="T12" i="5" a="1"/>
  <c r="T12" i="5" s="1"/>
  <c r="T10" i="5" a="1"/>
  <c r="T10" i="5" s="1"/>
  <c r="T8" i="5" a="1"/>
  <c r="T8" i="5" s="1"/>
  <c r="T6" i="5" a="1"/>
  <c r="T6" i="5" s="1"/>
  <c r="T25" i="5" a="1"/>
  <c r="T25" i="5" s="1"/>
  <c r="T23" i="5" a="1"/>
  <c r="T23" i="5" s="1"/>
  <c r="T21" i="5" a="1"/>
  <c r="T21" i="5" s="1"/>
  <c r="T19" i="5" a="1"/>
  <c r="T19" i="5" s="1"/>
  <c r="T17" i="5" a="1"/>
  <c r="T17" i="5" s="1"/>
  <c r="T15" i="5" a="1"/>
  <c r="T15" i="5" s="1"/>
  <c r="T13" i="5" a="1"/>
  <c r="T13" i="5" s="1"/>
  <c r="T11" i="5" a="1"/>
  <c r="T11" i="5" s="1"/>
  <c r="T9" i="5" a="1"/>
  <c r="T9" i="5" s="1"/>
  <c r="T7" i="5" a="1"/>
  <c r="T7" i="5" s="1"/>
  <c r="T2" i="5"/>
  <c r="S26" i="5" a="1"/>
  <c r="S26" i="5" s="1"/>
  <c r="R26" i="5" a="1"/>
  <c r="R26" i="5" s="1"/>
  <c r="S23" i="5" a="1"/>
  <c r="S23" i="5" s="1"/>
  <c r="S22" i="5" a="1"/>
  <c r="S22" i="5" s="1"/>
  <c r="R20" i="5" a="1"/>
  <c r="R20" i="5" s="1"/>
  <c r="R19" i="5" a="1"/>
  <c r="R19" i="5" s="1"/>
  <c r="S15" i="5" a="1"/>
  <c r="S15" i="5" s="1"/>
  <c r="S14" i="5" a="1"/>
  <c r="S14" i="5" s="1"/>
  <c r="S25" i="5" a="1"/>
  <c r="S25" i="5" s="1"/>
  <c r="S24" i="5" a="1"/>
  <c r="S24" i="5" s="1"/>
  <c r="R22" i="5" a="1"/>
  <c r="R22" i="5" s="1"/>
  <c r="R21" i="5" a="1"/>
  <c r="R21" i="5" s="1"/>
  <c r="S17" i="5" a="1"/>
  <c r="S17" i="5" s="1"/>
  <c r="S16" i="5" a="1"/>
  <c r="S16" i="5" s="1"/>
  <c r="R24" i="5" a="1"/>
  <c r="R24" i="5" s="1"/>
  <c r="R23" i="5" a="1"/>
  <c r="R23" i="5" s="1"/>
  <c r="R25" i="5" a="1"/>
  <c r="R25" i="5" s="1"/>
  <c r="S21" i="5" a="1"/>
  <c r="S21" i="5" s="1"/>
  <c r="S20" i="5" a="1"/>
  <c r="S20" i="5" s="1"/>
  <c r="R18" i="5" a="1"/>
  <c r="R18" i="5" s="1"/>
  <c r="R17" i="5" a="1"/>
  <c r="R17" i="5" s="1"/>
  <c r="S18" i="5" a="1"/>
  <c r="S18" i="5" s="1"/>
  <c r="R15" i="5" a="1"/>
  <c r="R15" i="5" s="1"/>
  <c r="S10" i="5" a="1"/>
  <c r="S10" i="5" s="1"/>
  <c r="R2" i="5"/>
  <c r="S19" i="5" a="1"/>
  <c r="S19" i="5" s="1"/>
  <c r="S12" i="5" a="1"/>
  <c r="S12" i="5" s="1"/>
  <c r="S11" i="5" a="1"/>
  <c r="S11" i="5" s="1"/>
  <c r="R9" i="5" a="1"/>
  <c r="R9" i="5" s="1"/>
  <c r="R6" i="5" a="1"/>
  <c r="R6" i="5" s="1"/>
  <c r="R16" i="5" a="1"/>
  <c r="R16" i="5" s="1"/>
  <c r="R14" i="5" a="1"/>
  <c r="R14" i="5" s="1"/>
  <c r="S13" i="5" a="1"/>
  <c r="S13" i="5" s="1"/>
  <c r="R11" i="5" a="1"/>
  <c r="R11" i="5" s="1"/>
  <c r="R10" i="5" a="1"/>
  <c r="R10" i="5" s="1"/>
  <c r="S8" i="5" a="1"/>
  <c r="S8" i="5" s="1"/>
  <c r="R7" i="5" a="1"/>
  <c r="R7" i="5" s="1"/>
  <c r="S7" i="5" a="1"/>
  <c r="S7" i="5" s="1"/>
  <c r="R13" i="5" a="1"/>
  <c r="R13" i="5" s="1"/>
  <c r="R12" i="5" a="1"/>
  <c r="R12" i="5" s="1"/>
  <c r="S6" i="5" a="1"/>
  <c r="S6" i="5" s="1"/>
  <c r="S9" i="5" a="1"/>
  <c r="S9" i="5" s="1"/>
  <c r="R8" i="5" a="1"/>
  <c r="R8" i="5" s="1"/>
  <c r="Q20" i="4" a="1"/>
  <c r="Q20" i="4" s="1"/>
  <c r="Q24" i="4" a="1"/>
  <c r="Q24" i="4" s="1"/>
  <c r="Q21" i="4" a="1"/>
  <c r="Q21" i="4" s="1"/>
  <c r="Q25" i="4" a="1"/>
  <c r="Q25" i="4" s="1"/>
  <c r="Q23" i="4" a="1"/>
  <c r="Q23" i="4" s="1"/>
  <c r="Q18" i="4" a="1"/>
  <c r="Q18" i="4" s="1"/>
  <c r="Q22" i="4" a="1"/>
  <c r="Q22" i="4" s="1"/>
  <c r="Q26" i="4" a="1"/>
  <c r="Q26" i="4" s="1"/>
  <c r="Q19" i="4" a="1"/>
  <c r="Q19" i="4" s="1"/>
  <c r="P2" i="4"/>
  <c r="P7" i="4" a="1"/>
  <c r="P7" i="4" s="1"/>
  <c r="P9" i="4" a="1"/>
  <c r="P9" i="4" s="1"/>
  <c r="P11" i="4" a="1"/>
  <c r="P11" i="4" s="1"/>
  <c r="P13" i="4" a="1"/>
  <c r="P13" i="4" s="1"/>
  <c r="P15" i="4" a="1"/>
  <c r="P15" i="4" s="1"/>
  <c r="P17" i="4" a="1"/>
  <c r="P17" i="4" s="1"/>
  <c r="P19" i="4" a="1"/>
  <c r="P19" i="4" s="1"/>
  <c r="P21" i="4" a="1"/>
  <c r="P21" i="4" s="1"/>
  <c r="P23" i="4" a="1"/>
  <c r="P23" i="4" s="1"/>
  <c r="P25" i="4" a="1"/>
  <c r="P25" i="4" s="1"/>
  <c r="P6" i="4" a="1"/>
  <c r="P6" i="4" s="1"/>
  <c r="P8" i="4" a="1"/>
  <c r="P8" i="4" s="1"/>
  <c r="P10" i="4" a="1"/>
  <c r="P10" i="4" s="1"/>
  <c r="P12" i="4" a="1"/>
  <c r="P12" i="4" s="1"/>
  <c r="P14" i="4" a="1"/>
  <c r="P14" i="4" s="1"/>
  <c r="P16" i="4" a="1"/>
  <c r="P16" i="4" s="1"/>
  <c r="P18" i="4" a="1"/>
  <c r="P18" i="4" s="1"/>
  <c r="P20" i="4" a="1"/>
  <c r="P20" i="4" s="1"/>
  <c r="P22" i="4" a="1"/>
  <c r="P22" i="4" s="1"/>
  <c r="P24" i="4" a="1"/>
  <c r="P24" i="4" s="1"/>
  <c r="P26" i="4" a="1"/>
  <c r="P26" i="4" s="1"/>
  <c r="R3" i="4"/>
  <c r="K13" i="1" a="1"/>
  <c r="K13" i="1" s="1"/>
  <c r="K12" i="1" a="1"/>
  <c r="K12" i="1" s="1"/>
  <c r="K6" i="1" a="1"/>
  <c r="K6" i="1" s="1"/>
  <c r="K15" i="1" a="1"/>
  <c r="K15" i="1" s="1"/>
  <c r="K14" i="1" a="1"/>
  <c r="K14" i="1" s="1"/>
  <c r="B14" i="1"/>
  <c r="B12" i="1"/>
  <c r="B10" i="1"/>
  <c r="B8" i="1"/>
  <c r="B6" i="1"/>
  <c r="K11" i="1" a="1"/>
  <c r="K11" i="1" s="1"/>
  <c r="K10" i="1" a="1"/>
  <c r="K10" i="1" s="1"/>
  <c r="K9" i="1" a="1"/>
  <c r="K9" i="1" s="1"/>
  <c r="K8" i="1" a="1"/>
  <c r="K8" i="1" s="1"/>
  <c r="K7" i="1" a="1"/>
  <c r="K7" i="1" s="1"/>
  <c r="K17" i="1" a="1"/>
  <c r="K17" i="1" s="1"/>
  <c r="K16" i="1" a="1"/>
  <c r="K16" i="1" s="1"/>
  <c r="J16" i="1" a="1"/>
  <c r="J16" i="1" s="1"/>
  <c r="J7" i="1" a="1"/>
  <c r="J7" i="1" s="1"/>
  <c r="J15" i="1" a="1"/>
  <c r="J15" i="1" s="1"/>
  <c r="J17" i="1" a="1"/>
  <c r="J17" i="1" s="1"/>
  <c r="H8" i="1" a="1"/>
  <c r="H8" i="1" s="1"/>
  <c r="H9" i="1" a="1"/>
  <c r="H9" i="1" s="1"/>
  <c r="H10" i="1" a="1"/>
  <c r="H10" i="1" s="1"/>
  <c r="H12" i="1" a="1"/>
  <c r="H12" i="1" s="1"/>
  <c r="H11" i="1" a="1"/>
  <c r="H11" i="1" s="1"/>
  <c r="H7" i="1" a="1"/>
  <c r="H7" i="1" s="1"/>
  <c r="H13" i="1" a="1"/>
  <c r="H13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8" i="1" a="1"/>
  <c r="J8" i="1" s="1"/>
  <c r="J9" i="1" a="1"/>
  <c r="J9" i="1" s="1"/>
  <c r="L3" i="1"/>
  <c r="L8" i="1" s="1" a="1"/>
  <c r="L8" i="1" s="1"/>
  <c r="B13" i="1"/>
  <c r="B11" i="1"/>
  <c r="J6" i="1" a="1"/>
  <c r="J6" i="1" s="1"/>
  <c r="S26" i="4" l="1" a="1"/>
  <c r="S26" i="4" s="1"/>
  <c r="S22" i="4" a="1"/>
  <c r="S22" i="4" s="1"/>
  <c r="S18" i="4" a="1"/>
  <c r="S18" i="4" s="1"/>
  <c r="S14" i="4" a="1"/>
  <c r="S14" i="4" s="1"/>
  <c r="S10" i="4" a="1"/>
  <c r="S10" i="4" s="1"/>
  <c r="S6" i="4" a="1"/>
  <c r="S6" i="4" s="1"/>
  <c r="S25" i="4" a="1"/>
  <c r="S25" i="4" s="1"/>
  <c r="S21" i="4" a="1"/>
  <c r="S21" i="4" s="1"/>
  <c r="S17" i="4" a="1"/>
  <c r="S17" i="4" s="1"/>
  <c r="S13" i="4" a="1"/>
  <c r="S13" i="4" s="1"/>
  <c r="S9" i="4" a="1"/>
  <c r="S9" i="4" s="1"/>
  <c r="S24" i="4" a="1"/>
  <c r="S24" i="4" s="1"/>
  <c r="S20" i="4" a="1"/>
  <c r="S20" i="4" s="1"/>
  <c r="S16" i="4" a="1"/>
  <c r="S16" i="4" s="1"/>
  <c r="S12" i="4" a="1"/>
  <c r="S12" i="4" s="1"/>
  <c r="S8" i="4" a="1"/>
  <c r="S8" i="4" s="1"/>
  <c r="S23" i="4" a="1"/>
  <c r="S23" i="4" s="1"/>
  <c r="S19" i="4" a="1"/>
  <c r="S19" i="4" s="1"/>
  <c r="S15" i="4" a="1"/>
  <c r="S15" i="4" s="1"/>
  <c r="S11" i="4" a="1"/>
  <c r="S11" i="4" s="1"/>
  <c r="S7" i="4" a="1"/>
  <c r="S7" i="4" s="1"/>
  <c r="R16" i="4" a="1"/>
  <c r="R16" i="4" s="1"/>
  <c r="R25" i="4" a="1"/>
  <c r="R25" i="4" s="1"/>
  <c r="R20" i="4" a="1"/>
  <c r="R20" i="4" s="1"/>
  <c r="R19" i="4" a="1"/>
  <c r="R19" i="4" s="1"/>
  <c r="R9" i="4" a="1"/>
  <c r="R9" i="4" s="1"/>
  <c r="R6" i="4" a="1"/>
  <c r="R6" i="4" s="1"/>
  <c r="R26" i="4" a="1"/>
  <c r="R26" i="4" s="1"/>
  <c r="R21" i="4" a="1"/>
  <c r="R21" i="4" s="1"/>
  <c r="R2" i="4"/>
  <c r="R23" i="4" a="1"/>
  <c r="R23" i="4" s="1"/>
  <c r="R22" i="4" a="1"/>
  <c r="R22" i="4" s="1"/>
  <c r="R17" i="4" a="1"/>
  <c r="R17" i="4" s="1"/>
  <c r="R24" i="4" a="1"/>
  <c r="R24" i="4" s="1"/>
  <c r="R13" i="4" a="1"/>
  <c r="R13" i="4" s="1"/>
  <c r="R7" i="4" a="1"/>
  <c r="R7" i="4" s="1"/>
  <c r="R12" i="4" a="1"/>
  <c r="R12" i="4" s="1"/>
  <c r="R10" i="4" a="1"/>
  <c r="R10" i="4" s="1"/>
  <c r="R11" i="4" a="1"/>
  <c r="R11" i="4" s="1"/>
  <c r="R18" i="4" a="1"/>
  <c r="R18" i="4" s="1"/>
  <c r="R8" i="4" a="1"/>
  <c r="R8" i="4" s="1"/>
  <c r="R14" i="4" a="1"/>
  <c r="R14" i="4" s="1"/>
  <c r="R15" i="4" a="1"/>
  <c r="R15" i="4" s="1"/>
  <c r="L11" i="1" a="1"/>
  <c r="L11" i="1" s="1"/>
  <c r="L12" i="1" a="1"/>
  <c r="L12" i="1" s="1"/>
  <c r="L7" i="1" a="1"/>
  <c r="L7" i="1" s="1"/>
  <c r="L10" i="1" a="1"/>
  <c r="L10" i="1" s="1"/>
  <c r="L9" i="1" a="1"/>
  <c r="L9" i="1" s="1"/>
  <c r="L16" i="1" a="1"/>
  <c r="L16" i="1" s="1"/>
  <c r="L17" i="1" a="1"/>
  <c r="L17" i="1" s="1"/>
  <c r="L15" i="1" a="1"/>
  <c r="L15" i="1" s="1"/>
  <c r="L14" i="1" a="1"/>
  <c r="L14" i="1" s="1"/>
  <c r="L13" i="1" a="1"/>
  <c r="L13" i="1" s="1"/>
  <c r="M6" i="1" a="1"/>
  <c r="M6" i="1" s="1"/>
  <c r="L6" i="1" a="1"/>
  <c r="L6" i="1" s="1"/>
  <c r="L2" i="1"/>
  <c r="M9" i="1" a="1"/>
  <c r="M9" i="1" s="1"/>
  <c r="M10" i="1" a="1"/>
  <c r="M10" i="1" s="1"/>
  <c r="M15" i="1" a="1"/>
  <c r="M15" i="1" s="1"/>
  <c r="M16" i="1" a="1"/>
  <c r="M16" i="1" s="1"/>
  <c r="N3" i="1"/>
  <c r="M11" i="1" a="1"/>
  <c r="M11" i="1" s="1"/>
  <c r="M17" i="1" a="1"/>
  <c r="M17" i="1" s="1"/>
  <c r="M12" i="1" a="1"/>
  <c r="M12" i="1" s="1"/>
  <c r="M14" i="1" a="1"/>
  <c r="M14" i="1" s="1"/>
  <c r="M8" i="1" a="1"/>
  <c r="M8" i="1" s="1"/>
  <c r="M7" i="1" a="1"/>
  <c r="M7" i="1" s="1"/>
  <c r="M13" i="1" a="1"/>
  <c r="M13" i="1" s="1"/>
  <c r="N16" i="1" l="1" a="1"/>
  <c r="N16" i="1" s="1"/>
  <c r="N17" i="1" a="1"/>
  <c r="N17" i="1" s="1"/>
  <c r="N14" i="1" a="1"/>
  <c r="N14" i="1" s="1"/>
  <c r="N15" i="1" a="1"/>
  <c r="N15" i="1" s="1"/>
  <c r="N8" i="1" a="1"/>
  <c r="N8" i="1" s="1"/>
  <c r="N9" i="1" a="1"/>
  <c r="N9" i="1" s="1"/>
  <c r="N7" i="1" a="1"/>
  <c r="N7" i="1" s="1"/>
  <c r="N10" i="1" a="1"/>
  <c r="N10" i="1" s="1"/>
  <c r="N12" i="1" a="1"/>
  <c r="N12" i="1" s="1"/>
  <c r="N11" i="1" a="1"/>
  <c r="N11" i="1" s="1"/>
  <c r="N13" i="1" a="1"/>
  <c r="N13" i="1" s="1"/>
  <c r="O12" i="1" a="1"/>
  <c r="O12" i="1" s="1"/>
  <c r="O8" i="1" a="1"/>
  <c r="O8" i="1" s="1"/>
  <c r="O14" i="1" a="1"/>
  <c r="O14" i="1" s="1"/>
  <c r="O9" i="1" a="1"/>
  <c r="O9" i="1" s="1"/>
  <c r="O15" i="1" a="1"/>
  <c r="O15" i="1" s="1"/>
  <c r="O10" i="1" a="1"/>
  <c r="O10" i="1" s="1"/>
  <c r="O16" i="1" a="1"/>
  <c r="O16" i="1" s="1"/>
  <c r="P3" i="1"/>
  <c r="O11" i="1" a="1"/>
  <c r="O11" i="1" s="1"/>
  <c r="O17" i="1" a="1"/>
  <c r="O17" i="1" s="1"/>
  <c r="O6" i="1" a="1"/>
  <c r="O6" i="1" s="1"/>
  <c r="O7" i="1" a="1"/>
  <c r="O7" i="1" s="1"/>
  <c r="N6" i="1" a="1"/>
  <c r="N6" i="1" s="1"/>
  <c r="N2" i="1"/>
  <c r="O13" i="1" a="1"/>
  <c r="O13" i="1" s="1"/>
  <c r="P10" i="1" l="1" a="1"/>
  <c r="P10" i="1" s="1"/>
  <c r="P16" i="1" a="1"/>
  <c r="P16" i="1" s="1"/>
  <c r="P17" i="1" a="1"/>
  <c r="P17" i="1" s="1"/>
  <c r="P11" i="1" a="1"/>
  <c r="P11" i="1" s="1"/>
  <c r="P12" i="1" a="1"/>
  <c r="P12" i="1" s="1"/>
  <c r="P15" i="1" a="1"/>
  <c r="P15" i="1" s="1"/>
  <c r="P8" i="1" a="1"/>
  <c r="P8" i="1" s="1"/>
  <c r="P13" i="1" a="1"/>
  <c r="P13" i="1" s="1"/>
  <c r="P14" i="1" a="1"/>
  <c r="P14" i="1" s="1"/>
  <c r="P7" i="1" a="1"/>
  <c r="P7" i="1" s="1"/>
  <c r="P9" i="1" a="1"/>
  <c r="P9" i="1" s="1"/>
  <c r="Q7" i="1" a="1"/>
  <c r="Q7" i="1" s="1"/>
  <c r="Q13" i="1" a="1"/>
  <c r="Q13" i="1" s="1"/>
  <c r="Q14" i="1" a="1"/>
  <c r="Q14" i="1" s="1"/>
  <c r="Q8" i="1" a="1"/>
  <c r="Q8" i="1" s="1"/>
  <c r="Q6" i="1" a="1"/>
  <c r="Q6" i="1" s="1"/>
  <c r="Q9" i="1" a="1"/>
  <c r="Q9" i="1" s="1"/>
  <c r="Q15" i="1" a="1"/>
  <c r="Q15" i="1" s="1"/>
  <c r="P6" i="1" a="1"/>
  <c r="P6" i="1" s="1"/>
  <c r="Q10" i="1" a="1"/>
  <c r="Q10" i="1" s="1"/>
  <c r="Q16" i="1" a="1"/>
  <c r="Q16" i="1" s="1"/>
  <c r="Q12" i="1" a="1"/>
  <c r="Q12" i="1" s="1"/>
  <c r="P2" i="1"/>
  <c r="Q11" i="1" a="1"/>
  <c r="Q11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<sst xmlns="http://schemas.openxmlformats.org/spreadsheetml/2006/main" count="429" uniqueCount="71">
  <si>
    <t>일정</t>
    <phoneticPr fontId="1" type="noConversion"/>
  </si>
  <si>
    <t>시작시간</t>
    <phoneticPr fontId="1" type="noConversion"/>
  </si>
  <si>
    <t>종료시간</t>
    <phoneticPr fontId="1" type="noConversion"/>
  </si>
  <si>
    <t>날짜</t>
    <phoneticPr fontId="1" type="noConversion"/>
  </si>
  <si>
    <t>시작시간</t>
    <phoneticPr fontId="1" type="noConversion"/>
  </si>
  <si>
    <t>시작~종료시간</t>
  </si>
  <si>
    <t>AM/PM 표시여부</t>
    <phoneticPr fontId="1" type="noConversion"/>
  </si>
  <si>
    <t>색상</t>
    <phoneticPr fontId="1" type="noConversion"/>
  </si>
  <si>
    <t>파랑</t>
    <phoneticPr fontId="1" type="noConversion"/>
  </si>
  <si>
    <t>초록</t>
  </si>
  <si>
    <t>갈색</t>
  </si>
  <si>
    <t>갈색</t>
    <phoneticPr fontId="1" type="noConversion"/>
  </si>
  <si>
    <t>색상목록</t>
    <phoneticPr fontId="1" type="noConversion"/>
  </si>
  <si>
    <t>빨강</t>
    <phoneticPr fontId="1" type="noConversion"/>
  </si>
  <si>
    <t>초록</t>
    <phoneticPr fontId="1" type="noConversion"/>
  </si>
  <si>
    <t>노랑</t>
    <phoneticPr fontId="1" type="noConversion"/>
  </si>
  <si>
    <t>보라</t>
    <phoneticPr fontId="1" type="noConversion"/>
  </si>
  <si>
    <t>남색</t>
    <phoneticPr fontId="1" type="noConversion"/>
  </si>
  <si>
    <t>날짜표시형식</t>
    <phoneticPr fontId="1" type="noConversion"/>
  </si>
  <si>
    <t>MM월 DD일(AAA)</t>
    <phoneticPr fontId="1" type="noConversion"/>
  </si>
  <si>
    <t>시간표시</t>
    <phoneticPr fontId="1" type="noConversion"/>
  </si>
  <si>
    <t>휴식</t>
    <phoneticPr fontId="1" type="noConversion"/>
  </si>
  <si>
    <t>휴식시간 표시값</t>
    <phoneticPr fontId="1" type="noConversion"/>
  </si>
  <si>
    <t>표시값</t>
    <phoneticPr fontId="1" type="noConversion"/>
  </si>
  <si>
    <t>아이콘</t>
    <phoneticPr fontId="1" type="noConversion"/>
  </si>
  <si>
    <t>날짜입력</t>
    <phoneticPr fontId="1" type="noConversion"/>
  </si>
  <si>
    <t>✏️</t>
  </si>
  <si>
    <t>💻</t>
  </si>
  <si>
    <t>노랑</t>
  </si>
  <si>
    <t>빨강</t>
  </si>
  <si>
    <t>파랑</t>
  </si>
  <si>
    <t>보라</t>
  </si>
  <si>
    <t>✈️</t>
  </si>
  <si>
    <t>숙소 도착 및 개인짐 정리</t>
    <phoneticPr fontId="1" type="noConversion"/>
  </si>
  <si>
    <t>✔️</t>
  </si>
  <si>
    <t>자유시간</t>
    <phoneticPr fontId="1" type="noConversion"/>
  </si>
  <si>
    <t>신규 재고관리 체계 논의</t>
    <phoneticPr fontId="1" type="noConversion"/>
  </si>
  <si>
    <t>🎤</t>
  </si>
  <si>
    <t>신입사원 자기소개</t>
    <phoneticPr fontId="1" type="noConversion"/>
  </si>
  <si>
    <t>부서별 개선사항 회의 및 발표준비</t>
    <phoneticPr fontId="1" type="noConversion"/>
  </si>
  <si>
    <t>부서별 개선사항 발표</t>
    <phoneticPr fontId="1" type="noConversion"/>
  </si>
  <si>
    <t>📷</t>
  </si>
  <si>
    <t>주변 여행지 관광</t>
    <phoneticPr fontId="1" type="noConversion"/>
  </si>
  <si>
    <t>올해의 VIP 수상</t>
    <phoneticPr fontId="1" type="noConversion"/>
  </si>
  <si>
    <t>퇴실준비 및 복귀</t>
    <phoneticPr fontId="1" type="noConversion"/>
  </si>
  <si>
    <t>시간표시 형식</t>
    <phoneticPr fontId="1" type="noConversion"/>
  </si>
  <si>
    <t>휴식시간⭐️</t>
    <phoneticPr fontId="1" type="noConversion"/>
  </si>
  <si>
    <t>📝</t>
    <phoneticPr fontId="1" type="noConversion"/>
  </si>
  <si>
    <t>취침</t>
    <phoneticPr fontId="1" type="noConversion"/>
  </si>
  <si>
    <t>🛏️</t>
  </si>
  <si>
    <t>출근</t>
    <phoneticPr fontId="1" type="noConversion"/>
  </si>
  <si>
    <t>🚘</t>
  </si>
  <si>
    <t>업무</t>
    <phoneticPr fontId="1" type="noConversion"/>
  </si>
  <si>
    <t>🖱️</t>
  </si>
  <si>
    <t>점심</t>
    <phoneticPr fontId="1" type="noConversion"/>
  </si>
  <si>
    <t>🍚</t>
  </si>
  <si>
    <t>퇴근</t>
    <phoneticPr fontId="1" type="noConversion"/>
  </si>
  <si>
    <t>저녘</t>
    <phoneticPr fontId="1" type="noConversion"/>
  </si>
  <si>
    <t>운동</t>
    <phoneticPr fontId="1" type="noConversion"/>
  </si>
  <si>
    <t>👟</t>
  </si>
  <si>
    <t>🎮</t>
  </si>
  <si>
    <t>게임(엘든링)</t>
    <phoneticPr fontId="1" type="noConversion"/>
  </si>
  <si>
    <t>숙소 도착 및 개인짐 정리00</t>
    <phoneticPr fontId="1" type="noConversion"/>
  </si>
  <si>
    <t>🏥</t>
  </si>
  <si>
    <t>병원(라식 검안)</t>
    <phoneticPr fontId="1" type="noConversion"/>
  </si>
  <si>
    <t>벌초</t>
    <phoneticPr fontId="1" type="noConversion"/>
  </si>
  <si>
    <t>🌿</t>
  </si>
  <si>
    <t>남색</t>
  </si>
  <si>
    <t>대학영어1강듣기</t>
    <phoneticPr fontId="1" type="noConversion"/>
  </si>
  <si>
    <t>반려동물 과제 하기</t>
    <phoneticPr fontId="1" type="noConversion"/>
  </si>
  <si>
    <t>영어기초공부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</si>
</sst>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ajor"/>
    </font>
    <font>
      <sz val="20"/>
      <color theme="1"/>
      <name val="Segoe UI Emoji"/>
      <family val="2"/>
    </font>
    <font>
      <sz val="21"/>
      <color rgb="FF212529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theme="6" tint="0.5999938962981048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thin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0" borderId="4" xfId="0" applyFont="1" applyBorder="1">
      <alignment vertical="center"/>
    </xf>
    <xf numFmtId="14" fontId="5" fillId="0" borderId="4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5" xfId="0" applyFont="1" applyBorder="1">
      <alignment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20" fontId="7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185"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 patternType="lightUp">
          <fgColor theme="0" tint="-0.49998474074526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19" formatCode="yyyy/mm/dd"/>
      <alignment horizontal="center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96461A"/>
      </font>
      <fill>
        <patternFill>
          <bgColor theme="7" tint="0.79998168889431442"/>
        </patternFill>
      </fill>
    </dxf>
    <dxf>
      <font>
        <b/>
        <i val="0"/>
        <color rgb="FF00467A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  <color rgb="FF203315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rgb="FF441D61"/>
      </font>
      <fill>
        <patternFill>
          <bgColor rgb="FFE8D9F3"/>
        </patternFill>
      </fill>
    </dxf>
    <dxf>
      <fill>
        <patternFill>
          <bgColor rgb="FFE8D9F3"/>
        </patternFill>
      </fill>
    </dxf>
    <dxf>
      <font>
        <b/>
        <i val="0"/>
        <color rgb="FF001132"/>
      </font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4E3A26"/>
      </font>
      <fill>
        <patternFill>
          <bgColor rgb="FFF0E8E0"/>
        </patternFill>
      </fill>
    </dxf>
    <dxf>
      <fill>
        <patternFill>
          <bgColor rgb="FFF0E8E0"/>
        </patternFill>
      </fill>
    </dxf>
    <dxf>
      <fill>
        <patternFill patternType="lightUp">
          <fgColor theme="0" tint="-0.49998474074526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19" formatCode="yyyy/mm/d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numFmt numFmtId="19" formatCode="yyyy/mm/d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E3A26"/>
      <color rgb="FFF0E8E0"/>
      <color rgb="FFE9DED3"/>
      <color rgb="FFDECDBC"/>
      <color rgb="FF001132"/>
      <color rgb="FFE8D9F3"/>
      <color rgb="FFD8BFEB"/>
      <color rgb="FF441D61"/>
      <color rgb="FFC9A6E4"/>
      <color rgb="FF203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E6" lockText="1" noThreeD="1"/>
</file>

<file path=xl/ctrlProps/ctrlProp2.xml><?xml version="1.0" encoding="utf-8"?>
<formControlPr xmlns="http://schemas.microsoft.com/office/spreadsheetml/2009/9/main" objectType="CheckBox" fmlaLink="E7" lockText="1" noThreeD="1"/>
</file>

<file path=xl/ctrlProps/ctrlProp3.xml><?xml version="1.0" encoding="utf-8"?>
<formControlPr xmlns="http://schemas.microsoft.com/office/spreadsheetml/2009/9/main" objectType="CheckBox" fmlaLink="E8" lockText="1" noThreeD="1"/>
</file>

<file path=xl/ctrlProps/ctrlProp4.xml><?xml version="1.0" encoding="utf-8"?>
<formControlPr xmlns="http://schemas.microsoft.com/office/spreadsheetml/2009/9/main" objectType="CheckBox" fmlaLink="E9" lockText="1" noThreeD="1"/>
</file>

<file path=xl/ctrlProps/ctrlProp5.xml><?xml version="1.0" encoding="utf-8"?>
<formControlPr xmlns="http://schemas.microsoft.com/office/spreadsheetml/2009/9/main" objectType="CheckBox" fmlaLink="E10" lockText="1" noThreeD="1"/>
</file>

<file path=xl/ctrlProps/ctrlProp6.xml><?xml version="1.0" encoding="utf-8"?>
<formControlPr xmlns="http://schemas.microsoft.com/office/spreadsheetml/2009/9/main" objectType="CheckBox" fmlaLink="E11" lockText="1" noThreeD="1"/>
</file>

<file path=xl/ctrlProps/ctrlProp7.xml><?xml version="1.0" encoding="utf-8"?>
<formControlPr xmlns="http://schemas.microsoft.com/office/spreadsheetml/2009/9/main" objectType="CheckBox" fmlaLink="E12" lockText="1" noThreeD="1"/>
</file>

<file path=xl/ctrlProps/ctrlProp8.xml><?xml version="1.0" encoding="utf-8"?>
<formControlPr xmlns="http://schemas.microsoft.com/office/spreadsheetml/2009/9/main" objectType="CheckBox" fmlaLink="E13" lockText="1" noThreeD="1"/>
</file>

<file path=xl/ctrlProps/ctrlProp9.xml><?xml version="1.0" encoding="utf-8"?>
<formControlPr xmlns="http://schemas.microsoft.com/office/spreadsheetml/2009/9/main" objectType="CheckBox" fmlaLink="E14" lockText="1" noThreeD="1"/>
</file>

<file path=xl/ctrlProps/ctrlProp10.xml><?xml version="1.0" encoding="utf-8"?>
<formControlPr xmlns="http://schemas.microsoft.com/office/spreadsheetml/2009/9/main" objectType="CheckBox" fmlaLink="E15" lockText="1" noThreeD="1"/>
</file>

<file path=xl/ctrlProps/ctrlProp11.xml><?xml version="1.0" encoding="utf-8"?>
<formControlPr xmlns="http://schemas.microsoft.com/office/spreadsheetml/2009/9/main" objectType="CheckBox" fmlaLink="E16" lockText="1" noThreeD="1"/>
</file>

<file path=xl/ctrlProps/ctrlProp12.xml><?xml version="1.0" encoding="utf-8"?>
<formControlPr xmlns="http://schemas.microsoft.com/office/spreadsheetml/2009/9/main" objectType="CheckBox" fmlaLink="E17" lockText="1" noThreeD="1"/>
</file>

<file path=xl/ctrlProps/ctrlProp13.xml><?xml version="1.0" encoding="utf-8"?>
<formControlPr xmlns="http://schemas.microsoft.com/office/spreadsheetml/2009/9/main" objectType="CheckBox" fmlaLink="E17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&#51068;&#51221;&#5436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60960</xdr:rowOff>
    </xdr:from>
    <xdr:to>
      <xdr:col>12</xdr:col>
      <xdr:colOff>365760</xdr:colOff>
      <xdr:row>2</xdr:row>
      <xdr:rowOff>121920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4800" y="502920"/>
          <a:ext cx="8107680" cy="609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304800</xdr:colOff>
      <xdr:row>6</xdr:row>
      <xdr:rowOff>175260</xdr:rowOff>
    </xdr:from>
    <xdr:to>
      <xdr:col>12</xdr:col>
      <xdr:colOff>365760</xdr:colOff>
      <xdr:row>7</xdr:row>
      <xdr:rowOff>15240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4800" y="1501140"/>
          <a:ext cx="8107680" cy="609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297180</xdr:colOff>
      <xdr:row>2</xdr:row>
      <xdr:rowOff>106680</xdr:rowOff>
    </xdr:from>
    <xdr:ext cx="8069580" cy="97930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97180" y="548640"/>
          <a:ext cx="8069580" cy="97930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4000" b="0">
              <a:solidFill>
                <a:schemeClr val="bg1"/>
              </a:solidFill>
            </a:rPr>
            <a:t>엑셀 자동화 스케쥴러</a:t>
          </a:r>
        </a:p>
      </xdr:txBody>
    </xdr:sp>
    <xdr:clientData/>
  </xdr:oneCellAnchor>
  <xdr:twoCellAnchor editAs="oneCell">
    <xdr:from>
      <xdr:col>11</xdr:col>
      <xdr:colOff>480060</xdr:colOff>
      <xdr:row>18</xdr:row>
      <xdr:rowOff>153785</xdr:rowOff>
    </xdr:from>
    <xdr:to>
      <xdr:col>12</xdr:col>
      <xdr:colOff>586740</xdr:colOff>
      <xdr:row>19</xdr:row>
      <xdr:rowOff>144779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6220" y="4131425"/>
          <a:ext cx="777240" cy="211974"/>
        </a:xfrm>
        <a:prstGeom prst="rect">
          <a:avLst/>
        </a:prstGeom>
      </xdr:spPr>
    </xdr:pic>
    <xdr:clientData/>
  </xdr:twoCellAnchor>
  <xdr:oneCellAnchor>
    <xdr:from>
      <xdr:col>0</xdr:col>
      <xdr:colOff>289560</xdr:colOff>
      <xdr:row>7</xdr:row>
      <xdr:rowOff>53340</xdr:rowOff>
    </xdr:from>
    <xdr:ext cx="6886492" cy="142289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89560" y="1583966"/>
          <a:ext cx="6886492" cy="14228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ko-KR" altLang="en-US" sz="2000" b="0">
              <a:solidFill>
                <a:schemeClr val="bg1"/>
              </a:solidFill>
            </a:rPr>
            <a:t>표 형식으로 입력하여 </a:t>
          </a:r>
          <a:endParaRPr lang="en-US" altLang="ko-KR" sz="2000" b="0">
            <a:solidFill>
              <a:schemeClr val="bg1"/>
            </a:solidFill>
          </a:endParaRPr>
        </a:p>
        <a:p>
          <a:pPr algn="l"/>
          <a:r>
            <a:rPr lang="ko-KR" altLang="en-US" sz="2000" b="0">
              <a:solidFill>
                <a:schemeClr val="bg1"/>
              </a:solidFill>
            </a:rPr>
            <a:t>일정을 효율적으로 관리할 수 있는</a:t>
          </a:r>
          <a:endParaRPr lang="en-US" altLang="ko-KR" sz="2000" b="0">
            <a:solidFill>
              <a:schemeClr val="bg1"/>
            </a:solidFill>
          </a:endParaRPr>
        </a:p>
        <a:p>
          <a:pPr algn="l"/>
          <a:r>
            <a:rPr lang="ko-KR" altLang="en-US" sz="2000" b="0">
              <a:solidFill>
                <a:schemeClr val="bg1"/>
              </a:solidFill>
            </a:rPr>
            <a:t>자동화 스케쥴러입니다</a:t>
          </a:r>
          <a:endParaRPr lang="en-US" altLang="ko-KR" sz="2000" b="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304658</xdr:colOff>
      <xdr:row>16</xdr:row>
      <xdr:rowOff>74899</xdr:rowOff>
    </xdr:from>
    <xdr:ext cx="6222038" cy="75238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04658" y="3573473"/>
          <a:ext cx="6222038" cy="75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ko-KR" altLang="en-US" sz="1100" b="0">
              <a:solidFill>
                <a:schemeClr val="bg1"/>
              </a:solidFill>
            </a:rPr>
            <a:t>본 양식은 </a:t>
          </a:r>
          <a:r>
            <a:rPr lang="ko-KR" altLang="en-US" sz="1100" b="1" u="sng">
              <a:solidFill>
                <a:schemeClr val="bg1"/>
              </a:solidFill>
            </a:rPr>
            <a:t>자유롭게 수정 및 사용</a:t>
          </a:r>
          <a:r>
            <a:rPr lang="ko-KR" altLang="en-US" sz="1100" b="0">
              <a:solidFill>
                <a:schemeClr val="bg1"/>
              </a:solidFill>
            </a:rPr>
            <a:t>할 수 있으며</a:t>
          </a:r>
          <a:r>
            <a:rPr lang="en-US" altLang="ko-KR" sz="1100" b="0">
              <a:solidFill>
                <a:schemeClr val="bg1"/>
              </a:solidFill>
            </a:rPr>
            <a:t>, </a:t>
          </a:r>
          <a:r>
            <a:rPr lang="ko-KR" altLang="en-US" sz="1100" b="0">
              <a:solidFill>
                <a:schemeClr val="bg1"/>
              </a:solidFill>
            </a:rPr>
            <a:t>배포시 </a:t>
          </a:r>
          <a:r>
            <a:rPr lang="ko-KR" altLang="en-US" sz="1100" b="1" u="sng">
              <a:solidFill>
                <a:schemeClr val="bg1"/>
              </a:solidFill>
            </a:rPr>
            <a:t>반드시 출처를 명시</a:t>
          </a:r>
          <a:r>
            <a:rPr lang="ko-KR" altLang="en-US" sz="1100" b="0">
              <a:solidFill>
                <a:schemeClr val="bg1"/>
              </a:solidFill>
            </a:rPr>
            <a:t>해주셔야 합니다</a:t>
          </a:r>
          <a:r>
            <a:rPr lang="en-US" altLang="ko-KR" sz="1100" b="0">
              <a:solidFill>
                <a:schemeClr val="bg1"/>
              </a:solidFill>
            </a:rPr>
            <a:t>.</a:t>
          </a:r>
          <a:r>
            <a:rPr lang="en-US" altLang="ko-KR" sz="1100" b="0" baseline="0">
              <a:solidFill>
                <a:schemeClr val="bg1"/>
              </a:solidFill>
            </a:rPr>
            <a:t> </a:t>
          </a:r>
        </a:p>
        <a:p>
          <a:pPr algn="l"/>
          <a:r>
            <a:rPr lang="ko-KR" altLang="en-US" sz="1100" b="0" baseline="0">
              <a:solidFill>
                <a:schemeClr val="bg1"/>
              </a:solidFill>
            </a:rPr>
            <a:t>이 저작물은 크리에이티브 커먼즈 저작자표시 </a:t>
          </a:r>
          <a:r>
            <a:rPr lang="en-US" altLang="ko-KR" sz="1100" b="0" baseline="0">
              <a:solidFill>
                <a:schemeClr val="bg1"/>
              </a:solidFill>
            </a:rPr>
            <a:t>4.0 </a:t>
          </a:r>
          <a:r>
            <a:rPr lang="ko-KR" altLang="en-US" sz="1100" b="0" baseline="0">
              <a:solidFill>
                <a:schemeClr val="bg1"/>
              </a:solidFill>
            </a:rPr>
            <a:t>국제 라이선스에 따라 이용할 수 있습니다</a:t>
          </a:r>
          <a:r>
            <a:rPr lang="en-US" altLang="ko-KR" sz="1100" b="0" baseline="0">
              <a:solidFill>
                <a:schemeClr val="bg1"/>
              </a:solidFill>
            </a:rPr>
            <a:t>.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https://www.oppadu.com</a:t>
          </a:r>
          <a:endParaRPr lang="ko-KR" altLang="ko-KR" b="1">
            <a:solidFill>
              <a:srgbClr val="FFFF00"/>
            </a:solidFill>
            <a:effectLst/>
          </a:endParaRPr>
        </a:p>
      </xdr:txBody>
    </xdr:sp>
    <xdr:clientData/>
  </xdr:oneCellAnchor>
  <xdr:twoCellAnchor editAs="oneCell">
    <xdr:from>
      <xdr:col>0</xdr:col>
      <xdr:colOff>395009</xdr:colOff>
      <xdr:row>15</xdr:row>
      <xdr:rowOff>105125</xdr:rowOff>
    </xdr:from>
    <xdr:to>
      <xdr:col>0</xdr:col>
      <xdr:colOff>620956</xdr:colOff>
      <xdr:row>16</xdr:row>
      <xdr:rowOff>107525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009" y="3385038"/>
          <a:ext cx="225947" cy="221061"/>
        </a:xfrm>
        <a:prstGeom prst="rect">
          <a:avLst/>
        </a:prstGeom>
      </xdr:spPr>
    </xdr:pic>
    <xdr:clientData/>
  </xdr:twoCellAnchor>
  <xdr:twoCellAnchor editAs="oneCell">
    <xdr:from>
      <xdr:col>1</xdr:col>
      <xdr:colOff>12935</xdr:colOff>
      <xdr:row>15</xdr:row>
      <xdr:rowOff>105125</xdr:rowOff>
    </xdr:from>
    <xdr:to>
      <xdr:col>1</xdr:col>
      <xdr:colOff>234990</xdr:colOff>
      <xdr:row>16</xdr:row>
      <xdr:rowOff>107525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170" y="3385038"/>
          <a:ext cx="222055" cy="221061"/>
        </a:xfrm>
        <a:prstGeom prst="rect">
          <a:avLst/>
        </a:prstGeom>
      </xdr:spPr>
    </xdr:pic>
    <xdr:clientData/>
  </xdr:twoCellAnchor>
  <xdr:twoCellAnchor>
    <xdr:from>
      <xdr:col>10</xdr:col>
      <xdr:colOff>446266</xdr:colOff>
      <xdr:row>7</xdr:row>
      <xdr:rowOff>76200</xdr:rowOff>
    </xdr:from>
    <xdr:to>
      <xdr:col>12</xdr:col>
      <xdr:colOff>396725</xdr:colOff>
      <xdr:row>9</xdr:row>
      <xdr:rowOff>68580</xdr:rowOff>
    </xdr:to>
    <xdr:grpSp>
      <xdr:nvGrpSpPr>
        <xdr:cNvPr id="10" name="그룹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155179" y="1525657"/>
          <a:ext cx="1292242" cy="406510"/>
          <a:chOff x="4936146" y="99848"/>
          <a:chExt cx="929252" cy="334921"/>
        </a:xfrm>
        <a:solidFill>
          <a:schemeClr val="bg1"/>
        </a:solidFill>
      </xdr:grpSpPr>
      <xdr:sp macro="" textlink="">
        <xdr:nvSpPr>
          <xdr:cNvPr id="14" name="Arrow: Pentagon 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936146" y="99848"/>
            <a:ext cx="929252" cy="334921"/>
          </a:xfrm>
          <a:prstGeom prst="homePlate">
            <a:avLst>
              <a:gd name="adj" fmla="val 5100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700" b="1">
                <a:solidFill>
                  <a:schemeClr val="bg1"/>
                </a:solidFill>
                <a:latin typeface="+mj-ea"/>
                <a:ea typeface="+mj-ea"/>
              </a:rPr>
              <a:t>다음 페이지</a:t>
            </a:r>
          </a:p>
        </xdr:txBody>
      </xdr:sp>
      <xdr:sp macro="" textlink="">
        <xdr:nvSpPr>
          <xdr:cNvPr id="16" name="Arrow: Pentagon 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4966196" y="123856"/>
            <a:ext cx="848839" cy="286906"/>
          </a:xfrm>
          <a:prstGeom prst="homePlate">
            <a:avLst>
              <a:gd name="adj" fmla="val 51000"/>
            </a:avLst>
          </a:prstGeom>
          <a:grpFill/>
          <a:ln>
            <a:solidFill>
              <a:schemeClr val="tx1">
                <a:lumMod val="85000"/>
                <a:lumOff val="1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다음페이지로 이동</a:t>
            </a:r>
            <a:endParaRPr lang="en-US" altLang="ko-KR" sz="800" b="1"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114300</xdr:rowOff>
    </xdr:from>
    <xdr:to>
      <xdr:col>6</xdr:col>
      <xdr:colOff>1066800</xdr:colOff>
      <xdr:row>6</xdr:row>
      <xdr:rowOff>402300</xdr:rowOff>
    </xdr:to>
    <xdr:sp macro="" textlink="$B$7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352800" y="14478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2FCBF2A9-21BF-4287-8C78-55AC37522703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9:30 - 10:30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7</xdr:row>
      <xdr:rowOff>114300</xdr:rowOff>
    </xdr:from>
    <xdr:to>
      <xdr:col>6</xdr:col>
      <xdr:colOff>1066800</xdr:colOff>
      <xdr:row>7</xdr:row>
      <xdr:rowOff>402300</xdr:rowOff>
    </xdr:to>
    <xdr:sp macro="" textlink="$B$8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352800" y="19431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8BCFDDF-ADCD-4963-8E67-24875A00824D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10:30 - 11:30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114300</xdr:rowOff>
    </xdr:from>
    <xdr:to>
      <xdr:col>6</xdr:col>
      <xdr:colOff>1066800</xdr:colOff>
      <xdr:row>8</xdr:row>
      <xdr:rowOff>402300</xdr:rowOff>
    </xdr:to>
    <xdr:sp macro="" textlink="$B$9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352800" y="24384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87CFBED-B06D-4395-819A-E726543E870E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11:30 - 12:30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9</xdr:row>
      <xdr:rowOff>114300</xdr:rowOff>
    </xdr:from>
    <xdr:to>
      <xdr:col>6</xdr:col>
      <xdr:colOff>1066800</xdr:colOff>
      <xdr:row>9</xdr:row>
      <xdr:rowOff>402300</xdr:rowOff>
    </xdr:to>
    <xdr:sp macro="" textlink="$B$10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352800" y="29337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F4E89276-580F-4266-8C0A-D212A9C196D0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13:30 - 14:30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10</xdr:row>
      <xdr:rowOff>114300</xdr:rowOff>
    </xdr:from>
    <xdr:to>
      <xdr:col>6</xdr:col>
      <xdr:colOff>1066800</xdr:colOff>
      <xdr:row>10</xdr:row>
      <xdr:rowOff>402300</xdr:rowOff>
    </xdr:to>
    <xdr:sp macro="" textlink="$B$11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352800" y="34290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7DED52D-FB32-4FFA-A8B0-8004BF8D076B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14:30 - 15:30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11</xdr:row>
      <xdr:rowOff>114300</xdr:rowOff>
    </xdr:from>
    <xdr:to>
      <xdr:col>6</xdr:col>
      <xdr:colOff>1066800</xdr:colOff>
      <xdr:row>11</xdr:row>
      <xdr:rowOff>402300</xdr:rowOff>
    </xdr:to>
    <xdr:sp macro="" textlink="$B$12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52800" y="39243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BDD67B0E-B223-4F03-BAB7-64B691B15E52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15:30 - 16:30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12</xdr:row>
      <xdr:rowOff>114300</xdr:rowOff>
    </xdr:from>
    <xdr:to>
      <xdr:col>6</xdr:col>
      <xdr:colOff>1066800</xdr:colOff>
      <xdr:row>12</xdr:row>
      <xdr:rowOff>402300</xdr:rowOff>
    </xdr:to>
    <xdr:sp macro="" textlink="$B$13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352800" y="44196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EB5202F-F575-4551-8E1E-A49BA1E50E56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16:30 - 17:30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13</xdr:row>
      <xdr:rowOff>114300</xdr:rowOff>
    </xdr:from>
    <xdr:to>
      <xdr:col>6</xdr:col>
      <xdr:colOff>1066800</xdr:colOff>
      <xdr:row>13</xdr:row>
      <xdr:rowOff>402300</xdr:rowOff>
    </xdr:to>
    <xdr:sp macro="" textlink="$B$14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352800" y="49149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D59814C5-14C7-4E3D-AA04-AAB8918F5370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17:30 - 18:30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5</xdr:row>
      <xdr:rowOff>114300</xdr:rowOff>
    </xdr:from>
    <xdr:to>
      <xdr:col>6</xdr:col>
      <xdr:colOff>1066800</xdr:colOff>
      <xdr:row>5</xdr:row>
      <xdr:rowOff>402300</xdr:rowOff>
    </xdr:to>
    <xdr:sp macro="" textlink="$B$6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748803" y="2265829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9AFB9B04-F429-4524-AE28-AD8639F2E2EE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9:00 - 9:30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14</xdr:row>
      <xdr:rowOff>114300</xdr:rowOff>
    </xdr:from>
    <xdr:to>
      <xdr:col>6</xdr:col>
      <xdr:colOff>1066800</xdr:colOff>
      <xdr:row>14</xdr:row>
      <xdr:rowOff>402300</xdr:rowOff>
    </xdr:to>
    <xdr:sp macro="" textlink="$B$15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352800" y="54102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2847AE7-4111-4412-9010-3FBFED239257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18:30 - 19:30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15</xdr:row>
      <xdr:rowOff>114300</xdr:rowOff>
    </xdr:from>
    <xdr:to>
      <xdr:col>6</xdr:col>
      <xdr:colOff>1066800</xdr:colOff>
      <xdr:row>15</xdr:row>
      <xdr:rowOff>402300</xdr:rowOff>
    </xdr:to>
    <xdr:sp macro="" textlink="$B$16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352800" y="59055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02E80640-7677-4CB5-B2E0-45CED7F2AACC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19:30 - 20:30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16</xdr:row>
      <xdr:rowOff>114300</xdr:rowOff>
    </xdr:from>
    <xdr:to>
      <xdr:col>6</xdr:col>
      <xdr:colOff>1066800</xdr:colOff>
      <xdr:row>16</xdr:row>
      <xdr:rowOff>402300</xdr:rowOff>
    </xdr:to>
    <xdr:sp macro="" textlink="$B$17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352800" y="640080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3C80EAE5-C11E-4AC6-92D2-6A22347BCD46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20:30 - 21:30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95249</xdr:colOff>
      <xdr:row>4</xdr:row>
      <xdr:rowOff>84843</xdr:rowOff>
    </xdr:from>
    <xdr:to>
      <xdr:col>7</xdr:col>
      <xdr:colOff>1350308</xdr:colOff>
      <xdr:row>4</xdr:row>
      <xdr:rowOff>372843</xdr:rowOff>
    </xdr:to>
    <xdr:sp macro="" textlink="$H$2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062131" y="1205431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DD526AF9-C492-4AA0-9088-CE6CD7FF4243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03월 01일(일)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95249</xdr:colOff>
      <xdr:row>4</xdr:row>
      <xdr:rowOff>84843</xdr:rowOff>
    </xdr:from>
    <xdr:to>
      <xdr:col>9</xdr:col>
      <xdr:colOff>1350308</xdr:colOff>
      <xdr:row>4</xdr:row>
      <xdr:rowOff>372843</xdr:rowOff>
    </xdr:to>
    <xdr:sp macro="" textlink="$J$2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507690" y="1205431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5FA684B-4183-4065-81AA-0FF6C2040A34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03월 02일(월)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95249</xdr:colOff>
      <xdr:row>4</xdr:row>
      <xdr:rowOff>84843</xdr:rowOff>
    </xdr:from>
    <xdr:to>
      <xdr:col>11</xdr:col>
      <xdr:colOff>1350308</xdr:colOff>
      <xdr:row>4</xdr:row>
      <xdr:rowOff>372843</xdr:rowOff>
    </xdr:to>
    <xdr:sp macro="" textlink="$L$2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953249" y="1205431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3CEB5E7-16B3-4415-8071-02B9AEA17944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03월 03일(화)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95249</xdr:colOff>
      <xdr:row>4</xdr:row>
      <xdr:rowOff>84843</xdr:rowOff>
    </xdr:from>
    <xdr:to>
      <xdr:col>13</xdr:col>
      <xdr:colOff>1350308</xdr:colOff>
      <xdr:row>4</xdr:row>
      <xdr:rowOff>372843</xdr:rowOff>
    </xdr:to>
    <xdr:sp macro="" textlink="$N$2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398808" y="1205431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261D1FA2-D919-4FC5-9960-B6AB05BC4B6B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03월 04일(수)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95249</xdr:colOff>
      <xdr:row>4</xdr:row>
      <xdr:rowOff>84843</xdr:rowOff>
    </xdr:from>
    <xdr:to>
      <xdr:col>15</xdr:col>
      <xdr:colOff>1350308</xdr:colOff>
      <xdr:row>4</xdr:row>
      <xdr:rowOff>372843</xdr:rowOff>
    </xdr:to>
    <xdr:sp macro="" textlink="$P$2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844367" y="1205431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93B998F5-A25B-4189-9973-4D89AFDBA7A9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03월 05일(목)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5</xdr:row>
          <xdr:rowOff>57150</xdr:rowOff>
        </xdr:from>
        <xdr:to>
          <xdr:col>4</xdr:col>
          <xdr:colOff>342900</xdr:colOff>
          <xdr:row>5</xdr:row>
          <xdr:rowOff>371475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6</xdr:row>
          <xdr:rowOff>57150</xdr:rowOff>
        </xdr:from>
        <xdr:to>
          <xdr:col>4</xdr:col>
          <xdr:colOff>342900</xdr:colOff>
          <xdr:row>6</xdr:row>
          <xdr:rowOff>371475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7</xdr:row>
          <xdr:rowOff>57150</xdr:rowOff>
        </xdr:from>
        <xdr:to>
          <xdr:col>4</xdr:col>
          <xdr:colOff>342900</xdr:colOff>
          <xdr:row>7</xdr:row>
          <xdr:rowOff>371475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8</xdr:row>
          <xdr:rowOff>57150</xdr:rowOff>
        </xdr:from>
        <xdr:to>
          <xdr:col>4</xdr:col>
          <xdr:colOff>342900</xdr:colOff>
          <xdr:row>8</xdr:row>
          <xdr:rowOff>371475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9</xdr:row>
          <xdr:rowOff>57150</xdr:rowOff>
        </xdr:from>
        <xdr:to>
          <xdr:col>4</xdr:col>
          <xdr:colOff>342900</xdr:colOff>
          <xdr:row>9</xdr:row>
          <xdr:rowOff>371475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10</xdr:row>
          <xdr:rowOff>57150</xdr:rowOff>
        </xdr:from>
        <xdr:to>
          <xdr:col>4</xdr:col>
          <xdr:colOff>342900</xdr:colOff>
          <xdr:row>10</xdr:row>
          <xdr:rowOff>371475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11</xdr:row>
          <xdr:rowOff>57150</xdr:rowOff>
        </xdr:from>
        <xdr:to>
          <xdr:col>4</xdr:col>
          <xdr:colOff>342900</xdr:colOff>
          <xdr:row>11</xdr:row>
          <xdr:rowOff>371475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12</xdr:row>
          <xdr:rowOff>57150</xdr:rowOff>
        </xdr:from>
        <xdr:to>
          <xdr:col>4</xdr:col>
          <xdr:colOff>342900</xdr:colOff>
          <xdr:row>12</xdr:row>
          <xdr:rowOff>371475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13</xdr:row>
          <xdr:rowOff>57150</xdr:rowOff>
        </xdr:from>
        <xdr:to>
          <xdr:col>4</xdr:col>
          <xdr:colOff>342900</xdr:colOff>
          <xdr:row>13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14</xdr:row>
          <xdr:rowOff>57150</xdr:rowOff>
        </xdr:from>
        <xdr:to>
          <xdr:col>4</xdr:col>
          <xdr:colOff>342900</xdr:colOff>
          <xdr:row>14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15</xdr:row>
          <xdr:rowOff>57150</xdr:rowOff>
        </xdr:from>
        <xdr:to>
          <xdr:col>4</xdr:col>
          <xdr:colOff>342900</xdr:colOff>
          <xdr:row>15</xdr:row>
          <xdr:rowOff>371475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16</xdr:row>
          <xdr:rowOff>57150</xdr:rowOff>
        </xdr:from>
        <xdr:to>
          <xdr:col>4</xdr:col>
          <xdr:colOff>342900</xdr:colOff>
          <xdr:row>16</xdr:row>
          <xdr:rowOff>371475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7683</xdr:colOff>
      <xdr:row>3</xdr:row>
      <xdr:rowOff>766868</xdr:rowOff>
    </xdr:from>
    <xdr:to>
      <xdr:col>11</xdr:col>
      <xdr:colOff>467060</xdr:colOff>
      <xdr:row>3</xdr:row>
      <xdr:rowOff>812587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V="1">
          <a:off x="2794426" y="1877211"/>
          <a:ext cx="4508863" cy="45719"/>
        </a:xfrm>
        <a:prstGeom prst="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331694</xdr:colOff>
      <xdr:row>3</xdr:row>
      <xdr:rowOff>243969</xdr:rowOff>
    </xdr:from>
    <xdr:ext cx="954107" cy="53585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595282" y="1073204"/>
          <a:ext cx="954107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 b="1">
              <a:solidFill>
                <a:srgbClr val="4E3A26"/>
              </a:solidFill>
            </a:rPr>
            <a:t>일정표</a:t>
          </a:r>
        </a:p>
      </xdr:txBody>
    </xdr:sp>
    <xdr:clientData/>
  </xdr:oneCellAnchor>
  <xdr:twoCellAnchor>
    <xdr:from>
      <xdr:col>17</xdr:col>
      <xdr:colOff>141513</xdr:colOff>
      <xdr:row>0</xdr:row>
      <xdr:rowOff>413657</xdr:rowOff>
    </xdr:from>
    <xdr:to>
      <xdr:col>18</xdr:col>
      <xdr:colOff>228600</xdr:colOff>
      <xdr:row>3</xdr:row>
      <xdr:rowOff>32658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flipH="1">
          <a:off x="11168742" y="413657"/>
          <a:ext cx="435429" cy="446315"/>
        </a:xfrm>
        <a:prstGeom prst="rightArrow">
          <a:avLst/>
        </a:prstGeom>
        <a:solidFill>
          <a:srgbClr val="FF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636814</xdr:colOff>
      <xdr:row>3</xdr:row>
      <xdr:rowOff>310243</xdr:rowOff>
    </xdr:from>
    <xdr:to>
      <xdr:col>3</xdr:col>
      <xdr:colOff>255815</xdr:colOff>
      <xdr:row>3</xdr:row>
      <xdr:rowOff>745672</xdr:rowOff>
    </xdr:to>
    <xdr:sp macro="" textlink="">
      <xdr:nvSpPr>
        <xdr:cNvPr id="37" name="화살표: 오른쪽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 rot="16200000" flipH="1">
          <a:off x="838200" y="1132114"/>
          <a:ext cx="435429" cy="446315"/>
        </a:xfrm>
        <a:prstGeom prst="rightArrow">
          <a:avLst/>
        </a:prstGeom>
        <a:solidFill>
          <a:srgbClr val="FF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304801</xdr:colOff>
      <xdr:row>0</xdr:row>
      <xdr:rowOff>468085</xdr:rowOff>
    </xdr:from>
    <xdr:to>
      <xdr:col>22</xdr:col>
      <xdr:colOff>10886</xdr:colOff>
      <xdr:row>3</xdr:row>
      <xdr:rowOff>21771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1680372" y="468085"/>
          <a:ext cx="271054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일정표에 출력할 날짜를 입력하세요</a:t>
          </a:r>
        </a:p>
      </xdr:txBody>
    </xdr:sp>
    <xdr:clientData/>
  </xdr:twoCellAnchor>
  <xdr:twoCellAnchor>
    <xdr:from>
      <xdr:col>2</xdr:col>
      <xdr:colOff>54430</xdr:colOff>
      <xdr:row>0</xdr:row>
      <xdr:rowOff>468086</xdr:rowOff>
    </xdr:from>
    <xdr:to>
      <xdr:col>4</xdr:col>
      <xdr:colOff>359230</xdr:colOff>
      <xdr:row>3</xdr:row>
      <xdr:rowOff>250372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250373" y="468086"/>
          <a:ext cx="1959428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일정표에 출력할 시간과</a:t>
          </a:r>
          <a:endParaRPr lang="en-US" altLang="ko-KR" sz="1100" b="1"/>
        </a:p>
        <a:p>
          <a:r>
            <a:rPr lang="ko-KR" altLang="en-US" sz="1100" b="1"/>
            <a:t>휴식시간여부를 체크하세요</a:t>
          </a:r>
        </a:p>
      </xdr:txBody>
    </xdr:sp>
    <xdr:clientData/>
  </xdr:twoCellAnchor>
  <xdr:twoCellAnchor>
    <xdr:from>
      <xdr:col>22</xdr:col>
      <xdr:colOff>1137555</xdr:colOff>
      <xdr:row>3</xdr:row>
      <xdr:rowOff>299357</xdr:rowOff>
    </xdr:from>
    <xdr:to>
      <xdr:col>22</xdr:col>
      <xdr:colOff>1583870</xdr:colOff>
      <xdr:row>3</xdr:row>
      <xdr:rowOff>734786</xdr:rowOff>
    </xdr:to>
    <xdr:sp macro="" textlink="">
      <xdr:nvSpPr>
        <xdr:cNvPr id="40" name="화살표: 오른쪽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16200000" flipH="1">
          <a:off x="15523027" y="1121228"/>
          <a:ext cx="435429" cy="446315"/>
        </a:xfrm>
        <a:prstGeom prst="rightArrow">
          <a:avLst/>
        </a:prstGeom>
        <a:solidFill>
          <a:srgbClr val="FF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261256</xdr:colOff>
      <xdr:row>0</xdr:row>
      <xdr:rowOff>457200</xdr:rowOff>
    </xdr:from>
    <xdr:to>
      <xdr:col>22</xdr:col>
      <xdr:colOff>3026227</xdr:colOff>
      <xdr:row>3</xdr:row>
      <xdr:rowOff>239486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4641285" y="457200"/>
          <a:ext cx="2764971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일정을 입력하고</a:t>
          </a:r>
          <a:endParaRPr lang="en-US" altLang="ko-KR" sz="1100" b="1"/>
        </a:p>
        <a:p>
          <a:r>
            <a:rPr lang="ko-KR" altLang="en-US" sz="1100" b="1"/>
            <a:t>일정표에 출력할 색상을 선택하세요</a:t>
          </a:r>
        </a:p>
      </xdr:txBody>
    </xdr:sp>
    <xdr:clientData/>
  </xdr:twoCellAnchor>
  <xdr:twoCellAnchor>
    <xdr:from>
      <xdr:col>26</xdr:col>
      <xdr:colOff>1289956</xdr:colOff>
      <xdr:row>3</xdr:row>
      <xdr:rowOff>288470</xdr:rowOff>
    </xdr:from>
    <xdr:to>
      <xdr:col>27</xdr:col>
      <xdr:colOff>179614</xdr:colOff>
      <xdr:row>3</xdr:row>
      <xdr:rowOff>723899</xdr:rowOff>
    </xdr:to>
    <xdr:sp macro="" textlink="">
      <xdr:nvSpPr>
        <xdr:cNvPr id="42" name="화살표: 오른쪽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 rot="16200000" flipH="1">
          <a:off x="20247428" y="1110341"/>
          <a:ext cx="435429" cy="446315"/>
        </a:xfrm>
        <a:prstGeom prst="rightArrow">
          <a:avLst/>
        </a:prstGeom>
        <a:solidFill>
          <a:srgbClr val="FF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772885</xdr:colOff>
      <xdr:row>2</xdr:row>
      <xdr:rowOff>163285</xdr:rowOff>
    </xdr:from>
    <xdr:to>
      <xdr:col>27</xdr:col>
      <xdr:colOff>783771</xdr:colOff>
      <xdr:row>3</xdr:row>
      <xdr:rowOff>217713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9724914" y="664028"/>
          <a:ext cx="1567543" cy="3809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일정표를 설정합니다</a:t>
          </a:r>
          <a:r>
            <a:rPr lang="en-US" altLang="ko-KR" sz="1100" b="1"/>
            <a:t>.</a:t>
          </a:r>
          <a:endParaRPr lang="ko-KR" altLang="en-US" sz="1100" b="1"/>
        </a:p>
      </xdr:txBody>
    </xdr:sp>
    <xdr:clientData/>
  </xdr:twoCellAnchor>
  <xdr:twoCellAnchor>
    <xdr:from>
      <xdr:col>17</xdr:col>
      <xdr:colOff>206828</xdr:colOff>
      <xdr:row>3</xdr:row>
      <xdr:rowOff>326572</xdr:rowOff>
    </xdr:from>
    <xdr:to>
      <xdr:col>18</xdr:col>
      <xdr:colOff>293915</xdr:colOff>
      <xdr:row>3</xdr:row>
      <xdr:rowOff>772887</xdr:rowOff>
    </xdr:to>
    <xdr:sp macro="" textlink="">
      <xdr:nvSpPr>
        <xdr:cNvPr id="44" name="화살표: 오른쪽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 flipH="1">
          <a:off x="11234057" y="1153886"/>
          <a:ext cx="435429" cy="446315"/>
        </a:xfrm>
        <a:prstGeom prst="rightArrow">
          <a:avLst/>
        </a:prstGeom>
        <a:solidFill>
          <a:srgbClr val="FF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315686</xdr:colOff>
      <xdr:row>3</xdr:row>
      <xdr:rowOff>381000</xdr:rowOff>
    </xdr:from>
    <xdr:to>
      <xdr:col>22</xdr:col>
      <xdr:colOff>21771</xdr:colOff>
      <xdr:row>3</xdr:row>
      <xdr:rowOff>762000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1691257" y="1208314"/>
          <a:ext cx="271054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일정표 제목 및 회사 로고를 변경하세요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57150</xdr:rowOff>
        </xdr:from>
        <xdr:to>
          <xdr:col>4</xdr:col>
          <xdr:colOff>342900</xdr:colOff>
          <xdr:row>17</xdr:row>
          <xdr:rowOff>371475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67235</xdr:colOff>
      <xdr:row>17</xdr:row>
      <xdr:rowOff>67235</xdr:rowOff>
    </xdr:from>
    <xdr:to>
      <xdr:col>6</xdr:col>
      <xdr:colOff>1038785</xdr:colOff>
      <xdr:row>17</xdr:row>
      <xdr:rowOff>355235</xdr:rowOff>
    </xdr:to>
    <xdr:sp macro="" textlink="$B$18">
      <xdr:nvSpPr>
        <xdr:cNvPr id="11" name="Rounded Rectangle 16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835088" y="813547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52922CF2-ACDC-4313-9622-21EBB7528432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pPr algn="ctr"/>
            <a:t>0:00 - 1:30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114300</xdr:rowOff>
    </xdr:from>
    <xdr:to>
      <xdr:col>6</xdr:col>
      <xdr:colOff>1066800</xdr:colOff>
      <xdr:row>6</xdr:row>
      <xdr:rowOff>402300</xdr:rowOff>
    </xdr:to>
    <xdr:sp macro="" textlink="$B$7">
      <xdr:nvSpPr>
        <xdr:cNvPr id="2" name="Rounded Rectangle 3">
          <a:extLst>
            <a:ext uri="{FF2B5EF4-FFF2-40B4-BE49-F238E27FC236}">
              <a16:creationId xmlns:a16="http://schemas.microsoft.com/office/drawing/2014/main" id="{51EBED7E-2BCE-46CA-8D31-B9324EA2BC66}"/>
            </a:ext>
          </a:extLst>
        </xdr:cNvPr>
        <xdr:cNvSpPr/>
      </xdr:nvSpPr>
      <xdr:spPr>
        <a:xfrm>
          <a:off x="2857500" y="27622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2FCBF2A9-21BF-4287-8C78-55AC37522703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2:00 - 3:00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7</xdr:row>
      <xdr:rowOff>114300</xdr:rowOff>
    </xdr:from>
    <xdr:to>
      <xdr:col>6</xdr:col>
      <xdr:colOff>1066800</xdr:colOff>
      <xdr:row>7</xdr:row>
      <xdr:rowOff>402300</xdr:rowOff>
    </xdr:to>
    <xdr:sp macro="" textlink="$B$8">
      <xdr:nvSpPr>
        <xdr:cNvPr id="3" name="Rounded Rectangle 4">
          <a:extLst>
            <a:ext uri="{FF2B5EF4-FFF2-40B4-BE49-F238E27FC236}">
              <a16:creationId xmlns:a16="http://schemas.microsoft.com/office/drawing/2014/main" id="{7C4D1F21-78AD-4D19-B9F6-17DAC20B959E}"/>
            </a:ext>
          </a:extLst>
        </xdr:cNvPr>
        <xdr:cNvSpPr/>
      </xdr:nvSpPr>
      <xdr:spPr>
        <a:xfrm>
          <a:off x="2857500" y="32575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8BCFDDF-ADCD-4963-8E67-24875A00824D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3:00 - 4:00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114300</xdr:rowOff>
    </xdr:from>
    <xdr:to>
      <xdr:col>6</xdr:col>
      <xdr:colOff>1066800</xdr:colOff>
      <xdr:row>8</xdr:row>
      <xdr:rowOff>402300</xdr:rowOff>
    </xdr:to>
    <xdr:sp macro="" textlink="$B$9">
      <xdr:nvSpPr>
        <xdr:cNvPr id="4" name="Rounded Rectangle 5">
          <a:extLst>
            <a:ext uri="{FF2B5EF4-FFF2-40B4-BE49-F238E27FC236}">
              <a16:creationId xmlns:a16="http://schemas.microsoft.com/office/drawing/2014/main" id="{BE187F46-9ECC-469C-A075-30452A93703D}"/>
            </a:ext>
          </a:extLst>
        </xdr:cNvPr>
        <xdr:cNvSpPr/>
      </xdr:nvSpPr>
      <xdr:spPr>
        <a:xfrm>
          <a:off x="2857500" y="37528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87CFBED-B06D-4395-819A-E726543E870E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5:00 - 6:00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9</xdr:row>
      <xdr:rowOff>114300</xdr:rowOff>
    </xdr:from>
    <xdr:to>
      <xdr:col>6</xdr:col>
      <xdr:colOff>1066800</xdr:colOff>
      <xdr:row>9</xdr:row>
      <xdr:rowOff>402300</xdr:rowOff>
    </xdr:to>
    <xdr:sp macro="" textlink="$B$10">
      <xdr:nvSpPr>
        <xdr:cNvPr id="5" name="Rounded Rectangle 6">
          <a:extLst>
            <a:ext uri="{FF2B5EF4-FFF2-40B4-BE49-F238E27FC236}">
              <a16:creationId xmlns:a16="http://schemas.microsoft.com/office/drawing/2014/main" id="{618976D3-30AC-4335-A90B-2BE6D8021BCA}"/>
            </a:ext>
          </a:extLst>
        </xdr:cNvPr>
        <xdr:cNvSpPr/>
      </xdr:nvSpPr>
      <xdr:spPr>
        <a:xfrm>
          <a:off x="2857500" y="42481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F4E89276-580F-4266-8C0A-D212A9C196D0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6:00 - 7:30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10</xdr:row>
      <xdr:rowOff>114300</xdr:rowOff>
    </xdr:from>
    <xdr:to>
      <xdr:col>6</xdr:col>
      <xdr:colOff>1066800</xdr:colOff>
      <xdr:row>10</xdr:row>
      <xdr:rowOff>402300</xdr:rowOff>
    </xdr:to>
    <xdr:sp macro="" textlink="$B$11">
      <xdr:nvSpPr>
        <xdr:cNvPr id="6" name="Rounded Rectangle 7">
          <a:extLst>
            <a:ext uri="{FF2B5EF4-FFF2-40B4-BE49-F238E27FC236}">
              <a16:creationId xmlns:a16="http://schemas.microsoft.com/office/drawing/2014/main" id="{DC4D4769-153F-40F6-9110-3C962BFE359C}"/>
            </a:ext>
          </a:extLst>
        </xdr:cNvPr>
        <xdr:cNvSpPr/>
      </xdr:nvSpPr>
      <xdr:spPr>
        <a:xfrm>
          <a:off x="2857500" y="47434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7DED52D-FB32-4FFA-A8B0-8004BF8D076B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7:30 - 8:00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11</xdr:row>
      <xdr:rowOff>114300</xdr:rowOff>
    </xdr:from>
    <xdr:to>
      <xdr:col>6</xdr:col>
      <xdr:colOff>1066800</xdr:colOff>
      <xdr:row>11</xdr:row>
      <xdr:rowOff>402300</xdr:rowOff>
    </xdr:to>
    <xdr:sp macro="" textlink="$B$12">
      <xdr:nvSpPr>
        <xdr:cNvPr id="7" name="Rounded Rectangle 8">
          <a:extLst>
            <a:ext uri="{FF2B5EF4-FFF2-40B4-BE49-F238E27FC236}">
              <a16:creationId xmlns:a16="http://schemas.microsoft.com/office/drawing/2014/main" id="{B50DB8FE-2772-4D21-A992-831D9F5A6251}"/>
            </a:ext>
          </a:extLst>
        </xdr:cNvPr>
        <xdr:cNvSpPr/>
      </xdr:nvSpPr>
      <xdr:spPr>
        <a:xfrm>
          <a:off x="2857500" y="52387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BDD67B0E-B223-4F03-BAB7-64B691B15E52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8:00 - 9:00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12</xdr:row>
      <xdr:rowOff>114300</xdr:rowOff>
    </xdr:from>
    <xdr:to>
      <xdr:col>6</xdr:col>
      <xdr:colOff>1066800</xdr:colOff>
      <xdr:row>12</xdr:row>
      <xdr:rowOff>402300</xdr:rowOff>
    </xdr:to>
    <xdr:sp macro="" textlink="$B$13">
      <xdr:nvSpPr>
        <xdr:cNvPr id="8" name="Rounded Rectangle 9">
          <a:extLst>
            <a:ext uri="{FF2B5EF4-FFF2-40B4-BE49-F238E27FC236}">
              <a16:creationId xmlns:a16="http://schemas.microsoft.com/office/drawing/2014/main" id="{97FDFF53-2FF3-438B-8B5C-209AB94A8049}"/>
            </a:ext>
          </a:extLst>
        </xdr:cNvPr>
        <xdr:cNvSpPr/>
      </xdr:nvSpPr>
      <xdr:spPr>
        <a:xfrm>
          <a:off x="2857500" y="57340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EB5202F-F575-4551-8E1E-A49BA1E50E56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9:00 - 10:00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13</xdr:row>
      <xdr:rowOff>114300</xdr:rowOff>
    </xdr:from>
    <xdr:to>
      <xdr:col>6</xdr:col>
      <xdr:colOff>1066800</xdr:colOff>
      <xdr:row>13</xdr:row>
      <xdr:rowOff>402300</xdr:rowOff>
    </xdr:to>
    <xdr:sp macro="" textlink="$B$14">
      <xdr:nvSpPr>
        <xdr:cNvPr id="9" name="Rounded Rectangle 11">
          <a:extLst>
            <a:ext uri="{FF2B5EF4-FFF2-40B4-BE49-F238E27FC236}">
              <a16:creationId xmlns:a16="http://schemas.microsoft.com/office/drawing/2014/main" id="{EE947B28-FB98-415D-A6B0-FF529421E870}"/>
            </a:ext>
          </a:extLst>
        </xdr:cNvPr>
        <xdr:cNvSpPr/>
      </xdr:nvSpPr>
      <xdr:spPr>
        <a:xfrm>
          <a:off x="2857500" y="62293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D59814C5-14C7-4E3D-AA04-AAB8918F5370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10:00 - 11:00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5</xdr:row>
      <xdr:rowOff>114300</xdr:rowOff>
    </xdr:from>
    <xdr:to>
      <xdr:col>6</xdr:col>
      <xdr:colOff>1066800</xdr:colOff>
      <xdr:row>5</xdr:row>
      <xdr:rowOff>402300</xdr:rowOff>
    </xdr:to>
    <xdr:sp macro="" textlink="$B$6">
      <xdr:nvSpPr>
        <xdr:cNvPr id="10" name="Rounded Rectangle 13">
          <a:extLst>
            <a:ext uri="{FF2B5EF4-FFF2-40B4-BE49-F238E27FC236}">
              <a16:creationId xmlns:a16="http://schemas.microsoft.com/office/drawing/2014/main" id="{544938B7-D604-4C19-BD25-C410D810E4F0}"/>
            </a:ext>
          </a:extLst>
        </xdr:cNvPr>
        <xdr:cNvSpPr/>
      </xdr:nvSpPr>
      <xdr:spPr>
        <a:xfrm>
          <a:off x="2857500" y="22669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9AFB9B04-F429-4524-AE28-AD8639F2E2EE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1:30 - 2:00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14</xdr:row>
      <xdr:rowOff>114300</xdr:rowOff>
    </xdr:from>
    <xdr:to>
      <xdr:col>6</xdr:col>
      <xdr:colOff>1066800</xdr:colOff>
      <xdr:row>14</xdr:row>
      <xdr:rowOff>402300</xdr:rowOff>
    </xdr:to>
    <xdr:sp macro="" textlink="$B$15">
      <xdr:nvSpPr>
        <xdr:cNvPr id="11" name="Rounded Rectangle 14">
          <a:extLst>
            <a:ext uri="{FF2B5EF4-FFF2-40B4-BE49-F238E27FC236}">
              <a16:creationId xmlns:a16="http://schemas.microsoft.com/office/drawing/2014/main" id="{736DCDB0-E480-4382-88D6-47859B257704}"/>
            </a:ext>
          </a:extLst>
        </xdr:cNvPr>
        <xdr:cNvSpPr/>
      </xdr:nvSpPr>
      <xdr:spPr>
        <a:xfrm>
          <a:off x="2857500" y="67246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2847AE7-4111-4412-9010-3FBFED239257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11:00 - 12:00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15</xdr:row>
      <xdr:rowOff>114300</xdr:rowOff>
    </xdr:from>
    <xdr:to>
      <xdr:col>6</xdr:col>
      <xdr:colOff>1066800</xdr:colOff>
      <xdr:row>15</xdr:row>
      <xdr:rowOff>402300</xdr:rowOff>
    </xdr:to>
    <xdr:sp macro="" textlink="$B$16">
      <xdr:nvSpPr>
        <xdr:cNvPr id="12" name="Rounded Rectangle 15">
          <a:extLst>
            <a:ext uri="{FF2B5EF4-FFF2-40B4-BE49-F238E27FC236}">
              <a16:creationId xmlns:a16="http://schemas.microsoft.com/office/drawing/2014/main" id="{9158485E-42C0-4E6C-A5FE-5BB06902C84B}"/>
            </a:ext>
          </a:extLst>
        </xdr:cNvPr>
        <xdr:cNvSpPr/>
      </xdr:nvSpPr>
      <xdr:spPr>
        <a:xfrm>
          <a:off x="2857500" y="72199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02E80640-7677-4CB5-B2E0-45CED7F2AACC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12:00 - 13:00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16</xdr:row>
      <xdr:rowOff>114300</xdr:rowOff>
    </xdr:from>
    <xdr:to>
      <xdr:col>6</xdr:col>
      <xdr:colOff>1066800</xdr:colOff>
      <xdr:row>16</xdr:row>
      <xdr:rowOff>402300</xdr:rowOff>
    </xdr:to>
    <xdr:sp macro="" textlink="$B$17">
      <xdr:nvSpPr>
        <xdr:cNvPr id="13" name="Rounded Rectangle 16">
          <a:extLst>
            <a:ext uri="{FF2B5EF4-FFF2-40B4-BE49-F238E27FC236}">
              <a16:creationId xmlns:a16="http://schemas.microsoft.com/office/drawing/2014/main" id="{F34FA933-2A74-4AA3-9E10-9F9379E8114C}"/>
            </a:ext>
          </a:extLst>
        </xdr:cNvPr>
        <xdr:cNvSpPr/>
      </xdr:nvSpPr>
      <xdr:spPr>
        <a:xfrm>
          <a:off x="2857500" y="77152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3C80EAE5-C11E-4AC6-92D2-6A22347BCD46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13:00 - 14:00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95249</xdr:colOff>
      <xdr:row>4</xdr:row>
      <xdr:rowOff>84843</xdr:rowOff>
    </xdr:from>
    <xdr:to>
      <xdr:col>7</xdr:col>
      <xdr:colOff>1350308</xdr:colOff>
      <xdr:row>4</xdr:row>
      <xdr:rowOff>372843</xdr:rowOff>
    </xdr:to>
    <xdr:sp macro="" textlink="$H$2">
      <xdr:nvSpPr>
        <xdr:cNvPr id="14" name="Rounded Rectangle 18">
          <a:extLst>
            <a:ext uri="{FF2B5EF4-FFF2-40B4-BE49-F238E27FC236}">
              <a16:creationId xmlns:a16="http://schemas.microsoft.com/office/drawing/2014/main" id="{4479D17A-646F-42CA-BB95-02DC0684F49C}"/>
            </a:ext>
          </a:extLst>
        </xdr:cNvPr>
        <xdr:cNvSpPr/>
      </xdr:nvSpPr>
      <xdr:spPr>
        <a:xfrm>
          <a:off x="4019549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DD526AF9-C492-4AA0-9088-CE6CD7FF4243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12일(화)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95249</xdr:colOff>
      <xdr:row>4</xdr:row>
      <xdr:rowOff>84843</xdr:rowOff>
    </xdr:from>
    <xdr:to>
      <xdr:col>9</xdr:col>
      <xdr:colOff>1350308</xdr:colOff>
      <xdr:row>4</xdr:row>
      <xdr:rowOff>372843</xdr:rowOff>
    </xdr:to>
    <xdr:sp macro="" textlink="$J$2">
      <xdr:nvSpPr>
        <xdr:cNvPr id="15" name="Rounded Rectangle 20">
          <a:extLst>
            <a:ext uri="{FF2B5EF4-FFF2-40B4-BE49-F238E27FC236}">
              <a16:creationId xmlns:a16="http://schemas.microsoft.com/office/drawing/2014/main" id="{9C357171-D106-4192-BFF6-A6819CFB1450}"/>
            </a:ext>
          </a:extLst>
        </xdr:cNvPr>
        <xdr:cNvSpPr/>
      </xdr:nvSpPr>
      <xdr:spPr>
        <a:xfrm>
          <a:off x="5467349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5FA684B-4183-4065-81AA-0FF6C2040A34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13일(수)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95249</xdr:colOff>
      <xdr:row>4</xdr:row>
      <xdr:rowOff>84843</xdr:rowOff>
    </xdr:from>
    <xdr:to>
      <xdr:col>11</xdr:col>
      <xdr:colOff>1350308</xdr:colOff>
      <xdr:row>4</xdr:row>
      <xdr:rowOff>372843</xdr:rowOff>
    </xdr:to>
    <xdr:sp macro="" textlink="$L$2">
      <xdr:nvSpPr>
        <xdr:cNvPr id="16" name="Rounded Rectangle 21">
          <a:extLst>
            <a:ext uri="{FF2B5EF4-FFF2-40B4-BE49-F238E27FC236}">
              <a16:creationId xmlns:a16="http://schemas.microsoft.com/office/drawing/2014/main" id="{BEF457BA-3E70-4335-BBE5-3ED5DB739E89}"/>
            </a:ext>
          </a:extLst>
        </xdr:cNvPr>
        <xdr:cNvSpPr/>
      </xdr:nvSpPr>
      <xdr:spPr>
        <a:xfrm>
          <a:off x="6915149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3CEB5E7-16B3-4415-8071-02B9AEA17944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14일(목)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95249</xdr:colOff>
      <xdr:row>4</xdr:row>
      <xdr:rowOff>84843</xdr:rowOff>
    </xdr:from>
    <xdr:to>
      <xdr:col>13</xdr:col>
      <xdr:colOff>1350308</xdr:colOff>
      <xdr:row>4</xdr:row>
      <xdr:rowOff>372843</xdr:rowOff>
    </xdr:to>
    <xdr:sp macro="" textlink="$N$2">
      <xdr:nvSpPr>
        <xdr:cNvPr id="17" name="Rounded Rectangle 22">
          <a:extLst>
            <a:ext uri="{FF2B5EF4-FFF2-40B4-BE49-F238E27FC236}">
              <a16:creationId xmlns:a16="http://schemas.microsoft.com/office/drawing/2014/main" id="{4DAF8DC0-39C5-4D15-AAAB-11236B011FD9}"/>
            </a:ext>
          </a:extLst>
        </xdr:cNvPr>
        <xdr:cNvSpPr/>
      </xdr:nvSpPr>
      <xdr:spPr>
        <a:xfrm>
          <a:off x="8362949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261D1FA2-D919-4FC5-9960-B6AB05BC4B6B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15일(금)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95249</xdr:colOff>
      <xdr:row>4</xdr:row>
      <xdr:rowOff>84843</xdr:rowOff>
    </xdr:from>
    <xdr:to>
      <xdr:col>15</xdr:col>
      <xdr:colOff>1350308</xdr:colOff>
      <xdr:row>4</xdr:row>
      <xdr:rowOff>372843</xdr:rowOff>
    </xdr:to>
    <xdr:sp macro="" textlink="$P$2">
      <xdr:nvSpPr>
        <xdr:cNvPr id="18" name="Rounded Rectangle 23">
          <a:extLst>
            <a:ext uri="{FF2B5EF4-FFF2-40B4-BE49-F238E27FC236}">
              <a16:creationId xmlns:a16="http://schemas.microsoft.com/office/drawing/2014/main" id="{E045FD95-BC4D-4711-992D-5BD3FE8B2C32}"/>
            </a:ext>
          </a:extLst>
        </xdr:cNvPr>
        <xdr:cNvSpPr/>
      </xdr:nvSpPr>
      <xdr:spPr>
        <a:xfrm>
          <a:off x="9810749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93B998F5-A25B-4189-9973-4D89AFDBA7A9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16일(토)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7683</xdr:colOff>
      <xdr:row>3</xdr:row>
      <xdr:rowOff>766868</xdr:rowOff>
    </xdr:from>
    <xdr:to>
      <xdr:col>11</xdr:col>
      <xdr:colOff>467060</xdr:colOff>
      <xdr:row>3</xdr:row>
      <xdr:rowOff>812587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B568EF00-C95E-427B-A94E-14C934E67E79}"/>
            </a:ext>
          </a:extLst>
        </xdr:cNvPr>
        <xdr:cNvSpPr/>
      </xdr:nvSpPr>
      <xdr:spPr>
        <a:xfrm flipV="1">
          <a:off x="2769933" y="1595543"/>
          <a:ext cx="4517027" cy="45719"/>
        </a:xfrm>
        <a:prstGeom prst="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331694</xdr:colOff>
      <xdr:row>3</xdr:row>
      <xdr:rowOff>243969</xdr:rowOff>
    </xdr:from>
    <xdr:ext cx="1467068" cy="53585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8C4515-45EC-4299-8316-83B0201A30B1}"/>
            </a:ext>
          </a:extLst>
        </xdr:cNvPr>
        <xdr:cNvSpPr txBox="1"/>
      </xdr:nvSpPr>
      <xdr:spPr>
        <a:xfrm>
          <a:off x="2191870" y="1073204"/>
          <a:ext cx="1467068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 b="1">
              <a:solidFill>
                <a:srgbClr val="4E3A26"/>
              </a:solidFill>
            </a:rPr>
            <a:t>일정계획표</a:t>
          </a:r>
        </a:p>
      </xdr:txBody>
    </xdr:sp>
    <xdr:clientData/>
  </xdr:oneCellAnchor>
  <xdr:twoCellAnchor>
    <xdr:from>
      <xdr:col>6</xdr:col>
      <xdr:colOff>67235</xdr:colOff>
      <xdr:row>17</xdr:row>
      <xdr:rowOff>67235</xdr:rowOff>
    </xdr:from>
    <xdr:to>
      <xdr:col>6</xdr:col>
      <xdr:colOff>1038785</xdr:colOff>
      <xdr:row>17</xdr:row>
      <xdr:rowOff>355235</xdr:rowOff>
    </xdr:to>
    <xdr:sp macro="" textlink="$B$18">
      <xdr:nvSpPr>
        <xdr:cNvPr id="31" name="Rounded Rectangle 16">
          <a:extLst>
            <a:ext uri="{FF2B5EF4-FFF2-40B4-BE49-F238E27FC236}">
              <a16:creationId xmlns:a16="http://schemas.microsoft.com/office/drawing/2014/main" id="{FC3ADBF2-6C8D-401A-8E8C-311CAB468CA3}"/>
            </a:ext>
          </a:extLst>
        </xdr:cNvPr>
        <xdr:cNvSpPr/>
      </xdr:nvSpPr>
      <xdr:spPr>
        <a:xfrm>
          <a:off x="2829485" y="8163485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52922CF2-ACDC-4313-9622-21EBB7528432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pPr algn="ctr"/>
            <a:t>14:00 - 15:00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117661</xdr:colOff>
      <xdr:row>4</xdr:row>
      <xdr:rowOff>83162</xdr:rowOff>
    </xdr:from>
    <xdr:to>
      <xdr:col>17</xdr:col>
      <xdr:colOff>1372720</xdr:colOff>
      <xdr:row>4</xdr:row>
      <xdr:rowOff>371162</xdr:rowOff>
    </xdr:to>
    <xdr:sp macro="" textlink="$R$2">
      <xdr:nvSpPr>
        <xdr:cNvPr id="32" name="Rounded Rectangle 23">
          <a:extLst>
            <a:ext uri="{FF2B5EF4-FFF2-40B4-BE49-F238E27FC236}">
              <a16:creationId xmlns:a16="http://schemas.microsoft.com/office/drawing/2014/main" id="{12017243-9235-473D-9B7B-14E3F14F9B60}"/>
            </a:ext>
          </a:extLst>
        </xdr:cNvPr>
        <xdr:cNvSpPr/>
      </xdr:nvSpPr>
      <xdr:spPr>
        <a:xfrm>
          <a:off x="11278720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C8AC41D2-96D4-4A3B-B672-A29A472D066E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09월 17일(일)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61632</xdr:colOff>
      <xdr:row>18</xdr:row>
      <xdr:rowOff>106456</xdr:rowOff>
    </xdr:from>
    <xdr:to>
      <xdr:col>6</xdr:col>
      <xdr:colOff>1033182</xdr:colOff>
      <xdr:row>18</xdr:row>
      <xdr:rowOff>394456</xdr:rowOff>
    </xdr:to>
    <xdr:sp macro="" textlink="$B$19">
      <xdr:nvSpPr>
        <xdr:cNvPr id="33" name="Rounded Rectangle 16">
          <a:extLst>
            <a:ext uri="{FF2B5EF4-FFF2-40B4-BE49-F238E27FC236}">
              <a16:creationId xmlns:a16="http://schemas.microsoft.com/office/drawing/2014/main" id="{B8EB800F-129A-4F05-9753-4DE1D4D21061}"/>
            </a:ext>
          </a:extLst>
        </xdr:cNvPr>
        <xdr:cNvSpPr/>
      </xdr:nvSpPr>
      <xdr:spPr>
        <a:xfrm>
          <a:off x="2426073" y="86677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86AB7167-56E8-405E-936F-ED8042B5228E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15:00 - 16:00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45944</xdr:colOff>
      <xdr:row>19</xdr:row>
      <xdr:rowOff>158003</xdr:rowOff>
    </xdr:from>
    <xdr:to>
      <xdr:col>6</xdr:col>
      <xdr:colOff>1017494</xdr:colOff>
      <xdr:row>19</xdr:row>
      <xdr:rowOff>446003</xdr:rowOff>
    </xdr:to>
    <xdr:sp macro="" textlink="$B$20">
      <xdr:nvSpPr>
        <xdr:cNvPr id="34" name="Rounded Rectangle 16">
          <a:extLst>
            <a:ext uri="{FF2B5EF4-FFF2-40B4-BE49-F238E27FC236}">
              <a16:creationId xmlns:a16="http://schemas.microsoft.com/office/drawing/2014/main" id="{020E3968-ACA3-4290-ADE9-5D6209593802}"/>
            </a:ext>
          </a:extLst>
        </xdr:cNvPr>
        <xdr:cNvSpPr/>
      </xdr:nvSpPr>
      <xdr:spPr>
        <a:xfrm>
          <a:off x="2410385" y="9212356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A729DDA4-AD1F-4FE9-8304-80A69FE7B661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16:00 - 17:00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34738</xdr:colOff>
      <xdr:row>20</xdr:row>
      <xdr:rowOff>113179</xdr:rowOff>
    </xdr:from>
    <xdr:to>
      <xdr:col>6</xdr:col>
      <xdr:colOff>1006288</xdr:colOff>
      <xdr:row>20</xdr:row>
      <xdr:rowOff>401179</xdr:rowOff>
    </xdr:to>
    <xdr:sp macro="" textlink="$B$21">
      <xdr:nvSpPr>
        <xdr:cNvPr id="35" name="Rounded Rectangle 16">
          <a:extLst>
            <a:ext uri="{FF2B5EF4-FFF2-40B4-BE49-F238E27FC236}">
              <a16:creationId xmlns:a16="http://schemas.microsoft.com/office/drawing/2014/main" id="{CCB4B63F-32AE-421E-8896-7BA422977881}"/>
            </a:ext>
          </a:extLst>
        </xdr:cNvPr>
        <xdr:cNvSpPr/>
      </xdr:nvSpPr>
      <xdr:spPr>
        <a:xfrm>
          <a:off x="2298326" y="9660591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539ED3D-1554-476B-8DFE-4F181B268B90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17:00 - 18:00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30255</xdr:colOff>
      <xdr:row>21</xdr:row>
      <xdr:rowOff>119902</xdr:rowOff>
    </xdr:from>
    <xdr:to>
      <xdr:col>6</xdr:col>
      <xdr:colOff>1001805</xdr:colOff>
      <xdr:row>21</xdr:row>
      <xdr:rowOff>407902</xdr:rowOff>
    </xdr:to>
    <xdr:sp macro="" textlink="$B$22">
      <xdr:nvSpPr>
        <xdr:cNvPr id="36" name="Rounded Rectangle 16">
          <a:extLst>
            <a:ext uri="{FF2B5EF4-FFF2-40B4-BE49-F238E27FC236}">
              <a16:creationId xmlns:a16="http://schemas.microsoft.com/office/drawing/2014/main" id="{4A95B3F6-5ECD-489C-BCE6-693677E6DE6D}"/>
            </a:ext>
          </a:extLst>
        </xdr:cNvPr>
        <xdr:cNvSpPr/>
      </xdr:nvSpPr>
      <xdr:spPr>
        <a:xfrm>
          <a:off x="2293843" y="10160373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AA0AE7B1-012C-4BCF-80A6-13C8A89E9B0D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18:00 - 19:00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36979</xdr:colOff>
      <xdr:row>22</xdr:row>
      <xdr:rowOff>104214</xdr:rowOff>
    </xdr:from>
    <xdr:to>
      <xdr:col>6</xdr:col>
      <xdr:colOff>1008529</xdr:colOff>
      <xdr:row>22</xdr:row>
      <xdr:rowOff>392214</xdr:rowOff>
    </xdr:to>
    <xdr:sp macro="" textlink="$B$23">
      <xdr:nvSpPr>
        <xdr:cNvPr id="37" name="Rounded Rectangle 16">
          <a:extLst>
            <a:ext uri="{FF2B5EF4-FFF2-40B4-BE49-F238E27FC236}">
              <a16:creationId xmlns:a16="http://schemas.microsoft.com/office/drawing/2014/main" id="{1D86ACCC-A5E5-42AE-8732-10293FC3FC9F}"/>
            </a:ext>
          </a:extLst>
        </xdr:cNvPr>
        <xdr:cNvSpPr/>
      </xdr:nvSpPr>
      <xdr:spPr>
        <a:xfrm>
          <a:off x="2300567" y="10637743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300D41E-8DDA-4E63-B841-CFFE20B8B228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19:00 - 20:00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32497</xdr:colOff>
      <xdr:row>23</xdr:row>
      <xdr:rowOff>99731</xdr:rowOff>
    </xdr:from>
    <xdr:to>
      <xdr:col>6</xdr:col>
      <xdr:colOff>1004047</xdr:colOff>
      <xdr:row>23</xdr:row>
      <xdr:rowOff>387731</xdr:rowOff>
    </xdr:to>
    <xdr:sp macro="" textlink="$B$24">
      <xdr:nvSpPr>
        <xdr:cNvPr id="38" name="Rounded Rectangle 16">
          <a:extLst>
            <a:ext uri="{FF2B5EF4-FFF2-40B4-BE49-F238E27FC236}">
              <a16:creationId xmlns:a16="http://schemas.microsoft.com/office/drawing/2014/main" id="{99D5482D-CB73-4E1F-B5CD-251EE8523186}"/>
            </a:ext>
          </a:extLst>
        </xdr:cNvPr>
        <xdr:cNvSpPr/>
      </xdr:nvSpPr>
      <xdr:spPr>
        <a:xfrm>
          <a:off x="2296085" y="11126319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DE9B13B5-1248-46DB-B901-B91F8BA43A84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20:00 - 21:00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39221</xdr:colOff>
      <xdr:row>24</xdr:row>
      <xdr:rowOff>95249</xdr:rowOff>
    </xdr:from>
    <xdr:to>
      <xdr:col>6</xdr:col>
      <xdr:colOff>1010771</xdr:colOff>
      <xdr:row>24</xdr:row>
      <xdr:rowOff>383249</xdr:rowOff>
    </xdr:to>
    <xdr:sp macro="" textlink="$B$25">
      <xdr:nvSpPr>
        <xdr:cNvPr id="39" name="Rounded Rectangle 16">
          <a:extLst>
            <a:ext uri="{FF2B5EF4-FFF2-40B4-BE49-F238E27FC236}">
              <a16:creationId xmlns:a16="http://schemas.microsoft.com/office/drawing/2014/main" id="{458859D6-5ED9-498A-8589-5E8843F1EAA5}"/>
            </a:ext>
          </a:extLst>
        </xdr:cNvPr>
        <xdr:cNvSpPr/>
      </xdr:nvSpPr>
      <xdr:spPr>
        <a:xfrm>
          <a:off x="2302809" y="11614896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94E073C-9CA2-4BAF-AA79-011B52975C9A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21:00 - 23:59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45945</xdr:colOff>
      <xdr:row>25</xdr:row>
      <xdr:rowOff>90766</xdr:rowOff>
    </xdr:from>
    <xdr:to>
      <xdr:col>6</xdr:col>
      <xdr:colOff>1017495</xdr:colOff>
      <xdr:row>25</xdr:row>
      <xdr:rowOff>378766</xdr:rowOff>
    </xdr:to>
    <xdr:sp macro="" textlink="$B$26">
      <xdr:nvSpPr>
        <xdr:cNvPr id="40" name="Rounded Rectangle 16">
          <a:extLst>
            <a:ext uri="{FF2B5EF4-FFF2-40B4-BE49-F238E27FC236}">
              <a16:creationId xmlns:a16="http://schemas.microsoft.com/office/drawing/2014/main" id="{097AB5A8-A6F3-4A35-8E43-5DED44558DE4}"/>
            </a:ext>
          </a:extLst>
        </xdr:cNvPr>
        <xdr:cNvSpPr/>
      </xdr:nvSpPr>
      <xdr:spPr>
        <a:xfrm>
          <a:off x="2309533" y="12103472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0D847B6-80C1-4ED9-B9F4-5F1EF61F2545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0:00 - 1:30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114300</xdr:rowOff>
    </xdr:from>
    <xdr:to>
      <xdr:col>6</xdr:col>
      <xdr:colOff>1066800</xdr:colOff>
      <xdr:row>6</xdr:row>
      <xdr:rowOff>402300</xdr:rowOff>
    </xdr:to>
    <xdr:sp macro="" textlink="$B$7">
      <xdr:nvSpPr>
        <xdr:cNvPr id="2" name="Rounded Rectangle 3">
          <a:extLst>
            <a:ext uri="{FF2B5EF4-FFF2-40B4-BE49-F238E27FC236}">
              <a16:creationId xmlns:a16="http://schemas.microsoft.com/office/drawing/2014/main" id="{375DA2DB-ADC4-4650-9030-C5913FF8FDF6}"/>
            </a:ext>
          </a:extLst>
        </xdr:cNvPr>
        <xdr:cNvSpPr/>
      </xdr:nvSpPr>
      <xdr:spPr>
        <a:xfrm>
          <a:off x="2352675" y="27622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2FCBF2A9-21BF-4287-8C78-55AC37522703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2:00 - 3:00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7</xdr:row>
      <xdr:rowOff>114300</xdr:rowOff>
    </xdr:from>
    <xdr:to>
      <xdr:col>6</xdr:col>
      <xdr:colOff>1066800</xdr:colOff>
      <xdr:row>7</xdr:row>
      <xdr:rowOff>402300</xdr:rowOff>
    </xdr:to>
    <xdr:sp macro="" textlink="$B$8">
      <xdr:nvSpPr>
        <xdr:cNvPr id="3" name="Rounded Rectangle 4">
          <a:extLst>
            <a:ext uri="{FF2B5EF4-FFF2-40B4-BE49-F238E27FC236}">
              <a16:creationId xmlns:a16="http://schemas.microsoft.com/office/drawing/2014/main" id="{1BD813A9-0500-4EA6-8336-531D443D6D4D}"/>
            </a:ext>
          </a:extLst>
        </xdr:cNvPr>
        <xdr:cNvSpPr/>
      </xdr:nvSpPr>
      <xdr:spPr>
        <a:xfrm>
          <a:off x="2352675" y="32575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8BCFDDF-ADCD-4963-8E67-24875A00824D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3:00 - 4:00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114300</xdr:rowOff>
    </xdr:from>
    <xdr:to>
      <xdr:col>6</xdr:col>
      <xdr:colOff>1066800</xdr:colOff>
      <xdr:row>8</xdr:row>
      <xdr:rowOff>402300</xdr:rowOff>
    </xdr:to>
    <xdr:sp macro="" textlink="$B$9">
      <xdr:nvSpPr>
        <xdr:cNvPr id="4" name="Rounded Rectangle 5">
          <a:extLst>
            <a:ext uri="{FF2B5EF4-FFF2-40B4-BE49-F238E27FC236}">
              <a16:creationId xmlns:a16="http://schemas.microsoft.com/office/drawing/2014/main" id="{5B93A1F5-22FC-4E37-ACB0-E3E320B04D4F}"/>
            </a:ext>
          </a:extLst>
        </xdr:cNvPr>
        <xdr:cNvSpPr/>
      </xdr:nvSpPr>
      <xdr:spPr>
        <a:xfrm>
          <a:off x="2352675" y="37528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87CFBED-B06D-4395-819A-E726543E870E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5:00 - 6:00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9</xdr:row>
      <xdr:rowOff>114300</xdr:rowOff>
    </xdr:from>
    <xdr:to>
      <xdr:col>6</xdr:col>
      <xdr:colOff>1066800</xdr:colOff>
      <xdr:row>9</xdr:row>
      <xdr:rowOff>402300</xdr:rowOff>
    </xdr:to>
    <xdr:sp macro="" textlink="$B$10">
      <xdr:nvSpPr>
        <xdr:cNvPr id="5" name="Rounded Rectangle 6">
          <a:extLst>
            <a:ext uri="{FF2B5EF4-FFF2-40B4-BE49-F238E27FC236}">
              <a16:creationId xmlns:a16="http://schemas.microsoft.com/office/drawing/2014/main" id="{E6EFFDBC-035E-4758-9E43-84A2FC9A6339}"/>
            </a:ext>
          </a:extLst>
        </xdr:cNvPr>
        <xdr:cNvSpPr/>
      </xdr:nvSpPr>
      <xdr:spPr>
        <a:xfrm>
          <a:off x="2352675" y="42481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F4E89276-580F-4266-8C0A-D212A9C196D0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6:00 - 7:30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10</xdr:row>
      <xdr:rowOff>114300</xdr:rowOff>
    </xdr:from>
    <xdr:to>
      <xdr:col>6</xdr:col>
      <xdr:colOff>1066800</xdr:colOff>
      <xdr:row>10</xdr:row>
      <xdr:rowOff>402300</xdr:rowOff>
    </xdr:to>
    <xdr:sp macro="" textlink="$B$11">
      <xdr:nvSpPr>
        <xdr:cNvPr id="6" name="Rounded Rectangle 7">
          <a:extLst>
            <a:ext uri="{FF2B5EF4-FFF2-40B4-BE49-F238E27FC236}">
              <a16:creationId xmlns:a16="http://schemas.microsoft.com/office/drawing/2014/main" id="{1BE342FD-7EA1-431B-9532-950DC6CE912E}"/>
            </a:ext>
          </a:extLst>
        </xdr:cNvPr>
        <xdr:cNvSpPr/>
      </xdr:nvSpPr>
      <xdr:spPr>
        <a:xfrm>
          <a:off x="2352675" y="47434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7DED52D-FB32-4FFA-A8B0-8004BF8D076B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7:30 - 8:00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11</xdr:row>
      <xdr:rowOff>114300</xdr:rowOff>
    </xdr:from>
    <xdr:to>
      <xdr:col>6</xdr:col>
      <xdr:colOff>1066800</xdr:colOff>
      <xdr:row>11</xdr:row>
      <xdr:rowOff>402300</xdr:rowOff>
    </xdr:to>
    <xdr:sp macro="" textlink="$B$12">
      <xdr:nvSpPr>
        <xdr:cNvPr id="7" name="Rounded Rectangle 8">
          <a:extLst>
            <a:ext uri="{FF2B5EF4-FFF2-40B4-BE49-F238E27FC236}">
              <a16:creationId xmlns:a16="http://schemas.microsoft.com/office/drawing/2014/main" id="{44AB43A8-B7DE-4768-B981-85B445B2EEAF}"/>
            </a:ext>
          </a:extLst>
        </xdr:cNvPr>
        <xdr:cNvSpPr/>
      </xdr:nvSpPr>
      <xdr:spPr>
        <a:xfrm>
          <a:off x="2352675" y="52387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BDD67B0E-B223-4F03-BAB7-64B691B15E52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8:00 - 9:00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12</xdr:row>
      <xdr:rowOff>114300</xdr:rowOff>
    </xdr:from>
    <xdr:to>
      <xdr:col>6</xdr:col>
      <xdr:colOff>1066800</xdr:colOff>
      <xdr:row>12</xdr:row>
      <xdr:rowOff>402300</xdr:rowOff>
    </xdr:to>
    <xdr:sp macro="" textlink="$B$13">
      <xdr:nvSpPr>
        <xdr:cNvPr id="8" name="Rounded Rectangle 9">
          <a:extLst>
            <a:ext uri="{FF2B5EF4-FFF2-40B4-BE49-F238E27FC236}">
              <a16:creationId xmlns:a16="http://schemas.microsoft.com/office/drawing/2014/main" id="{1057C321-C425-4321-BED1-D0533F6E3EDF}"/>
            </a:ext>
          </a:extLst>
        </xdr:cNvPr>
        <xdr:cNvSpPr/>
      </xdr:nvSpPr>
      <xdr:spPr>
        <a:xfrm>
          <a:off x="2352675" y="57340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EB5202F-F575-4551-8E1E-A49BA1E50E56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9:00 - 10:00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13</xdr:row>
      <xdr:rowOff>114300</xdr:rowOff>
    </xdr:from>
    <xdr:to>
      <xdr:col>6</xdr:col>
      <xdr:colOff>1066800</xdr:colOff>
      <xdr:row>13</xdr:row>
      <xdr:rowOff>402300</xdr:rowOff>
    </xdr:to>
    <xdr:sp macro="" textlink="$B$14">
      <xdr:nvSpPr>
        <xdr:cNvPr id="9" name="Rounded Rectangle 11">
          <a:extLst>
            <a:ext uri="{FF2B5EF4-FFF2-40B4-BE49-F238E27FC236}">
              <a16:creationId xmlns:a16="http://schemas.microsoft.com/office/drawing/2014/main" id="{05A8E35C-5CAA-497F-B6A8-88DDAC0A3FE6}"/>
            </a:ext>
          </a:extLst>
        </xdr:cNvPr>
        <xdr:cNvSpPr/>
      </xdr:nvSpPr>
      <xdr:spPr>
        <a:xfrm>
          <a:off x="2352675" y="62293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D59814C5-14C7-4E3D-AA04-AAB8918F5370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10:00 - 11:00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5</xdr:row>
      <xdr:rowOff>114300</xdr:rowOff>
    </xdr:from>
    <xdr:to>
      <xdr:col>6</xdr:col>
      <xdr:colOff>1066800</xdr:colOff>
      <xdr:row>5</xdr:row>
      <xdr:rowOff>402300</xdr:rowOff>
    </xdr:to>
    <xdr:sp macro="" textlink="$B$6">
      <xdr:nvSpPr>
        <xdr:cNvPr id="10" name="Rounded Rectangle 13">
          <a:extLst>
            <a:ext uri="{FF2B5EF4-FFF2-40B4-BE49-F238E27FC236}">
              <a16:creationId xmlns:a16="http://schemas.microsoft.com/office/drawing/2014/main" id="{232F6027-64A5-4334-BF9F-845BC9D3A21C}"/>
            </a:ext>
          </a:extLst>
        </xdr:cNvPr>
        <xdr:cNvSpPr/>
      </xdr:nvSpPr>
      <xdr:spPr>
        <a:xfrm>
          <a:off x="2352675" y="22669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9AFB9B04-F429-4524-AE28-AD8639F2E2EE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1:30 - 2:00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14</xdr:row>
      <xdr:rowOff>114300</xdr:rowOff>
    </xdr:from>
    <xdr:to>
      <xdr:col>6</xdr:col>
      <xdr:colOff>1066800</xdr:colOff>
      <xdr:row>14</xdr:row>
      <xdr:rowOff>402300</xdr:rowOff>
    </xdr:to>
    <xdr:sp macro="" textlink="$B$15">
      <xdr:nvSpPr>
        <xdr:cNvPr id="11" name="Rounded Rectangle 14">
          <a:extLst>
            <a:ext uri="{FF2B5EF4-FFF2-40B4-BE49-F238E27FC236}">
              <a16:creationId xmlns:a16="http://schemas.microsoft.com/office/drawing/2014/main" id="{1D08CEE1-B746-4578-AB18-359708313021}"/>
            </a:ext>
          </a:extLst>
        </xdr:cNvPr>
        <xdr:cNvSpPr/>
      </xdr:nvSpPr>
      <xdr:spPr>
        <a:xfrm>
          <a:off x="2352675" y="67246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2847AE7-4111-4412-9010-3FBFED239257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11:00 - 12:00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15</xdr:row>
      <xdr:rowOff>114300</xdr:rowOff>
    </xdr:from>
    <xdr:to>
      <xdr:col>6</xdr:col>
      <xdr:colOff>1066800</xdr:colOff>
      <xdr:row>15</xdr:row>
      <xdr:rowOff>402300</xdr:rowOff>
    </xdr:to>
    <xdr:sp macro="" textlink="$B$16">
      <xdr:nvSpPr>
        <xdr:cNvPr id="12" name="Rounded Rectangle 15">
          <a:extLst>
            <a:ext uri="{FF2B5EF4-FFF2-40B4-BE49-F238E27FC236}">
              <a16:creationId xmlns:a16="http://schemas.microsoft.com/office/drawing/2014/main" id="{638E9945-C604-4BBD-A2E0-B5DD45E4750E}"/>
            </a:ext>
          </a:extLst>
        </xdr:cNvPr>
        <xdr:cNvSpPr/>
      </xdr:nvSpPr>
      <xdr:spPr>
        <a:xfrm>
          <a:off x="2352675" y="72199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02E80640-7677-4CB5-B2E0-45CED7F2AACC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12:00 - 13:00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16</xdr:row>
      <xdr:rowOff>114300</xdr:rowOff>
    </xdr:from>
    <xdr:to>
      <xdr:col>6</xdr:col>
      <xdr:colOff>1066800</xdr:colOff>
      <xdr:row>16</xdr:row>
      <xdr:rowOff>402300</xdr:rowOff>
    </xdr:to>
    <xdr:sp macro="" textlink="$B$17">
      <xdr:nvSpPr>
        <xdr:cNvPr id="13" name="Rounded Rectangle 16">
          <a:extLst>
            <a:ext uri="{FF2B5EF4-FFF2-40B4-BE49-F238E27FC236}">
              <a16:creationId xmlns:a16="http://schemas.microsoft.com/office/drawing/2014/main" id="{39C0387D-EE42-4D79-AE6A-66B57635FF9F}"/>
            </a:ext>
          </a:extLst>
        </xdr:cNvPr>
        <xdr:cNvSpPr/>
      </xdr:nvSpPr>
      <xdr:spPr>
        <a:xfrm>
          <a:off x="2352675" y="7715250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3C80EAE5-C11E-4AC6-92D2-6A22347BCD46}" type="TxLink">
            <a:rPr lang="en-US" altLang="en-US" sz="9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13:00 - 14:00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95249</xdr:colOff>
      <xdr:row>4</xdr:row>
      <xdr:rowOff>84843</xdr:rowOff>
    </xdr:from>
    <xdr:to>
      <xdr:col>7</xdr:col>
      <xdr:colOff>1350308</xdr:colOff>
      <xdr:row>4</xdr:row>
      <xdr:rowOff>372843</xdr:rowOff>
    </xdr:to>
    <xdr:sp macro="" textlink="$H$2">
      <xdr:nvSpPr>
        <xdr:cNvPr id="14" name="Rounded Rectangle 18">
          <a:extLst>
            <a:ext uri="{FF2B5EF4-FFF2-40B4-BE49-F238E27FC236}">
              <a16:creationId xmlns:a16="http://schemas.microsoft.com/office/drawing/2014/main" id="{7A4445BB-E3B1-447A-BAEA-0B4B31BBF896}"/>
            </a:ext>
          </a:extLst>
        </xdr:cNvPr>
        <xdr:cNvSpPr/>
      </xdr:nvSpPr>
      <xdr:spPr>
        <a:xfrm>
          <a:off x="3514724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DD526AF9-C492-4AA0-9088-CE6CD7FF4243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18일(월)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95249</xdr:colOff>
      <xdr:row>4</xdr:row>
      <xdr:rowOff>84843</xdr:rowOff>
    </xdr:from>
    <xdr:to>
      <xdr:col>9</xdr:col>
      <xdr:colOff>1350308</xdr:colOff>
      <xdr:row>4</xdr:row>
      <xdr:rowOff>372843</xdr:rowOff>
    </xdr:to>
    <xdr:sp macro="" textlink="$J$2">
      <xdr:nvSpPr>
        <xdr:cNvPr id="15" name="Rounded Rectangle 20">
          <a:extLst>
            <a:ext uri="{FF2B5EF4-FFF2-40B4-BE49-F238E27FC236}">
              <a16:creationId xmlns:a16="http://schemas.microsoft.com/office/drawing/2014/main" id="{702755BA-50C4-429D-A227-FDC1FA6184D1}"/>
            </a:ext>
          </a:extLst>
        </xdr:cNvPr>
        <xdr:cNvSpPr/>
      </xdr:nvSpPr>
      <xdr:spPr>
        <a:xfrm>
          <a:off x="4962524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15FA684B-4183-4065-81AA-0FF6C2040A34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19일(화)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95249</xdr:colOff>
      <xdr:row>4</xdr:row>
      <xdr:rowOff>84843</xdr:rowOff>
    </xdr:from>
    <xdr:to>
      <xdr:col>11</xdr:col>
      <xdr:colOff>1350308</xdr:colOff>
      <xdr:row>4</xdr:row>
      <xdr:rowOff>372843</xdr:rowOff>
    </xdr:to>
    <xdr:sp macro="" textlink="$L$2">
      <xdr:nvSpPr>
        <xdr:cNvPr id="16" name="Rounded Rectangle 21">
          <a:extLst>
            <a:ext uri="{FF2B5EF4-FFF2-40B4-BE49-F238E27FC236}">
              <a16:creationId xmlns:a16="http://schemas.microsoft.com/office/drawing/2014/main" id="{44D76ACE-489C-4734-B76A-3B44F8844E27}"/>
            </a:ext>
          </a:extLst>
        </xdr:cNvPr>
        <xdr:cNvSpPr/>
      </xdr:nvSpPr>
      <xdr:spPr>
        <a:xfrm>
          <a:off x="6410324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3CEB5E7-16B3-4415-8071-02B9AEA17944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20일(수)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95249</xdr:colOff>
      <xdr:row>4</xdr:row>
      <xdr:rowOff>84843</xdr:rowOff>
    </xdr:from>
    <xdr:to>
      <xdr:col>13</xdr:col>
      <xdr:colOff>1350308</xdr:colOff>
      <xdr:row>4</xdr:row>
      <xdr:rowOff>372843</xdr:rowOff>
    </xdr:to>
    <xdr:sp macro="" textlink="$N$2">
      <xdr:nvSpPr>
        <xdr:cNvPr id="17" name="Rounded Rectangle 22">
          <a:extLst>
            <a:ext uri="{FF2B5EF4-FFF2-40B4-BE49-F238E27FC236}">
              <a16:creationId xmlns:a16="http://schemas.microsoft.com/office/drawing/2014/main" id="{D831F813-DF06-4B83-8CFB-C96E83969F52}"/>
            </a:ext>
          </a:extLst>
        </xdr:cNvPr>
        <xdr:cNvSpPr/>
      </xdr:nvSpPr>
      <xdr:spPr>
        <a:xfrm>
          <a:off x="7858124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261D1FA2-D919-4FC5-9960-B6AB05BC4B6B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21일(목)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95249</xdr:colOff>
      <xdr:row>4</xdr:row>
      <xdr:rowOff>84843</xdr:rowOff>
    </xdr:from>
    <xdr:to>
      <xdr:col>15</xdr:col>
      <xdr:colOff>1350308</xdr:colOff>
      <xdr:row>4</xdr:row>
      <xdr:rowOff>372843</xdr:rowOff>
    </xdr:to>
    <xdr:sp macro="" textlink="$P$2">
      <xdr:nvSpPr>
        <xdr:cNvPr id="18" name="Rounded Rectangle 23">
          <a:extLst>
            <a:ext uri="{FF2B5EF4-FFF2-40B4-BE49-F238E27FC236}">
              <a16:creationId xmlns:a16="http://schemas.microsoft.com/office/drawing/2014/main" id="{0695055C-D29D-436E-8A0F-7C59A26674AE}"/>
            </a:ext>
          </a:extLst>
        </xdr:cNvPr>
        <xdr:cNvSpPr/>
      </xdr:nvSpPr>
      <xdr:spPr>
        <a:xfrm>
          <a:off x="9305924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93B998F5-A25B-4189-9973-4D89AFDBA7A9}" type="TxLink">
            <a:rPr lang="en-US" altLang="en-US" sz="10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09월 22일(금)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7683</xdr:colOff>
      <xdr:row>3</xdr:row>
      <xdr:rowOff>766868</xdr:rowOff>
    </xdr:from>
    <xdr:to>
      <xdr:col>11</xdr:col>
      <xdr:colOff>467060</xdr:colOff>
      <xdr:row>3</xdr:row>
      <xdr:rowOff>812587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526B8A0E-7672-482C-99BD-B13DF8F0032B}"/>
            </a:ext>
          </a:extLst>
        </xdr:cNvPr>
        <xdr:cNvSpPr/>
      </xdr:nvSpPr>
      <xdr:spPr>
        <a:xfrm flipV="1">
          <a:off x="2265108" y="1595543"/>
          <a:ext cx="4517027" cy="45719"/>
        </a:xfrm>
        <a:prstGeom prst="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331694</xdr:colOff>
      <xdr:row>3</xdr:row>
      <xdr:rowOff>243969</xdr:rowOff>
    </xdr:from>
    <xdr:ext cx="1467068" cy="53585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3D2D64B-FA67-4CA5-BF6C-EFDAD5BC7048}"/>
            </a:ext>
          </a:extLst>
        </xdr:cNvPr>
        <xdr:cNvSpPr txBox="1"/>
      </xdr:nvSpPr>
      <xdr:spPr>
        <a:xfrm>
          <a:off x="2189069" y="1072644"/>
          <a:ext cx="1467068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 b="1">
              <a:solidFill>
                <a:srgbClr val="4E3A26"/>
              </a:solidFill>
            </a:rPr>
            <a:t>일정계획표</a:t>
          </a:r>
        </a:p>
      </xdr:txBody>
    </xdr:sp>
    <xdr:clientData/>
  </xdr:oneCellAnchor>
  <xdr:twoCellAnchor>
    <xdr:from>
      <xdr:col>6</xdr:col>
      <xdr:colOff>67235</xdr:colOff>
      <xdr:row>17</xdr:row>
      <xdr:rowOff>67235</xdr:rowOff>
    </xdr:from>
    <xdr:to>
      <xdr:col>6</xdr:col>
      <xdr:colOff>1038785</xdr:colOff>
      <xdr:row>17</xdr:row>
      <xdr:rowOff>355235</xdr:rowOff>
    </xdr:to>
    <xdr:sp macro="" textlink="$B$18">
      <xdr:nvSpPr>
        <xdr:cNvPr id="21" name="Rounded Rectangle 16">
          <a:extLst>
            <a:ext uri="{FF2B5EF4-FFF2-40B4-BE49-F238E27FC236}">
              <a16:creationId xmlns:a16="http://schemas.microsoft.com/office/drawing/2014/main" id="{DCAE67C2-8E5B-4628-89E5-F7468BC807A6}"/>
            </a:ext>
          </a:extLst>
        </xdr:cNvPr>
        <xdr:cNvSpPr/>
      </xdr:nvSpPr>
      <xdr:spPr>
        <a:xfrm>
          <a:off x="2324660" y="8163485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52922CF2-ACDC-4313-9622-21EBB7528432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pPr algn="ctr"/>
            <a:t>14:00 - 15:00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117661</xdr:colOff>
      <xdr:row>4</xdr:row>
      <xdr:rowOff>83162</xdr:rowOff>
    </xdr:from>
    <xdr:to>
      <xdr:col>17</xdr:col>
      <xdr:colOff>1372720</xdr:colOff>
      <xdr:row>4</xdr:row>
      <xdr:rowOff>371162</xdr:rowOff>
    </xdr:to>
    <xdr:sp macro="" textlink="$R$2">
      <xdr:nvSpPr>
        <xdr:cNvPr id="22" name="Rounded Rectangle 23">
          <a:extLst>
            <a:ext uri="{FF2B5EF4-FFF2-40B4-BE49-F238E27FC236}">
              <a16:creationId xmlns:a16="http://schemas.microsoft.com/office/drawing/2014/main" id="{65CD8EB6-0D82-4B07-A1FE-B6EC5C99770E}"/>
            </a:ext>
          </a:extLst>
        </xdr:cNvPr>
        <xdr:cNvSpPr/>
      </xdr:nvSpPr>
      <xdr:spPr>
        <a:xfrm>
          <a:off x="10776136" y="1807187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C8AC41D2-96D4-4A3B-B672-A29A472D066E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09월 23일(토)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61632</xdr:colOff>
      <xdr:row>18</xdr:row>
      <xdr:rowOff>106456</xdr:rowOff>
    </xdr:from>
    <xdr:to>
      <xdr:col>6</xdr:col>
      <xdr:colOff>1033182</xdr:colOff>
      <xdr:row>18</xdr:row>
      <xdr:rowOff>394456</xdr:rowOff>
    </xdr:to>
    <xdr:sp macro="" textlink="$B$19">
      <xdr:nvSpPr>
        <xdr:cNvPr id="23" name="Rounded Rectangle 16">
          <a:extLst>
            <a:ext uri="{FF2B5EF4-FFF2-40B4-BE49-F238E27FC236}">
              <a16:creationId xmlns:a16="http://schemas.microsoft.com/office/drawing/2014/main" id="{8E9E5B70-4ABC-458F-9A88-4CC4C7177C2E}"/>
            </a:ext>
          </a:extLst>
        </xdr:cNvPr>
        <xdr:cNvSpPr/>
      </xdr:nvSpPr>
      <xdr:spPr>
        <a:xfrm>
          <a:off x="2319057" y="8698006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86AB7167-56E8-405E-936F-ED8042B5228E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15:00 - 16:00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45944</xdr:colOff>
      <xdr:row>19</xdr:row>
      <xdr:rowOff>158003</xdr:rowOff>
    </xdr:from>
    <xdr:to>
      <xdr:col>6</xdr:col>
      <xdr:colOff>1017494</xdr:colOff>
      <xdr:row>19</xdr:row>
      <xdr:rowOff>446003</xdr:rowOff>
    </xdr:to>
    <xdr:sp macro="" textlink="$B$20">
      <xdr:nvSpPr>
        <xdr:cNvPr id="24" name="Rounded Rectangle 16">
          <a:extLst>
            <a:ext uri="{FF2B5EF4-FFF2-40B4-BE49-F238E27FC236}">
              <a16:creationId xmlns:a16="http://schemas.microsoft.com/office/drawing/2014/main" id="{C670D2E7-4055-461D-AD15-4DD8DA43FA33}"/>
            </a:ext>
          </a:extLst>
        </xdr:cNvPr>
        <xdr:cNvSpPr/>
      </xdr:nvSpPr>
      <xdr:spPr>
        <a:xfrm>
          <a:off x="2303369" y="9244853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A729DDA4-AD1F-4FE9-8304-80A69FE7B661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16:00 - 17:00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34738</xdr:colOff>
      <xdr:row>20</xdr:row>
      <xdr:rowOff>113179</xdr:rowOff>
    </xdr:from>
    <xdr:to>
      <xdr:col>6</xdr:col>
      <xdr:colOff>1006288</xdr:colOff>
      <xdr:row>20</xdr:row>
      <xdr:rowOff>401179</xdr:rowOff>
    </xdr:to>
    <xdr:sp macro="" textlink="$B$21">
      <xdr:nvSpPr>
        <xdr:cNvPr id="25" name="Rounded Rectangle 16">
          <a:extLst>
            <a:ext uri="{FF2B5EF4-FFF2-40B4-BE49-F238E27FC236}">
              <a16:creationId xmlns:a16="http://schemas.microsoft.com/office/drawing/2014/main" id="{C9FB5BC9-F8AB-48F8-89DB-E1B758D77FA3}"/>
            </a:ext>
          </a:extLst>
        </xdr:cNvPr>
        <xdr:cNvSpPr/>
      </xdr:nvSpPr>
      <xdr:spPr>
        <a:xfrm>
          <a:off x="2292163" y="9695329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539ED3D-1554-476B-8DFE-4F181B268B90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17:00 - 18:00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30255</xdr:colOff>
      <xdr:row>21</xdr:row>
      <xdr:rowOff>119902</xdr:rowOff>
    </xdr:from>
    <xdr:to>
      <xdr:col>6</xdr:col>
      <xdr:colOff>1001805</xdr:colOff>
      <xdr:row>21</xdr:row>
      <xdr:rowOff>407902</xdr:rowOff>
    </xdr:to>
    <xdr:sp macro="" textlink="$B$22">
      <xdr:nvSpPr>
        <xdr:cNvPr id="26" name="Rounded Rectangle 16">
          <a:extLst>
            <a:ext uri="{FF2B5EF4-FFF2-40B4-BE49-F238E27FC236}">
              <a16:creationId xmlns:a16="http://schemas.microsoft.com/office/drawing/2014/main" id="{3F41D193-80F8-4605-B1EE-2D231D2153F0}"/>
            </a:ext>
          </a:extLst>
        </xdr:cNvPr>
        <xdr:cNvSpPr/>
      </xdr:nvSpPr>
      <xdr:spPr>
        <a:xfrm>
          <a:off x="2287680" y="10197352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AA0AE7B1-012C-4BCF-80A6-13C8A89E9B0D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18:00 - 19:00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36979</xdr:colOff>
      <xdr:row>22</xdr:row>
      <xdr:rowOff>104214</xdr:rowOff>
    </xdr:from>
    <xdr:to>
      <xdr:col>6</xdr:col>
      <xdr:colOff>1008529</xdr:colOff>
      <xdr:row>22</xdr:row>
      <xdr:rowOff>392214</xdr:rowOff>
    </xdr:to>
    <xdr:sp macro="" textlink="$B$23">
      <xdr:nvSpPr>
        <xdr:cNvPr id="27" name="Rounded Rectangle 16">
          <a:extLst>
            <a:ext uri="{FF2B5EF4-FFF2-40B4-BE49-F238E27FC236}">
              <a16:creationId xmlns:a16="http://schemas.microsoft.com/office/drawing/2014/main" id="{17403676-8ACA-493F-898C-6DC6AC396032}"/>
            </a:ext>
          </a:extLst>
        </xdr:cNvPr>
        <xdr:cNvSpPr/>
      </xdr:nvSpPr>
      <xdr:spPr>
        <a:xfrm>
          <a:off x="2294404" y="10676964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300D41E-8DDA-4E63-B841-CFFE20B8B228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19:00 - 20:00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32497</xdr:colOff>
      <xdr:row>23</xdr:row>
      <xdr:rowOff>99731</xdr:rowOff>
    </xdr:from>
    <xdr:to>
      <xdr:col>6</xdr:col>
      <xdr:colOff>1004047</xdr:colOff>
      <xdr:row>23</xdr:row>
      <xdr:rowOff>387731</xdr:rowOff>
    </xdr:to>
    <xdr:sp macro="" textlink="$B$24">
      <xdr:nvSpPr>
        <xdr:cNvPr id="28" name="Rounded Rectangle 16">
          <a:extLst>
            <a:ext uri="{FF2B5EF4-FFF2-40B4-BE49-F238E27FC236}">
              <a16:creationId xmlns:a16="http://schemas.microsoft.com/office/drawing/2014/main" id="{221927A1-1922-4DA4-B40F-1E3F045F9360}"/>
            </a:ext>
          </a:extLst>
        </xdr:cNvPr>
        <xdr:cNvSpPr/>
      </xdr:nvSpPr>
      <xdr:spPr>
        <a:xfrm>
          <a:off x="2289922" y="11167781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DE9B13B5-1248-46DB-B901-B91F8BA43A84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20:00 - 21:00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39221</xdr:colOff>
      <xdr:row>24</xdr:row>
      <xdr:rowOff>95249</xdr:rowOff>
    </xdr:from>
    <xdr:to>
      <xdr:col>6</xdr:col>
      <xdr:colOff>1010771</xdr:colOff>
      <xdr:row>24</xdr:row>
      <xdr:rowOff>383249</xdr:rowOff>
    </xdr:to>
    <xdr:sp macro="" textlink="$B$25">
      <xdr:nvSpPr>
        <xdr:cNvPr id="29" name="Rounded Rectangle 16">
          <a:extLst>
            <a:ext uri="{FF2B5EF4-FFF2-40B4-BE49-F238E27FC236}">
              <a16:creationId xmlns:a16="http://schemas.microsoft.com/office/drawing/2014/main" id="{F6ABAFE8-A3D8-4F2E-B768-3BA0DE2D9F28}"/>
            </a:ext>
          </a:extLst>
        </xdr:cNvPr>
        <xdr:cNvSpPr/>
      </xdr:nvSpPr>
      <xdr:spPr>
        <a:xfrm>
          <a:off x="2296646" y="11658599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94E073C-9CA2-4BAF-AA79-011B52975C9A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21:00 - 23:59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45945</xdr:colOff>
      <xdr:row>25</xdr:row>
      <xdr:rowOff>90766</xdr:rowOff>
    </xdr:from>
    <xdr:to>
      <xdr:col>6</xdr:col>
      <xdr:colOff>1017495</xdr:colOff>
      <xdr:row>25</xdr:row>
      <xdr:rowOff>378766</xdr:rowOff>
    </xdr:to>
    <xdr:sp macro="" textlink="$B$26">
      <xdr:nvSpPr>
        <xdr:cNvPr id="30" name="Rounded Rectangle 16">
          <a:extLst>
            <a:ext uri="{FF2B5EF4-FFF2-40B4-BE49-F238E27FC236}">
              <a16:creationId xmlns:a16="http://schemas.microsoft.com/office/drawing/2014/main" id="{6AF796C5-A57F-4DD0-90FD-77C76BD527EF}"/>
            </a:ext>
          </a:extLst>
        </xdr:cNvPr>
        <xdr:cNvSpPr/>
      </xdr:nvSpPr>
      <xdr:spPr>
        <a:xfrm>
          <a:off x="2303370" y="12149416"/>
          <a:ext cx="971550" cy="288000"/>
        </a:xfrm>
        <a:prstGeom prst="round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70D847B6-80C1-4ED9-B9F4-5F1EF61F2545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0:00 - 1:30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117661</xdr:colOff>
      <xdr:row>4</xdr:row>
      <xdr:rowOff>83162</xdr:rowOff>
    </xdr:from>
    <xdr:to>
      <xdr:col>19</xdr:col>
      <xdr:colOff>1372720</xdr:colOff>
      <xdr:row>4</xdr:row>
      <xdr:rowOff>371162</xdr:rowOff>
    </xdr:to>
    <xdr:sp macro="" textlink="$T$2">
      <xdr:nvSpPr>
        <xdr:cNvPr id="31" name="Rounded Rectangle 23">
          <a:extLst>
            <a:ext uri="{FF2B5EF4-FFF2-40B4-BE49-F238E27FC236}">
              <a16:creationId xmlns:a16="http://schemas.microsoft.com/office/drawing/2014/main" id="{B1F8EE9D-027C-42B2-BCF4-59866DAAF780}"/>
            </a:ext>
          </a:extLst>
        </xdr:cNvPr>
        <xdr:cNvSpPr/>
      </xdr:nvSpPr>
      <xdr:spPr>
        <a:xfrm>
          <a:off x="10774455" y="1808868"/>
          <a:ext cx="1255059" cy="288000"/>
        </a:xfrm>
        <a:prstGeom prst="roundRect">
          <a:avLst/>
        </a:prstGeom>
        <a:solidFill>
          <a:srgbClr val="4E3A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fld id="{CF14A512-5EB5-4933-8210-C709F9678038}" type="TxLink">
            <a:rPr lang="en-US" altLang="en-US" sz="1000" b="0" i="0" u="none" strike="noStrike">
              <a:solidFill>
                <a:srgbClr val="FFFFFF"/>
              </a:solidFill>
              <a:latin typeface="맑은 고딕"/>
              <a:ea typeface="맑은 고딕"/>
            </a:rPr>
            <a:t>09월 24일(일)</a:t>
          </a:fld>
          <a:endParaRPr lang="ko-KR" altLang="en-US" sz="9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S5:Y17" totalsRowShown="0" headerRowDxfId="184" dataDxfId="183">
  <autoFilter ref="S5:Y17" xr:uid="{00000000-0009-0000-0100-000001000000}"/>
  <sortState xmlns:xlrd2="http://schemas.microsoft.com/office/spreadsheetml/2017/richdata2" ref="S6:Y14">
    <sortCondition ref="S5:S14"/>
  </sortState>
  <tableColumns count="7">
    <tableColumn id="1" xr3:uid="{00000000-0010-0000-0000-000001000000}" name="날짜" dataDxfId="182"/>
    <tableColumn id="2" xr3:uid="{00000000-0010-0000-0000-000002000000}" name="시작시간" dataDxfId="181"/>
    <tableColumn id="3" xr3:uid="{00000000-0010-0000-0000-000003000000}" name="종료시간" dataDxfId="180"/>
    <tableColumn id="7" xr3:uid="{00000000-0010-0000-0000-000007000000}" name="아이콘" dataDxfId="179"/>
    <tableColumn id="4" xr3:uid="{00000000-0010-0000-0000-000004000000}" name="일정" dataDxfId="178"/>
    <tableColumn id="5" xr3:uid="{00000000-0010-0000-0000-000005000000}" name="색상" dataDxfId="177"/>
    <tableColumn id="6" xr3:uid="{00000000-0010-0000-0000-000006000000}" name="표시값" dataDxfId="176">
      <calculatedColumnFormula>IF(Table1[[#This Row],[아이콘]]="",Table1[[#This Row],[일정]],Table1[[#This Row],[아이콘]]&amp;" "&amp;Table1[[#This Row],[일정]])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색상목록" displayName="tbl색상목록" ref="AE5:AE12" totalsRowShown="0" headerRowDxfId="175" dataDxfId="174">
  <autoFilter ref="AE5:AE12" xr:uid="{00000000-0009-0000-0100-000002000000}"/>
  <tableColumns count="1">
    <tableColumn id="1" xr3:uid="{00000000-0010-0000-0100-000001000000}" name="색상목록" dataDxfId="17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3163EC-AD42-4A28-8976-BF9E832E417C}" name="Table16" displayName="Table16" ref="U5:AA58" totalsRowShown="0" headerRowDxfId="169" dataDxfId="168">
  <autoFilter ref="U5:AA58" xr:uid="{00000000-0009-0000-0100-000001000000}"/>
  <sortState xmlns:xlrd2="http://schemas.microsoft.com/office/spreadsheetml/2017/richdata2" ref="U6:AA14">
    <sortCondition ref="U5:U14"/>
  </sortState>
  <tableColumns count="7">
    <tableColumn id="1" xr3:uid="{3A33004C-EAE0-4A0F-8B63-AE213B6C2CE1}" name="날짜" dataDxfId="167"/>
    <tableColumn id="2" xr3:uid="{C9213AA2-0CE0-4950-9FD9-665474A39332}" name="시작시간" dataDxfId="166"/>
    <tableColumn id="3" xr3:uid="{494B3391-D17E-49F0-8DDD-61A09CAFD66B}" name="종료시간" dataDxfId="165"/>
    <tableColumn id="7" xr3:uid="{036E49DD-A386-4A93-92CF-4EEDA6A6981D}" name="아이콘" dataDxfId="164"/>
    <tableColumn id="4" xr3:uid="{908B5BF1-CF7A-40DD-89AA-16296AAE5B1E}" name="일정" dataDxfId="163"/>
    <tableColumn id="5" xr3:uid="{AA527BC3-90A7-4579-8654-6975BC9080FD}" name="색상" dataDxfId="162"/>
    <tableColumn id="6" xr3:uid="{1243387D-313A-4423-9EFA-CB35ED38D241}" name="표시값" dataDxfId="161">
      <calculatedColumnFormula>IF(Table16[[#This Row],[아이콘]]="",Table16[[#This Row],[일정]],Table16[[#This Row],[아이콘]]&amp;" "&amp;Table16[[#This Row],[일정]])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EEA71F-1BF7-4492-B613-ABCFE9C8F6B8}" name="tbl색상목록7" displayName="tbl색상목록7" ref="AG5:AG12" totalsRowShown="0" headerRowDxfId="172" dataDxfId="171">
  <autoFilter ref="AG5:AG12" xr:uid="{00000000-0009-0000-0100-000002000000}"/>
  <tableColumns count="1">
    <tableColumn id="1" xr3:uid="{84983FA4-0C6C-4C18-8820-A18ABDC37ED8}" name="색상목록" dataDxfId="17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522A1E-091E-4AE9-BC7A-7C317077FFBE}" name="Table168" displayName="Table168" ref="W5:AC56" totalsRowShown="0" headerRowDxfId="160" dataDxfId="159">
  <autoFilter ref="W5:AC56" xr:uid="{00000000-0009-0000-0100-000001000000}"/>
  <sortState xmlns:xlrd2="http://schemas.microsoft.com/office/spreadsheetml/2017/richdata2" ref="W6:AC14">
    <sortCondition ref="W5:W14"/>
  </sortState>
  <tableColumns count="7">
    <tableColumn id="1" xr3:uid="{47FD5B64-8077-4DA2-A2F9-22384A488397}" name="날짜" dataDxfId="90"/>
    <tableColumn id="2" xr3:uid="{C74CE0B2-C518-4F5F-9B81-A4E78BA99EC7}" name="시작시간" dataDxfId="158"/>
    <tableColumn id="3" xr3:uid="{EA6B1EA0-30BC-429E-BA6E-7ED78564A00E}" name="종료시간" dataDxfId="157"/>
    <tableColumn id="7" xr3:uid="{B1020D73-EECE-4CF9-995B-0E636BDDD51C}" name="아이콘" dataDxfId="156"/>
    <tableColumn id="4" xr3:uid="{33DE81C2-2E0C-4436-8606-50A79C6BFB8A}" name="일정" dataDxfId="155"/>
    <tableColumn id="5" xr3:uid="{9502E80E-BE6D-46AB-A53E-82D6CE60C9ED}" name="색상" dataDxfId="154"/>
    <tableColumn id="6" xr3:uid="{3FDE96E7-1EB3-42FC-B87A-B0B436709659}" name="표시값" dataDxfId="153">
      <calculatedColumnFormula>IF(Table168[[#This Row],[아이콘]]="",Table168[[#This Row],[일정]],Table168[[#This Row],[아이콘]]&amp;" "&amp;Table168[[#This Row],[일정]])</calculatedColumnFormula>
    </tableColumn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84AD0F-E1B2-4DFE-8A68-13FA68B15883}" name="tbl색상목록79" displayName="tbl색상목록79" ref="AI5:AI12" totalsRowShown="0" headerRowDxfId="152" dataDxfId="151">
  <autoFilter ref="AI5:AI12" xr:uid="{00000000-0009-0000-0100-000002000000}"/>
  <tableColumns count="1">
    <tableColumn id="1" xr3:uid="{D0C6AF16-70A5-4248-8927-ADD468A1FAE8}" name="색상목록" dataDxfId="1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table" Target="../tables/table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table" Target="../tables/table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A207-0A8E-4426-90AA-4A34F9BC5E8C}">
  <dimension ref="A1:A20"/>
  <sheetViews>
    <sheetView showGridLines="0" topLeftCell="A4" zoomScale="115" zoomScaleNormal="115" workbookViewId="0">
      <selection activeCell="M13" sqref="M13"/>
    </sheetView>
  </sheetViews>
  <sheetFormatPr defaultColWidth="0" defaultRowHeight="16.5" zeroHeight="1" x14ac:dyDescent="0.3"/>
  <cols>
    <col min="1" max="13" width="8.75" style="1" customWidth="1"/>
    <col min="14" max="16384" width="0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E18"/>
  <sheetViews>
    <sheetView showGridLines="0" topLeftCell="A4" zoomScale="85" zoomScaleNormal="85" workbookViewId="0">
      <selection activeCell="V8" sqref="V8"/>
    </sheetView>
  </sheetViews>
  <sheetFormatPr defaultColWidth="9" defaultRowHeight="39" customHeight="1" x14ac:dyDescent="0.3"/>
  <cols>
    <col min="1" max="1" width="2.625" style="5" customWidth="1"/>
    <col min="2" max="2" width="1.375" style="2" customWidth="1"/>
    <col min="3" max="4" width="10.875" style="4" customWidth="1"/>
    <col min="5" max="6" width="5.25" style="5" customWidth="1"/>
    <col min="7" max="7" width="15.25" style="5" customWidth="1"/>
    <col min="8" max="8" width="19" style="5" customWidth="1"/>
    <col min="9" max="9" width="8.25" style="5" hidden="1" customWidth="1"/>
    <col min="10" max="10" width="19" style="5" customWidth="1"/>
    <col min="11" max="11" width="8.625" style="5" hidden="1" customWidth="1"/>
    <col min="12" max="12" width="19" style="5" customWidth="1"/>
    <col min="13" max="13" width="11.125" style="5" hidden="1" customWidth="1"/>
    <col min="14" max="14" width="19" style="5" customWidth="1"/>
    <col min="15" max="15" width="11.125" style="5" hidden="1" customWidth="1"/>
    <col min="16" max="16" width="19" style="5" customWidth="1"/>
    <col min="17" max="17" width="9" style="5" hidden="1" customWidth="1"/>
    <col min="18" max="18" width="4.5" style="5" customWidth="1"/>
    <col min="19" max="19" width="13.125" style="5" customWidth="1"/>
    <col min="20" max="20" width="9.625" style="5" customWidth="1"/>
    <col min="21" max="21" width="9.75" style="5" customWidth="1"/>
    <col min="22" max="22" width="6.875" style="5" customWidth="1"/>
    <col min="23" max="23" width="42" style="5" customWidth="1"/>
    <col min="24" max="24" width="9" style="5"/>
    <col min="25" max="25" width="19" style="5" hidden="1" customWidth="1"/>
    <col min="26" max="26" width="9" style="5"/>
    <col min="27" max="27" width="20.375" style="5" customWidth="1"/>
    <col min="28" max="28" width="16.875" style="5" customWidth="1"/>
    <col min="29" max="29" width="0" style="2" hidden="1" customWidth="1"/>
    <col min="30" max="30" width="9" style="5"/>
    <col min="31" max="31" width="9.875" style="5" customWidth="1"/>
    <col min="32" max="16384" width="9" style="5"/>
  </cols>
  <sheetData>
    <row r="2" spans="2:31" s="2" customFormat="1" ht="22.5" hidden="1" customHeight="1" x14ac:dyDescent="0.3">
      <c r="C2" s="3"/>
      <c r="D2" s="3"/>
      <c r="H2" s="2" t="str">
        <f>TEXT(H3,$AB$7)</f>
        <v>03월 01일(일)</v>
      </c>
      <c r="J2" s="2" t="str">
        <f>TEXT(J3,$AB$7)</f>
        <v>03월 02일(월)</v>
      </c>
      <c r="L2" s="2" t="str">
        <f>TEXT(L3,$AB$7)</f>
        <v>03월 03일(화)</v>
      </c>
      <c r="N2" s="2" t="str">
        <f>TEXT(N3,$AB$7)</f>
        <v>03월 04일(수)</v>
      </c>
      <c r="P2" s="2" t="str">
        <f>TEXT(P3,$AB$7)</f>
        <v>03월 05일(목)</v>
      </c>
    </row>
    <row r="3" spans="2:31" ht="26.25" customHeight="1" x14ac:dyDescent="0.3">
      <c r="G3" s="6" t="s">
        <v>25</v>
      </c>
      <c r="H3" s="7">
        <v>43891</v>
      </c>
      <c r="I3" s="8"/>
      <c r="J3" s="7">
        <f>H3+1</f>
        <v>43892</v>
      </c>
      <c r="K3" s="8"/>
      <c r="L3" s="7">
        <f>J3+1</f>
        <v>43893</v>
      </c>
      <c r="M3" s="8"/>
      <c r="N3" s="7">
        <f>L3+1</f>
        <v>43894</v>
      </c>
      <c r="O3" s="8"/>
      <c r="P3" s="7">
        <f>N3+1</f>
        <v>43895</v>
      </c>
    </row>
    <row r="4" spans="2:31" ht="70.900000000000006" customHeight="1" x14ac:dyDescent="0.3">
      <c r="G4" s="9"/>
      <c r="H4" s="10"/>
      <c r="I4" s="4"/>
      <c r="J4" s="10"/>
      <c r="K4" s="4"/>
      <c r="L4" s="10"/>
      <c r="M4" s="4"/>
      <c r="N4" s="10"/>
      <c r="O4" s="4"/>
      <c r="P4" s="10"/>
    </row>
    <row r="5" spans="2:31" ht="33.75" customHeight="1" x14ac:dyDescent="0.3">
      <c r="B5" s="2" t="s">
        <v>20</v>
      </c>
      <c r="C5" s="6" t="s">
        <v>4</v>
      </c>
      <c r="D5" s="6" t="s">
        <v>2</v>
      </c>
      <c r="E5" s="6" t="s">
        <v>21</v>
      </c>
      <c r="F5" s="9"/>
      <c r="H5" s="11"/>
      <c r="I5" s="12"/>
      <c r="J5" s="11"/>
      <c r="K5" s="12"/>
      <c r="L5" s="11"/>
      <c r="M5" s="12"/>
      <c r="N5" s="11"/>
      <c r="O5" s="12"/>
      <c r="P5" s="11"/>
      <c r="Q5" s="13"/>
      <c r="S5" s="4" t="s">
        <v>3</v>
      </c>
      <c r="T5" s="4" t="s">
        <v>1</v>
      </c>
      <c r="U5" s="4" t="s">
        <v>2</v>
      </c>
      <c r="V5" s="4" t="s">
        <v>24</v>
      </c>
      <c r="W5" s="4" t="s">
        <v>0</v>
      </c>
      <c r="X5" s="4" t="s">
        <v>7</v>
      </c>
      <c r="Y5" s="4" t="s">
        <v>23</v>
      </c>
      <c r="AA5" s="14" t="s">
        <v>45</v>
      </c>
      <c r="AB5" s="8" t="s">
        <v>5</v>
      </c>
      <c r="AE5" s="4" t="s">
        <v>12</v>
      </c>
    </row>
    <row r="6" spans="2:31" ht="39" customHeight="1" x14ac:dyDescent="0.3">
      <c r="B6" s="15" t="str">
        <f>IF(E6=TRUE,$AB$8,IF($AB$5="시작시간만",TEXT(C6,$AC$6),IF($AB$5="종료시간만",TEXT(D6,$AC$6),TEXT(C6,$AC$6)&amp;" - "&amp;TEXT(D6,$AC$6))))</f>
        <v>9:00 - 9:30</v>
      </c>
      <c r="C6" s="16">
        <v>0.375</v>
      </c>
      <c r="D6" s="16">
        <v>0.39583333333333331</v>
      </c>
      <c r="E6" s="17"/>
      <c r="F6" s="2"/>
      <c r="G6" s="18"/>
      <c r="H6" s="22" t="str">
        <f t="array" ref="H6">IFERROR(INDEX(Table1[[#All],[표시값]],MATCH(1,--((Table1[[#All],[시작시간]]&lt;=$C6)*(Table1[[#All],[종료시간]]&gt;=$D6)*(Table1[[#All],[날짜]]=H$3)),0)),"")</f>
        <v/>
      </c>
      <c r="I6" s="23" t="str">
        <f t="array" ref="I6">IFERROR(INDEX(Table1[[#All],[색상]],MATCH(1,--((Table1[[#All],[시작시간]]&lt;=$C6)*(Table1[[#All],[종료시간]]&gt;=$D6)*(Table1[[#All],[날짜]]=H$3)),0)),"")</f>
        <v/>
      </c>
      <c r="J6" s="22" t="str">
        <f t="array" ref="J6">IFERROR(INDEX(Table1[[#All],[표시값]],MATCH(1,--((Table1[[#All],[시작시간]]&lt;=$C6)*(Table1[[#All],[종료시간]]&gt;=$D6)*(Table1[[#All],[날짜]]=J$3)),0)),"")</f>
        <v/>
      </c>
      <c r="K6" s="23" t="str">
        <f t="array" ref="K6">IFERROR(INDEX(Table1[[#All],[색상]],MATCH(1,--((Table1[[#All],[시작시간]]&lt;=$C6)*(Table1[[#All],[종료시간]]&gt;=$D6)*(Table1[[#All],[날짜]]=J$3)),0)),"")</f>
        <v/>
      </c>
      <c r="L6" s="22" t="str">
        <f t="array" ref="L6">IFERROR(INDEX(Table1[[#All],[표시값]],MATCH(1,--((Table1[[#All],[시작시간]]&lt;=$C6)*(Table1[[#All],[종료시간]]&gt;=$D6)*(Table1[[#All],[날짜]]=L$3)),0)),"")</f>
        <v/>
      </c>
      <c r="M6" s="23" t="str">
        <f t="array" ref="M6">IFERROR(INDEX(Table1[[#All],[색상]],MATCH(1,--((Table1[[#All],[시작시간]]&lt;=$C6)*(Table1[[#All],[종료시간]]&gt;=$D6)*(Table1[[#All],[날짜]]=L$3)),0)),"")</f>
        <v/>
      </c>
      <c r="N6" s="22" t="str">
        <f t="array" ref="N6">IFERROR(INDEX(Table1[[#All],[표시값]],MATCH(1,--((Table1[[#All],[시작시간]]&lt;=$C6)*(Table1[[#All],[종료시간]]&gt;=$D6)*(Table1[[#All],[날짜]]=N$3)),0)),"")</f>
        <v>📷 주변 여행지 관광</v>
      </c>
      <c r="O6" s="23" t="str">
        <f t="array" ref="O6">IFERROR(INDEX(Table1[[#All],[색상]],MATCH(1,--((Table1[[#All],[시작시간]]&lt;=$C6)*(Table1[[#All],[종료시간]]&gt;=$D6)*(Table1[[#All],[날짜]]=N$3)),0)),"")</f>
        <v>갈색</v>
      </c>
      <c r="P6" s="22" t="str">
        <f t="array" ref="P6">IFERROR(INDEX(Table1[[#All],[표시값]],MATCH(1,--((Table1[[#All],[시작시간]]&lt;=$C6)*(Table1[[#All],[종료시간]]&gt;=$D6)*(Table1[[#All],[날짜]]=P$3)),0)),"")</f>
        <v/>
      </c>
      <c r="Q6" s="5" t="str">
        <f t="array" ref="Q6">IFERROR(INDEX(Table1[[#All],[색상]],MATCH(1,--((Table1[[#All],[시작시간]]&lt;=$C6)*(Table1[[#All],[종료시간]]&gt;=$D6)*(Table1[[#All],[날짜]]=P$3)),0)),"")</f>
        <v/>
      </c>
      <c r="S6" s="19">
        <v>43891</v>
      </c>
      <c r="T6" s="20">
        <v>0.39583333333333331</v>
      </c>
      <c r="U6" s="20">
        <v>0.6875</v>
      </c>
      <c r="V6" s="21" t="s">
        <v>32</v>
      </c>
      <c r="W6" s="4" t="s">
        <v>33</v>
      </c>
      <c r="X6" s="4" t="s">
        <v>29</v>
      </c>
      <c r="Y6" s="4" t="str">
        <f>IF(Table1[[#This Row],[아이콘]]="",Table1[[#This Row],[일정]],Table1[[#This Row],[아이콘]]&amp;" "&amp;Table1[[#This Row],[일정]])</f>
        <v>✈️ 숙소 도착 및 개인짐 정리</v>
      </c>
      <c r="AA6" s="14" t="s">
        <v>6</v>
      </c>
      <c r="AB6" s="8" t="b">
        <v>0</v>
      </c>
      <c r="AC6" s="2" t="str">
        <f>IF(AB6=TRUE,"h:mmAM/PM","h:mm")</f>
        <v>h:mm</v>
      </c>
      <c r="AE6" s="4" t="s">
        <v>13</v>
      </c>
    </row>
    <row r="7" spans="2:31" ht="39" customHeight="1" x14ac:dyDescent="0.3">
      <c r="B7" s="15" t="str">
        <f>IF(E7=TRUE,$AB$8,IF($AB$5="시작시간만",TEXT(C7,$AC$6),IF($AB$5="종료시간만",TEXT(D7,$AC$6),TEXT(C7,$AC$6)&amp;" - "&amp;TEXT(D7,$AC$6))))</f>
        <v>9:30 - 10:30</v>
      </c>
      <c r="C7" s="16">
        <v>0.39583333333333331</v>
      </c>
      <c r="D7" s="16">
        <v>0.4375</v>
      </c>
      <c r="E7" s="17" t="b">
        <v>0</v>
      </c>
      <c r="F7" s="2"/>
      <c r="G7" s="18"/>
      <c r="H7" s="22" t="str">
        <f t="array" ref="H7">IFERROR(IF(ISNA(INDEX(Table1[[#All],[표시값]],MATCH(1,--((Table1[[#All],[시작시간]]&lt;=$C6)*(Table1[[#All],[종료시간]]&gt;=$D6)*(Table1[[#All],[날짜]]=H$3)),0))),INDEX(Table1[[#All],[표시값]],MATCH(1,--((Table1[[#All],[시작시간]]&lt;=$C7)*(Table1[[#All],[종료시간]]&gt;=$D7)*(Table1[[#All],[날짜]]=H$3)),0)),IF(INDEX(Table1[[#All],[표시값]],MATCH(1,--((Table1[[#All],[시작시간]]&lt;=$C6)*(Table1[[#All],[종료시간]]&gt;=$D6)*(Table1[[#All],[날짜]]=H$3)),0))&lt;&gt;INDEX(Table1[[#All],[표시값]],MATCH(1,--((Table1[[#All],[시작시간]]&lt;=$C7)*(Table1[[#All],[종료시간]]&gt;=$D7)*(Table1[[#All],[날짜]]=H$3)),0)),INDEX(Table1[[#All],[표시값]],MATCH(1,--((Table1[[#All],[시작시간]]&lt;=$C7)*(Table1[[#All],[종료시간]]&gt;=$D7)*(Table1[[#All],[날짜]]=H$3)),0)),"")),"")</f>
        <v>✈️ 숙소 도착 및 개인짐 정리</v>
      </c>
      <c r="I7" s="23" t="str">
        <f t="array" ref="I7">IFERROR(INDEX(Table1[[#All],[색상]],MATCH(1,--((Table1[[#All],[시작시간]]&lt;=$C7)*(Table1[[#All],[종료시간]]&gt;=$D7)*(Table1[[#All],[날짜]]=H$3)),0)),"")</f>
        <v>빨강</v>
      </c>
      <c r="J7" s="22" t="str">
        <f t="array" ref="J7">IFERROR(IF(ISNA(INDEX(Table1[[#All],[표시값]],MATCH(1,--((Table1[[#All],[시작시간]]&lt;=$C6)*(Table1[[#All],[종료시간]]&gt;=$D6)*(Table1[[#All],[날짜]]=J$3)),0))),INDEX(Table1[[#All],[표시값]],MATCH(1,--((Table1[[#All],[시작시간]]&lt;=$C7)*(Table1[[#All],[종료시간]]&gt;=$D7)*(Table1[[#All],[날짜]]=J$3)),0)),IF(INDEX(Table1[[#All],[표시값]],MATCH(1,--((Table1[[#All],[시작시간]]&lt;=$C6)*(Table1[[#All],[종료시간]]&gt;=$D6)*(Table1[[#All],[날짜]]=J$3)),0))&lt;&gt;INDEX(Table1[[#All],[표시값]],MATCH(1,--((Table1[[#All],[시작시간]]&lt;=$C7)*(Table1[[#All],[종료시간]]&gt;=$D7)*(Table1[[#All],[날짜]]=J$3)),0)),INDEX(Table1[[#All],[표시값]],MATCH(1,--((Table1[[#All],[시작시간]]&lt;=$C7)*(Table1[[#All],[종료시간]]&gt;=$D7)*(Table1[[#All],[날짜]]=J$3)),0)),"")),"")</f>
        <v/>
      </c>
      <c r="K7" s="23" t="str">
        <f t="array" ref="K7">IFERROR(INDEX(Table1[[#All],[색상]],MATCH(1,--((Table1[[#All],[시작시간]]&lt;=$C7)*(Table1[[#All],[종료시간]]&gt;=$D7)*(Table1[[#All],[날짜]]=J$3)),0)),"")</f>
        <v/>
      </c>
      <c r="L7" s="22" t="str">
        <f t="array" ref="L7">IFERROR(IF(ISNA(INDEX(Table1[[#All],[표시값]],MATCH(1,--((Table1[[#All],[시작시간]]&lt;=$C6)*(Table1[[#All],[종료시간]]&gt;=$D6)*(Table1[[#All],[날짜]]=L$3)),0))),INDEX(Table1[[#All],[표시값]],MATCH(1,--((Table1[[#All],[시작시간]]&lt;=$C7)*(Table1[[#All],[종료시간]]&gt;=$D7)*(Table1[[#All],[날짜]]=L$3)),0)),IF(INDEX(Table1[[#All],[표시값]],MATCH(1,--((Table1[[#All],[시작시간]]&lt;=$C6)*(Table1[[#All],[종료시간]]&gt;=$D6)*(Table1[[#All],[날짜]]=L$3)),0))&lt;&gt;INDEX(Table1[[#All],[표시값]],MATCH(1,--((Table1[[#All],[시작시간]]&lt;=$C7)*(Table1[[#All],[종료시간]]&gt;=$D7)*(Table1[[#All],[날짜]]=L$3)),0)),INDEX(Table1[[#All],[표시값]],MATCH(1,--((Table1[[#All],[시작시간]]&lt;=$C7)*(Table1[[#All],[종료시간]]&gt;=$D7)*(Table1[[#All],[날짜]]=L$3)),0)),"")),"")</f>
        <v>🎤 부서별 개선사항 회의 및 발표준비</v>
      </c>
      <c r="M7" s="23" t="str">
        <f t="array" ref="M7">IFERROR(INDEX(Table1[[#All],[색상]],MATCH(1,--((Table1[[#All],[시작시간]]&lt;=$C7)*(Table1[[#All],[종료시간]]&gt;=$D7)*(Table1[[#All],[날짜]]=L$3)),0)),"")</f>
        <v>파랑</v>
      </c>
      <c r="N7" s="22" t="str">
        <f t="array" ref="N7">IFERROR(IF(ISNA(INDEX(Table1[[#All],[표시값]],MATCH(1,--((Table1[[#All],[시작시간]]&lt;=$C6)*(Table1[[#All],[종료시간]]&gt;=$D6)*(Table1[[#All],[날짜]]=N$3)),0))),INDEX(Table1[[#All],[표시값]],MATCH(1,--((Table1[[#All],[시작시간]]&lt;=$C7)*(Table1[[#All],[종료시간]]&gt;=$D7)*(Table1[[#All],[날짜]]=N$3)),0)),IF(INDEX(Table1[[#All],[표시값]],MATCH(1,--((Table1[[#All],[시작시간]]&lt;=$C6)*(Table1[[#All],[종료시간]]&gt;=$D6)*(Table1[[#All],[날짜]]=N$3)),0))&lt;&gt;INDEX(Table1[[#All],[표시값]],MATCH(1,--((Table1[[#All],[시작시간]]&lt;=$C7)*(Table1[[#All],[종료시간]]&gt;=$D7)*(Table1[[#All],[날짜]]=N$3)),0)),INDEX(Table1[[#All],[표시값]],MATCH(1,--((Table1[[#All],[시작시간]]&lt;=$C7)*(Table1[[#All],[종료시간]]&gt;=$D7)*(Table1[[#All],[날짜]]=N$3)),0)),"")),"")</f>
        <v/>
      </c>
      <c r="O7" s="23" t="str">
        <f t="array" ref="O7">IFERROR(INDEX(Table1[[#All],[색상]],MATCH(1,--((Table1[[#All],[시작시간]]&lt;=$C7)*(Table1[[#All],[종료시간]]&gt;=$D7)*(Table1[[#All],[날짜]]=N$3)),0)),"")</f>
        <v>갈색</v>
      </c>
      <c r="P7" s="22" t="str">
        <f t="array" ref="P7">IFERROR(IF(ISNA(INDEX(Table1[[#All],[표시값]],MATCH(1,--((Table1[[#All],[시작시간]]&lt;=$C6)*(Table1[[#All],[종료시간]]&gt;=$D6)*(Table1[[#All],[날짜]]=P$3)),0))),INDEX(Table1[[#All],[표시값]],MATCH(1,--((Table1[[#All],[시작시간]]&lt;=$C7)*(Table1[[#All],[종료시간]]&gt;=$D7)*(Table1[[#All],[날짜]]=P$3)),0)),IF(INDEX(Table1[[#All],[표시값]],MATCH(1,--((Table1[[#All],[시작시간]]&lt;=$C6)*(Table1[[#All],[종료시간]]&gt;=$D6)*(Table1[[#All],[날짜]]=P$3)),0))&lt;&gt;INDEX(Table1[[#All],[표시값]],MATCH(1,--((Table1[[#All],[시작시간]]&lt;=$C7)*(Table1[[#All],[종료시간]]&gt;=$D7)*(Table1[[#All],[날짜]]=P$3)),0)),INDEX(Table1[[#All],[표시값]],MATCH(1,--((Table1[[#All],[시작시간]]&lt;=$C7)*(Table1[[#All],[종료시간]]&gt;=$D7)*(Table1[[#All],[날짜]]=P$3)),0)),"")),"")</f>
        <v>📝 올해의 VIP 수상</v>
      </c>
      <c r="Q7" s="5" t="str">
        <f t="array" ref="Q7">IFERROR(INDEX(Table1[[#All],[색상]],MATCH(1,--((Table1[[#All],[시작시간]]&lt;=$C7)*(Table1[[#All],[종료시간]]&gt;=$D7)*(Table1[[#All],[날짜]]=P$3)),0)),"")</f>
        <v>보라</v>
      </c>
      <c r="S7" s="19">
        <v>43891</v>
      </c>
      <c r="T7" s="20">
        <v>0.6875</v>
      </c>
      <c r="U7" s="20">
        <v>0.85416666666666663</v>
      </c>
      <c r="V7" s="21" t="s">
        <v>34</v>
      </c>
      <c r="W7" s="4" t="s">
        <v>35</v>
      </c>
      <c r="X7" s="4" t="s">
        <v>28</v>
      </c>
      <c r="Y7" s="4" t="str">
        <f>IF(Table1[[#This Row],[아이콘]]="",Table1[[#This Row],[일정]],Table1[[#This Row],[아이콘]]&amp;" "&amp;Table1[[#This Row],[일정]])</f>
        <v>✔️ 자유시간</v>
      </c>
      <c r="AA7" s="14" t="s">
        <v>18</v>
      </c>
      <c r="AB7" s="8" t="s">
        <v>19</v>
      </c>
      <c r="AE7" s="4" t="s">
        <v>8</v>
      </c>
    </row>
    <row r="8" spans="2:31" ht="39" customHeight="1" x14ac:dyDescent="0.3">
      <c r="B8" s="15" t="str">
        <f t="shared" ref="B8:B18" si="0">IF(E8=TRUE,$AB$8,IF($AB$5="시작시간만",TEXT(C8,$AC$6),IF($AB$5="종료시간만",TEXT(D8,$AC$6),TEXT(C8,$AC$6)&amp;" - "&amp;TEXT(D8,$AC$6))))</f>
        <v>10:30 - 11:30</v>
      </c>
      <c r="C8" s="16">
        <v>0.4375</v>
      </c>
      <c r="D8" s="16">
        <v>0.47916666666666669</v>
      </c>
      <c r="E8" s="17" t="b">
        <v>0</v>
      </c>
      <c r="F8" s="2"/>
      <c r="G8" s="18"/>
      <c r="H8" s="22" t="str">
        <f t="array" ref="H8">IFERROR(IF(ISNA(INDEX(Table1[[#All],[표시값]],MATCH(1,--((Table1[[#All],[시작시간]]&lt;=$C7)*(Table1[[#All],[종료시간]]&gt;=$D7)*(Table1[[#All],[날짜]]=H$3)),0))),INDEX(Table1[[#All],[표시값]],MATCH(1,--((Table1[[#All],[시작시간]]&lt;=$C8)*(Table1[[#All],[종료시간]]&gt;=$D8)*(Table1[[#All],[날짜]]=H$3)),0)),IF(INDEX(Table1[[#All],[표시값]],MATCH(1,--((Table1[[#All],[시작시간]]&lt;=$C7)*(Table1[[#All],[종료시간]]&gt;=$D7)*(Table1[[#All],[날짜]]=H$3)),0))&lt;&gt;INDEX(Table1[[#All],[표시값]],MATCH(1,--((Table1[[#All],[시작시간]]&lt;=$C8)*(Table1[[#All],[종료시간]]&gt;=$D8)*(Table1[[#All],[날짜]]=H$3)),0)),INDEX(Table1[[#All],[표시값]],MATCH(1,--((Table1[[#All],[시작시간]]&lt;=$C8)*(Table1[[#All],[종료시간]]&gt;=$D8)*(Table1[[#All],[날짜]]=H$3)),0)),"")),"")</f>
        <v/>
      </c>
      <c r="I8" s="23" t="str">
        <f t="array" ref="I8">IFERROR(INDEX(Table1[[#All],[색상]],MATCH(1,--((Table1[[#All],[시작시간]]&lt;=$C8)*(Table1[[#All],[종료시간]]&gt;=$D8)*(Table1[[#All],[날짜]]=H$3)),0)),"")</f>
        <v>빨강</v>
      </c>
      <c r="J8" s="22" t="str">
        <f t="array" ref="J8">IFERROR(IF(ISNA(INDEX(Table1[[#All],[표시값]],MATCH(1,--((Table1[[#All],[시작시간]]&lt;=$C7)*(Table1[[#All],[종료시간]]&gt;=$D7)*(Table1[[#All],[날짜]]=J$3)),0))),INDEX(Table1[[#All],[표시값]],MATCH(1,--((Table1[[#All],[시작시간]]&lt;=$C8)*(Table1[[#All],[종료시간]]&gt;=$D8)*(Table1[[#All],[날짜]]=J$3)),0)),IF(INDEX(Table1[[#All],[표시값]],MATCH(1,--((Table1[[#All],[시작시간]]&lt;=$C7)*(Table1[[#All],[종료시간]]&gt;=$D7)*(Table1[[#All],[날짜]]=J$3)),0))&lt;&gt;INDEX(Table1[[#All],[표시값]],MATCH(1,--((Table1[[#All],[시작시간]]&lt;=$C8)*(Table1[[#All],[종료시간]]&gt;=$D8)*(Table1[[#All],[날짜]]=J$3)),0)),INDEX(Table1[[#All],[표시값]],MATCH(1,--((Table1[[#All],[시작시간]]&lt;=$C8)*(Table1[[#All],[종료시간]]&gt;=$D8)*(Table1[[#All],[날짜]]=J$3)),0)),"")),"")</f>
        <v>✏️ 신규 재고관리 체계 논의</v>
      </c>
      <c r="K8" s="23" t="str">
        <f t="array" ref="K8">IFERROR(INDEX(Table1[[#All],[색상]],MATCH(1,--((Table1[[#All],[시작시간]]&lt;=$C8)*(Table1[[#All],[종료시간]]&gt;=$D8)*(Table1[[#All],[날짜]]=J$3)),0)),"")</f>
        <v>보라</v>
      </c>
      <c r="L8" s="22" t="str">
        <f t="array" ref="L8">IFERROR(IF(ISNA(INDEX(Table1[[#All],[표시값]],MATCH(1,--((Table1[[#All],[시작시간]]&lt;=$C7)*(Table1[[#All],[종료시간]]&gt;=$D7)*(Table1[[#All],[날짜]]=L$3)),0))),INDEX(Table1[[#All],[표시값]],MATCH(1,--((Table1[[#All],[시작시간]]&lt;=$C8)*(Table1[[#All],[종료시간]]&gt;=$D8)*(Table1[[#All],[날짜]]=L$3)),0)),IF(INDEX(Table1[[#All],[표시값]],MATCH(1,--((Table1[[#All],[시작시간]]&lt;=$C7)*(Table1[[#All],[종료시간]]&gt;=$D7)*(Table1[[#All],[날짜]]=L$3)),0))&lt;&gt;INDEX(Table1[[#All],[표시값]],MATCH(1,--((Table1[[#All],[시작시간]]&lt;=$C8)*(Table1[[#All],[종료시간]]&gt;=$D8)*(Table1[[#All],[날짜]]=L$3)),0)),INDEX(Table1[[#All],[표시값]],MATCH(1,--((Table1[[#All],[시작시간]]&lt;=$C8)*(Table1[[#All],[종료시간]]&gt;=$D8)*(Table1[[#All],[날짜]]=L$3)),0)),"")),"")</f>
        <v/>
      </c>
      <c r="M8" s="23" t="str">
        <f t="array" ref="M8">IFERROR(INDEX(Table1[[#All],[색상]],MATCH(1,--((Table1[[#All],[시작시간]]&lt;=$C8)*(Table1[[#All],[종료시간]]&gt;=$D8)*(Table1[[#All],[날짜]]=L$3)),0)),"")</f>
        <v>파랑</v>
      </c>
      <c r="N8" s="22" t="str">
        <f t="array" ref="N8">IFERROR(IF(ISNA(INDEX(Table1[[#All],[표시값]],MATCH(1,--((Table1[[#All],[시작시간]]&lt;=$C7)*(Table1[[#All],[종료시간]]&gt;=$D7)*(Table1[[#All],[날짜]]=N$3)),0))),INDEX(Table1[[#All],[표시값]],MATCH(1,--((Table1[[#All],[시작시간]]&lt;=$C8)*(Table1[[#All],[종료시간]]&gt;=$D8)*(Table1[[#All],[날짜]]=N$3)),0)),IF(INDEX(Table1[[#All],[표시값]],MATCH(1,--((Table1[[#All],[시작시간]]&lt;=$C7)*(Table1[[#All],[종료시간]]&gt;=$D7)*(Table1[[#All],[날짜]]=N$3)),0))&lt;&gt;INDEX(Table1[[#All],[표시값]],MATCH(1,--((Table1[[#All],[시작시간]]&lt;=$C8)*(Table1[[#All],[종료시간]]&gt;=$D8)*(Table1[[#All],[날짜]]=N$3)),0)),INDEX(Table1[[#All],[표시값]],MATCH(1,--((Table1[[#All],[시작시간]]&lt;=$C8)*(Table1[[#All],[종료시간]]&gt;=$D8)*(Table1[[#All],[날짜]]=N$3)),0)),"")),"")</f>
        <v/>
      </c>
      <c r="O8" s="23" t="str">
        <f t="array" ref="O8">IFERROR(INDEX(Table1[[#All],[색상]],MATCH(1,--((Table1[[#All],[시작시간]]&lt;=$C8)*(Table1[[#All],[종료시간]]&gt;=$D8)*(Table1[[#All],[날짜]]=N$3)),0)),"")</f>
        <v>갈색</v>
      </c>
      <c r="P8" s="22" t="str">
        <f t="array" ref="P8">IFERROR(IF(ISNA(INDEX(Table1[[#All],[표시값]],MATCH(1,--((Table1[[#All],[시작시간]]&lt;=$C7)*(Table1[[#All],[종료시간]]&gt;=$D7)*(Table1[[#All],[날짜]]=P$3)),0))),INDEX(Table1[[#All],[표시값]],MATCH(1,--((Table1[[#All],[시작시간]]&lt;=$C8)*(Table1[[#All],[종료시간]]&gt;=$D8)*(Table1[[#All],[날짜]]=P$3)),0)),IF(INDEX(Table1[[#All],[표시값]],MATCH(1,--((Table1[[#All],[시작시간]]&lt;=$C7)*(Table1[[#All],[종료시간]]&gt;=$D7)*(Table1[[#All],[날짜]]=P$3)),0))&lt;&gt;INDEX(Table1[[#All],[표시값]],MATCH(1,--((Table1[[#All],[시작시간]]&lt;=$C8)*(Table1[[#All],[종료시간]]&gt;=$D8)*(Table1[[#All],[날짜]]=P$3)),0)),INDEX(Table1[[#All],[표시값]],MATCH(1,--((Table1[[#All],[시작시간]]&lt;=$C8)*(Table1[[#All],[종료시간]]&gt;=$D8)*(Table1[[#All],[날짜]]=P$3)),0)),"")),"")</f>
        <v/>
      </c>
      <c r="Q8" s="5" t="str">
        <f t="array" ref="Q8">IFERROR(INDEX(Table1[[#All],[색상]],MATCH(1,--((Table1[[#All],[시작시간]]&lt;=$C8)*(Table1[[#All],[종료시간]]&gt;=$D8)*(Table1[[#All],[날짜]]=P$3)),0)),"")</f>
        <v>보라</v>
      </c>
      <c r="S8" s="19">
        <v>43892</v>
      </c>
      <c r="T8" s="20">
        <v>0.43055555555555558</v>
      </c>
      <c r="U8" s="20">
        <v>0.72916666666666663</v>
      </c>
      <c r="V8" s="21" t="s">
        <v>26</v>
      </c>
      <c r="W8" s="4" t="s">
        <v>36</v>
      </c>
      <c r="X8" s="4" t="s">
        <v>31</v>
      </c>
      <c r="Y8" s="4" t="str">
        <f>IF(Table1[[#This Row],[아이콘]]="",Table1[[#This Row],[일정]],Table1[[#This Row],[아이콘]]&amp;" "&amp;Table1[[#This Row],[일정]])</f>
        <v>✏️ 신규 재고관리 체계 논의</v>
      </c>
      <c r="AA8" s="14" t="s">
        <v>22</v>
      </c>
      <c r="AB8" s="8" t="s">
        <v>46</v>
      </c>
      <c r="AE8" s="4" t="s">
        <v>14</v>
      </c>
    </row>
    <row r="9" spans="2:31" ht="39" customHeight="1" x14ac:dyDescent="0.3">
      <c r="B9" s="15" t="str">
        <f t="shared" si="0"/>
        <v>11:30 - 12:30</v>
      </c>
      <c r="C9" s="16">
        <v>0.47916666666666669</v>
      </c>
      <c r="D9" s="16">
        <v>0.52083333333333337</v>
      </c>
      <c r="E9" s="17" t="b">
        <v>0</v>
      </c>
      <c r="F9" s="2"/>
      <c r="G9" s="18"/>
      <c r="H9" s="22" t="str">
        <f t="array" ref="H9">IFERROR(IF(ISNA(INDEX(Table1[[#All],[표시값]],MATCH(1,--((Table1[[#All],[시작시간]]&lt;=$C8)*(Table1[[#All],[종료시간]]&gt;=$D8)*(Table1[[#All],[날짜]]=H$3)),0))),INDEX(Table1[[#All],[표시값]],MATCH(1,--((Table1[[#All],[시작시간]]&lt;=$C9)*(Table1[[#All],[종료시간]]&gt;=$D9)*(Table1[[#All],[날짜]]=H$3)),0)),IF(INDEX(Table1[[#All],[표시값]],MATCH(1,--((Table1[[#All],[시작시간]]&lt;=$C8)*(Table1[[#All],[종료시간]]&gt;=$D8)*(Table1[[#All],[날짜]]=H$3)),0))&lt;&gt;INDEX(Table1[[#All],[표시값]],MATCH(1,--((Table1[[#All],[시작시간]]&lt;=$C9)*(Table1[[#All],[종료시간]]&gt;=$D9)*(Table1[[#All],[날짜]]=H$3)),0)),INDEX(Table1[[#All],[표시값]],MATCH(1,--((Table1[[#All],[시작시간]]&lt;=$C9)*(Table1[[#All],[종료시간]]&gt;=$D9)*(Table1[[#All],[날짜]]=H$3)),0)),"")),"")</f>
        <v/>
      </c>
      <c r="I9" s="23" t="str">
        <f t="array" ref="I9">IFERROR(INDEX(Table1[[#All],[색상]],MATCH(1,--((Table1[[#All],[시작시간]]&lt;=$C9)*(Table1[[#All],[종료시간]]&gt;=$D9)*(Table1[[#All],[날짜]]=H$3)),0)),"")</f>
        <v>빨강</v>
      </c>
      <c r="J9" s="22" t="str">
        <f t="array" ref="J9">IFERROR(IF(ISNA(INDEX(Table1[[#All],[표시값]],MATCH(1,--((Table1[[#All],[시작시간]]&lt;=$C8)*(Table1[[#All],[종료시간]]&gt;=$D8)*(Table1[[#All],[날짜]]=J$3)),0))),INDEX(Table1[[#All],[표시값]],MATCH(1,--((Table1[[#All],[시작시간]]&lt;=$C9)*(Table1[[#All],[종료시간]]&gt;=$D9)*(Table1[[#All],[날짜]]=J$3)),0)),IF(INDEX(Table1[[#All],[표시값]],MATCH(1,--((Table1[[#All],[시작시간]]&lt;=$C8)*(Table1[[#All],[종료시간]]&gt;=$D8)*(Table1[[#All],[날짜]]=J$3)),0))&lt;&gt;INDEX(Table1[[#All],[표시값]],MATCH(1,--((Table1[[#All],[시작시간]]&lt;=$C9)*(Table1[[#All],[종료시간]]&gt;=$D9)*(Table1[[#All],[날짜]]=J$3)),0)),INDEX(Table1[[#All],[표시값]],MATCH(1,--((Table1[[#All],[시작시간]]&lt;=$C9)*(Table1[[#All],[종료시간]]&gt;=$D9)*(Table1[[#All],[날짜]]=J$3)),0)),"")),"")</f>
        <v/>
      </c>
      <c r="K9" s="23" t="str">
        <f t="array" ref="K9">IFERROR(INDEX(Table1[[#All],[색상]],MATCH(1,--((Table1[[#All],[시작시간]]&lt;=$C9)*(Table1[[#All],[종료시간]]&gt;=$D9)*(Table1[[#All],[날짜]]=J$3)),0)),"")</f>
        <v>보라</v>
      </c>
      <c r="L9" s="22" t="str">
        <f t="array" ref="L9">IFERROR(IF(ISNA(INDEX(Table1[[#All],[표시값]],MATCH(1,--((Table1[[#All],[시작시간]]&lt;=$C8)*(Table1[[#All],[종료시간]]&gt;=$D8)*(Table1[[#All],[날짜]]=L$3)),0))),INDEX(Table1[[#All],[표시값]],MATCH(1,--((Table1[[#All],[시작시간]]&lt;=$C9)*(Table1[[#All],[종료시간]]&gt;=$D9)*(Table1[[#All],[날짜]]=L$3)),0)),IF(INDEX(Table1[[#All],[표시값]],MATCH(1,--((Table1[[#All],[시작시간]]&lt;=$C8)*(Table1[[#All],[종료시간]]&gt;=$D8)*(Table1[[#All],[날짜]]=L$3)),0))&lt;&gt;INDEX(Table1[[#All],[표시값]],MATCH(1,--((Table1[[#All],[시작시간]]&lt;=$C9)*(Table1[[#All],[종료시간]]&gt;=$D9)*(Table1[[#All],[날짜]]=L$3)),0)),INDEX(Table1[[#All],[표시값]],MATCH(1,--((Table1[[#All],[시작시간]]&lt;=$C9)*(Table1[[#All],[종료시간]]&gt;=$D9)*(Table1[[#All],[날짜]]=L$3)),0)),"")),"")</f>
        <v/>
      </c>
      <c r="M9" s="23" t="str">
        <f t="array" ref="M9">IFERROR(INDEX(Table1[[#All],[색상]],MATCH(1,--((Table1[[#All],[시작시간]]&lt;=$C9)*(Table1[[#All],[종료시간]]&gt;=$D9)*(Table1[[#All],[날짜]]=L$3)),0)),"")</f>
        <v>파랑</v>
      </c>
      <c r="N9" s="22" t="str">
        <f t="array" ref="N9">IFERROR(IF(ISNA(INDEX(Table1[[#All],[표시값]],MATCH(1,--((Table1[[#All],[시작시간]]&lt;=$C8)*(Table1[[#All],[종료시간]]&gt;=$D8)*(Table1[[#All],[날짜]]=N$3)),0))),INDEX(Table1[[#All],[표시값]],MATCH(1,--((Table1[[#All],[시작시간]]&lt;=$C9)*(Table1[[#All],[종료시간]]&gt;=$D9)*(Table1[[#All],[날짜]]=N$3)),0)),IF(INDEX(Table1[[#All],[표시값]],MATCH(1,--((Table1[[#All],[시작시간]]&lt;=$C8)*(Table1[[#All],[종료시간]]&gt;=$D8)*(Table1[[#All],[날짜]]=N$3)),0))&lt;&gt;INDEX(Table1[[#All],[표시값]],MATCH(1,--((Table1[[#All],[시작시간]]&lt;=$C9)*(Table1[[#All],[종료시간]]&gt;=$D9)*(Table1[[#All],[날짜]]=N$3)),0)),INDEX(Table1[[#All],[표시값]],MATCH(1,--((Table1[[#All],[시작시간]]&lt;=$C9)*(Table1[[#All],[종료시간]]&gt;=$D9)*(Table1[[#All],[날짜]]=N$3)),0)),"")),"")</f>
        <v/>
      </c>
      <c r="O9" s="23" t="str">
        <f t="array" ref="O9">IFERROR(INDEX(Table1[[#All],[색상]],MATCH(1,--((Table1[[#All],[시작시간]]&lt;=$C9)*(Table1[[#All],[종료시간]]&gt;=$D9)*(Table1[[#All],[날짜]]=N$3)),0)),"")</f>
        <v>갈색</v>
      </c>
      <c r="P9" s="22" t="str">
        <f t="array" ref="P9">IFERROR(IF(ISNA(INDEX(Table1[[#All],[표시값]],MATCH(1,--((Table1[[#All],[시작시간]]&lt;=$C8)*(Table1[[#All],[종료시간]]&gt;=$D8)*(Table1[[#All],[날짜]]=P$3)),0))),INDEX(Table1[[#All],[표시값]],MATCH(1,--((Table1[[#All],[시작시간]]&lt;=$C9)*(Table1[[#All],[종료시간]]&gt;=$D9)*(Table1[[#All],[날짜]]=P$3)),0)),IF(INDEX(Table1[[#All],[표시값]],MATCH(1,--((Table1[[#All],[시작시간]]&lt;=$C8)*(Table1[[#All],[종료시간]]&gt;=$D8)*(Table1[[#All],[날짜]]=P$3)),0))&lt;&gt;INDEX(Table1[[#All],[표시값]],MATCH(1,--((Table1[[#All],[시작시간]]&lt;=$C9)*(Table1[[#All],[종료시간]]&gt;=$D9)*(Table1[[#All],[날짜]]=P$3)),0)),INDEX(Table1[[#All],[표시값]],MATCH(1,--((Table1[[#All],[시작시간]]&lt;=$C9)*(Table1[[#All],[종료시간]]&gt;=$D9)*(Table1[[#All],[날짜]]=P$3)),0)),"")),"")</f>
        <v/>
      </c>
      <c r="Q9" s="5" t="str">
        <f t="array" ref="Q9">IFERROR(INDEX(Table1[[#All],[색상]],MATCH(1,--((Table1[[#All],[시작시간]]&lt;=$C9)*(Table1[[#All],[종료시간]]&gt;=$D9)*(Table1[[#All],[날짜]]=P$3)),0)),"")</f>
        <v/>
      </c>
      <c r="S9" s="19">
        <v>43892</v>
      </c>
      <c r="T9" s="20">
        <v>0.8125</v>
      </c>
      <c r="U9" s="20">
        <v>0.89583333333333337</v>
      </c>
      <c r="V9" s="21" t="s">
        <v>37</v>
      </c>
      <c r="W9" s="4" t="s">
        <v>38</v>
      </c>
      <c r="X9" s="4" t="s">
        <v>9</v>
      </c>
      <c r="Y9" s="4" t="str">
        <f>IF(Table1[[#This Row],[아이콘]]="",Table1[[#This Row],[일정]],Table1[[#This Row],[아이콘]]&amp;" "&amp;Table1[[#This Row],[일정]])</f>
        <v>🎤 신입사원 자기소개</v>
      </c>
      <c r="AE9" s="4" t="s">
        <v>15</v>
      </c>
    </row>
    <row r="10" spans="2:31" ht="39" customHeight="1" x14ac:dyDescent="0.3">
      <c r="B10" s="15" t="str">
        <f t="shared" si="0"/>
        <v>13:30 - 14:30</v>
      </c>
      <c r="C10" s="16">
        <v>0.5625</v>
      </c>
      <c r="D10" s="16">
        <v>0.60416666666666663</v>
      </c>
      <c r="E10" s="17" t="b">
        <v>0</v>
      </c>
      <c r="F10" s="2"/>
      <c r="G10" s="18"/>
      <c r="H10" s="22" t="str">
        <f t="array" ref="H10">IFERROR(IF(ISNA(INDEX(Table1[[#All],[표시값]],MATCH(1,--((Table1[[#All],[시작시간]]&lt;=$C9)*(Table1[[#All],[종료시간]]&gt;=$D9)*(Table1[[#All],[날짜]]=H$3)),0))),INDEX(Table1[[#All],[표시값]],MATCH(1,--((Table1[[#All],[시작시간]]&lt;=$C10)*(Table1[[#All],[종료시간]]&gt;=$D10)*(Table1[[#All],[날짜]]=H$3)),0)),IF(INDEX(Table1[[#All],[표시값]],MATCH(1,--((Table1[[#All],[시작시간]]&lt;=$C9)*(Table1[[#All],[종료시간]]&gt;=$D9)*(Table1[[#All],[날짜]]=H$3)),0))&lt;&gt;INDEX(Table1[[#All],[표시값]],MATCH(1,--((Table1[[#All],[시작시간]]&lt;=$C10)*(Table1[[#All],[종료시간]]&gt;=$D10)*(Table1[[#All],[날짜]]=H$3)),0)),INDEX(Table1[[#All],[표시값]],MATCH(1,--((Table1[[#All],[시작시간]]&lt;=$C10)*(Table1[[#All],[종료시간]]&gt;=$D10)*(Table1[[#All],[날짜]]=H$3)),0)),"")),"")</f>
        <v/>
      </c>
      <c r="I10" s="23" t="str">
        <f t="array" ref="I10">IFERROR(INDEX(Table1[[#All],[색상]],MATCH(1,--((Table1[[#All],[시작시간]]&lt;=$C10)*(Table1[[#All],[종료시간]]&gt;=$D10)*(Table1[[#All],[날짜]]=H$3)),0)),"")</f>
        <v>빨강</v>
      </c>
      <c r="J10" s="22" t="str">
        <f t="array" ref="J10">IFERROR(IF(ISNA(INDEX(Table1[[#All],[표시값]],MATCH(1,--((Table1[[#All],[시작시간]]&lt;=$C9)*(Table1[[#All],[종료시간]]&gt;=$D9)*(Table1[[#All],[날짜]]=J$3)),0))),INDEX(Table1[[#All],[표시값]],MATCH(1,--((Table1[[#All],[시작시간]]&lt;=$C10)*(Table1[[#All],[종료시간]]&gt;=$D10)*(Table1[[#All],[날짜]]=J$3)),0)),IF(INDEX(Table1[[#All],[표시값]],MATCH(1,--((Table1[[#All],[시작시간]]&lt;=$C9)*(Table1[[#All],[종료시간]]&gt;=$D9)*(Table1[[#All],[날짜]]=J$3)),0))&lt;&gt;INDEX(Table1[[#All],[표시값]],MATCH(1,--((Table1[[#All],[시작시간]]&lt;=$C10)*(Table1[[#All],[종료시간]]&gt;=$D10)*(Table1[[#All],[날짜]]=J$3)),0)),INDEX(Table1[[#All],[표시값]],MATCH(1,--((Table1[[#All],[시작시간]]&lt;=$C10)*(Table1[[#All],[종료시간]]&gt;=$D10)*(Table1[[#All],[날짜]]=J$3)),0)),"")),"")</f>
        <v/>
      </c>
      <c r="K10" s="23" t="str">
        <f t="array" ref="K10">IFERROR(INDEX(Table1[[#All],[색상]],MATCH(1,--((Table1[[#All],[시작시간]]&lt;=$C10)*(Table1[[#All],[종료시간]]&gt;=$D10)*(Table1[[#All],[날짜]]=J$3)),0)),"")</f>
        <v>보라</v>
      </c>
      <c r="L10" s="22" t="str">
        <f t="array" ref="L10">IFERROR(IF(ISNA(INDEX(Table1[[#All],[표시값]],MATCH(1,--((Table1[[#All],[시작시간]]&lt;=$C9)*(Table1[[#All],[종료시간]]&gt;=$D9)*(Table1[[#All],[날짜]]=L$3)),0))),INDEX(Table1[[#All],[표시값]],MATCH(1,--((Table1[[#All],[시작시간]]&lt;=$C10)*(Table1[[#All],[종료시간]]&gt;=$D10)*(Table1[[#All],[날짜]]=L$3)),0)),IF(INDEX(Table1[[#All],[표시값]],MATCH(1,--((Table1[[#All],[시작시간]]&lt;=$C9)*(Table1[[#All],[종료시간]]&gt;=$D9)*(Table1[[#All],[날짜]]=L$3)),0))&lt;&gt;INDEX(Table1[[#All],[표시값]],MATCH(1,--((Table1[[#All],[시작시간]]&lt;=$C10)*(Table1[[#All],[종료시간]]&gt;=$D10)*(Table1[[#All],[날짜]]=L$3)),0)),INDEX(Table1[[#All],[표시값]],MATCH(1,--((Table1[[#All],[시작시간]]&lt;=$C10)*(Table1[[#All],[종료시간]]&gt;=$D10)*(Table1[[#All],[날짜]]=L$3)),0)),"")),"")</f>
        <v/>
      </c>
      <c r="M10" s="23" t="str">
        <f t="array" ref="M10">IFERROR(INDEX(Table1[[#All],[색상]],MATCH(1,--((Table1[[#All],[시작시간]]&lt;=$C10)*(Table1[[#All],[종료시간]]&gt;=$D10)*(Table1[[#All],[날짜]]=L$3)),0)),"")</f>
        <v>파랑</v>
      </c>
      <c r="N10" s="22" t="str">
        <f t="array" ref="N10">IFERROR(IF(ISNA(INDEX(Table1[[#All],[표시값]],MATCH(1,--((Table1[[#All],[시작시간]]&lt;=$C9)*(Table1[[#All],[종료시간]]&gt;=$D9)*(Table1[[#All],[날짜]]=N$3)),0))),INDEX(Table1[[#All],[표시값]],MATCH(1,--((Table1[[#All],[시작시간]]&lt;=$C10)*(Table1[[#All],[종료시간]]&gt;=$D10)*(Table1[[#All],[날짜]]=N$3)),0)),IF(INDEX(Table1[[#All],[표시값]],MATCH(1,--((Table1[[#All],[시작시간]]&lt;=$C9)*(Table1[[#All],[종료시간]]&gt;=$D9)*(Table1[[#All],[날짜]]=N$3)),0))&lt;&gt;INDEX(Table1[[#All],[표시값]],MATCH(1,--((Table1[[#All],[시작시간]]&lt;=$C10)*(Table1[[#All],[종료시간]]&gt;=$D10)*(Table1[[#All],[날짜]]=N$3)),0)),INDEX(Table1[[#All],[표시값]],MATCH(1,--((Table1[[#All],[시작시간]]&lt;=$C10)*(Table1[[#All],[종료시간]]&gt;=$D10)*(Table1[[#All],[날짜]]=N$3)),0)),"")),"")</f>
        <v/>
      </c>
      <c r="O10" s="23" t="str">
        <f t="array" ref="O10">IFERROR(INDEX(Table1[[#All],[색상]],MATCH(1,--((Table1[[#All],[시작시간]]&lt;=$C10)*(Table1[[#All],[종료시간]]&gt;=$D10)*(Table1[[#All],[날짜]]=N$3)),0)),"")</f>
        <v>갈색</v>
      </c>
      <c r="P10" s="22" t="str">
        <f t="array" ref="P10">IFERROR(IF(ISNA(INDEX(Table1[[#All],[표시값]],MATCH(1,--((Table1[[#All],[시작시간]]&lt;=$C9)*(Table1[[#All],[종료시간]]&gt;=$D9)*(Table1[[#All],[날짜]]=P$3)),0))),INDEX(Table1[[#All],[표시값]],MATCH(1,--((Table1[[#All],[시작시간]]&lt;=$C10)*(Table1[[#All],[종료시간]]&gt;=$D10)*(Table1[[#All],[날짜]]=P$3)),0)),IF(INDEX(Table1[[#All],[표시값]],MATCH(1,--((Table1[[#All],[시작시간]]&lt;=$C9)*(Table1[[#All],[종료시간]]&gt;=$D9)*(Table1[[#All],[날짜]]=P$3)),0))&lt;&gt;INDEX(Table1[[#All],[표시값]],MATCH(1,--((Table1[[#All],[시작시간]]&lt;=$C10)*(Table1[[#All],[종료시간]]&gt;=$D10)*(Table1[[#All],[날짜]]=P$3)),0)),INDEX(Table1[[#All],[표시값]],MATCH(1,--((Table1[[#All],[시작시간]]&lt;=$C10)*(Table1[[#All],[종료시간]]&gt;=$D10)*(Table1[[#All],[날짜]]=P$3)),0)),"")),"")</f>
        <v/>
      </c>
      <c r="Q10" s="5" t="str">
        <f t="array" ref="Q10">IFERROR(INDEX(Table1[[#All],[색상]],MATCH(1,--((Table1[[#All],[시작시간]]&lt;=$C10)*(Table1[[#All],[종료시간]]&gt;=$D10)*(Table1[[#All],[날짜]]=P$3)),0)),"")</f>
        <v/>
      </c>
      <c r="S10" s="19">
        <v>43893</v>
      </c>
      <c r="T10" s="20">
        <v>0.39583333333333331</v>
      </c>
      <c r="U10" s="20">
        <v>0.64583333333333337</v>
      </c>
      <c r="V10" s="21" t="s">
        <v>37</v>
      </c>
      <c r="W10" s="4" t="s">
        <v>39</v>
      </c>
      <c r="X10" s="4" t="s">
        <v>30</v>
      </c>
      <c r="Y10" s="4" t="str">
        <f>IF(Table1[[#This Row],[아이콘]]="",Table1[[#This Row],[일정]],Table1[[#This Row],[아이콘]]&amp;" "&amp;Table1[[#This Row],[일정]])</f>
        <v>🎤 부서별 개선사항 회의 및 발표준비</v>
      </c>
      <c r="AE10" s="4" t="s">
        <v>11</v>
      </c>
    </row>
    <row r="11" spans="2:31" ht="39" customHeight="1" x14ac:dyDescent="0.3">
      <c r="B11" s="15" t="str">
        <f t="shared" si="0"/>
        <v>14:30 - 15:30</v>
      </c>
      <c r="C11" s="16">
        <v>0.60416666666666663</v>
      </c>
      <c r="D11" s="16">
        <v>0.64583333333333337</v>
      </c>
      <c r="E11" s="17" t="b">
        <v>0</v>
      </c>
      <c r="F11" s="2"/>
      <c r="G11" s="18"/>
      <c r="H11" s="22" t="str">
        <f t="array" ref="H11">IFERROR(IF(ISNA(INDEX(Table1[[#All],[표시값]],MATCH(1,--((Table1[[#All],[시작시간]]&lt;=$C10)*(Table1[[#All],[종료시간]]&gt;=$D10)*(Table1[[#All],[날짜]]=H$3)),0))),INDEX(Table1[[#All],[표시값]],MATCH(1,--((Table1[[#All],[시작시간]]&lt;=$C11)*(Table1[[#All],[종료시간]]&gt;=$D11)*(Table1[[#All],[날짜]]=H$3)),0)),IF(INDEX(Table1[[#All],[표시값]],MATCH(1,--((Table1[[#All],[시작시간]]&lt;=$C10)*(Table1[[#All],[종료시간]]&gt;=$D10)*(Table1[[#All],[날짜]]=H$3)),0))&lt;&gt;INDEX(Table1[[#All],[표시값]],MATCH(1,--((Table1[[#All],[시작시간]]&lt;=$C11)*(Table1[[#All],[종료시간]]&gt;=$D11)*(Table1[[#All],[날짜]]=H$3)),0)),INDEX(Table1[[#All],[표시값]],MATCH(1,--((Table1[[#All],[시작시간]]&lt;=$C11)*(Table1[[#All],[종료시간]]&gt;=$D11)*(Table1[[#All],[날짜]]=H$3)),0)),"")),"")</f>
        <v/>
      </c>
      <c r="I11" s="23" t="str">
        <f t="array" ref="I11">IFERROR(INDEX(Table1[[#All],[색상]],MATCH(1,--((Table1[[#All],[시작시간]]&lt;=$C11)*(Table1[[#All],[종료시간]]&gt;=$D11)*(Table1[[#All],[날짜]]=H$3)),0)),"")</f>
        <v>빨강</v>
      </c>
      <c r="J11" s="22" t="str">
        <f t="array" ref="J11">IFERROR(IF(ISNA(INDEX(Table1[[#All],[표시값]],MATCH(1,--((Table1[[#All],[시작시간]]&lt;=$C10)*(Table1[[#All],[종료시간]]&gt;=$D10)*(Table1[[#All],[날짜]]=J$3)),0))),INDEX(Table1[[#All],[표시값]],MATCH(1,--((Table1[[#All],[시작시간]]&lt;=$C11)*(Table1[[#All],[종료시간]]&gt;=$D11)*(Table1[[#All],[날짜]]=J$3)),0)),IF(INDEX(Table1[[#All],[표시값]],MATCH(1,--((Table1[[#All],[시작시간]]&lt;=$C10)*(Table1[[#All],[종료시간]]&gt;=$D10)*(Table1[[#All],[날짜]]=J$3)),0))&lt;&gt;INDEX(Table1[[#All],[표시값]],MATCH(1,--((Table1[[#All],[시작시간]]&lt;=$C11)*(Table1[[#All],[종료시간]]&gt;=$D11)*(Table1[[#All],[날짜]]=J$3)),0)),INDEX(Table1[[#All],[표시값]],MATCH(1,--((Table1[[#All],[시작시간]]&lt;=$C11)*(Table1[[#All],[종료시간]]&gt;=$D11)*(Table1[[#All],[날짜]]=J$3)),0)),"")),"")</f>
        <v/>
      </c>
      <c r="K11" s="23" t="str">
        <f t="array" ref="K11">IFERROR(INDEX(Table1[[#All],[색상]],MATCH(1,--((Table1[[#All],[시작시간]]&lt;=$C11)*(Table1[[#All],[종료시간]]&gt;=$D11)*(Table1[[#All],[날짜]]=J$3)),0)),"")</f>
        <v>보라</v>
      </c>
      <c r="L11" s="22" t="str">
        <f t="array" ref="L11">IFERROR(IF(ISNA(INDEX(Table1[[#All],[표시값]],MATCH(1,--((Table1[[#All],[시작시간]]&lt;=$C10)*(Table1[[#All],[종료시간]]&gt;=$D10)*(Table1[[#All],[날짜]]=L$3)),0))),INDEX(Table1[[#All],[표시값]],MATCH(1,--((Table1[[#All],[시작시간]]&lt;=$C11)*(Table1[[#All],[종료시간]]&gt;=$D11)*(Table1[[#All],[날짜]]=L$3)),0)),IF(INDEX(Table1[[#All],[표시값]],MATCH(1,--((Table1[[#All],[시작시간]]&lt;=$C10)*(Table1[[#All],[종료시간]]&gt;=$D10)*(Table1[[#All],[날짜]]=L$3)),0))&lt;&gt;INDEX(Table1[[#All],[표시값]],MATCH(1,--((Table1[[#All],[시작시간]]&lt;=$C11)*(Table1[[#All],[종료시간]]&gt;=$D11)*(Table1[[#All],[날짜]]=L$3)),0)),INDEX(Table1[[#All],[표시값]],MATCH(1,--((Table1[[#All],[시작시간]]&lt;=$C11)*(Table1[[#All],[종료시간]]&gt;=$D11)*(Table1[[#All],[날짜]]=L$3)),0)),"")),"")</f>
        <v/>
      </c>
      <c r="M11" s="23" t="str">
        <f t="array" ref="M11">IFERROR(INDEX(Table1[[#All],[색상]],MATCH(1,--((Table1[[#All],[시작시간]]&lt;=$C11)*(Table1[[#All],[종료시간]]&gt;=$D11)*(Table1[[#All],[날짜]]=L$3)),0)),"")</f>
        <v>파랑</v>
      </c>
      <c r="N11" s="22" t="str">
        <f t="array" ref="N11">IFERROR(IF(ISNA(INDEX(Table1[[#All],[표시값]],MATCH(1,--((Table1[[#All],[시작시간]]&lt;=$C10)*(Table1[[#All],[종료시간]]&gt;=$D10)*(Table1[[#All],[날짜]]=N$3)),0))),INDEX(Table1[[#All],[표시값]],MATCH(1,--((Table1[[#All],[시작시간]]&lt;=$C11)*(Table1[[#All],[종료시간]]&gt;=$D11)*(Table1[[#All],[날짜]]=N$3)),0)),IF(INDEX(Table1[[#All],[표시값]],MATCH(1,--((Table1[[#All],[시작시간]]&lt;=$C10)*(Table1[[#All],[종료시간]]&gt;=$D10)*(Table1[[#All],[날짜]]=N$3)),0))&lt;&gt;INDEX(Table1[[#All],[표시값]],MATCH(1,--((Table1[[#All],[시작시간]]&lt;=$C11)*(Table1[[#All],[종료시간]]&gt;=$D11)*(Table1[[#All],[날짜]]=N$3)),0)),INDEX(Table1[[#All],[표시값]],MATCH(1,--((Table1[[#All],[시작시간]]&lt;=$C11)*(Table1[[#All],[종료시간]]&gt;=$D11)*(Table1[[#All],[날짜]]=N$3)),0)),"")),"")</f>
        <v/>
      </c>
      <c r="O11" s="23" t="str">
        <f t="array" ref="O11">IFERROR(INDEX(Table1[[#All],[색상]],MATCH(1,--((Table1[[#All],[시작시간]]&lt;=$C11)*(Table1[[#All],[종료시간]]&gt;=$D11)*(Table1[[#All],[날짜]]=N$3)),0)),"")</f>
        <v>갈색</v>
      </c>
      <c r="P11" s="22" t="str">
        <f t="array" ref="P11">IFERROR(IF(ISNA(INDEX(Table1[[#All],[표시값]],MATCH(1,--((Table1[[#All],[시작시간]]&lt;=$C10)*(Table1[[#All],[종료시간]]&gt;=$D10)*(Table1[[#All],[날짜]]=P$3)),0))),INDEX(Table1[[#All],[표시값]],MATCH(1,--((Table1[[#All],[시작시간]]&lt;=$C11)*(Table1[[#All],[종료시간]]&gt;=$D11)*(Table1[[#All],[날짜]]=P$3)),0)),IF(INDEX(Table1[[#All],[표시값]],MATCH(1,--((Table1[[#All],[시작시간]]&lt;=$C10)*(Table1[[#All],[종료시간]]&gt;=$D10)*(Table1[[#All],[날짜]]=P$3)),0))&lt;&gt;INDEX(Table1[[#All],[표시값]],MATCH(1,--((Table1[[#All],[시작시간]]&lt;=$C11)*(Table1[[#All],[종료시간]]&gt;=$D11)*(Table1[[#All],[날짜]]=P$3)),0)),INDEX(Table1[[#All],[표시값]],MATCH(1,--((Table1[[#All],[시작시간]]&lt;=$C11)*(Table1[[#All],[종료시간]]&gt;=$D11)*(Table1[[#All],[날짜]]=P$3)),0)),"")),"")</f>
        <v>✈️ 퇴실준비 및 복귀</v>
      </c>
      <c r="Q11" s="5" t="str">
        <f t="array" ref="Q11">IFERROR(INDEX(Table1[[#All],[색상]],MATCH(1,--((Table1[[#All],[시작시간]]&lt;=$C11)*(Table1[[#All],[종료시간]]&gt;=$D11)*(Table1[[#All],[날짜]]=P$3)),0)),"")</f>
        <v>노랑</v>
      </c>
      <c r="S11" s="19">
        <v>43893</v>
      </c>
      <c r="T11" s="20">
        <v>0.64583333333333337</v>
      </c>
      <c r="U11" s="20">
        <v>0.77083333333333337</v>
      </c>
      <c r="V11" s="21" t="s">
        <v>27</v>
      </c>
      <c r="W11" s="4" t="s">
        <v>40</v>
      </c>
      <c r="X11" s="4" t="s">
        <v>9</v>
      </c>
      <c r="Y11" s="4" t="str">
        <f>IF(Table1[[#This Row],[아이콘]]="",Table1[[#This Row],[일정]],Table1[[#This Row],[아이콘]]&amp;" "&amp;Table1[[#This Row],[일정]])</f>
        <v>💻 부서별 개선사항 발표</v>
      </c>
      <c r="AE11" s="4" t="s">
        <v>16</v>
      </c>
    </row>
    <row r="12" spans="2:31" ht="39" customHeight="1" x14ac:dyDescent="0.3">
      <c r="B12" s="15" t="str">
        <f t="shared" si="0"/>
        <v>15:30 - 16:30</v>
      </c>
      <c r="C12" s="16">
        <v>0.64583333333333337</v>
      </c>
      <c r="D12" s="16">
        <v>0.6875</v>
      </c>
      <c r="E12" s="17" t="b">
        <v>0</v>
      </c>
      <c r="F12" s="2"/>
      <c r="G12" s="18"/>
      <c r="H12" s="22" t="str">
        <f t="array" ref="H12">IFERROR(IF(ISNA(INDEX(Table1[[#All],[표시값]],MATCH(1,--((Table1[[#All],[시작시간]]&lt;=$C11)*(Table1[[#All],[종료시간]]&gt;=$D11)*(Table1[[#All],[날짜]]=H$3)),0))),INDEX(Table1[[#All],[표시값]],MATCH(1,--((Table1[[#All],[시작시간]]&lt;=$C12)*(Table1[[#All],[종료시간]]&gt;=$D12)*(Table1[[#All],[날짜]]=H$3)),0)),IF(INDEX(Table1[[#All],[표시값]],MATCH(1,--((Table1[[#All],[시작시간]]&lt;=$C11)*(Table1[[#All],[종료시간]]&gt;=$D11)*(Table1[[#All],[날짜]]=H$3)),0))&lt;&gt;INDEX(Table1[[#All],[표시값]],MATCH(1,--((Table1[[#All],[시작시간]]&lt;=$C12)*(Table1[[#All],[종료시간]]&gt;=$D12)*(Table1[[#All],[날짜]]=H$3)),0)),INDEX(Table1[[#All],[표시값]],MATCH(1,--((Table1[[#All],[시작시간]]&lt;=$C12)*(Table1[[#All],[종료시간]]&gt;=$D12)*(Table1[[#All],[날짜]]=H$3)),0)),"")),"")</f>
        <v/>
      </c>
      <c r="I12" s="23" t="str">
        <f t="array" ref="I12">IFERROR(INDEX(Table1[[#All],[색상]],MATCH(1,--((Table1[[#All],[시작시간]]&lt;=$C12)*(Table1[[#All],[종료시간]]&gt;=$D12)*(Table1[[#All],[날짜]]=H$3)),0)),"")</f>
        <v>빨강</v>
      </c>
      <c r="J12" s="22" t="str">
        <f t="array" ref="J12">IFERROR(IF(ISNA(INDEX(Table1[[#All],[표시값]],MATCH(1,--((Table1[[#All],[시작시간]]&lt;=$C11)*(Table1[[#All],[종료시간]]&gt;=$D11)*(Table1[[#All],[날짜]]=J$3)),0))),INDEX(Table1[[#All],[표시값]],MATCH(1,--((Table1[[#All],[시작시간]]&lt;=$C12)*(Table1[[#All],[종료시간]]&gt;=$D12)*(Table1[[#All],[날짜]]=J$3)),0)),IF(INDEX(Table1[[#All],[표시값]],MATCH(1,--((Table1[[#All],[시작시간]]&lt;=$C11)*(Table1[[#All],[종료시간]]&gt;=$D11)*(Table1[[#All],[날짜]]=J$3)),0))&lt;&gt;INDEX(Table1[[#All],[표시값]],MATCH(1,--((Table1[[#All],[시작시간]]&lt;=$C12)*(Table1[[#All],[종료시간]]&gt;=$D12)*(Table1[[#All],[날짜]]=J$3)),0)),INDEX(Table1[[#All],[표시값]],MATCH(1,--((Table1[[#All],[시작시간]]&lt;=$C12)*(Table1[[#All],[종료시간]]&gt;=$D12)*(Table1[[#All],[날짜]]=J$3)),0)),"")),"")</f>
        <v/>
      </c>
      <c r="K12" s="23" t="str">
        <f t="array" ref="K12">IFERROR(INDEX(Table1[[#All],[색상]],MATCH(1,--((Table1[[#All],[시작시간]]&lt;=$C12)*(Table1[[#All],[종료시간]]&gt;=$D12)*(Table1[[#All],[날짜]]=J$3)),0)),"")</f>
        <v>보라</v>
      </c>
      <c r="L12" s="22" t="str">
        <f t="array" ref="L12">IFERROR(IF(ISNA(INDEX(Table1[[#All],[표시값]],MATCH(1,--((Table1[[#All],[시작시간]]&lt;=$C11)*(Table1[[#All],[종료시간]]&gt;=$D11)*(Table1[[#All],[날짜]]=L$3)),0))),INDEX(Table1[[#All],[표시값]],MATCH(1,--((Table1[[#All],[시작시간]]&lt;=$C12)*(Table1[[#All],[종료시간]]&gt;=$D12)*(Table1[[#All],[날짜]]=L$3)),0)),IF(INDEX(Table1[[#All],[표시값]],MATCH(1,--((Table1[[#All],[시작시간]]&lt;=$C11)*(Table1[[#All],[종료시간]]&gt;=$D11)*(Table1[[#All],[날짜]]=L$3)),0))&lt;&gt;INDEX(Table1[[#All],[표시값]],MATCH(1,--((Table1[[#All],[시작시간]]&lt;=$C12)*(Table1[[#All],[종료시간]]&gt;=$D12)*(Table1[[#All],[날짜]]=L$3)),0)),INDEX(Table1[[#All],[표시값]],MATCH(1,--((Table1[[#All],[시작시간]]&lt;=$C12)*(Table1[[#All],[종료시간]]&gt;=$D12)*(Table1[[#All],[날짜]]=L$3)),0)),"")),"")</f>
        <v>💻 부서별 개선사항 발표</v>
      </c>
      <c r="M12" s="23" t="str">
        <f t="array" ref="M12">IFERROR(INDEX(Table1[[#All],[색상]],MATCH(1,--((Table1[[#All],[시작시간]]&lt;=$C12)*(Table1[[#All],[종료시간]]&gt;=$D12)*(Table1[[#All],[날짜]]=L$3)),0)),"")</f>
        <v>초록</v>
      </c>
      <c r="N12" s="22" t="str">
        <f t="array" ref="N12">IFERROR(IF(ISNA(INDEX(Table1[[#All],[표시값]],MATCH(1,--((Table1[[#All],[시작시간]]&lt;=$C11)*(Table1[[#All],[종료시간]]&gt;=$D11)*(Table1[[#All],[날짜]]=N$3)),0))),INDEX(Table1[[#All],[표시값]],MATCH(1,--((Table1[[#All],[시작시간]]&lt;=$C12)*(Table1[[#All],[종료시간]]&gt;=$D12)*(Table1[[#All],[날짜]]=N$3)),0)),IF(INDEX(Table1[[#All],[표시값]],MATCH(1,--((Table1[[#All],[시작시간]]&lt;=$C11)*(Table1[[#All],[종료시간]]&gt;=$D11)*(Table1[[#All],[날짜]]=N$3)),0))&lt;&gt;INDEX(Table1[[#All],[표시값]],MATCH(1,--((Table1[[#All],[시작시간]]&lt;=$C12)*(Table1[[#All],[종료시간]]&gt;=$D12)*(Table1[[#All],[날짜]]=N$3)),0)),INDEX(Table1[[#All],[표시값]],MATCH(1,--((Table1[[#All],[시작시간]]&lt;=$C12)*(Table1[[#All],[종료시간]]&gt;=$D12)*(Table1[[#All],[날짜]]=N$3)),0)),"")),"")</f>
        <v/>
      </c>
      <c r="O12" s="23" t="str">
        <f t="array" ref="O12">IFERROR(INDEX(Table1[[#All],[색상]],MATCH(1,--((Table1[[#All],[시작시간]]&lt;=$C12)*(Table1[[#All],[종료시간]]&gt;=$D12)*(Table1[[#All],[날짜]]=N$3)),0)),"")</f>
        <v>갈색</v>
      </c>
      <c r="P12" s="22" t="str">
        <f t="array" ref="P12">IFERROR(IF(ISNA(INDEX(Table1[[#All],[표시값]],MATCH(1,--((Table1[[#All],[시작시간]]&lt;=$C11)*(Table1[[#All],[종료시간]]&gt;=$D11)*(Table1[[#All],[날짜]]=P$3)),0))),INDEX(Table1[[#All],[표시값]],MATCH(1,--((Table1[[#All],[시작시간]]&lt;=$C12)*(Table1[[#All],[종료시간]]&gt;=$D12)*(Table1[[#All],[날짜]]=P$3)),0)),IF(INDEX(Table1[[#All],[표시값]],MATCH(1,--((Table1[[#All],[시작시간]]&lt;=$C11)*(Table1[[#All],[종료시간]]&gt;=$D11)*(Table1[[#All],[날짜]]=P$3)),0))&lt;&gt;INDEX(Table1[[#All],[표시값]],MATCH(1,--((Table1[[#All],[시작시간]]&lt;=$C12)*(Table1[[#All],[종료시간]]&gt;=$D12)*(Table1[[#All],[날짜]]=P$3)),0)),INDEX(Table1[[#All],[표시값]],MATCH(1,--((Table1[[#All],[시작시간]]&lt;=$C12)*(Table1[[#All],[종료시간]]&gt;=$D12)*(Table1[[#All],[날짜]]=P$3)),0)),"")),"")</f>
        <v/>
      </c>
      <c r="Q12" s="5" t="str">
        <f t="array" ref="Q12">IFERROR(INDEX(Table1[[#All],[색상]],MATCH(1,--((Table1[[#All],[시작시간]]&lt;=$C12)*(Table1[[#All],[종료시간]]&gt;=$D12)*(Table1[[#All],[날짜]]=P$3)),0)),"")</f>
        <v>노랑</v>
      </c>
      <c r="S12" s="19">
        <v>43894</v>
      </c>
      <c r="T12" s="20">
        <v>0.375</v>
      </c>
      <c r="U12" s="20">
        <v>0.77083333333333337</v>
      </c>
      <c r="V12" s="21" t="s">
        <v>41</v>
      </c>
      <c r="W12" s="4" t="s">
        <v>42</v>
      </c>
      <c r="X12" s="4" t="s">
        <v>10</v>
      </c>
      <c r="Y12" s="4" t="str">
        <f>IF(Table1[[#This Row],[아이콘]]="",Table1[[#This Row],[일정]],Table1[[#This Row],[아이콘]]&amp;" "&amp;Table1[[#This Row],[일정]])</f>
        <v>📷 주변 여행지 관광</v>
      </c>
      <c r="AE12" s="4" t="s">
        <v>17</v>
      </c>
    </row>
    <row r="13" spans="2:31" ht="39" customHeight="1" x14ac:dyDescent="0.3">
      <c r="B13" s="15" t="str">
        <f t="shared" si="0"/>
        <v>16:30 - 17:30</v>
      </c>
      <c r="C13" s="16">
        <v>0.6875</v>
      </c>
      <c r="D13" s="16">
        <v>0.72916666666666663</v>
      </c>
      <c r="E13" s="17" t="b">
        <v>0</v>
      </c>
      <c r="F13" s="2"/>
      <c r="G13" s="18"/>
      <c r="H13" s="22" t="str">
        <f t="array" ref="H13">IFERROR(IF(ISNA(INDEX(Table1[[#All],[표시값]],MATCH(1,--((Table1[[#All],[시작시간]]&lt;=$C12)*(Table1[[#All],[종료시간]]&gt;=$D12)*(Table1[[#All],[날짜]]=H$3)),0))),INDEX(Table1[[#All],[표시값]],MATCH(1,--((Table1[[#All],[시작시간]]&lt;=$C13)*(Table1[[#All],[종료시간]]&gt;=$D13)*(Table1[[#All],[날짜]]=H$3)),0)),IF(INDEX(Table1[[#All],[표시값]],MATCH(1,--((Table1[[#All],[시작시간]]&lt;=$C12)*(Table1[[#All],[종료시간]]&gt;=$D12)*(Table1[[#All],[날짜]]=H$3)),0))&lt;&gt;INDEX(Table1[[#All],[표시값]],MATCH(1,--((Table1[[#All],[시작시간]]&lt;=$C13)*(Table1[[#All],[종료시간]]&gt;=$D13)*(Table1[[#All],[날짜]]=H$3)),0)),INDEX(Table1[[#All],[표시값]],MATCH(1,--((Table1[[#All],[시작시간]]&lt;=$C13)*(Table1[[#All],[종료시간]]&gt;=$D13)*(Table1[[#All],[날짜]]=H$3)),0)),"")),"")</f>
        <v>✔️ 자유시간</v>
      </c>
      <c r="I13" s="23" t="str">
        <f t="array" ref="I13">IFERROR(INDEX(Table1[[#All],[색상]],MATCH(1,--((Table1[[#All],[시작시간]]&lt;=$C13)*(Table1[[#All],[종료시간]]&gt;=$D13)*(Table1[[#All],[날짜]]=H$3)),0)),"")</f>
        <v>노랑</v>
      </c>
      <c r="J13" s="22" t="str">
        <f t="array" ref="J13">IFERROR(IF(ISNA(INDEX(Table1[[#All],[표시값]],MATCH(1,--((Table1[[#All],[시작시간]]&lt;=$C12)*(Table1[[#All],[종료시간]]&gt;=$D12)*(Table1[[#All],[날짜]]=J$3)),0))),INDEX(Table1[[#All],[표시값]],MATCH(1,--((Table1[[#All],[시작시간]]&lt;=$C13)*(Table1[[#All],[종료시간]]&gt;=$D13)*(Table1[[#All],[날짜]]=J$3)),0)),IF(INDEX(Table1[[#All],[표시값]],MATCH(1,--((Table1[[#All],[시작시간]]&lt;=$C12)*(Table1[[#All],[종료시간]]&gt;=$D12)*(Table1[[#All],[날짜]]=J$3)),0))&lt;&gt;INDEX(Table1[[#All],[표시값]],MATCH(1,--((Table1[[#All],[시작시간]]&lt;=$C13)*(Table1[[#All],[종료시간]]&gt;=$D13)*(Table1[[#All],[날짜]]=J$3)),0)),INDEX(Table1[[#All],[표시값]],MATCH(1,--((Table1[[#All],[시작시간]]&lt;=$C13)*(Table1[[#All],[종료시간]]&gt;=$D13)*(Table1[[#All],[날짜]]=J$3)),0)),"")),"")</f>
        <v/>
      </c>
      <c r="K13" s="23" t="str">
        <f t="array" ref="K13">IFERROR(INDEX(Table1[[#All],[색상]],MATCH(1,--((Table1[[#All],[시작시간]]&lt;=$C13)*(Table1[[#All],[종료시간]]&gt;=$D13)*(Table1[[#All],[날짜]]=J$3)),0)),"")</f>
        <v>보라</v>
      </c>
      <c r="L13" s="22" t="str">
        <f t="array" ref="L13">IFERROR(IF(ISNA(INDEX(Table1[[#All],[표시값]],MATCH(1,--((Table1[[#All],[시작시간]]&lt;=$C12)*(Table1[[#All],[종료시간]]&gt;=$D12)*(Table1[[#All],[날짜]]=L$3)),0))),INDEX(Table1[[#All],[표시값]],MATCH(1,--((Table1[[#All],[시작시간]]&lt;=$C13)*(Table1[[#All],[종료시간]]&gt;=$D13)*(Table1[[#All],[날짜]]=L$3)),0)),IF(INDEX(Table1[[#All],[표시값]],MATCH(1,--((Table1[[#All],[시작시간]]&lt;=$C12)*(Table1[[#All],[종료시간]]&gt;=$D12)*(Table1[[#All],[날짜]]=L$3)),0))&lt;&gt;INDEX(Table1[[#All],[표시값]],MATCH(1,--((Table1[[#All],[시작시간]]&lt;=$C13)*(Table1[[#All],[종료시간]]&gt;=$D13)*(Table1[[#All],[날짜]]=L$3)),0)),INDEX(Table1[[#All],[표시값]],MATCH(1,--((Table1[[#All],[시작시간]]&lt;=$C13)*(Table1[[#All],[종료시간]]&gt;=$D13)*(Table1[[#All],[날짜]]=L$3)),0)),"")),"")</f>
        <v/>
      </c>
      <c r="M13" s="23" t="str">
        <f t="array" ref="M13">IFERROR(INDEX(Table1[[#All],[색상]],MATCH(1,--((Table1[[#All],[시작시간]]&lt;=$C13)*(Table1[[#All],[종료시간]]&gt;=$D13)*(Table1[[#All],[날짜]]=L$3)),0)),"")</f>
        <v>초록</v>
      </c>
      <c r="N13" s="22" t="str">
        <f t="array" ref="N13">IFERROR(IF(ISNA(INDEX(Table1[[#All],[표시값]],MATCH(1,--((Table1[[#All],[시작시간]]&lt;=$C12)*(Table1[[#All],[종료시간]]&gt;=$D12)*(Table1[[#All],[날짜]]=N$3)),0))),INDEX(Table1[[#All],[표시값]],MATCH(1,--((Table1[[#All],[시작시간]]&lt;=$C13)*(Table1[[#All],[종료시간]]&gt;=$D13)*(Table1[[#All],[날짜]]=N$3)),0)),IF(INDEX(Table1[[#All],[표시값]],MATCH(1,--((Table1[[#All],[시작시간]]&lt;=$C12)*(Table1[[#All],[종료시간]]&gt;=$D12)*(Table1[[#All],[날짜]]=N$3)),0))&lt;&gt;INDEX(Table1[[#All],[표시값]],MATCH(1,--((Table1[[#All],[시작시간]]&lt;=$C13)*(Table1[[#All],[종료시간]]&gt;=$D13)*(Table1[[#All],[날짜]]=N$3)),0)),INDEX(Table1[[#All],[표시값]],MATCH(1,--((Table1[[#All],[시작시간]]&lt;=$C13)*(Table1[[#All],[종료시간]]&gt;=$D13)*(Table1[[#All],[날짜]]=N$3)),0)),"")),"")</f>
        <v/>
      </c>
      <c r="O13" s="23" t="str">
        <f t="array" ref="O13">IFERROR(INDEX(Table1[[#All],[색상]],MATCH(1,--((Table1[[#All],[시작시간]]&lt;=$C13)*(Table1[[#All],[종료시간]]&gt;=$D13)*(Table1[[#All],[날짜]]=N$3)),0)),"")</f>
        <v>갈색</v>
      </c>
      <c r="P13" s="22" t="str">
        <f t="array" ref="P13">IFERROR(IF(ISNA(INDEX(Table1[[#All],[표시값]],MATCH(1,--((Table1[[#All],[시작시간]]&lt;=$C12)*(Table1[[#All],[종료시간]]&gt;=$D12)*(Table1[[#All],[날짜]]=P$3)),0))),INDEX(Table1[[#All],[표시값]],MATCH(1,--((Table1[[#All],[시작시간]]&lt;=$C13)*(Table1[[#All],[종료시간]]&gt;=$D13)*(Table1[[#All],[날짜]]=P$3)),0)),IF(INDEX(Table1[[#All],[표시값]],MATCH(1,--((Table1[[#All],[시작시간]]&lt;=$C12)*(Table1[[#All],[종료시간]]&gt;=$D12)*(Table1[[#All],[날짜]]=P$3)),0))&lt;&gt;INDEX(Table1[[#All],[표시값]],MATCH(1,--((Table1[[#All],[시작시간]]&lt;=$C13)*(Table1[[#All],[종료시간]]&gt;=$D13)*(Table1[[#All],[날짜]]=P$3)),0)),INDEX(Table1[[#All],[표시값]],MATCH(1,--((Table1[[#All],[시작시간]]&lt;=$C13)*(Table1[[#All],[종료시간]]&gt;=$D13)*(Table1[[#All],[날짜]]=P$3)),0)),"")),"")</f>
        <v/>
      </c>
      <c r="Q13" s="5" t="str">
        <f t="array" ref="Q13">IFERROR(INDEX(Table1[[#All],[색상]],MATCH(1,--((Table1[[#All],[시작시간]]&lt;=$C13)*(Table1[[#All],[종료시간]]&gt;=$D13)*(Table1[[#All],[날짜]]=P$3)),0)),"")</f>
        <v>노랑</v>
      </c>
      <c r="S13" s="19">
        <v>43895</v>
      </c>
      <c r="T13" s="20">
        <v>0.39583333333333331</v>
      </c>
      <c r="U13" s="20">
        <v>0.47916666666666669</v>
      </c>
      <c r="V13" s="25" t="s">
        <v>47</v>
      </c>
      <c r="W13" s="4" t="s">
        <v>43</v>
      </c>
      <c r="X13" s="4" t="s">
        <v>31</v>
      </c>
      <c r="Y13" s="4" t="str">
        <f>IF(Table1[[#This Row],[아이콘]]="",Table1[[#This Row],[일정]],Table1[[#This Row],[아이콘]]&amp;" "&amp;Table1[[#This Row],[일정]])</f>
        <v>📝 올해의 VIP 수상</v>
      </c>
    </row>
    <row r="14" spans="2:31" ht="39" customHeight="1" x14ac:dyDescent="0.3">
      <c r="B14" s="15" t="str">
        <f t="shared" si="0"/>
        <v>17:30 - 18:30</v>
      </c>
      <c r="C14" s="16">
        <v>0.72916666666666663</v>
      </c>
      <c r="D14" s="16">
        <v>0.77083333333333337</v>
      </c>
      <c r="E14" s="17" t="b">
        <v>0</v>
      </c>
      <c r="F14" s="2"/>
      <c r="G14" s="18"/>
      <c r="H14" s="22" t="str">
        <f t="array" ref="H14">IFERROR(IF(ISNA(INDEX(Table1[[#All],[표시값]],MATCH(1,--((Table1[[#All],[시작시간]]&lt;=$C13)*(Table1[[#All],[종료시간]]&gt;=$D13)*(Table1[[#All],[날짜]]=H$3)),0))),INDEX(Table1[[#All],[표시값]],MATCH(1,--((Table1[[#All],[시작시간]]&lt;=$C14)*(Table1[[#All],[종료시간]]&gt;=$D14)*(Table1[[#All],[날짜]]=H$3)),0)),IF(INDEX(Table1[[#All],[표시값]],MATCH(1,--((Table1[[#All],[시작시간]]&lt;=$C13)*(Table1[[#All],[종료시간]]&gt;=$D13)*(Table1[[#All],[날짜]]=H$3)),0))&lt;&gt;INDEX(Table1[[#All],[표시값]],MATCH(1,--((Table1[[#All],[시작시간]]&lt;=$C14)*(Table1[[#All],[종료시간]]&gt;=$D14)*(Table1[[#All],[날짜]]=H$3)),0)),INDEX(Table1[[#All],[표시값]],MATCH(1,--((Table1[[#All],[시작시간]]&lt;=$C14)*(Table1[[#All],[종료시간]]&gt;=$D14)*(Table1[[#All],[날짜]]=H$3)),0)),"")),"")</f>
        <v/>
      </c>
      <c r="I14" s="23" t="str">
        <f t="array" ref="I14">IFERROR(INDEX(Table1[[#All],[색상]],MATCH(1,--((Table1[[#All],[시작시간]]&lt;=$C14)*(Table1[[#All],[종료시간]]&gt;=$D14)*(Table1[[#All],[날짜]]=H$3)),0)),"")</f>
        <v>노랑</v>
      </c>
      <c r="J14" s="22" t="str">
        <f t="array" ref="J14">IFERROR(IF(ISNA(INDEX(Table1[[#All],[표시값]],MATCH(1,--((Table1[[#All],[시작시간]]&lt;=$C13)*(Table1[[#All],[종료시간]]&gt;=$D13)*(Table1[[#All],[날짜]]=J$3)),0))),INDEX(Table1[[#All],[표시값]],MATCH(1,--((Table1[[#All],[시작시간]]&lt;=$C14)*(Table1[[#All],[종료시간]]&gt;=$D14)*(Table1[[#All],[날짜]]=J$3)),0)),IF(INDEX(Table1[[#All],[표시값]],MATCH(1,--((Table1[[#All],[시작시간]]&lt;=$C13)*(Table1[[#All],[종료시간]]&gt;=$D13)*(Table1[[#All],[날짜]]=J$3)),0))&lt;&gt;INDEX(Table1[[#All],[표시값]],MATCH(1,--((Table1[[#All],[시작시간]]&lt;=$C14)*(Table1[[#All],[종료시간]]&gt;=$D14)*(Table1[[#All],[날짜]]=J$3)),0)),INDEX(Table1[[#All],[표시값]],MATCH(1,--((Table1[[#All],[시작시간]]&lt;=$C14)*(Table1[[#All],[종료시간]]&gt;=$D14)*(Table1[[#All],[날짜]]=J$3)),0)),"")),"")</f>
        <v/>
      </c>
      <c r="K14" s="23" t="str">
        <f t="array" ref="K14">IFERROR(INDEX(Table1[[#All],[색상]],MATCH(1,--((Table1[[#All],[시작시간]]&lt;=$C14)*(Table1[[#All],[종료시간]]&gt;=$D14)*(Table1[[#All],[날짜]]=J$3)),0)),"")</f>
        <v/>
      </c>
      <c r="L14" s="22" t="str">
        <f t="array" ref="L14">IFERROR(IF(ISNA(INDEX(Table1[[#All],[표시값]],MATCH(1,--((Table1[[#All],[시작시간]]&lt;=$C13)*(Table1[[#All],[종료시간]]&gt;=$D13)*(Table1[[#All],[날짜]]=L$3)),0))),INDEX(Table1[[#All],[표시값]],MATCH(1,--((Table1[[#All],[시작시간]]&lt;=$C14)*(Table1[[#All],[종료시간]]&gt;=$D14)*(Table1[[#All],[날짜]]=L$3)),0)),IF(INDEX(Table1[[#All],[표시값]],MATCH(1,--((Table1[[#All],[시작시간]]&lt;=$C13)*(Table1[[#All],[종료시간]]&gt;=$D13)*(Table1[[#All],[날짜]]=L$3)),0))&lt;&gt;INDEX(Table1[[#All],[표시값]],MATCH(1,--((Table1[[#All],[시작시간]]&lt;=$C14)*(Table1[[#All],[종료시간]]&gt;=$D14)*(Table1[[#All],[날짜]]=L$3)),0)),INDEX(Table1[[#All],[표시값]],MATCH(1,--((Table1[[#All],[시작시간]]&lt;=$C14)*(Table1[[#All],[종료시간]]&gt;=$D14)*(Table1[[#All],[날짜]]=L$3)),0)),"")),"")</f>
        <v/>
      </c>
      <c r="M14" s="23" t="str">
        <f t="array" ref="M14">IFERROR(INDEX(Table1[[#All],[색상]],MATCH(1,--((Table1[[#All],[시작시간]]&lt;=$C14)*(Table1[[#All],[종료시간]]&gt;=$D14)*(Table1[[#All],[날짜]]=L$3)),0)),"")</f>
        <v>초록</v>
      </c>
      <c r="N14" s="22" t="str">
        <f t="array" ref="N14">IFERROR(IF(ISNA(INDEX(Table1[[#All],[표시값]],MATCH(1,--((Table1[[#All],[시작시간]]&lt;=$C13)*(Table1[[#All],[종료시간]]&gt;=$D13)*(Table1[[#All],[날짜]]=N$3)),0))),INDEX(Table1[[#All],[표시값]],MATCH(1,--((Table1[[#All],[시작시간]]&lt;=$C14)*(Table1[[#All],[종료시간]]&gt;=$D14)*(Table1[[#All],[날짜]]=N$3)),0)),IF(INDEX(Table1[[#All],[표시값]],MATCH(1,--((Table1[[#All],[시작시간]]&lt;=$C13)*(Table1[[#All],[종료시간]]&gt;=$D13)*(Table1[[#All],[날짜]]=N$3)),0))&lt;&gt;INDEX(Table1[[#All],[표시값]],MATCH(1,--((Table1[[#All],[시작시간]]&lt;=$C14)*(Table1[[#All],[종료시간]]&gt;=$D14)*(Table1[[#All],[날짜]]=N$3)),0)),INDEX(Table1[[#All],[표시값]],MATCH(1,--((Table1[[#All],[시작시간]]&lt;=$C14)*(Table1[[#All],[종료시간]]&gt;=$D14)*(Table1[[#All],[날짜]]=N$3)),0)),"")),"")</f>
        <v/>
      </c>
      <c r="O14" s="23" t="str">
        <f t="array" ref="O14">IFERROR(INDEX(Table1[[#All],[색상]],MATCH(1,--((Table1[[#All],[시작시간]]&lt;=$C14)*(Table1[[#All],[종료시간]]&gt;=$D14)*(Table1[[#All],[날짜]]=N$3)),0)),"")</f>
        <v>갈색</v>
      </c>
      <c r="P14" s="22" t="str">
        <f t="array" ref="P14">IFERROR(IF(ISNA(INDEX(Table1[[#All],[표시값]],MATCH(1,--((Table1[[#All],[시작시간]]&lt;=$C13)*(Table1[[#All],[종료시간]]&gt;=$D13)*(Table1[[#All],[날짜]]=P$3)),0))),INDEX(Table1[[#All],[표시값]],MATCH(1,--((Table1[[#All],[시작시간]]&lt;=$C14)*(Table1[[#All],[종료시간]]&gt;=$D14)*(Table1[[#All],[날짜]]=P$3)),0)),IF(INDEX(Table1[[#All],[표시값]],MATCH(1,--((Table1[[#All],[시작시간]]&lt;=$C13)*(Table1[[#All],[종료시간]]&gt;=$D13)*(Table1[[#All],[날짜]]=P$3)),0))&lt;&gt;INDEX(Table1[[#All],[표시값]],MATCH(1,--((Table1[[#All],[시작시간]]&lt;=$C14)*(Table1[[#All],[종료시간]]&gt;=$D14)*(Table1[[#All],[날짜]]=P$3)),0)),INDEX(Table1[[#All],[표시값]],MATCH(1,--((Table1[[#All],[시작시간]]&lt;=$C14)*(Table1[[#All],[종료시간]]&gt;=$D14)*(Table1[[#All],[날짜]]=P$3)),0)),"")),"")</f>
        <v/>
      </c>
      <c r="Q14" s="5" t="str">
        <f t="array" ref="Q14">IFERROR(INDEX(Table1[[#All],[색상]],MATCH(1,--((Table1[[#All],[시작시간]]&lt;=$C14)*(Table1[[#All],[종료시간]]&gt;=$D14)*(Table1[[#All],[날짜]]=P$3)),0)),"")</f>
        <v>노랑</v>
      </c>
      <c r="S14" s="19">
        <v>43895</v>
      </c>
      <c r="T14" s="20">
        <v>0.60416666666666663</v>
      </c>
      <c r="U14" s="20">
        <v>0.77083333333333337</v>
      </c>
      <c r="V14" s="21" t="s">
        <v>32</v>
      </c>
      <c r="W14" s="4" t="s">
        <v>44</v>
      </c>
      <c r="X14" s="4" t="s">
        <v>28</v>
      </c>
      <c r="Y14" s="4" t="str">
        <f>IF(Table1[[#This Row],[아이콘]]="",Table1[[#This Row],[일정]],Table1[[#This Row],[아이콘]]&amp;" "&amp;Table1[[#This Row],[일정]])</f>
        <v>✈️ 퇴실준비 및 복귀</v>
      </c>
    </row>
    <row r="15" spans="2:31" ht="39" customHeight="1" x14ac:dyDescent="0.3">
      <c r="B15" s="15" t="str">
        <f t="shared" si="0"/>
        <v>18:30 - 19:30</v>
      </c>
      <c r="C15" s="16">
        <v>0.77083333333333337</v>
      </c>
      <c r="D15" s="16">
        <v>0.8125</v>
      </c>
      <c r="E15" s="17" t="b">
        <v>0</v>
      </c>
      <c r="F15" s="2"/>
      <c r="G15" s="18"/>
      <c r="H15" s="22" t="str">
        <f t="array" ref="H15">IFERROR(IF(ISNA(INDEX(Table1[[#All],[표시값]],MATCH(1,--((Table1[[#All],[시작시간]]&lt;=$C14)*(Table1[[#All],[종료시간]]&gt;=$D14)*(Table1[[#All],[날짜]]=H$3)),0))),INDEX(Table1[[#All],[표시값]],MATCH(1,--((Table1[[#All],[시작시간]]&lt;=$C15)*(Table1[[#All],[종료시간]]&gt;=$D15)*(Table1[[#All],[날짜]]=H$3)),0)),IF(INDEX(Table1[[#All],[표시값]],MATCH(1,--((Table1[[#All],[시작시간]]&lt;=$C14)*(Table1[[#All],[종료시간]]&gt;=$D14)*(Table1[[#All],[날짜]]=H$3)),0))&lt;&gt;INDEX(Table1[[#All],[표시값]],MATCH(1,--((Table1[[#All],[시작시간]]&lt;=$C15)*(Table1[[#All],[종료시간]]&gt;=$D15)*(Table1[[#All],[날짜]]=H$3)),0)),INDEX(Table1[[#All],[표시값]],MATCH(1,--((Table1[[#All],[시작시간]]&lt;=$C15)*(Table1[[#All],[종료시간]]&gt;=$D15)*(Table1[[#All],[날짜]]=H$3)),0)),"")),"")</f>
        <v/>
      </c>
      <c r="I15" s="23" t="str">
        <f t="array" ref="I15">IFERROR(INDEX(Table1[[#All],[색상]],MATCH(1,--((Table1[[#All],[시작시간]]&lt;=$C15)*(Table1[[#All],[종료시간]]&gt;=$D15)*(Table1[[#All],[날짜]]=H$3)),0)),"")</f>
        <v>노랑</v>
      </c>
      <c r="J15" s="22" t="str">
        <f t="array" ref="J15">IFERROR(IF(ISNA(INDEX(Table1[[#All],[표시값]],MATCH(1,--((Table1[[#All],[시작시간]]&lt;=$C14)*(Table1[[#All],[종료시간]]&gt;=$D14)*(Table1[[#All],[날짜]]=J$3)),0))),INDEX(Table1[[#All],[표시값]],MATCH(1,--((Table1[[#All],[시작시간]]&lt;=$C15)*(Table1[[#All],[종료시간]]&gt;=$D15)*(Table1[[#All],[날짜]]=J$3)),0)),IF(INDEX(Table1[[#All],[표시값]],MATCH(1,--((Table1[[#All],[시작시간]]&lt;=$C14)*(Table1[[#All],[종료시간]]&gt;=$D14)*(Table1[[#All],[날짜]]=J$3)),0))&lt;&gt;INDEX(Table1[[#All],[표시값]],MATCH(1,--((Table1[[#All],[시작시간]]&lt;=$C15)*(Table1[[#All],[종료시간]]&gt;=$D15)*(Table1[[#All],[날짜]]=J$3)),0)),INDEX(Table1[[#All],[표시값]],MATCH(1,--((Table1[[#All],[시작시간]]&lt;=$C15)*(Table1[[#All],[종료시간]]&gt;=$D15)*(Table1[[#All],[날짜]]=J$3)),0)),"")),"")</f>
        <v/>
      </c>
      <c r="K15" s="23" t="str">
        <f t="array" ref="K15">IFERROR(INDEX(Table1[[#All],[색상]],MATCH(1,--((Table1[[#All],[시작시간]]&lt;=$C15)*(Table1[[#All],[종료시간]]&gt;=$D15)*(Table1[[#All],[날짜]]=J$3)),0)),"")</f>
        <v/>
      </c>
      <c r="L15" s="22" t="str">
        <f t="array" ref="L15">IFERROR(IF(ISNA(INDEX(Table1[[#All],[표시값]],MATCH(1,--((Table1[[#All],[시작시간]]&lt;=$C14)*(Table1[[#All],[종료시간]]&gt;=$D14)*(Table1[[#All],[날짜]]=L$3)),0))),INDEX(Table1[[#All],[표시값]],MATCH(1,--((Table1[[#All],[시작시간]]&lt;=$C15)*(Table1[[#All],[종료시간]]&gt;=$D15)*(Table1[[#All],[날짜]]=L$3)),0)),IF(INDEX(Table1[[#All],[표시값]],MATCH(1,--((Table1[[#All],[시작시간]]&lt;=$C14)*(Table1[[#All],[종료시간]]&gt;=$D14)*(Table1[[#All],[날짜]]=L$3)),0))&lt;&gt;INDEX(Table1[[#All],[표시값]],MATCH(1,--((Table1[[#All],[시작시간]]&lt;=$C15)*(Table1[[#All],[종료시간]]&gt;=$D15)*(Table1[[#All],[날짜]]=L$3)),0)),INDEX(Table1[[#All],[표시값]],MATCH(1,--((Table1[[#All],[시작시간]]&lt;=$C15)*(Table1[[#All],[종료시간]]&gt;=$D15)*(Table1[[#All],[날짜]]=L$3)),0)),"")),"")</f>
        <v/>
      </c>
      <c r="M15" s="23" t="str">
        <f t="array" ref="M15">IFERROR(INDEX(Table1[[#All],[색상]],MATCH(1,--((Table1[[#All],[시작시간]]&lt;=$C15)*(Table1[[#All],[종료시간]]&gt;=$D15)*(Table1[[#All],[날짜]]=L$3)),0)),"")</f>
        <v/>
      </c>
      <c r="N15" s="22" t="str">
        <f t="array" ref="N15">IFERROR(IF(ISNA(INDEX(Table1[[#All],[표시값]],MATCH(1,--((Table1[[#All],[시작시간]]&lt;=$C14)*(Table1[[#All],[종료시간]]&gt;=$D14)*(Table1[[#All],[날짜]]=N$3)),0))),INDEX(Table1[[#All],[표시값]],MATCH(1,--((Table1[[#All],[시작시간]]&lt;=$C15)*(Table1[[#All],[종료시간]]&gt;=$D15)*(Table1[[#All],[날짜]]=N$3)),0)),IF(INDEX(Table1[[#All],[표시값]],MATCH(1,--((Table1[[#All],[시작시간]]&lt;=$C14)*(Table1[[#All],[종료시간]]&gt;=$D14)*(Table1[[#All],[날짜]]=N$3)),0))&lt;&gt;INDEX(Table1[[#All],[표시값]],MATCH(1,--((Table1[[#All],[시작시간]]&lt;=$C15)*(Table1[[#All],[종료시간]]&gt;=$D15)*(Table1[[#All],[날짜]]=N$3)),0)),INDEX(Table1[[#All],[표시값]],MATCH(1,--((Table1[[#All],[시작시간]]&lt;=$C15)*(Table1[[#All],[종료시간]]&gt;=$D15)*(Table1[[#All],[날짜]]=N$3)),0)),"")),"")</f>
        <v/>
      </c>
      <c r="O15" s="23" t="str">
        <f t="array" ref="O15">IFERROR(INDEX(Table1[[#All],[색상]],MATCH(1,--((Table1[[#All],[시작시간]]&lt;=$C15)*(Table1[[#All],[종료시간]]&gt;=$D15)*(Table1[[#All],[날짜]]=N$3)),0)),"")</f>
        <v/>
      </c>
      <c r="P15" s="22" t="str">
        <f t="array" ref="P15">IFERROR(IF(ISNA(INDEX(Table1[[#All],[표시값]],MATCH(1,--((Table1[[#All],[시작시간]]&lt;=$C14)*(Table1[[#All],[종료시간]]&gt;=$D14)*(Table1[[#All],[날짜]]=P$3)),0))),INDEX(Table1[[#All],[표시값]],MATCH(1,--((Table1[[#All],[시작시간]]&lt;=$C15)*(Table1[[#All],[종료시간]]&gt;=$D15)*(Table1[[#All],[날짜]]=P$3)),0)),IF(INDEX(Table1[[#All],[표시값]],MATCH(1,--((Table1[[#All],[시작시간]]&lt;=$C14)*(Table1[[#All],[종료시간]]&gt;=$D14)*(Table1[[#All],[날짜]]=P$3)),0))&lt;&gt;INDEX(Table1[[#All],[표시값]],MATCH(1,--((Table1[[#All],[시작시간]]&lt;=$C15)*(Table1[[#All],[종료시간]]&gt;=$D15)*(Table1[[#All],[날짜]]=P$3)),0)),INDEX(Table1[[#All],[표시값]],MATCH(1,--((Table1[[#All],[시작시간]]&lt;=$C15)*(Table1[[#All],[종료시간]]&gt;=$D15)*(Table1[[#All],[날짜]]=P$3)),0)),"")),"")</f>
        <v/>
      </c>
      <c r="Q15" s="5" t="str">
        <f t="array" ref="Q15">IFERROR(INDEX(Table1[[#All],[색상]],MATCH(1,--((Table1[[#All],[시작시간]]&lt;=$C15)*(Table1[[#All],[종료시간]]&gt;=$D15)*(Table1[[#All],[날짜]]=P$3)),0)),"")</f>
        <v/>
      </c>
      <c r="S15" s="19">
        <v>43891</v>
      </c>
      <c r="T15" s="16">
        <v>0</v>
      </c>
      <c r="U15" s="16">
        <v>6.25E-2</v>
      </c>
      <c r="V15" s="21" t="s">
        <v>32</v>
      </c>
      <c r="W15" s="4" t="s">
        <v>62</v>
      </c>
      <c r="X15" s="4" t="s">
        <v>29</v>
      </c>
      <c r="Y15" s="4" t="str">
        <f>IF(Table1[[#This Row],[아이콘]]="",Table1[[#This Row],[일정]],Table1[[#This Row],[아이콘]]&amp;" "&amp;Table1[[#This Row],[일정]])</f>
        <v>✈️ 숙소 도착 및 개인짐 정리00</v>
      </c>
    </row>
    <row r="16" spans="2:31" ht="39" customHeight="1" x14ac:dyDescent="0.3">
      <c r="B16" s="15" t="str">
        <f t="shared" si="0"/>
        <v>19:30 - 20:30</v>
      </c>
      <c r="C16" s="16">
        <v>0.8125</v>
      </c>
      <c r="D16" s="16">
        <v>0.85416666666666663</v>
      </c>
      <c r="E16" s="17" t="b">
        <v>0</v>
      </c>
      <c r="F16" s="2"/>
      <c r="G16" s="18"/>
      <c r="H16" s="22" t="str">
        <f t="array" ref="H16">IFERROR(IF(ISNA(INDEX(Table1[[#All],[표시값]],MATCH(1,--((Table1[[#All],[시작시간]]&lt;=$C15)*(Table1[[#All],[종료시간]]&gt;=$D15)*(Table1[[#All],[날짜]]=H$3)),0))),INDEX(Table1[[#All],[표시값]],MATCH(1,--((Table1[[#All],[시작시간]]&lt;=$C16)*(Table1[[#All],[종료시간]]&gt;=$D16)*(Table1[[#All],[날짜]]=H$3)),0)),IF(INDEX(Table1[[#All],[표시값]],MATCH(1,--((Table1[[#All],[시작시간]]&lt;=$C15)*(Table1[[#All],[종료시간]]&gt;=$D15)*(Table1[[#All],[날짜]]=H$3)),0))&lt;&gt;INDEX(Table1[[#All],[표시값]],MATCH(1,--((Table1[[#All],[시작시간]]&lt;=$C16)*(Table1[[#All],[종료시간]]&gt;=$D16)*(Table1[[#All],[날짜]]=H$3)),0)),INDEX(Table1[[#All],[표시값]],MATCH(1,--((Table1[[#All],[시작시간]]&lt;=$C16)*(Table1[[#All],[종료시간]]&gt;=$D16)*(Table1[[#All],[날짜]]=H$3)),0)),"")),"")</f>
        <v/>
      </c>
      <c r="I16" s="23" t="str">
        <f t="array" ref="I16">IFERROR(INDEX(Table1[[#All],[색상]],MATCH(1,--((Table1[[#All],[시작시간]]&lt;=$C16)*(Table1[[#All],[종료시간]]&gt;=$D16)*(Table1[[#All],[날짜]]=H$3)),0)),"")</f>
        <v>노랑</v>
      </c>
      <c r="J16" s="22" t="str">
        <f t="array" ref="J16">IFERROR(IF(ISNA(INDEX(Table1[[#All],[표시값]],MATCH(1,--((Table1[[#All],[시작시간]]&lt;=$C15)*(Table1[[#All],[종료시간]]&gt;=$D15)*(Table1[[#All],[날짜]]=J$3)),0))),INDEX(Table1[[#All],[표시값]],MATCH(1,--((Table1[[#All],[시작시간]]&lt;=$C16)*(Table1[[#All],[종료시간]]&gt;=$D16)*(Table1[[#All],[날짜]]=J$3)),0)),IF(INDEX(Table1[[#All],[표시값]],MATCH(1,--((Table1[[#All],[시작시간]]&lt;=$C15)*(Table1[[#All],[종료시간]]&gt;=$D15)*(Table1[[#All],[날짜]]=J$3)),0))&lt;&gt;INDEX(Table1[[#All],[표시값]],MATCH(1,--((Table1[[#All],[시작시간]]&lt;=$C16)*(Table1[[#All],[종료시간]]&gt;=$D16)*(Table1[[#All],[날짜]]=J$3)),0)),INDEX(Table1[[#All],[표시값]],MATCH(1,--((Table1[[#All],[시작시간]]&lt;=$C16)*(Table1[[#All],[종료시간]]&gt;=$D16)*(Table1[[#All],[날짜]]=J$3)),0)),"")),"")</f>
        <v>🎤 신입사원 자기소개</v>
      </c>
      <c r="K16" s="23" t="str">
        <f t="array" ref="K16">IFERROR(INDEX(Table1[[#All],[색상]],MATCH(1,--((Table1[[#All],[시작시간]]&lt;=$C16)*(Table1[[#All],[종료시간]]&gt;=$D16)*(Table1[[#All],[날짜]]=J$3)),0)),"")</f>
        <v>초록</v>
      </c>
      <c r="L16" s="22" t="str">
        <f t="array" ref="L16">IFERROR(IF(ISNA(INDEX(Table1[[#All],[표시값]],MATCH(1,--((Table1[[#All],[시작시간]]&lt;=$C15)*(Table1[[#All],[종료시간]]&gt;=$D15)*(Table1[[#All],[날짜]]=L$3)),0))),INDEX(Table1[[#All],[표시값]],MATCH(1,--((Table1[[#All],[시작시간]]&lt;=$C16)*(Table1[[#All],[종료시간]]&gt;=$D16)*(Table1[[#All],[날짜]]=L$3)),0)),IF(INDEX(Table1[[#All],[표시값]],MATCH(1,--((Table1[[#All],[시작시간]]&lt;=$C15)*(Table1[[#All],[종료시간]]&gt;=$D15)*(Table1[[#All],[날짜]]=L$3)),0))&lt;&gt;INDEX(Table1[[#All],[표시값]],MATCH(1,--((Table1[[#All],[시작시간]]&lt;=$C16)*(Table1[[#All],[종료시간]]&gt;=$D16)*(Table1[[#All],[날짜]]=L$3)),0)),INDEX(Table1[[#All],[표시값]],MATCH(1,--((Table1[[#All],[시작시간]]&lt;=$C16)*(Table1[[#All],[종료시간]]&gt;=$D16)*(Table1[[#All],[날짜]]=L$3)),0)),"")),"")</f>
        <v/>
      </c>
      <c r="M16" s="23" t="str">
        <f t="array" ref="M16">IFERROR(INDEX(Table1[[#All],[색상]],MATCH(1,--((Table1[[#All],[시작시간]]&lt;=$C16)*(Table1[[#All],[종료시간]]&gt;=$D16)*(Table1[[#All],[날짜]]=L$3)),0)),"")</f>
        <v/>
      </c>
      <c r="N16" s="22" t="str">
        <f t="array" ref="N16">IFERROR(IF(ISNA(INDEX(Table1[[#All],[표시값]],MATCH(1,--((Table1[[#All],[시작시간]]&lt;=$C15)*(Table1[[#All],[종료시간]]&gt;=$D15)*(Table1[[#All],[날짜]]=N$3)),0))),INDEX(Table1[[#All],[표시값]],MATCH(1,--((Table1[[#All],[시작시간]]&lt;=$C16)*(Table1[[#All],[종료시간]]&gt;=$D16)*(Table1[[#All],[날짜]]=N$3)),0)),IF(INDEX(Table1[[#All],[표시값]],MATCH(1,--((Table1[[#All],[시작시간]]&lt;=$C15)*(Table1[[#All],[종료시간]]&gt;=$D15)*(Table1[[#All],[날짜]]=N$3)),0))&lt;&gt;INDEX(Table1[[#All],[표시값]],MATCH(1,--((Table1[[#All],[시작시간]]&lt;=$C16)*(Table1[[#All],[종료시간]]&gt;=$D16)*(Table1[[#All],[날짜]]=N$3)),0)),INDEX(Table1[[#All],[표시값]],MATCH(1,--((Table1[[#All],[시작시간]]&lt;=$C16)*(Table1[[#All],[종료시간]]&gt;=$D16)*(Table1[[#All],[날짜]]=N$3)),0)),"")),"")</f>
        <v/>
      </c>
      <c r="O16" s="23" t="str">
        <f t="array" ref="O16">IFERROR(INDEX(Table1[[#All],[색상]],MATCH(1,--((Table1[[#All],[시작시간]]&lt;=$C16)*(Table1[[#All],[종료시간]]&gt;=$D16)*(Table1[[#All],[날짜]]=N$3)),0)),"")</f>
        <v/>
      </c>
      <c r="P16" s="22" t="str">
        <f t="array" ref="P16">IFERROR(IF(ISNA(INDEX(Table1[[#All],[표시값]],MATCH(1,--((Table1[[#All],[시작시간]]&lt;=$C15)*(Table1[[#All],[종료시간]]&gt;=$D15)*(Table1[[#All],[날짜]]=P$3)),0))),INDEX(Table1[[#All],[표시값]],MATCH(1,--((Table1[[#All],[시작시간]]&lt;=$C16)*(Table1[[#All],[종료시간]]&gt;=$D16)*(Table1[[#All],[날짜]]=P$3)),0)),IF(INDEX(Table1[[#All],[표시값]],MATCH(1,--((Table1[[#All],[시작시간]]&lt;=$C15)*(Table1[[#All],[종료시간]]&gt;=$D15)*(Table1[[#All],[날짜]]=P$3)),0))&lt;&gt;INDEX(Table1[[#All],[표시값]],MATCH(1,--((Table1[[#All],[시작시간]]&lt;=$C16)*(Table1[[#All],[종료시간]]&gt;=$D16)*(Table1[[#All],[날짜]]=P$3)),0)),INDEX(Table1[[#All],[표시값]],MATCH(1,--((Table1[[#All],[시작시간]]&lt;=$C16)*(Table1[[#All],[종료시간]]&gt;=$D16)*(Table1[[#All],[날짜]]=P$3)),0)),"")),"")</f>
        <v/>
      </c>
      <c r="Q16" s="5" t="str">
        <f t="array" ref="Q16">IFERROR(INDEX(Table1[[#All],[색상]],MATCH(1,--((Table1[[#All],[시작시간]]&lt;=$C16)*(Table1[[#All],[종료시간]]&gt;=$D16)*(Table1[[#All],[날짜]]=P$3)),0)),"")</f>
        <v/>
      </c>
      <c r="S16" s="19">
        <v>43892</v>
      </c>
      <c r="T16" s="27">
        <v>0</v>
      </c>
      <c r="U16" s="27">
        <v>6.25E-2</v>
      </c>
      <c r="V16" s="28" t="s">
        <v>32</v>
      </c>
      <c r="W16" s="29" t="s">
        <v>62</v>
      </c>
      <c r="X16" s="29" t="s">
        <v>29</v>
      </c>
      <c r="Y16" s="30" t="str">
        <f>IF(Table1[[#This Row],[아이콘]]="",Table1[[#This Row],[일정]],Table1[[#This Row],[아이콘]]&amp;" "&amp;Table1[[#This Row],[일정]])</f>
        <v>✈️ 숙소 도착 및 개인짐 정리00</v>
      </c>
    </row>
    <row r="17" spans="2:25" ht="39" customHeight="1" x14ac:dyDescent="0.3">
      <c r="B17" s="15" t="str">
        <f t="shared" si="0"/>
        <v>20:30 - 21:30</v>
      </c>
      <c r="C17" s="16">
        <v>0.85416666666666663</v>
      </c>
      <c r="D17" s="16">
        <v>0.89583333333333337</v>
      </c>
      <c r="E17" s="17"/>
      <c r="F17" s="2"/>
      <c r="G17" s="18"/>
      <c r="H17" s="22" t="str">
        <f t="array" ref="H17">IFERROR(IF(ISNA(INDEX(Table1[[#All],[표시값]],MATCH(1,--((Table1[[#All],[시작시간]]&lt;=$C16)*(Table1[[#All],[종료시간]]&gt;=$D16)*(Table1[[#All],[날짜]]=H$3)),0))),INDEX(Table1[[#All],[표시값]],MATCH(1,--((Table1[[#All],[시작시간]]&lt;=$C17)*(Table1[[#All],[종료시간]]&gt;=$D17)*(Table1[[#All],[날짜]]=H$3)),0)),IF(INDEX(Table1[[#All],[표시값]],MATCH(1,--((Table1[[#All],[시작시간]]&lt;=$C16)*(Table1[[#All],[종료시간]]&gt;=$D16)*(Table1[[#All],[날짜]]=H$3)),0))&lt;&gt;INDEX(Table1[[#All],[표시값]],MATCH(1,--((Table1[[#All],[시작시간]]&lt;=$C17)*(Table1[[#All],[종료시간]]&gt;=$D17)*(Table1[[#All],[날짜]]=H$3)),0)),INDEX(Table1[[#All],[표시값]],MATCH(1,--((Table1[[#All],[시작시간]]&lt;=$C17)*(Table1[[#All],[종료시간]]&gt;=$D17)*(Table1[[#All],[날짜]]=H$3)),0)),"")),"")</f>
        <v/>
      </c>
      <c r="I17" s="24" t="str">
        <f t="array" ref="I17">IFERROR(INDEX(Table1[[#All],[색상]],MATCH(1,--((Table1[[#All],[시작시간]]&lt;=$C17)*(Table1[[#All],[종료시간]]&gt;=$D17)*(Table1[[#All],[날짜]]=H$3)),0)),"")</f>
        <v/>
      </c>
      <c r="J17" s="22" t="str">
        <f t="array" ref="J17">IFERROR(IF(ISNA(INDEX(Table1[[#All],[표시값]],MATCH(1,--((Table1[[#All],[시작시간]]&lt;=$C16)*(Table1[[#All],[종료시간]]&gt;=$D16)*(Table1[[#All],[날짜]]=J$3)),0))),INDEX(Table1[[#All],[표시값]],MATCH(1,--((Table1[[#All],[시작시간]]&lt;=$C17)*(Table1[[#All],[종료시간]]&gt;=$D17)*(Table1[[#All],[날짜]]=J$3)),0)),IF(INDEX(Table1[[#All],[표시값]],MATCH(1,--((Table1[[#All],[시작시간]]&lt;=$C16)*(Table1[[#All],[종료시간]]&gt;=$D16)*(Table1[[#All],[날짜]]=J$3)),0))&lt;&gt;INDEX(Table1[[#All],[표시값]],MATCH(1,--((Table1[[#All],[시작시간]]&lt;=$C17)*(Table1[[#All],[종료시간]]&gt;=$D17)*(Table1[[#All],[날짜]]=J$3)),0)),INDEX(Table1[[#All],[표시값]],MATCH(1,--((Table1[[#All],[시작시간]]&lt;=$C17)*(Table1[[#All],[종료시간]]&gt;=$D17)*(Table1[[#All],[날짜]]=J$3)),0)),"")),"")</f>
        <v/>
      </c>
      <c r="K17" s="24" t="str">
        <f t="array" ref="K17">IFERROR(INDEX(Table1[[#All],[색상]],MATCH(1,--((Table1[[#All],[시작시간]]&lt;=$C17)*(Table1[[#All],[종료시간]]&gt;=$D17)*(Table1[[#All],[날짜]]=J$3)),0)),"")</f>
        <v>초록</v>
      </c>
      <c r="L17" s="22" t="str">
        <f t="array" ref="L17">IFERROR(IF(ISNA(INDEX(Table1[[#All],[표시값]],MATCH(1,--((Table1[[#All],[시작시간]]&lt;=$C16)*(Table1[[#All],[종료시간]]&gt;=$D16)*(Table1[[#All],[날짜]]=L$3)),0))),INDEX(Table1[[#All],[표시값]],MATCH(1,--((Table1[[#All],[시작시간]]&lt;=$C17)*(Table1[[#All],[종료시간]]&gt;=$D17)*(Table1[[#All],[날짜]]=L$3)),0)),IF(INDEX(Table1[[#All],[표시값]],MATCH(1,--((Table1[[#All],[시작시간]]&lt;=$C16)*(Table1[[#All],[종료시간]]&gt;=$D16)*(Table1[[#All],[날짜]]=L$3)),0))&lt;&gt;INDEX(Table1[[#All],[표시값]],MATCH(1,--((Table1[[#All],[시작시간]]&lt;=$C17)*(Table1[[#All],[종료시간]]&gt;=$D17)*(Table1[[#All],[날짜]]=L$3)),0)),INDEX(Table1[[#All],[표시값]],MATCH(1,--((Table1[[#All],[시작시간]]&lt;=$C17)*(Table1[[#All],[종료시간]]&gt;=$D17)*(Table1[[#All],[날짜]]=L$3)),0)),"")),"")</f>
        <v/>
      </c>
      <c r="M17" s="24" t="str">
        <f t="array" ref="M17">IFERROR(INDEX(Table1[[#All],[색상]],MATCH(1,--((Table1[[#All],[시작시간]]&lt;=$C17)*(Table1[[#All],[종료시간]]&gt;=$D17)*(Table1[[#All],[날짜]]=L$3)),0)),"")</f>
        <v/>
      </c>
      <c r="N17" s="22" t="str">
        <f t="array" ref="N17">IFERROR(IF(ISNA(INDEX(Table1[[#All],[표시값]],MATCH(1,--((Table1[[#All],[시작시간]]&lt;=$C16)*(Table1[[#All],[종료시간]]&gt;=$D16)*(Table1[[#All],[날짜]]=N$3)),0))),INDEX(Table1[[#All],[표시값]],MATCH(1,--((Table1[[#All],[시작시간]]&lt;=$C17)*(Table1[[#All],[종료시간]]&gt;=$D17)*(Table1[[#All],[날짜]]=N$3)),0)),IF(INDEX(Table1[[#All],[표시값]],MATCH(1,--((Table1[[#All],[시작시간]]&lt;=$C16)*(Table1[[#All],[종료시간]]&gt;=$D16)*(Table1[[#All],[날짜]]=N$3)),0))&lt;&gt;INDEX(Table1[[#All],[표시값]],MATCH(1,--((Table1[[#All],[시작시간]]&lt;=$C17)*(Table1[[#All],[종료시간]]&gt;=$D17)*(Table1[[#All],[날짜]]=N$3)),0)),INDEX(Table1[[#All],[표시값]],MATCH(1,--((Table1[[#All],[시작시간]]&lt;=$C17)*(Table1[[#All],[종료시간]]&gt;=$D17)*(Table1[[#All],[날짜]]=N$3)),0)),"")),"")</f>
        <v/>
      </c>
      <c r="O17" s="24" t="str">
        <f t="array" ref="O17">IFERROR(INDEX(Table1[[#All],[색상]],MATCH(1,--((Table1[[#All],[시작시간]]&lt;=$C17)*(Table1[[#All],[종료시간]]&gt;=$D17)*(Table1[[#All],[날짜]]=N$3)),0)),"")</f>
        <v/>
      </c>
      <c r="P17" s="22" t="str">
        <f t="array" ref="P17">IFERROR(IF(ISNA(INDEX(Table1[[#All],[표시값]],MATCH(1,--((Table1[[#All],[시작시간]]&lt;=$C16)*(Table1[[#All],[종료시간]]&gt;=$D16)*(Table1[[#All],[날짜]]=P$3)),0))),INDEX(Table1[[#All],[표시값]],MATCH(1,--((Table1[[#All],[시작시간]]&lt;=$C17)*(Table1[[#All],[종료시간]]&gt;=$D17)*(Table1[[#All],[날짜]]=P$3)),0)),IF(INDEX(Table1[[#All],[표시값]],MATCH(1,--((Table1[[#All],[시작시간]]&lt;=$C16)*(Table1[[#All],[종료시간]]&gt;=$D16)*(Table1[[#All],[날짜]]=P$3)),0))&lt;&gt;INDEX(Table1[[#All],[표시값]],MATCH(1,--((Table1[[#All],[시작시간]]&lt;=$C17)*(Table1[[#All],[종료시간]]&gt;=$D17)*(Table1[[#All],[날짜]]=P$3)),0)),INDEX(Table1[[#All],[표시값]],MATCH(1,--((Table1[[#All],[시작시간]]&lt;=$C17)*(Table1[[#All],[종료시간]]&gt;=$D17)*(Table1[[#All],[날짜]]=P$3)),0)),"")),"")</f>
        <v/>
      </c>
      <c r="Q17" s="5" t="str">
        <f t="array" ref="Q17">IFERROR(INDEX(Table1[[#All],[색상]],MATCH(1,--((Table1[[#All],[시작시간]]&lt;=$C17)*(Table1[[#All],[종료시간]]&gt;=$D17)*(Table1[[#All],[날짜]]=P$3)),0)),"")</f>
        <v/>
      </c>
      <c r="S17" s="19">
        <v>43893</v>
      </c>
      <c r="T17" s="27">
        <v>0</v>
      </c>
      <c r="U17" s="27">
        <v>6.25E-2</v>
      </c>
      <c r="V17" s="28" t="s">
        <v>32</v>
      </c>
      <c r="W17" s="29" t="s">
        <v>62</v>
      </c>
      <c r="X17" s="29" t="s">
        <v>29</v>
      </c>
      <c r="Y17" s="30" t="str">
        <f>IF(Table1[[#This Row],[아이콘]]="",Table1[[#This Row],[일정]],Table1[[#This Row],[아이콘]]&amp;" "&amp;Table1[[#This Row],[일정]])</f>
        <v>✈️ 숙소 도착 및 개인짐 정리00</v>
      </c>
    </row>
    <row r="18" spans="2:25" ht="39" customHeight="1" x14ac:dyDescent="0.3">
      <c r="B18" s="15" t="str">
        <f t="shared" si="0"/>
        <v>0:00 - 1:30</v>
      </c>
      <c r="C18" s="16">
        <v>0</v>
      </c>
      <c r="D18" s="16">
        <v>6.25E-2</v>
      </c>
      <c r="E18" s="17"/>
      <c r="H18" s="22" t="str">
        <f t="array" ref="H18">IFERROR(IF(ISNA(INDEX(Table1[[#All],[표시값]],MATCH(1,--((Table1[[#All],[시작시간]]&lt;=$C17)*(Table1[[#All],[종료시간]]&gt;=$D17)*(Table1[[#All],[날짜]]=H$3)),0))),INDEX(Table1[[#All],[표시값]],MATCH(1,--((Table1[[#All],[시작시간]]&lt;=$C18)*(Table1[[#All],[종료시간]]&gt;=$D18)*(Table1[[#All],[날짜]]=H$3)),0)),IF(INDEX(Table1[[#All],[표시값]],MATCH(1,--((Table1[[#All],[시작시간]]&lt;=$C17)*(Table1[[#All],[종료시간]]&gt;=$D17)*(Table1[[#All],[날짜]]=H$3)),0))&lt;&gt;INDEX(Table1[[#All],[표시값]],MATCH(1,--((Table1[[#All],[시작시간]]&lt;=$C18)*(Table1[[#All],[종료시간]]&gt;=$D18)*(Table1[[#All],[날짜]]=H$3)),0)),INDEX(Table1[[#All],[표시값]],MATCH(1,--((Table1[[#All],[시작시간]]&lt;=$C18)*(Table1[[#All],[종료시간]]&gt;=$D18)*(Table1[[#All],[날짜]]=H$3)),0)),"")),"")</f>
        <v>✈️ 숙소 도착 및 개인짐 정리00</v>
      </c>
      <c r="I18" s="24" t="str">
        <f t="array" ref="I18">IFERROR(INDEX(Table1[[#All],[색상]],MATCH(1,--((Table1[[#All],[시작시간]]&lt;=$C18)*(Table1[[#All],[종료시간]]&gt;=$D18)*(Table1[[#All],[날짜]]=H$3)),0)),"")</f>
        <v>빨강</v>
      </c>
      <c r="J18" s="22" t="str">
        <f t="array" ref="J18">IFERROR(IF(ISNA(INDEX(Table1[[#All],[표시값]],MATCH(1,--((Table1[[#All],[시작시간]]&lt;=$C17)*(Table1[[#All],[종료시간]]&gt;=$D17)*(Table1[[#All],[날짜]]=J$3)),0))),INDEX(Table1[[#All],[표시값]],MATCH(1,--((Table1[[#All],[시작시간]]&lt;=$C18)*(Table1[[#All],[종료시간]]&gt;=$D18)*(Table1[[#All],[날짜]]=J$3)),0)),IF(INDEX(Table1[[#All],[표시값]],MATCH(1,--((Table1[[#All],[시작시간]]&lt;=$C17)*(Table1[[#All],[종료시간]]&gt;=$D17)*(Table1[[#All],[날짜]]=J$3)),0))&lt;&gt;INDEX(Table1[[#All],[표시값]],MATCH(1,--((Table1[[#All],[시작시간]]&lt;=$C18)*(Table1[[#All],[종료시간]]&gt;=$D18)*(Table1[[#All],[날짜]]=J$3)),0)),INDEX(Table1[[#All],[표시값]],MATCH(1,--((Table1[[#All],[시작시간]]&lt;=$C18)*(Table1[[#All],[종료시간]]&gt;=$D18)*(Table1[[#All],[날짜]]=J$3)),0)),"")),"")</f>
        <v>✈️ 숙소 도착 및 개인짐 정리00</v>
      </c>
      <c r="K18" s="24" t="str">
        <f t="array" ref="K18">IFERROR(INDEX(Table1[[#All],[색상]],MATCH(1,--((Table1[[#All],[시작시간]]&lt;=$C18)*(Table1[[#All],[종료시간]]&gt;=$D18)*(Table1[[#All],[날짜]]=J$3)),0)),"")</f>
        <v>빨강</v>
      </c>
      <c r="L18" s="22" t="str">
        <f t="array" ref="L18">IFERROR(IF(ISNA(INDEX(Table1[[#All],[표시값]],MATCH(1,--((Table1[[#All],[시작시간]]&lt;=$C17)*(Table1[[#All],[종료시간]]&gt;=$D17)*(Table1[[#All],[날짜]]=L$3)),0))),INDEX(Table1[[#All],[표시값]],MATCH(1,--((Table1[[#All],[시작시간]]&lt;=$C18)*(Table1[[#All],[종료시간]]&gt;=$D18)*(Table1[[#All],[날짜]]=L$3)),0)),IF(INDEX(Table1[[#All],[표시값]],MATCH(1,--((Table1[[#All],[시작시간]]&lt;=$C17)*(Table1[[#All],[종료시간]]&gt;=$D17)*(Table1[[#All],[날짜]]=L$3)),0))&lt;&gt;INDEX(Table1[[#All],[표시값]],MATCH(1,--((Table1[[#All],[시작시간]]&lt;=$C18)*(Table1[[#All],[종료시간]]&gt;=$D18)*(Table1[[#All],[날짜]]=L$3)),0)),INDEX(Table1[[#All],[표시값]],MATCH(1,--((Table1[[#All],[시작시간]]&lt;=$C18)*(Table1[[#All],[종료시간]]&gt;=$D18)*(Table1[[#All],[날짜]]=L$3)),0)),"")),"")</f>
        <v>✈️ 숙소 도착 및 개인짐 정리00</v>
      </c>
      <c r="M18" s="24" t="str">
        <f t="array" ref="M18">IFERROR(INDEX(Table1[[#All],[색상]],MATCH(1,--((Table1[[#All],[시작시간]]&lt;=$C18)*(Table1[[#All],[종료시간]]&gt;=$D18)*(Table1[[#All],[날짜]]=L$3)),0)),"")</f>
        <v>빨강</v>
      </c>
      <c r="N18" s="22" t="str">
        <f t="array" ref="N18">IFERROR(IF(ISNA(INDEX(Table1[[#All],[표시값]],MATCH(1,--((Table1[[#All],[시작시간]]&lt;=$C17)*(Table1[[#All],[종료시간]]&gt;=$D17)*(Table1[[#All],[날짜]]=N$3)),0))),INDEX(Table1[[#All],[표시값]],MATCH(1,--((Table1[[#All],[시작시간]]&lt;=$C18)*(Table1[[#All],[종료시간]]&gt;=$D18)*(Table1[[#All],[날짜]]=N$3)),0)),IF(INDEX(Table1[[#All],[표시값]],MATCH(1,--((Table1[[#All],[시작시간]]&lt;=$C17)*(Table1[[#All],[종료시간]]&gt;=$D17)*(Table1[[#All],[날짜]]=N$3)),0))&lt;&gt;INDEX(Table1[[#All],[표시값]],MATCH(1,--((Table1[[#All],[시작시간]]&lt;=$C18)*(Table1[[#All],[종료시간]]&gt;=$D18)*(Table1[[#All],[날짜]]=N$3)),0)),INDEX(Table1[[#All],[표시값]],MATCH(1,--((Table1[[#All],[시작시간]]&lt;=$C18)*(Table1[[#All],[종료시간]]&gt;=$D18)*(Table1[[#All],[날짜]]=N$3)),0)),"")),"")</f>
        <v/>
      </c>
      <c r="O18" s="24" t="str">
        <f t="array" ref="O18">IFERROR(INDEX(Table1[[#All],[색상]],MATCH(1,--((Table1[[#All],[시작시간]]&lt;=$C18)*(Table1[[#All],[종료시간]]&gt;=$D18)*(Table1[[#All],[날짜]]=N$3)),0)),"")</f>
        <v/>
      </c>
      <c r="P18" s="22" t="str">
        <f t="array" ref="P18">IFERROR(IF(ISNA(INDEX(Table1[[#All],[표시값]],MATCH(1,--((Table1[[#All],[시작시간]]&lt;=$C17)*(Table1[[#All],[종료시간]]&gt;=$D17)*(Table1[[#All],[날짜]]=P$3)),0))),INDEX(Table1[[#All],[표시값]],MATCH(1,--((Table1[[#All],[시작시간]]&lt;=$C18)*(Table1[[#All],[종료시간]]&gt;=$D18)*(Table1[[#All],[날짜]]=P$3)),0)),IF(INDEX(Table1[[#All],[표시값]],MATCH(1,--((Table1[[#All],[시작시간]]&lt;=$C17)*(Table1[[#All],[종료시간]]&gt;=$D17)*(Table1[[#All],[날짜]]=P$3)),0))&lt;&gt;INDEX(Table1[[#All],[표시값]],MATCH(1,--((Table1[[#All],[시작시간]]&lt;=$C18)*(Table1[[#All],[종료시간]]&gt;=$D18)*(Table1[[#All],[날짜]]=P$3)),0)),INDEX(Table1[[#All],[표시값]],MATCH(1,--((Table1[[#All],[시작시간]]&lt;=$C18)*(Table1[[#All],[종료시간]]&gt;=$D18)*(Table1[[#All],[날짜]]=P$3)),0)),"")),"")</f>
        <v/>
      </c>
    </row>
  </sheetData>
  <phoneticPr fontId="1" type="noConversion"/>
  <conditionalFormatting sqref="G6:Q17 H18:P18">
    <cfRule type="expression" dxfId="89" priority="1">
      <formula>($E6=TRUE)</formula>
    </cfRule>
  </conditionalFormatting>
  <conditionalFormatting sqref="H6:H18 J6:J18 L6:L18 N6:N18 P6:P18">
    <cfRule type="expression" dxfId="88" priority="2">
      <formula>(I6="갈색")</formula>
    </cfRule>
    <cfRule type="expression" dxfId="87" priority="3">
      <formula>(AND(I6="갈색",LEN(H6)&gt;0))</formula>
    </cfRule>
    <cfRule type="expression" dxfId="86" priority="4">
      <formula>(I6="남색")</formula>
    </cfRule>
    <cfRule type="expression" dxfId="85" priority="5">
      <formula>(AND(I6="남색",LEN(H6)&gt;0))</formula>
    </cfRule>
    <cfRule type="expression" dxfId="84" priority="6">
      <formula>(I6="보라")</formula>
    </cfRule>
    <cfRule type="expression" dxfId="83" priority="7">
      <formula>(AND(I6="보라",LEN(H6)&gt;0))</formula>
    </cfRule>
    <cfRule type="expression" dxfId="82" priority="8">
      <formula>(I6="초록")</formula>
    </cfRule>
    <cfRule type="expression" dxfId="81" priority="9">
      <formula>(AND(I6="초록",LEN(H6)&gt;0))</formula>
    </cfRule>
    <cfRule type="expression" dxfId="80" priority="10">
      <formula>(I6="파랑")</formula>
    </cfRule>
    <cfRule type="expression" dxfId="79" priority="11">
      <formula>(AND(I6="파랑",LEN(H6)&gt;0))</formula>
    </cfRule>
    <cfRule type="expression" dxfId="78" priority="12">
      <formula>(AND(I6="노랑",LEN(H6)&gt;0))</formula>
    </cfRule>
    <cfRule type="expression" dxfId="77" priority="13">
      <formula>(I6="노랑")</formula>
    </cfRule>
    <cfRule type="expression" dxfId="76" priority="14">
      <formula>(AND(I6="빨강",LEN(H6)&gt;0))</formula>
    </cfRule>
    <cfRule type="expression" dxfId="75" priority="15">
      <formula>(I6="빨강")</formula>
    </cfRule>
  </conditionalFormatting>
  <dataValidations count="6">
    <dataValidation type="list" allowBlank="1" showInputMessage="1" showErrorMessage="1" sqref="AB5" xr:uid="{00000000-0002-0000-0000-000000000000}">
      <formula1>"시작시간만,종료시간만,시작~종료시간"</formula1>
    </dataValidation>
    <dataValidation type="list" allowBlank="1" showInputMessage="1" showErrorMessage="1" sqref="AB6" xr:uid="{00000000-0002-0000-0000-000001000000}">
      <formula1>"TRUE, FALSE"</formula1>
    </dataValidation>
    <dataValidation type="list" allowBlank="1" showInputMessage="1" showErrorMessage="1" sqref="X6:X17 Z6:Z11" xr:uid="{00000000-0002-0000-0000-000002000000}">
      <formula1>INDIRECT("tbl색상목록[색상목록]")</formula1>
    </dataValidation>
    <dataValidation type="date" allowBlank="1" showInputMessage="1" showErrorMessage="1" sqref="S6:S17" xr:uid="{00000000-0002-0000-0000-000003000000}">
      <formula1>18264</formula1>
      <formula2>73415</formula2>
    </dataValidation>
    <dataValidation type="time" allowBlank="1" showInputMessage="1" showErrorMessage="1" sqref="T6:U14" xr:uid="{00000000-0002-0000-0000-000004000000}">
      <formula1>0</formula1>
      <formula2>0.999988425925926</formula2>
    </dataValidation>
    <dataValidation type="list" allowBlank="1" showInputMessage="1" showErrorMessage="1" sqref="V6:V17" xr:uid="{00000000-0002-0000-0000-000005000000}">
      <formula1>"⌚️,💻,⏰,🎁,✉️,🗓,🗂,✏️,📝,🔒,📽,👔,📷,✈️,🚌,🏆,🎬,🎤,🎄,✔️,☑️,❌"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9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104775</xdr:colOff>
                    <xdr:row>5</xdr:row>
                    <xdr:rowOff>57150</xdr:rowOff>
                  </from>
                  <to>
                    <xdr:col>4</xdr:col>
                    <xdr:colOff>342900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104775</xdr:colOff>
                    <xdr:row>6</xdr:row>
                    <xdr:rowOff>57150</xdr:rowOff>
                  </from>
                  <to>
                    <xdr:col>4</xdr:col>
                    <xdr:colOff>342900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104775</xdr:colOff>
                    <xdr:row>7</xdr:row>
                    <xdr:rowOff>57150</xdr:rowOff>
                  </from>
                  <to>
                    <xdr:col>4</xdr:col>
                    <xdr:colOff>342900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104775</xdr:colOff>
                    <xdr:row>8</xdr:row>
                    <xdr:rowOff>57150</xdr:rowOff>
                  </from>
                  <to>
                    <xdr:col>4</xdr:col>
                    <xdr:colOff>342900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104775</xdr:colOff>
                    <xdr:row>9</xdr:row>
                    <xdr:rowOff>57150</xdr:rowOff>
                  </from>
                  <to>
                    <xdr:col>4</xdr:col>
                    <xdr:colOff>342900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104775</xdr:colOff>
                    <xdr:row>10</xdr:row>
                    <xdr:rowOff>57150</xdr:rowOff>
                  </from>
                  <to>
                    <xdr:col>4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104775</xdr:colOff>
                    <xdr:row>11</xdr:row>
                    <xdr:rowOff>57150</xdr:rowOff>
                  </from>
                  <to>
                    <xdr:col>4</xdr:col>
                    <xdr:colOff>342900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104775</xdr:colOff>
                    <xdr:row>12</xdr:row>
                    <xdr:rowOff>57150</xdr:rowOff>
                  </from>
                  <to>
                    <xdr:col>4</xdr:col>
                    <xdr:colOff>342900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104775</xdr:colOff>
                    <xdr:row>13</xdr:row>
                    <xdr:rowOff>57150</xdr:rowOff>
                  </from>
                  <to>
                    <xdr:col>4</xdr:col>
                    <xdr:colOff>342900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104775</xdr:colOff>
                    <xdr:row>14</xdr:row>
                    <xdr:rowOff>57150</xdr:rowOff>
                  </from>
                  <to>
                    <xdr:col>4</xdr:col>
                    <xdr:colOff>342900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104775</xdr:colOff>
                    <xdr:row>15</xdr:row>
                    <xdr:rowOff>57150</xdr:rowOff>
                  </from>
                  <to>
                    <xdr:col>4</xdr:col>
                    <xdr:colOff>342900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104775</xdr:colOff>
                    <xdr:row>16</xdr:row>
                    <xdr:rowOff>57150</xdr:rowOff>
                  </from>
                  <to>
                    <xdr:col>4</xdr:col>
                    <xdr:colOff>342900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4</xdr:col>
                    <xdr:colOff>104775</xdr:colOff>
                    <xdr:row>17</xdr:row>
                    <xdr:rowOff>57150</xdr:rowOff>
                  </from>
                  <to>
                    <xdr:col>4</xdr:col>
                    <xdr:colOff>342900</xdr:colOff>
                    <xdr:row>17</xdr:row>
                    <xdr:rowOff>371475</xdr:rowOff>
                  </to>
                </anchor>
              </controlPr>
            </control>
          </mc:Choice>
        </mc:AlternateContent>
      </controls>
    </mc:Choice>
  </mc:AlternateContent>
  <tableParts count="2"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0B67-3CB5-46B7-8DE0-1F07909F80EB}">
  <sheetPr>
    <pageSetUpPr fitToPage="1"/>
  </sheetPr>
  <dimension ref="B2:AG58"/>
  <sheetViews>
    <sheetView showGridLines="0" tabSelected="1" topLeftCell="A4" zoomScale="85" zoomScaleNormal="85" workbookViewId="0">
      <selection activeCell="T28" sqref="T28"/>
    </sheetView>
  </sheetViews>
  <sheetFormatPr defaultColWidth="9" defaultRowHeight="39" customHeight="1" x14ac:dyDescent="0.3"/>
  <cols>
    <col min="1" max="1" width="2.625" style="5" customWidth="1"/>
    <col min="2" max="2" width="13.25" style="2" hidden="1" customWidth="1"/>
    <col min="3" max="4" width="10.875" style="4" customWidth="1"/>
    <col min="5" max="5" width="9.125" style="5" hidden="1" customWidth="1"/>
    <col min="6" max="6" width="5.25" style="5" customWidth="1"/>
    <col min="7" max="7" width="15.25" style="5" customWidth="1"/>
    <col min="8" max="8" width="19" style="5" customWidth="1"/>
    <col min="9" max="9" width="8.25" style="5" hidden="1" customWidth="1"/>
    <col min="10" max="10" width="19" style="5" customWidth="1"/>
    <col min="11" max="11" width="8.625" style="5" hidden="1" customWidth="1"/>
    <col min="12" max="12" width="19" style="5" customWidth="1"/>
    <col min="13" max="13" width="3.5" style="5" hidden="1" customWidth="1"/>
    <col min="14" max="14" width="19" style="5" customWidth="1"/>
    <col min="15" max="15" width="4.375" style="5" hidden="1" customWidth="1"/>
    <col min="16" max="16" width="19" style="5" customWidth="1"/>
    <col min="17" max="17" width="2.625" style="5" hidden="1" customWidth="1"/>
    <col min="18" max="18" width="21.375" style="5" customWidth="1"/>
    <col min="19" max="19" width="4.125" style="5" hidden="1" customWidth="1"/>
    <col min="20" max="20" width="5.5" style="5" customWidth="1"/>
    <col min="21" max="21" width="13.125" style="5" customWidth="1"/>
    <col min="22" max="22" width="9.625" style="5" customWidth="1"/>
    <col min="23" max="23" width="9.75" style="5" customWidth="1"/>
    <col min="24" max="24" width="6.875" style="5" customWidth="1"/>
    <col min="25" max="25" width="42" style="5" customWidth="1"/>
    <col min="26" max="26" width="9" style="5"/>
    <col min="27" max="27" width="19" style="5" hidden="1" customWidth="1"/>
    <col min="28" max="28" width="9" style="5"/>
    <col min="29" max="29" width="20.375" style="5" customWidth="1"/>
    <col min="30" max="30" width="16.875" style="5" customWidth="1"/>
    <col min="31" max="31" width="0" style="2" hidden="1" customWidth="1"/>
    <col min="32" max="32" width="9" style="5"/>
    <col min="33" max="33" width="9.875" style="5" customWidth="1"/>
    <col min="34" max="16384" width="9" style="5"/>
  </cols>
  <sheetData>
    <row r="2" spans="2:33" s="2" customFormat="1" ht="58.5" hidden="1" customHeight="1" x14ac:dyDescent="0.3">
      <c r="C2" s="3"/>
      <c r="D2" s="3"/>
      <c r="H2" s="2" t="str">
        <f>TEXT(H3,$AD$7)</f>
        <v>09월 12일(화)</v>
      </c>
      <c r="J2" s="2" t="str">
        <f>TEXT(J3,$AD$7)</f>
        <v>09월 13일(수)</v>
      </c>
      <c r="L2" s="2" t="str">
        <f>TEXT(L3,$AD$7)</f>
        <v>09월 14일(목)</v>
      </c>
      <c r="N2" s="2" t="str">
        <f>TEXT(N3,$AD$7)</f>
        <v>09월 15일(금)</v>
      </c>
      <c r="P2" s="2" t="str">
        <f>TEXT(P3,$AD$7)</f>
        <v>09월 16일(토)</v>
      </c>
      <c r="R2" s="2" t="str">
        <f>TEXT(R3,$AD$7)</f>
        <v>09월 17일(일)</v>
      </c>
    </row>
    <row r="3" spans="2:33" ht="26.25" customHeight="1" x14ac:dyDescent="0.3">
      <c r="G3" s="6" t="s">
        <v>25</v>
      </c>
      <c r="H3" s="7">
        <v>45181</v>
      </c>
      <c r="I3" s="8"/>
      <c r="J3" s="7">
        <f>H3+1</f>
        <v>45182</v>
      </c>
      <c r="K3" s="8"/>
      <c r="L3" s="7">
        <f>J3+1</f>
        <v>45183</v>
      </c>
      <c r="M3" s="8"/>
      <c r="N3" s="7">
        <f>L3+1</f>
        <v>45184</v>
      </c>
      <c r="O3" s="8"/>
      <c r="P3" s="7">
        <f>N3+1</f>
        <v>45185</v>
      </c>
      <c r="R3" s="7">
        <f>P3+1</f>
        <v>45186</v>
      </c>
      <c r="S3" s="31"/>
      <c r="T3" s="31"/>
    </row>
    <row r="4" spans="2:33" ht="70.900000000000006" customHeight="1" x14ac:dyDescent="0.3">
      <c r="G4" s="9"/>
      <c r="H4" s="10"/>
      <c r="I4" s="4"/>
      <c r="J4" s="10"/>
      <c r="K4" s="4"/>
      <c r="L4" s="10"/>
      <c r="M4" s="4"/>
      <c r="N4" s="10"/>
      <c r="O4" s="4"/>
      <c r="P4" s="10"/>
    </row>
    <row r="5" spans="2:33" ht="33.75" customHeight="1" x14ac:dyDescent="0.3">
      <c r="B5" s="2" t="s">
        <v>20</v>
      </c>
      <c r="C5" s="6" t="s">
        <v>1</v>
      </c>
      <c r="D5" s="6" t="s">
        <v>2</v>
      </c>
      <c r="E5" s="6" t="s">
        <v>21</v>
      </c>
      <c r="F5" s="9"/>
      <c r="H5" s="11"/>
      <c r="I5" s="12"/>
      <c r="J5" s="11"/>
      <c r="K5" s="12"/>
      <c r="L5" s="11"/>
      <c r="M5" s="12"/>
      <c r="N5" s="11"/>
      <c r="O5" s="12"/>
      <c r="P5" s="11"/>
      <c r="Q5" s="13"/>
      <c r="U5" s="4" t="s">
        <v>3</v>
      </c>
      <c r="V5" s="4" t="s">
        <v>1</v>
      </c>
      <c r="W5" s="4" t="s">
        <v>2</v>
      </c>
      <c r="X5" s="4" t="s">
        <v>24</v>
      </c>
      <c r="Y5" s="4" t="s">
        <v>0</v>
      </c>
      <c r="Z5" s="4" t="s">
        <v>7</v>
      </c>
      <c r="AA5" s="4" t="s">
        <v>23</v>
      </c>
      <c r="AC5" s="14" t="s">
        <v>45</v>
      </c>
      <c r="AD5" s="8" t="s">
        <v>5</v>
      </c>
      <c r="AG5" s="4" t="s">
        <v>12</v>
      </c>
    </row>
    <row r="6" spans="2:33" ht="39" customHeight="1" x14ac:dyDescent="0.3">
      <c r="B6" s="15" t="str">
        <f>IF(E6=TRUE,$AD$8,IF($AD$5="시작시간만",TEXT(C6,$AE$6),IF($AD$5="종료시간만",TEXT(D6,$AE$6),TEXT(C6,$AE$6)&amp;" - "&amp;TEXT(D6,$AE$6))))</f>
        <v>1:30 - 2:00</v>
      </c>
      <c r="C6" s="16">
        <v>6.25E-2</v>
      </c>
      <c r="D6" s="16">
        <v>8.3333333333333329E-2</v>
      </c>
      <c r="E6" s="17"/>
      <c r="F6" s="2"/>
      <c r="G6" s="18"/>
      <c r="H6" s="22" t="str">
        <f t="array" ref="H6">IFERROR(INDEX(Table16[[#All],[표시값]],MATCH(1,--((Table16[[#All],[시작시간]]&lt;=$C6)*(Table16[[#All],[종료시간]]&gt;=$D6)*(Table16[[#All],[날짜]]=H$3)),0)),"")</f>
        <v>🛏️ 취침</v>
      </c>
      <c r="I6" s="23" t="str">
        <f t="array" ref="I6">IFERROR(INDEX(Table16[[#All],[색상]],MATCH(1,--((Table16[[#All],[시작시간]]&lt;=$C6)*(Table16[[#All],[종료시간]]&gt;=$D6)*(Table16[[#All],[날짜]]=H$3)),0)),"")</f>
        <v>빨강</v>
      </c>
      <c r="J6" s="22" t="str">
        <f t="array" ref="J6">IFERROR(INDEX(Table16[[#All],[표시값]],MATCH(1,--((Table16[[#All],[시작시간]]&lt;=$C6)*(Table16[[#All],[종료시간]]&gt;=$D6)*(Table16[[#All],[날짜]]=J$3)),0)),"")</f>
        <v>🛏️ 취침</v>
      </c>
      <c r="K6" s="23" t="str">
        <f t="array" ref="K6">IFERROR(INDEX(Table16[[#All],[색상]],MATCH(1,--((Table16[[#All],[시작시간]]&lt;=$C6)*(Table16[[#All],[종료시간]]&gt;=$D6)*(Table16[[#All],[날짜]]=J$3)),0)),"")</f>
        <v>빨강</v>
      </c>
      <c r="L6" s="22" t="str">
        <f t="array" ref="L6">IFERROR(INDEX(Table16[[#All],[표시값]],MATCH(1,--((Table16[[#All],[시작시간]]&lt;=$C6)*(Table16[[#All],[종료시간]]&gt;=$D6)*(Table16[[#All],[날짜]]=L$3)),0)),"")</f>
        <v>🛏️ 취침</v>
      </c>
      <c r="M6" s="23" t="str">
        <f t="array" ref="M6">IFERROR(INDEX(Table16[[#All],[색상]],MATCH(1,--((Table16[[#All],[시작시간]]&lt;=$C6)*(Table16[[#All],[종료시간]]&gt;=$D6)*(Table16[[#All],[날짜]]=L$3)),0)),"")</f>
        <v>빨강</v>
      </c>
      <c r="N6" s="22" t="str" cm="1">
        <f t="array" ref="N6">IFERROR(INDEX(Table16[[#All],[표시값]],MATCH(1,--((Table16[[#All],[시작시간]]&lt;=$C6)*(Table16[[#All],[종료시간]]&gt;=$D6)*(Table16[[#All],[날짜]]=N$3)),0)),"")</f>
        <v>🛏️ 취침</v>
      </c>
      <c r="O6" s="23" t="str">
        <f t="array" ref="O6">IFERROR(INDEX(Table16[[#All],[색상]],MATCH(1,--((Table16[[#All],[시작시간]]&lt;=$C6)*(Table16[[#All],[종료시간]]&gt;=$D6)*(Table16[[#All],[날짜]]=N$3)),0)),"")</f>
        <v>빨강</v>
      </c>
      <c r="P6" s="22" t="str">
        <f t="array" ref="P6">IFERROR(INDEX(Table16[[#All],[표시값]],MATCH(1,--((Table16[[#All],[시작시간]]&lt;=$C6)*(Table16[[#All],[종료시간]]&gt;=$D6)*(Table16[[#All],[날짜]]=P$3)),0)),"")</f>
        <v>🎮 게임(엘든링)</v>
      </c>
      <c r="Q6" s="5" t="str">
        <f t="array" ref="Q6">IFERROR(INDEX(Table16[[#All],[색상]],MATCH(1,--((Table16[[#All],[시작시간]]&lt;=$C6)*(Table16[[#All],[종료시간]]&gt;=$D6)*(Table16[[#All],[날짜]]=P$3)),0)),"")</f>
        <v>초록</v>
      </c>
      <c r="R6" s="22" t="str">
        <f t="array" ref="R6">IFERROR(INDEX(Table16[[#All],[표시값]],MATCH(1,--((Table16[[#All],[시작시간]]&lt;=$C6)*(Table16[[#All],[종료시간]]&gt;=$D6)*(Table16[[#All],[날짜]]=R$3)),0)),"")</f>
        <v>🛏️ 취침</v>
      </c>
      <c r="S6" s="5" t="str">
        <f t="array" ref="S6">IFERROR(INDEX(Table16[[#All],[색상]],MATCH(1,--((Table16[[#All],[시작시간]]&lt;=$C6)*(Table16[[#All],[종료시간]]&gt;=$D6)*(Table16[[#All],[날짜]]=R$3)),0)),"")</f>
        <v>빨강</v>
      </c>
      <c r="U6" s="19">
        <v>45181</v>
      </c>
      <c r="V6" s="20">
        <v>6.25E-2</v>
      </c>
      <c r="W6" s="20">
        <v>0.3125</v>
      </c>
      <c r="X6" s="21" t="s">
        <v>49</v>
      </c>
      <c r="Y6" s="4" t="s">
        <v>48</v>
      </c>
      <c r="Z6" s="4" t="s">
        <v>29</v>
      </c>
      <c r="AA6" s="4" t="str">
        <f>IF(Table16[[#This Row],[아이콘]]="",Table16[[#This Row],[일정]],Table16[[#This Row],[아이콘]]&amp;" "&amp;Table16[[#This Row],[일정]])</f>
        <v>🛏️ 취침</v>
      </c>
      <c r="AC6" s="14" t="s">
        <v>6</v>
      </c>
      <c r="AD6" s="8" t="b">
        <v>0</v>
      </c>
      <c r="AE6" s="2" t="str">
        <f>IF(AD6=TRUE,"h:mmAM/PM","h:mm")</f>
        <v>h:mm</v>
      </c>
      <c r="AG6" s="4" t="s">
        <v>13</v>
      </c>
    </row>
    <row r="7" spans="2:33" ht="39" customHeight="1" x14ac:dyDescent="0.3">
      <c r="B7" s="15" t="str">
        <f>IF(E7=TRUE,$AD$8,IF($AD$5="시작시간만",TEXT(C7,$AE$6),IF($AD$5="종료시간만",TEXT(D7,$AE$6),TEXT(C7,$AE$6)&amp;" - "&amp;TEXT(D7,$AE$6))))</f>
        <v>2:00 - 3:00</v>
      </c>
      <c r="C7" s="16">
        <v>8.3333333333333329E-2</v>
      </c>
      <c r="D7" s="16">
        <v>0.125</v>
      </c>
      <c r="E7" s="17" t="b">
        <v>0</v>
      </c>
      <c r="F7" s="2"/>
      <c r="G7" s="18"/>
      <c r="H7" s="22" t="str">
        <f t="array" ref="H7">IFERROR(IF(ISNA(INDEX(Table16[[#All],[표시값]],MATCH(1,--((Table16[[#All],[시작시간]]&lt;=$C6)*(Table16[[#All],[종료시간]]&gt;=$D6)*(Table16[[#All],[날짜]]=H$3)),0))),INDEX(Table16[[#All],[표시값]],MATCH(1,--((Table16[[#All],[시작시간]]&lt;=$C7)*(Table16[[#All],[종료시간]]&gt;=$D7)*(Table16[[#All],[날짜]]=H$3)),0)),IF(INDEX(Table16[[#All],[표시값]],MATCH(1,--((Table16[[#All],[시작시간]]&lt;=$C6)*(Table16[[#All],[종료시간]]&gt;=$D6)*(Table16[[#All],[날짜]]=H$3)),0))&lt;&gt;INDEX(Table16[[#All],[표시값]],MATCH(1,--((Table16[[#All],[시작시간]]&lt;=$C7)*(Table16[[#All],[종료시간]]&gt;=$D7)*(Table16[[#All],[날짜]]=H$3)),0)),INDEX(Table16[[#All],[표시값]],MATCH(1,--((Table16[[#All],[시작시간]]&lt;=$C7)*(Table16[[#All],[종료시간]]&gt;=$D7)*(Table16[[#All],[날짜]]=H$3)),0)),"")),"")</f>
        <v/>
      </c>
      <c r="I7" s="23" t="str">
        <f t="array" ref="I7">IFERROR(INDEX(Table16[[#All],[색상]],MATCH(1,--((Table16[[#All],[시작시간]]&lt;=$C7)*(Table16[[#All],[종료시간]]&gt;=$D7)*(Table16[[#All],[날짜]]=H$3)),0)),"")</f>
        <v>빨강</v>
      </c>
      <c r="J7" s="22" t="str">
        <f t="array" ref="J7">IFERROR(IF(ISNA(INDEX(Table16[[#All],[표시값]],MATCH(1,--((Table16[[#All],[시작시간]]&lt;=$C6)*(Table16[[#All],[종료시간]]&gt;=$D6)*(Table16[[#All],[날짜]]=J$3)),0))),INDEX(Table16[[#All],[표시값]],MATCH(1,--((Table16[[#All],[시작시간]]&lt;=$C7)*(Table16[[#All],[종료시간]]&gt;=$D7)*(Table16[[#All],[날짜]]=J$3)),0)),IF(INDEX(Table16[[#All],[표시값]],MATCH(1,--((Table16[[#All],[시작시간]]&lt;=$C6)*(Table16[[#All],[종료시간]]&gt;=$D6)*(Table16[[#All],[날짜]]=J$3)),0))&lt;&gt;INDEX(Table16[[#All],[표시값]],MATCH(1,--((Table16[[#All],[시작시간]]&lt;=$C7)*(Table16[[#All],[종료시간]]&gt;=$D7)*(Table16[[#All],[날짜]]=J$3)),0)),INDEX(Table16[[#All],[표시값]],MATCH(1,--((Table16[[#All],[시작시간]]&lt;=$C7)*(Table16[[#All],[종료시간]]&gt;=$D7)*(Table16[[#All],[날짜]]=J$3)),0)),"")),"")</f>
        <v/>
      </c>
      <c r="K7" s="23" t="str">
        <f t="array" ref="K7">IFERROR(INDEX(Table16[[#All],[색상]],MATCH(1,--((Table16[[#All],[시작시간]]&lt;=$C7)*(Table16[[#All],[종료시간]]&gt;=$D7)*(Table16[[#All],[날짜]]=J$3)),0)),"")</f>
        <v>빨강</v>
      </c>
      <c r="L7" s="22" t="str">
        <f t="array" ref="L7">IFERROR(IF(ISNA(INDEX(Table16[[#All],[표시값]],MATCH(1,--((Table16[[#All],[시작시간]]&lt;=$C6)*(Table16[[#All],[종료시간]]&gt;=$D6)*(Table16[[#All],[날짜]]=L$3)),0))),INDEX(Table16[[#All],[표시값]],MATCH(1,--((Table16[[#All],[시작시간]]&lt;=$C7)*(Table16[[#All],[종료시간]]&gt;=$D7)*(Table16[[#All],[날짜]]=L$3)),0)),IF(INDEX(Table16[[#All],[표시값]],MATCH(1,--((Table16[[#All],[시작시간]]&lt;=$C6)*(Table16[[#All],[종료시간]]&gt;=$D6)*(Table16[[#All],[날짜]]=L$3)),0))&lt;&gt;INDEX(Table16[[#All],[표시값]],MATCH(1,--((Table16[[#All],[시작시간]]&lt;=$C7)*(Table16[[#All],[종료시간]]&gt;=$D7)*(Table16[[#All],[날짜]]=L$3)),0)),INDEX(Table16[[#All],[표시값]],MATCH(1,--((Table16[[#All],[시작시간]]&lt;=$C7)*(Table16[[#All],[종료시간]]&gt;=$D7)*(Table16[[#All],[날짜]]=L$3)),0)),"")),"")</f>
        <v/>
      </c>
      <c r="M7" s="23" t="str">
        <f t="array" ref="M7">IFERROR(INDEX(Table16[[#All],[색상]],MATCH(1,--((Table16[[#All],[시작시간]]&lt;=$C7)*(Table16[[#All],[종료시간]]&gt;=$D7)*(Table16[[#All],[날짜]]=L$3)),0)),"")</f>
        <v>빨강</v>
      </c>
      <c r="N7" s="22" t="str">
        <f t="array" ref="N7">IFERROR(IF(ISNA(INDEX(Table16[[#All],[표시값]],MATCH(1,--((Table16[[#All],[시작시간]]&lt;=$C6)*(Table16[[#All],[종료시간]]&gt;=$D6)*(Table16[[#All],[날짜]]=N$3)),0))),INDEX(Table16[[#All],[표시값]],MATCH(1,--((Table16[[#All],[시작시간]]&lt;=$C7)*(Table16[[#All],[종료시간]]&gt;=$D7)*(Table16[[#All],[날짜]]=N$3)),0)),IF(INDEX(Table16[[#All],[표시값]],MATCH(1,--((Table16[[#All],[시작시간]]&lt;=$C6)*(Table16[[#All],[종료시간]]&gt;=$D6)*(Table16[[#All],[날짜]]=N$3)),0))&lt;&gt;INDEX(Table16[[#All],[표시값]],MATCH(1,--((Table16[[#All],[시작시간]]&lt;=$C7)*(Table16[[#All],[종료시간]]&gt;=$D7)*(Table16[[#All],[날짜]]=N$3)),0)),INDEX(Table16[[#All],[표시값]],MATCH(1,--((Table16[[#All],[시작시간]]&lt;=$C7)*(Table16[[#All],[종료시간]]&gt;=$D7)*(Table16[[#All],[날짜]]=N$3)),0)),"")),"")</f>
        <v/>
      </c>
      <c r="O7" s="23" t="str">
        <f t="array" ref="O7">IFERROR(INDEX(Table16[[#All],[색상]],MATCH(1,--((Table16[[#All],[시작시간]]&lt;=$C7)*(Table16[[#All],[종료시간]]&gt;=$D7)*(Table16[[#All],[날짜]]=N$3)),0)),"")</f>
        <v>빨강</v>
      </c>
      <c r="P7" s="22" t="str">
        <f t="array" ref="P7">IFERROR(IF(ISNA(INDEX(Table16[[#All],[표시값]],MATCH(1,--((Table16[[#All],[시작시간]]&lt;=$C6)*(Table16[[#All],[종료시간]]&gt;=$D6)*(Table16[[#All],[날짜]]=P$3)),0))),INDEX(Table16[[#All],[표시값]],MATCH(1,--((Table16[[#All],[시작시간]]&lt;=$C7)*(Table16[[#All],[종료시간]]&gt;=$D7)*(Table16[[#All],[날짜]]=P$3)),0)),IF(INDEX(Table16[[#All],[표시값]],MATCH(1,--((Table16[[#All],[시작시간]]&lt;=$C6)*(Table16[[#All],[종료시간]]&gt;=$D6)*(Table16[[#All],[날짜]]=P$3)),0))&lt;&gt;INDEX(Table16[[#All],[표시값]],MATCH(1,--((Table16[[#All],[시작시간]]&lt;=$C7)*(Table16[[#All],[종료시간]]&gt;=$D7)*(Table16[[#All],[날짜]]=P$3)),0)),INDEX(Table16[[#All],[표시값]],MATCH(1,--((Table16[[#All],[시작시간]]&lt;=$C7)*(Table16[[#All],[종료시간]]&gt;=$D7)*(Table16[[#All],[날짜]]=P$3)),0)),"")),"")</f>
        <v/>
      </c>
      <c r="Q7" s="5" t="str">
        <f t="array" ref="Q7">IFERROR(INDEX(Table16[[#All],[색상]],MATCH(1,--((Table16[[#All],[시작시간]]&lt;=$C7)*(Table16[[#All],[종료시간]]&gt;=$D7)*(Table16[[#All],[날짜]]=P$3)),0)),"")</f>
        <v>초록</v>
      </c>
      <c r="R7" s="22" t="str">
        <f t="array" ref="R7">IFERROR(IF(ISNA(INDEX(Table16[[#All],[표시값]],MATCH(1,--((Table16[[#All],[시작시간]]&lt;=$C6)*(Table16[[#All],[종료시간]]&gt;=$D6)*(Table16[[#All],[날짜]]=R$3)),0))),INDEX(Table16[[#All],[표시값]],MATCH(1,--((Table16[[#All],[시작시간]]&lt;=$C7)*(Table16[[#All],[종료시간]]&gt;=$D7)*(Table16[[#All],[날짜]]=R$3)),0)),IF(INDEX(Table16[[#All],[표시값]],MATCH(1,--((Table16[[#All],[시작시간]]&lt;=$C6)*(Table16[[#All],[종료시간]]&gt;=$D6)*(Table16[[#All],[날짜]]=R$3)),0))&lt;&gt;INDEX(Table16[[#All],[표시값]],MATCH(1,--((Table16[[#All],[시작시간]]&lt;=$C7)*(Table16[[#All],[종료시간]]&gt;=$D7)*(Table16[[#All],[날짜]]=R$3)),0)),INDEX(Table16[[#All],[표시값]],MATCH(1,--((Table16[[#All],[시작시간]]&lt;=$C7)*(Table16[[#All],[종료시간]]&gt;=$D7)*(Table16[[#All],[날짜]]=R$3)),0)),"")),"")</f>
        <v/>
      </c>
      <c r="S7" s="5" t="str">
        <f t="array" ref="S7">IFERROR(INDEX(Table16[[#All],[색상]],MATCH(1,--((Table16[[#All],[시작시간]]&lt;=$C7)*(Table16[[#All],[종료시간]]&gt;=$D7)*(Table16[[#All],[날짜]]=R$3)),0)),"")</f>
        <v>빨강</v>
      </c>
      <c r="U7" s="19">
        <v>45182</v>
      </c>
      <c r="V7" s="20">
        <v>6.25E-2</v>
      </c>
      <c r="W7" s="20">
        <v>0.3125</v>
      </c>
      <c r="X7" s="21" t="s">
        <v>49</v>
      </c>
      <c r="Y7" s="4" t="s">
        <v>48</v>
      </c>
      <c r="Z7" s="4" t="s">
        <v>29</v>
      </c>
      <c r="AA7" s="4" t="str">
        <f>IF(Table16[[#This Row],[아이콘]]="",Table16[[#This Row],[일정]],Table16[[#This Row],[아이콘]]&amp;" "&amp;Table16[[#This Row],[일정]])</f>
        <v>🛏️ 취침</v>
      </c>
      <c r="AC7" s="14" t="s">
        <v>18</v>
      </c>
      <c r="AD7" s="8" t="s">
        <v>19</v>
      </c>
      <c r="AG7" s="4" t="s">
        <v>8</v>
      </c>
    </row>
    <row r="8" spans="2:33" ht="39" customHeight="1" x14ac:dyDescent="0.3">
      <c r="B8" s="15" t="str">
        <f t="shared" ref="B8:B26" si="0">IF(E8=TRUE,$AD$8,IF($AD$5="시작시간만",TEXT(C8,$AE$6),IF($AD$5="종료시간만",TEXT(D8,$AE$6),TEXT(C8,$AE$6)&amp;" - "&amp;TEXT(D8,$AE$6))))</f>
        <v>3:00 - 4:00</v>
      </c>
      <c r="C8" s="16">
        <v>0.125</v>
      </c>
      <c r="D8" s="16">
        <v>0.16666666666666666</v>
      </c>
      <c r="E8" s="17" t="b">
        <v>0</v>
      </c>
      <c r="F8" s="2"/>
      <c r="G8" s="18"/>
      <c r="H8" s="22" t="str">
        <f t="array" ref="H8">IFERROR(IF(ISNA(INDEX(Table16[[#All],[표시값]],MATCH(1,--((Table16[[#All],[시작시간]]&lt;=$C7)*(Table16[[#All],[종료시간]]&gt;=$D7)*(Table16[[#All],[날짜]]=H$3)),0))),INDEX(Table16[[#All],[표시값]],MATCH(1,--((Table16[[#All],[시작시간]]&lt;=$C8)*(Table16[[#All],[종료시간]]&gt;=$D8)*(Table16[[#All],[날짜]]=H$3)),0)),IF(INDEX(Table16[[#All],[표시값]],MATCH(1,--((Table16[[#All],[시작시간]]&lt;=$C7)*(Table16[[#All],[종료시간]]&gt;=$D7)*(Table16[[#All],[날짜]]=H$3)),0))&lt;&gt;INDEX(Table16[[#All],[표시값]],MATCH(1,--((Table16[[#All],[시작시간]]&lt;=$C8)*(Table16[[#All],[종료시간]]&gt;=$D8)*(Table16[[#All],[날짜]]=H$3)),0)),INDEX(Table16[[#All],[표시값]],MATCH(1,--((Table16[[#All],[시작시간]]&lt;=$C8)*(Table16[[#All],[종료시간]]&gt;=$D8)*(Table16[[#All],[날짜]]=H$3)),0)),"")),"")</f>
        <v/>
      </c>
      <c r="I8" s="23" t="str">
        <f t="array" ref="I8">IFERROR(INDEX(Table16[[#All],[색상]],MATCH(1,--((Table16[[#All],[시작시간]]&lt;=$C8)*(Table16[[#All],[종료시간]]&gt;=$D8)*(Table16[[#All],[날짜]]=H$3)),0)),"")</f>
        <v>빨강</v>
      </c>
      <c r="J8" s="22" t="str">
        <f t="array" ref="J8">IFERROR(IF(ISNA(INDEX(Table16[[#All],[표시값]],MATCH(1,--((Table16[[#All],[시작시간]]&lt;=$C7)*(Table16[[#All],[종료시간]]&gt;=$D7)*(Table16[[#All],[날짜]]=J$3)),0))),INDEX(Table16[[#All],[표시값]],MATCH(1,--((Table16[[#All],[시작시간]]&lt;=$C8)*(Table16[[#All],[종료시간]]&gt;=$D8)*(Table16[[#All],[날짜]]=J$3)),0)),IF(INDEX(Table16[[#All],[표시값]],MATCH(1,--((Table16[[#All],[시작시간]]&lt;=$C7)*(Table16[[#All],[종료시간]]&gt;=$D7)*(Table16[[#All],[날짜]]=J$3)),0))&lt;&gt;INDEX(Table16[[#All],[표시값]],MATCH(1,--((Table16[[#All],[시작시간]]&lt;=$C8)*(Table16[[#All],[종료시간]]&gt;=$D8)*(Table16[[#All],[날짜]]=J$3)),0)),INDEX(Table16[[#All],[표시값]],MATCH(1,--((Table16[[#All],[시작시간]]&lt;=$C8)*(Table16[[#All],[종료시간]]&gt;=$D8)*(Table16[[#All],[날짜]]=J$3)),0)),"")),"")</f>
        <v/>
      </c>
      <c r="K8" s="23" t="str">
        <f t="array" ref="K8">IFERROR(INDEX(Table16[[#All],[색상]],MATCH(1,--((Table16[[#All],[시작시간]]&lt;=$C8)*(Table16[[#All],[종료시간]]&gt;=$D8)*(Table16[[#All],[날짜]]=J$3)),0)),"")</f>
        <v>빨강</v>
      </c>
      <c r="L8" s="22" t="str">
        <f t="array" ref="L8">IFERROR(IF(ISNA(INDEX(Table16[[#All],[표시값]],MATCH(1,--((Table16[[#All],[시작시간]]&lt;=$C7)*(Table16[[#All],[종료시간]]&gt;=$D7)*(Table16[[#All],[날짜]]=L$3)),0))),INDEX(Table16[[#All],[표시값]],MATCH(1,--((Table16[[#All],[시작시간]]&lt;=$C8)*(Table16[[#All],[종료시간]]&gt;=$D8)*(Table16[[#All],[날짜]]=L$3)),0)),IF(INDEX(Table16[[#All],[표시값]],MATCH(1,--((Table16[[#All],[시작시간]]&lt;=$C7)*(Table16[[#All],[종료시간]]&gt;=$D7)*(Table16[[#All],[날짜]]=L$3)),0))&lt;&gt;INDEX(Table16[[#All],[표시값]],MATCH(1,--((Table16[[#All],[시작시간]]&lt;=$C8)*(Table16[[#All],[종료시간]]&gt;=$D8)*(Table16[[#All],[날짜]]=L$3)),0)),INDEX(Table16[[#All],[표시값]],MATCH(1,--((Table16[[#All],[시작시간]]&lt;=$C8)*(Table16[[#All],[종료시간]]&gt;=$D8)*(Table16[[#All],[날짜]]=L$3)),0)),"")),"")</f>
        <v/>
      </c>
      <c r="M8" s="23" t="str">
        <f t="array" ref="M8">IFERROR(INDEX(Table16[[#All],[색상]],MATCH(1,--((Table16[[#All],[시작시간]]&lt;=$C8)*(Table16[[#All],[종료시간]]&gt;=$D8)*(Table16[[#All],[날짜]]=L$3)),0)),"")</f>
        <v>빨강</v>
      </c>
      <c r="N8" s="22" t="str">
        <f t="array" ref="N8">IFERROR(IF(ISNA(INDEX(Table16[[#All],[표시값]],MATCH(1,--((Table16[[#All],[시작시간]]&lt;=$C7)*(Table16[[#All],[종료시간]]&gt;=$D7)*(Table16[[#All],[날짜]]=N$3)),0))),INDEX(Table16[[#All],[표시값]],MATCH(1,--((Table16[[#All],[시작시간]]&lt;=$C8)*(Table16[[#All],[종료시간]]&gt;=$D8)*(Table16[[#All],[날짜]]=N$3)),0)),IF(INDEX(Table16[[#All],[표시값]],MATCH(1,--((Table16[[#All],[시작시간]]&lt;=$C7)*(Table16[[#All],[종료시간]]&gt;=$D7)*(Table16[[#All],[날짜]]=N$3)),0))&lt;&gt;INDEX(Table16[[#All],[표시값]],MATCH(1,--((Table16[[#All],[시작시간]]&lt;=$C8)*(Table16[[#All],[종료시간]]&gt;=$D8)*(Table16[[#All],[날짜]]=N$3)),0)),INDEX(Table16[[#All],[표시값]],MATCH(1,--((Table16[[#All],[시작시간]]&lt;=$C8)*(Table16[[#All],[종료시간]]&gt;=$D8)*(Table16[[#All],[날짜]]=N$3)),0)),"")),"")</f>
        <v/>
      </c>
      <c r="O8" s="23" t="str">
        <f t="array" ref="O8">IFERROR(INDEX(Table16[[#All],[색상]],MATCH(1,--((Table16[[#All],[시작시간]]&lt;=$C8)*(Table16[[#All],[종료시간]]&gt;=$D8)*(Table16[[#All],[날짜]]=N$3)),0)),"")</f>
        <v>빨강</v>
      </c>
      <c r="P8" s="22" t="str">
        <f t="array" ref="P8">IFERROR(IF(ISNA(INDEX(Table16[[#All],[표시값]],MATCH(1,--((Table16[[#All],[시작시간]]&lt;=$C7)*(Table16[[#All],[종료시간]]&gt;=$D7)*(Table16[[#All],[날짜]]=P$3)),0))),INDEX(Table16[[#All],[표시값]],MATCH(1,--((Table16[[#All],[시작시간]]&lt;=$C8)*(Table16[[#All],[종료시간]]&gt;=$D8)*(Table16[[#All],[날짜]]=P$3)),0)),IF(INDEX(Table16[[#All],[표시값]],MATCH(1,--((Table16[[#All],[시작시간]]&lt;=$C7)*(Table16[[#All],[종료시간]]&gt;=$D7)*(Table16[[#All],[날짜]]=P$3)),0))&lt;&gt;INDEX(Table16[[#All],[표시값]],MATCH(1,--((Table16[[#All],[시작시간]]&lt;=$C8)*(Table16[[#All],[종료시간]]&gt;=$D8)*(Table16[[#All],[날짜]]=P$3)),0)),INDEX(Table16[[#All],[표시값]],MATCH(1,--((Table16[[#All],[시작시간]]&lt;=$C8)*(Table16[[#All],[종료시간]]&gt;=$D8)*(Table16[[#All],[날짜]]=P$3)),0)),"")),"")</f>
        <v>🛏️ 취침</v>
      </c>
      <c r="Q8" s="5" t="str">
        <f t="array" ref="Q8">IFERROR(INDEX(Table16[[#All],[색상]],MATCH(1,--((Table16[[#All],[시작시간]]&lt;=$C8)*(Table16[[#All],[종료시간]]&gt;=$D8)*(Table16[[#All],[날짜]]=P$3)),0)),"")</f>
        <v>빨강</v>
      </c>
      <c r="R8" s="22" t="str">
        <f t="array" ref="R8">IFERROR(IF(ISNA(INDEX(Table16[[#All],[표시값]],MATCH(1,--((Table16[[#All],[시작시간]]&lt;=$C7)*(Table16[[#All],[종료시간]]&gt;=$D7)*(Table16[[#All],[날짜]]=R$3)),0))),INDEX(Table16[[#All],[표시값]],MATCH(1,--((Table16[[#All],[시작시간]]&lt;=$C8)*(Table16[[#All],[종료시간]]&gt;=$D8)*(Table16[[#All],[날짜]]=R$3)),0)),IF(INDEX(Table16[[#All],[표시값]],MATCH(1,--((Table16[[#All],[시작시간]]&lt;=$C7)*(Table16[[#All],[종료시간]]&gt;=$D7)*(Table16[[#All],[날짜]]=R$3)),0))&lt;&gt;INDEX(Table16[[#All],[표시값]],MATCH(1,--((Table16[[#All],[시작시간]]&lt;=$C8)*(Table16[[#All],[종료시간]]&gt;=$D8)*(Table16[[#All],[날짜]]=R$3)),0)),INDEX(Table16[[#All],[표시값]],MATCH(1,--((Table16[[#All],[시작시간]]&lt;=$C8)*(Table16[[#All],[종료시간]]&gt;=$D8)*(Table16[[#All],[날짜]]=R$3)),0)),"")),"")</f>
        <v/>
      </c>
      <c r="S8" s="5" t="str">
        <f t="array" ref="S8">IFERROR(INDEX(Table16[[#All],[색상]],MATCH(1,--((Table16[[#All],[시작시간]]&lt;=$C8)*(Table16[[#All],[종료시간]]&gt;=$D8)*(Table16[[#All],[날짜]]=R$3)),0)),"")</f>
        <v>빨강</v>
      </c>
      <c r="U8" s="19">
        <v>45183</v>
      </c>
      <c r="V8" s="20">
        <v>6.25E-2</v>
      </c>
      <c r="W8" s="20">
        <v>0.3125</v>
      </c>
      <c r="X8" s="21" t="s">
        <v>49</v>
      </c>
      <c r="Y8" s="4" t="s">
        <v>48</v>
      </c>
      <c r="Z8" s="4" t="s">
        <v>29</v>
      </c>
      <c r="AA8" s="4" t="str">
        <f>IF(Table16[[#This Row],[아이콘]]="",Table16[[#This Row],[일정]],Table16[[#This Row],[아이콘]]&amp;" "&amp;Table16[[#This Row],[일정]])</f>
        <v>🛏️ 취침</v>
      </c>
      <c r="AC8" s="14" t="s">
        <v>22</v>
      </c>
      <c r="AD8" s="8" t="s">
        <v>46</v>
      </c>
      <c r="AG8" s="4" t="s">
        <v>14</v>
      </c>
    </row>
    <row r="9" spans="2:33" ht="39" customHeight="1" x14ac:dyDescent="0.3">
      <c r="B9" s="15" t="str">
        <f t="shared" si="0"/>
        <v>5:00 - 6:00</v>
      </c>
      <c r="C9" s="16">
        <v>0.20833333333333334</v>
      </c>
      <c r="D9" s="16">
        <v>0.25</v>
      </c>
      <c r="E9" s="17" t="b">
        <v>0</v>
      </c>
      <c r="F9" s="2"/>
      <c r="G9" s="18"/>
      <c r="H9" s="22" t="str">
        <f t="array" ref="H9">IFERROR(IF(ISNA(INDEX(Table16[[#All],[표시값]],MATCH(1,--((Table16[[#All],[시작시간]]&lt;=$C8)*(Table16[[#All],[종료시간]]&gt;=$D8)*(Table16[[#All],[날짜]]=H$3)),0))),INDEX(Table16[[#All],[표시값]],MATCH(1,--((Table16[[#All],[시작시간]]&lt;=$C9)*(Table16[[#All],[종료시간]]&gt;=$D9)*(Table16[[#All],[날짜]]=H$3)),0)),IF(INDEX(Table16[[#All],[표시값]],MATCH(1,--((Table16[[#All],[시작시간]]&lt;=$C8)*(Table16[[#All],[종료시간]]&gt;=$D8)*(Table16[[#All],[날짜]]=H$3)),0))&lt;&gt;INDEX(Table16[[#All],[표시값]],MATCH(1,--((Table16[[#All],[시작시간]]&lt;=$C9)*(Table16[[#All],[종료시간]]&gt;=$D9)*(Table16[[#All],[날짜]]=H$3)),0)),INDEX(Table16[[#All],[표시값]],MATCH(1,--((Table16[[#All],[시작시간]]&lt;=$C9)*(Table16[[#All],[종료시간]]&gt;=$D9)*(Table16[[#All],[날짜]]=H$3)),0)),"")),"")</f>
        <v/>
      </c>
      <c r="I9" s="23" t="str">
        <f t="array" ref="I9">IFERROR(INDEX(Table16[[#All],[색상]],MATCH(1,--((Table16[[#All],[시작시간]]&lt;=$C9)*(Table16[[#All],[종료시간]]&gt;=$D9)*(Table16[[#All],[날짜]]=H$3)),0)),"")</f>
        <v>빨강</v>
      </c>
      <c r="J9" s="22" t="str">
        <f t="array" ref="J9">IFERROR(IF(ISNA(INDEX(Table16[[#All],[표시값]],MATCH(1,--((Table16[[#All],[시작시간]]&lt;=$C8)*(Table16[[#All],[종료시간]]&gt;=$D8)*(Table16[[#All],[날짜]]=J$3)),0))),INDEX(Table16[[#All],[표시값]],MATCH(1,--((Table16[[#All],[시작시간]]&lt;=$C9)*(Table16[[#All],[종료시간]]&gt;=$D9)*(Table16[[#All],[날짜]]=J$3)),0)),IF(INDEX(Table16[[#All],[표시값]],MATCH(1,--((Table16[[#All],[시작시간]]&lt;=$C8)*(Table16[[#All],[종료시간]]&gt;=$D8)*(Table16[[#All],[날짜]]=J$3)),0))&lt;&gt;INDEX(Table16[[#All],[표시값]],MATCH(1,--((Table16[[#All],[시작시간]]&lt;=$C9)*(Table16[[#All],[종료시간]]&gt;=$D9)*(Table16[[#All],[날짜]]=J$3)),0)),INDEX(Table16[[#All],[표시값]],MATCH(1,--((Table16[[#All],[시작시간]]&lt;=$C9)*(Table16[[#All],[종료시간]]&gt;=$D9)*(Table16[[#All],[날짜]]=J$3)),0)),"")),"")</f>
        <v/>
      </c>
      <c r="K9" s="23" t="str">
        <f t="array" ref="K9">IFERROR(INDEX(Table16[[#All],[색상]],MATCH(1,--((Table16[[#All],[시작시간]]&lt;=$C9)*(Table16[[#All],[종료시간]]&gt;=$D9)*(Table16[[#All],[날짜]]=J$3)),0)),"")</f>
        <v>빨강</v>
      </c>
      <c r="L9" s="22" t="str">
        <f t="array" ref="L9">IFERROR(IF(ISNA(INDEX(Table16[[#All],[표시값]],MATCH(1,--((Table16[[#All],[시작시간]]&lt;=$C8)*(Table16[[#All],[종료시간]]&gt;=$D8)*(Table16[[#All],[날짜]]=L$3)),0))),INDEX(Table16[[#All],[표시값]],MATCH(1,--((Table16[[#All],[시작시간]]&lt;=$C9)*(Table16[[#All],[종료시간]]&gt;=$D9)*(Table16[[#All],[날짜]]=L$3)),0)),IF(INDEX(Table16[[#All],[표시값]],MATCH(1,--((Table16[[#All],[시작시간]]&lt;=$C8)*(Table16[[#All],[종료시간]]&gt;=$D8)*(Table16[[#All],[날짜]]=L$3)),0))&lt;&gt;INDEX(Table16[[#All],[표시값]],MATCH(1,--((Table16[[#All],[시작시간]]&lt;=$C9)*(Table16[[#All],[종료시간]]&gt;=$D9)*(Table16[[#All],[날짜]]=L$3)),0)),INDEX(Table16[[#All],[표시값]],MATCH(1,--((Table16[[#All],[시작시간]]&lt;=$C9)*(Table16[[#All],[종료시간]]&gt;=$D9)*(Table16[[#All],[날짜]]=L$3)),0)),"")),"")</f>
        <v/>
      </c>
      <c r="M9" s="23" t="str">
        <f t="array" ref="M9">IFERROR(INDEX(Table16[[#All],[색상]],MATCH(1,--((Table16[[#All],[시작시간]]&lt;=$C9)*(Table16[[#All],[종료시간]]&gt;=$D9)*(Table16[[#All],[날짜]]=L$3)),0)),"")</f>
        <v>빨강</v>
      </c>
      <c r="N9" s="22" t="str">
        <f t="array" ref="N9">IFERROR(IF(ISNA(INDEX(Table16[[#All],[표시값]],MATCH(1,--((Table16[[#All],[시작시간]]&lt;=$C8)*(Table16[[#All],[종료시간]]&gt;=$D8)*(Table16[[#All],[날짜]]=N$3)),0))),INDEX(Table16[[#All],[표시값]],MATCH(1,--((Table16[[#All],[시작시간]]&lt;=$C9)*(Table16[[#All],[종료시간]]&gt;=$D9)*(Table16[[#All],[날짜]]=N$3)),0)),IF(INDEX(Table16[[#All],[표시값]],MATCH(1,--((Table16[[#All],[시작시간]]&lt;=$C8)*(Table16[[#All],[종료시간]]&gt;=$D8)*(Table16[[#All],[날짜]]=N$3)),0))&lt;&gt;INDEX(Table16[[#All],[표시값]],MATCH(1,--((Table16[[#All],[시작시간]]&lt;=$C9)*(Table16[[#All],[종료시간]]&gt;=$D9)*(Table16[[#All],[날짜]]=N$3)),0)),INDEX(Table16[[#All],[표시값]],MATCH(1,--((Table16[[#All],[시작시간]]&lt;=$C9)*(Table16[[#All],[종료시간]]&gt;=$D9)*(Table16[[#All],[날짜]]=N$3)),0)),"")),"")</f>
        <v/>
      </c>
      <c r="O9" s="23" t="str">
        <f t="array" ref="O9">IFERROR(INDEX(Table16[[#All],[색상]],MATCH(1,--((Table16[[#All],[시작시간]]&lt;=$C9)*(Table16[[#All],[종료시간]]&gt;=$D9)*(Table16[[#All],[날짜]]=N$3)),0)),"")</f>
        <v>빨강</v>
      </c>
      <c r="P9" s="22" t="str">
        <f t="array" ref="P9">IFERROR(IF(ISNA(INDEX(Table16[[#All],[표시값]],MATCH(1,--((Table16[[#All],[시작시간]]&lt;=$C8)*(Table16[[#All],[종료시간]]&gt;=$D8)*(Table16[[#All],[날짜]]=P$3)),0))),INDEX(Table16[[#All],[표시값]],MATCH(1,--((Table16[[#All],[시작시간]]&lt;=$C9)*(Table16[[#All],[종료시간]]&gt;=$D9)*(Table16[[#All],[날짜]]=P$3)),0)),IF(INDEX(Table16[[#All],[표시값]],MATCH(1,--((Table16[[#All],[시작시간]]&lt;=$C8)*(Table16[[#All],[종료시간]]&gt;=$D8)*(Table16[[#All],[날짜]]=P$3)),0))&lt;&gt;INDEX(Table16[[#All],[표시값]],MATCH(1,--((Table16[[#All],[시작시간]]&lt;=$C9)*(Table16[[#All],[종료시간]]&gt;=$D9)*(Table16[[#All],[날짜]]=P$3)),0)),INDEX(Table16[[#All],[표시값]],MATCH(1,--((Table16[[#All],[시작시간]]&lt;=$C9)*(Table16[[#All],[종료시간]]&gt;=$D9)*(Table16[[#All],[날짜]]=P$3)),0)),"")),"")</f>
        <v/>
      </c>
      <c r="Q9" s="5" t="str">
        <f t="array" ref="Q9">IFERROR(INDEX(Table16[[#All],[색상]],MATCH(1,--((Table16[[#All],[시작시간]]&lt;=$C9)*(Table16[[#All],[종료시간]]&gt;=$D9)*(Table16[[#All],[날짜]]=P$3)),0)),"")</f>
        <v>빨강</v>
      </c>
      <c r="R9" s="22" t="str">
        <f t="array" ref="R9">IFERROR(IF(ISNA(INDEX(Table16[[#All],[표시값]],MATCH(1,--((Table16[[#All],[시작시간]]&lt;=$C8)*(Table16[[#All],[종료시간]]&gt;=$D8)*(Table16[[#All],[날짜]]=R$3)),0))),INDEX(Table16[[#All],[표시값]],MATCH(1,--((Table16[[#All],[시작시간]]&lt;=$C9)*(Table16[[#All],[종료시간]]&gt;=$D9)*(Table16[[#All],[날짜]]=R$3)),0)),IF(INDEX(Table16[[#All],[표시값]],MATCH(1,--((Table16[[#All],[시작시간]]&lt;=$C8)*(Table16[[#All],[종료시간]]&gt;=$D8)*(Table16[[#All],[날짜]]=R$3)),0))&lt;&gt;INDEX(Table16[[#All],[표시값]],MATCH(1,--((Table16[[#All],[시작시간]]&lt;=$C9)*(Table16[[#All],[종료시간]]&gt;=$D9)*(Table16[[#All],[날짜]]=R$3)),0)),INDEX(Table16[[#All],[표시값]],MATCH(1,--((Table16[[#All],[시작시간]]&lt;=$C9)*(Table16[[#All],[종료시간]]&gt;=$D9)*(Table16[[#All],[날짜]]=R$3)),0)),"")),"")</f>
        <v/>
      </c>
      <c r="S9" s="5" t="str">
        <f t="array" ref="S9">IFERROR(INDEX(Table16[[#All],[색상]],MATCH(1,--((Table16[[#All],[시작시간]]&lt;=$C9)*(Table16[[#All],[종료시간]]&gt;=$D9)*(Table16[[#All],[날짜]]=R$3)),0)),"")</f>
        <v>빨강</v>
      </c>
      <c r="U9" s="19">
        <v>45184</v>
      </c>
      <c r="V9" s="20">
        <v>6.25E-2</v>
      </c>
      <c r="W9" s="20">
        <v>0.3125</v>
      </c>
      <c r="X9" s="21" t="s">
        <v>49</v>
      </c>
      <c r="Y9" s="4" t="s">
        <v>48</v>
      </c>
      <c r="Z9" s="4" t="s">
        <v>29</v>
      </c>
      <c r="AA9" s="4" t="str">
        <f>IF(Table16[[#This Row],[아이콘]]="",Table16[[#This Row],[일정]],Table16[[#This Row],[아이콘]]&amp;" "&amp;Table16[[#This Row],[일정]])</f>
        <v>🛏️ 취침</v>
      </c>
      <c r="AG9" s="4" t="s">
        <v>15</v>
      </c>
    </row>
    <row r="10" spans="2:33" ht="39" customHeight="1" x14ac:dyDescent="0.3">
      <c r="B10" s="15" t="str">
        <f t="shared" si="0"/>
        <v>6:00 - 7:30</v>
      </c>
      <c r="C10" s="16">
        <v>0.25</v>
      </c>
      <c r="D10" s="16">
        <v>0.3125</v>
      </c>
      <c r="E10" s="17" t="b">
        <v>0</v>
      </c>
      <c r="F10" s="2"/>
      <c r="G10" s="18"/>
      <c r="H10" s="22" t="str">
        <f t="array" ref="H10">IFERROR(IF(ISNA(INDEX(Table16[[#All],[표시값]],MATCH(1,--((Table16[[#All],[시작시간]]&lt;=$C9)*(Table16[[#All],[종료시간]]&gt;=$D9)*(Table16[[#All],[날짜]]=H$3)),0))),INDEX(Table16[[#All],[표시값]],MATCH(1,--((Table16[[#All],[시작시간]]&lt;=$C10)*(Table16[[#All],[종료시간]]&gt;=$D10)*(Table16[[#All],[날짜]]=H$3)),0)),IF(INDEX(Table16[[#All],[표시값]],MATCH(1,--((Table16[[#All],[시작시간]]&lt;=$C9)*(Table16[[#All],[종료시간]]&gt;=$D9)*(Table16[[#All],[날짜]]=H$3)),0))&lt;&gt;INDEX(Table16[[#All],[표시값]],MATCH(1,--((Table16[[#All],[시작시간]]&lt;=$C10)*(Table16[[#All],[종료시간]]&gt;=$D10)*(Table16[[#All],[날짜]]=H$3)),0)),INDEX(Table16[[#All],[표시값]],MATCH(1,--((Table16[[#All],[시작시간]]&lt;=$C10)*(Table16[[#All],[종료시간]]&gt;=$D10)*(Table16[[#All],[날짜]]=H$3)),0)),"")),"")</f>
        <v/>
      </c>
      <c r="I10" s="23" t="str">
        <f t="array" ref="I10">IFERROR(INDEX(Table16[[#All],[색상]],MATCH(1,--((Table16[[#All],[시작시간]]&lt;=$C10)*(Table16[[#All],[종료시간]]&gt;=$D10)*(Table16[[#All],[날짜]]=H$3)),0)),"")</f>
        <v>빨강</v>
      </c>
      <c r="J10" s="22" t="str">
        <f t="array" ref="J10">IFERROR(IF(ISNA(INDEX(Table16[[#All],[표시값]],MATCH(1,--((Table16[[#All],[시작시간]]&lt;=$C9)*(Table16[[#All],[종료시간]]&gt;=$D9)*(Table16[[#All],[날짜]]=J$3)),0))),INDEX(Table16[[#All],[표시값]],MATCH(1,--((Table16[[#All],[시작시간]]&lt;=$C10)*(Table16[[#All],[종료시간]]&gt;=$D10)*(Table16[[#All],[날짜]]=J$3)),0)),IF(INDEX(Table16[[#All],[표시값]],MATCH(1,--((Table16[[#All],[시작시간]]&lt;=$C9)*(Table16[[#All],[종료시간]]&gt;=$D9)*(Table16[[#All],[날짜]]=J$3)),0))&lt;&gt;INDEX(Table16[[#All],[표시값]],MATCH(1,--((Table16[[#All],[시작시간]]&lt;=$C10)*(Table16[[#All],[종료시간]]&gt;=$D10)*(Table16[[#All],[날짜]]=J$3)),0)),INDEX(Table16[[#All],[표시값]],MATCH(1,--((Table16[[#All],[시작시간]]&lt;=$C10)*(Table16[[#All],[종료시간]]&gt;=$D10)*(Table16[[#All],[날짜]]=J$3)),0)),"")),"")</f>
        <v/>
      </c>
      <c r="K10" s="23" t="str">
        <f t="array" ref="K10">IFERROR(INDEX(Table16[[#All],[색상]],MATCH(1,--((Table16[[#All],[시작시간]]&lt;=$C10)*(Table16[[#All],[종료시간]]&gt;=$D10)*(Table16[[#All],[날짜]]=J$3)),0)),"")</f>
        <v>빨강</v>
      </c>
      <c r="L10" s="22" t="str">
        <f t="array" ref="L10">IFERROR(IF(ISNA(INDEX(Table16[[#All],[표시값]],MATCH(1,--((Table16[[#All],[시작시간]]&lt;=$C9)*(Table16[[#All],[종료시간]]&gt;=$D9)*(Table16[[#All],[날짜]]=L$3)),0))),INDEX(Table16[[#All],[표시값]],MATCH(1,--((Table16[[#All],[시작시간]]&lt;=$C10)*(Table16[[#All],[종료시간]]&gt;=$D10)*(Table16[[#All],[날짜]]=L$3)),0)),IF(INDEX(Table16[[#All],[표시값]],MATCH(1,--((Table16[[#All],[시작시간]]&lt;=$C9)*(Table16[[#All],[종료시간]]&gt;=$D9)*(Table16[[#All],[날짜]]=L$3)),0))&lt;&gt;INDEX(Table16[[#All],[표시값]],MATCH(1,--((Table16[[#All],[시작시간]]&lt;=$C10)*(Table16[[#All],[종료시간]]&gt;=$D10)*(Table16[[#All],[날짜]]=L$3)),0)),INDEX(Table16[[#All],[표시값]],MATCH(1,--((Table16[[#All],[시작시간]]&lt;=$C10)*(Table16[[#All],[종료시간]]&gt;=$D10)*(Table16[[#All],[날짜]]=L$3)),0)),"")),"")</f>
        <v/>
      </c>
      <c r="M10" s="23" t="str">
        <f t="array" ref="M10">IFERROR(INDEX(Table16[[#All],[색상]],MATCH(1,--((Table16[[#All],[시작시간]]&lt;=$C10)*(Table16[[#All],[종료시간]]&gt;=$D10)*(Table16[[#All],[날짜]]=L$3)),0)),"")</f>
        <v>빨강</v>
      </c>
      <c r="N10" s="22" t="str">
        <f t="array" ref="N10">IFERROR(IF(ISNA(INDEX(Table16[[#All],[표시값]],MATCH(1,--((Table16[[#All],[시작시간]]&lt;=$C9)*(Table16[[#All],[종료시간]]&gt;=$D9)*(Table16[[#All],[날짜]]=N$3)),0))),INDEX(Table16[[#All],[표시값]],MATCH(1,--((Table16[[#All],[시작시간]]&lt;=$C10)*(Table16[[#All],[종료시간]]&gt;=$D10)*(Table16[[#All],[날짜]]=N$3)),0)),IF(INDEX(Table16[[#All],[표시값]],MATCH(1,--((Table16[[#All],[시작시간]]&lt;=$C9)*(Table16[[#All],[종료시간]]&gt;=$D9)*(Table16[[#All],[날짜]]=N$3)),0))&lt;&gt;INDEX(Table16[[#All],[표시값]],MATCH(1,--((Table16[[#All],[시작시간]]&lt;=$C10)*(Table16[[#All],[종료시간]]&gt;=$D10)*(Table16[[#All],[날짜]]=N$3)),0)),INDEX(Table16[[#All],[표시값]],MATCH(1,--((Table16[[#All],[시작시간]]&lt;=$C10)*(Table16[[#All],[종료시간]]&gt;=$D10)*(Table16[[#All],[날짜]]=N$3)),0)),"")),"")</f>
        <v/>
      </c>
      <c r="O10" s="23" t="str">
        <f t="array" ref="O10">IFERROR(INDEX(Table16[[#All],[색상]],MATCH(1,--((Table16[[#All],[시작시간]]&lt;=$C10)*(Table16[[#All],[종료시간]]&gt;=$D10)*(Table16[[#All],[날짜]]=N$3)),0)),"")</f>
        <v>빨강</v>
      </c>
      <c r="P10" s="22" t="str">
        <f t="array" ref="P10">IFERROR(IF(ISNA(INDEX(Table16[[#All],[표시값]],MATCH(1,--((Table16[[#All],[시작시간]]&lt;=$C9)*(Table16[[#All],[종료시간]]&gt;=$D9)*(Table16[[#All],[날짜]]=P$3)),0))),INDEX(Table16[[#All],[표시값]],MATCH(1,--((Table16[[#All],[시작시간]]&lt;=$C10)*(Table16[[#All],[종료시간]]&gt;=$D10)*(Table16[[#All],[날짜]]=P$3)),0)),IF(INDEX(Table16[[#All],[표시값]],MATCH(1,--((Table16[[#All],[시작시간]]&lt;=$C9)*(Table16[[#All],[종료시간]]&gt;=$D9)*(Table16[[#All],[날짜]]=P$3)),0))&lt;&gt;INDEX(Table16[[#All],[표시값]],MATCH(1,--((Table16[[#All],[시작시간]]&lt;=$C10)*(Table16[[#All],[종료시간]]&gt;=$D10)*(Table16[[#All],[날짜]]=P$3)),0)),INDEX(Table16[[#All],[표시값]],MATCH(1,--((Table16[[#All],[시작시간]]&lt;=$C10)*(Table16[[#All],[종료시간]]&gt;=$D10)*(Table16[[#All],[날짜]]=P$3)),0)),"")),"")</f>
        <v/>
      </c>
      <c r="Q10" s="5" t="str">
        <f t="array" ref="Q10">IFERROR(INDEX(Table16[[#All],[색상]],MATCH(1,--((Table16[[#All],[시작시간]]&lt;=$C10)*(Table16[[#All],[종료시간]]&gt;=$D10)*(Table16[[#All],[날짜]]=P$3)),0)),"")</f>
        <v>빨강</v>
      </c>
      <c r="R10" s="22" t="str">
        <f t="array" ref="R10">IFERROR(IF(ISNA(INDEX(Table16[[#All],[표시값]],MATCH(1,--((Table16[[#All],[시작시간]]&lt;=$C9)*(Table16[[#All],[종료시간]]&gt;=$D9)*(Table16[[#All],[날짜]]=R$3)),0))),INDEX(Table16[[#All],[표시값]],MATCH(1,--((Table16[[#All],[시작시간]]&lt;=$C10)*(Table16[[#All],[종료시간]]&gt;=$D10)*(Table16[[#All],[날짜]]=R$3)),0)),IF(INDEX(Table16[[#All],[표시값]],MATCH(1,--((Table16[[#All],[시작시간]]&lt;=$C9)*(Table16[[#All],[종료시간]]&gt;=$D9)*(Table16[[#All],[날짜]]=R$3)),0))&lt;&gt;INDEX(Table16[[#All],[표시값]],MATCH(1,--((Table16[[#All],[시작시간]]&lt;=$C10)*(Table16[[#All],[종료시간]]&gt;=$D10)*(Table16[[#All],[날짜]]=R$3)),0)),INDEX(Table16[[#All],[표시값]],MATCH(1,--((Table16[[#All],[시작시간]]&lt;=$C10)*(Table16[[#All],[종료시간]]&gt;=$D10)*(Table16[[#All],[날짜]]=R$3)),0)),"")),"")</f>
        <v/>
      </c>
      <c r="S10" s="5" t="str">
        <f t="array" ref="S10">IFERROR(INDEX(Table16[[#All],[색상]],MATCH(1,--((Table16[[#All],[시작시간]]&lt;=$C10)*(Table16[[#All],[종료시간]]&gt;=$D10)*(Table16[[#All],[날짜]]=R$3)),0)),"")</f>
        <v>빨강</v>
      </c>
      <c r="U10" s="19">
        <v>45181</v>
      </c>
      <c r="V10" s="20">
        <v>0.3125</v>
      </c>
      <c r="W10" s="20">
        <v>0.375</v>
      </c>
      <c r="X10" s="21" t="s">
        <v>51</v>
      </c>
      <c r="Y10" s="4" t="s">
        <v>50</v>
      </c>
      <c r="Z10" s="4" t="s">
        <v>30</v>
      </c>
      <c r="AA10" s="4" t="str">
        <f>IF(Table16[[#This Row],[아이콘]]="",Table16[[#This Row],[일정]],Table16[[#This Row],[아이콘]]&amp;" "&amp;Table16[[#This Row],[일정]])</f>
        <v>🚘 출근</v>
      </c>
      <c r="AG10" s="4" t="s">
        <v>11</v>
      </c>
    </row>
    <row r="11" spans="2:33" ht="39" customHeight="1" x14ac:dyDescent="0.3">
      <c r="B11" s="15" t="str">
        <f t="shared" si="0"/>
        <v>7:30 - 8:00</v>
      </c>
      <c r="C11" s="16">
        <v>0.3125</v>
      </c>
      <c r="D11" s="16">
        <v>0.33333333333333331</v>
      </c>
      <c r="E11" s="17" t="b">
        <v>0</v>
      </c>
      <c r="F11" s="2"/>
      <c r="G11" s="18"/>
      <c r="H11" s="22" t="str">
        <f t="array" ref="H11">IFERROR(IF(ISNA(INDEX(Table16[[#All],[표시값]],MATCH(1,--((Table16[[#All],[시작시간]]&lt;=$C10)*(Table16[[#All],[종료시간]]&gt;=$D10)*(Table16[[#All],[날짜]]=H$3)),0))),INDEX(Table16[[#All],[표시값]],MATCH(1,--((Table16[[#All],[시작시간]]&lt;=$C11)*(Table16[[#All],[종료시간]]&gt;=$D11)*(Table16[[#All],[날짜]]=H$3)),0)),IF(INDEX(Table16[[#All],[표시값]],MATCH(1,--((Table16[[#All],[시작시간]]&lt;=$C10)*(Table16[[#All],[종료시간]]&gt;=$D10)*(Table16[[#All],[날짜]]=H$3)),0))&lt;&gt;INDEX(Table16[[#All],[표시값]],MATCH(1,--((Table16[[#All],[시작시간]]&lt;=$C11)*(Table16[[#All],[종료시간]]&gt;=$D11)*(Table16[[#All],[날짜]]=H$3)),0)),INDEX(Table16[[#All],[표시값]],MATCH(1,--((Table16[[#All],[시작시간]]&lt;=$C11)*(Table16[[#All],[종료시간]]&gt;=$D11)*(Table16[[#All],[날짜]]=H$3)),0)),"")),"")</f>
        <v>🚘 출근</v>
      </c>
      <c r="I11" s="23" t="str">
        <f t="array" ref="I11">IFERROR(INDEX(Table16[[#All],[색상]],MATCH(1,--((Table16[[#All],[시작시간]]&lt;=$C11)*(Table16[[#All],[종료시간]]&gt;=$D11)*(Table16[[#All],[날짜]]=H$3)),0)),"")</f>
        <v>파랑</v>
      </c>
      <c r="J11" s="22" t="str">
        <f t="array" ref="J11">IFERROR(IF(ISNA(INDEX(Table16[[#All],[표시값]],MATCH(1,--((Table16[[#All],[시작시간]]&lt;=$C10)*(Table16[[#All],[종료시간]]&gt;=$D10)*(Table16[[#All],[날짜]]=J$3)),0))),INDEX(Table16[[#All],[표시값]],MATCH(1,--((Table16[[#All],[시작시간]]&lt;=$C11)*(Table16[[#All],[종료시간]]&gt;=$D11)*(Table16[[#All],[날짜]]=J$3)),0)),IF(INDEX(Table16[[#All],[표시값]],MATCH(1,--((Table16[[#All],[시작시간]]&lt;=$C10)*(Table16[[#All],[종료시간]]&gt;=$D10)*(Table16[[#All],[날짜]]=J$3)),0))&lt;&gt;INDEX(Table16[[#All],[표시값]],MATCH(1,--((Table16[[#All],[시작시간]]&lt;=$C11)*(Table16[[#All],[종료시간]]&gt;=$D11)*(Table16[[#All],[날짜]]=J$3)),0)),INDEX(Table16[[#All],[표시값]],MATCH(1,--((Table16[[#All],[시작시간]]&lt;=$C11)*(Table16[[#All],[종료시간]]&gt;=$D11)*(Table16[[#All],[날짜]]=J$3)),0)),"")),"")</f>
        <v>🚘 출근</v>
      </c>
      <c r="K11" s="23" t="str">
        <f t="array" ref="K11">IFERROR(INDEX(Table16[[#All],[색상]],MATCH(1,--((Table16[[#All],[시작시간]]&lt;=$C11)*(Table16[[#All],[종료시간]]&gt;=$D11)*(Table16[[#All],[날짜]]=J$3)),0)),"")</f>
        <v>파랑</v>
      </c>
      <c r="L11" s="22" t="str">
        <f t="array" ref="L11">IFERROR(IF(ISNA(INDEX(Table16[[#All],[표시값]],MATCH(1,--((Table16[[#All],[시작시간]]&lt;=$C10)*(Table16[[#All],[종료시간]]&gt;=$D10)*(Table16[[#All],[날짜]]=L$3)),0))),INDEX(Table16[[#All],[표시값]],MATCH(1,--((Table16[[#All],[시작시간]]&lt;=$C11)*(Table16[[#All],[종료시간]]&gt;=$D11)*(Table16[[#All],[날짜]]=L$3)),0)),IF(INDEX(Table16[[#All],[표시값]],MATCH(1,--((Table16[[#All],[시작시간]]&lt;=$C10)*(Table16[[#All],[종료시간]]&gt;=$D10)*(Table16[[#All],[날짜]]=L$3)),0))&lt;&gt;INDEX(Table16[[#All],[표시값]],MATCH(1,--((Table16[[#All],[시작시간]]&lt;=$C11)*(Table16[[#All],[종료시간]]&gt;=$D11)*(Table16[[#All],[날짜]]=L$3)),0)),INDEX(Table16[[#All],[표시값]],MATCH(1,--((Table16[[#All],[시작시간]]&lt;=$C11)*(Table16[[#All],[종료시간]]&gt;=$D11)*(Table16[[#All],[날짜]]=L$3)),0)),"")),"")</f>
        <v>🚘 출근</v>
      </c>
      <c r="M11" s="23" t="str">
        <f t="array" ref="M11">IFERROR(INDEX(Table16[[#All],[색상]],MATCH(1,--((Table16[[#All],[시작시간]]&lt;=$C11)*(Table16[[#All],[종료시간]]&gt;=$D11)*(Table16[[#All],[날짜]]=L$3)),0)),"")</f>
        <v>파랑</v>
      </c>
      <c r="N11" s="22" t="str">
        <f t="array" ref="N11">IFERROR(IF(ISNA(INDEX(Table16[[#All],[표시값]],MATCH(1,--((Table16[[#All],[시작시간]]&lt;=$C10)*(Table16[[#All],[종료시간]]&gt;=$D10)*(Table16[[#All],[날짜]]=N$3)),0))),INDEX(Table16[[#All],[표시값]],MATCH(1,--((Table16[[#All],[시작시간]]&lt;=$C11)*(Table16[[#All],[종료시간]]&gt;=$D11)*(Table16[[#All],[날짜]]=N$3)),0)),IF(INDEX(Table16[[#All],[표시값]],MATCH(1,--((Table16[[#All],[시작시간]]&lt;=$C10)*(Table16[[#All],[종료시간]]&gt;=$D10)*(Table16[[#All],[날짜]]=N$3)),0))&lt;&gt;INDEX(Table16[[#All],[표시값]],MATCH(1,--((Table16[[#All],[시작시간]]&lt;=$C11)*(Table16[[#All],[종료시간]]&gt;=$D11)*(Table16[[#All],[날짜]]=N$3)),0)),INDEX(Table16[[#All],[표시값]],MATCH(1,--((Table16[[#All],[시작시간]]&lt;=$C11)*(Table16[[#All],[종료시간]]&gt;=$D11)*(Table16[[#All],[날짜]]=N$3)),0)),"")),"")</f>
        <v>🚘 출근</v>
      </c>
      <c r="O11" s="23" t="str">
        <f t="array" ref="O11">IFERROR(INDEX(Table16[[#All],[색상]],MATCH(1,--((Table16[[#All],[시작시간]]&lt;=$C11)*(Table16[[#All],[종료시간]]&gt;=$D11)*(Table16[[#All],[날짜]]=N$3)),0)),"")</f>
        <v>파랑</v>
      </c>
      <c r="P11" s="22" t="str">
        <f t="array" ref="P11">IFERROR(IF(ISNA(INDEX(Table16[[#All],[표시값]],MATCH(1,--((Table16[[#All],[시작시간]]&lt;=$C10)*(Table16[[#All],[종료시간]]&gt;=$D10)*(Table16[[#All],[날짜]]=P$3)),0))),INDEX(Table16[[#All],[표시값]],MATCH(1,--((Table16[[#All],[시작시간]]&lt;=$C11)*(Table16[[#All],[종료시간]]&gt;=$D11)*(Table16[[#All],[날짜]]=P$3)),0)),IF(INDEX(Table16[[#All],[표시값]],MATCH(1,--((Table16[[#All],[시작시간]]&lt;=$C10)*(Table16[[#All],[종료시간]]&gt;=$D10)*(Table16[[#All],[날짜]]=P$3)),0))&lt;&gt;INDEX(Table16[[#All],[표시값]],MATCH(1,--((Table16[[#All],[시작시간]]&lt;=$C11)*(Table16[[#All],[종료시간]]&gt;=$D11)*(Table16[[#All],[날짜]]=P$3)),0)),INDEX(Table16[[#All],[표시값]],MATCH(1,--((Table16[[#All],[시작시간]]&lt;=$C11)*(Table16[[#All],[종료시간]]&gt;=$D11)*(Table16[[#All],[날짜]]=P$3)),0)),"")),"")</f>
        <v/>
      </c>
      <c r="Q11" s="5" t="str">
        <f t="array" ref="Q11">IFERROR(INDEX(Table16[[#All],[색상]],MATCH(1,--((Table16[[#All],[시작시간]]&lt;=$C11)*(Table16[[#All],[종료시간]]&gt;=$D11)*(Table16[[#All],[날짜]]=P$3)),0)),"")</f>
        <v>빨강</v>
      </c>
      <c r="R11" s="22" t="str">
        <f t="array" ref="R11">IFERROR(IF(ISNA(INDEX(Table16[[#All],[표시값]],MATCH(1,--((Table16[[#All],[시작시간]]&lt;=$C10)*(Table16[[#All],[종료시간]]&gt;=$D10)*(Table16[[#All],[날짜]]=R$3)),0))),INDEX(Table16[[#All],[표시값]],MATCH(1,--((Table16[[#All],[시작시간]]&lt;=$C11)*(Table16[[#All],[종료시간]]&gt;=$D11)*(Table16[[#All],[날짜]]=R$3)),0)),IF(INDEX(Table16[[#All],[표시값]],MATCH(1,--((Table16[[#All],[시작시간]]&lt;=$C10)*(Table16[[#All],[종료시간]]&gt;=$D10)*(Table16[[#All],[날짜]]=R$3)),0))&lt;&gt;INDEX(Table16[[#All],[표시값]],MATCH(1,--((Table16[[#All],[시작시간]]&lt;=$C11)*(Table16[[#All],[종료시간]]&gt;=$D11)*(Table16[[#All],[날짜]]=R$3)),0)),INDEX(Table16[[#All],[표시값]],MATCH(1,--((Table16[[#All],[시작시간]]&lt;=$C11)*(Table16[[#All],[종료시간]]&gt;=$D11)*(Table16[[#All],[날짜]]=R$3)),0)),"")),"")</f>
        <v/>
      </c>
      <c r="S11" s="5" t="str">
        <f t="array" ref="S11">IFERROR(INDEX(Table16[[#All],[색상]],MATCH(1,--((Table16[[#All],[시작시간]]&lt;=$C11)*(Table16[[#All],[종료시간]]&gt;=$D11)*(Table16[[#All],[날짜]]=R$3)),0)),"")</f>
        <v>빨강</v>
      </c>
      <c r="U11" s="19">
        <v>45182</v>
      </c>
      <c r="V11" s="20">
        <v>0.3125</v>
      </c>
      <c r="W11" s="20">
        <v>0.375</v>
      </c>
      <c r="X11" s="21" t="s">
        <v>51</v>
      </c>
      <c r="Y11" s="4" t="s">
        <v>50</v>
      </c>
      <c r="Z11" s="4" t="s">
        <v>30</v>
      </c>
      <c r="AA11" s="4" t="str">
        <f>IF(Table16[[#This Row],[아이콘]]="",Table16[[#This Row],[일정]],Table16[[#This Row],[아이콘]]&amp;" "&amp;Table16[[#This Row],[일정]])</f>
        <v>🚘 출근</v>
      </c>
      <c r="AG11" s="4" t="s">
        <v>16</v>
      </c>
    </row>
    <row r="12" spans="2:33" ht="39" customHeight="1" x14ac:dyDescent="0.3">
      <c r="B12" s="15" t="str">
        <f t="shared" si="0"/>
        <v>8:00 - 9:00</v>
      </c>
      <c r="C12" s="16">
        <v>0.33333333333333331</v>
      </c>
      <c r="D12" s="16">
        <v>0.375</v>
      </c>
      <c r="E12" s="17" t="b">
        <v>0</v>
      </c>
      <c r="F12" s="2"/>
      <c r="G12" s="18"/>
      <c r="H12" s="22" t="str">
        <f t="array" ref="H12">IFERROR(IF(ISNA(INDEX(Table16[[#All],[표시값]],MATCH(1,--((Table16[[#All],[시작시간]]&lt;=$C11)*(Table16[[#All],[종료시간]]&gt;=$D11)*(Table16[[#All],[날짜]]=H$3)),0))),INDEX(Table16[[#All],[표시값]],MATCH(1,--((Table16[[#All],[시작시간]]&lt;=$C12)*(Table16[[#All],[종료시간]]&gt;=$D12)*(Table16[[#All],[날짜]]=H$3)),0)),IF(INDEX(Table16[[#All],[표시값]],MATCH(1,--((Table16[[#All],[시작시간]]&lt;=$C11)*(Table16[[#All],[종료시간]]&gt;=$D11)*(Table16[[#All],[날짜]]=H$3)),0))&lt;&gt;INDEX(Table16[[#All],[표시값]],MATCH(1,--((Table16[[#All],[시작시간]]&lt;=$C12)*(Table16[[#All],[종료시간]]&gt;=$D12)*(Table16[[#All],[날짜]]=H$3)),0)),INDEX(Table16[[#All],[표시값]],MATCH(1,--((Table16[[#All],[시작시간]]&lt;=$C12)*(Table16[[#All],[종료시간]]&gt;=$D12)*(Table16[[#All],[날짜]]=H$3)),0)),"")),"")</f>
        <v/>
      </c>
      <c r="I12" s="23" t="str">
        <f t="array" ref="I12">IFERROR(INDEX(Table16[[#All],[색상]],MATCH(1,--((Table16[[#All],[시작시간]]&lt;=$C12)*(Table16[[#All],[종료시간]]&gt;=$D12)*(Table16[[#All],[날짜]]=H$3)),0)),"")</f>
        <v>파랑</v>
      </c>
      <c r="J12" s="22" t="str">
        <f t="array" ref="J12">IFERROR(IF(ISNA(INDEX(Table16[[#All],[표시값]],MATCH(1,--((Table16[[#All],[시작시간]]&lt;=$C11)*(Table16[[#All],[종료시간]]&gt;=$D11)*(Table16[[#All],[날짜]]=J$3)),0))),INDEX(Table16[[#All],[표시값]],MATCH(1,--((Table16[[#All],[시작시간]]&lt;=$C12)*(Table16[[#All],[종료시간]]&gt;=$D12)*(Table16[[#All],[날짜]]=J$3)),0)),IF(INDEX(Table16[[#All],[표시값]],MATCH(1,--((Table16[[#All],[시작시간]]&lt;=$C11)*(Table16[[#All],[종료시간]]&gt;=$D11)*(Table16[[#All],[날짜]]=J$3)),0))&lt;&gt;INDEX(Table16[[#All],[표시값]],MATCH(1,--((Table16[[#All],[시작시간]]&lt;=$C12)*(Table16[[#All],[종료시간]]&gt;=$D12)*(Table16[[#All],[날짜]]=J$3)),0)),INDEX(Table16[[#All],[표시값]],MATCH(1,--((Table16[[#All],[시작시간]]&lt;=$C12)*(Table16[[#All],[종료시간]]&gt;=$D12)*(Table16[[#All],[날짜]]=J$3)),0)),"")),"")</f>
        <v/>
      </c>
      <c r="K12" s="23" t="str">
        <f t="array" ref="K12">IFERROR(INDEX(Table16[[#All],[색상]],MATCH(1,--((Table16[[#All],[시작시간]]&lt;=$C12)*(Table16[[#All],[종료시간]]&gt;=$D12)*(Table16[[#All],[날짜]]=J$3)),0)),"")</f>
        <v>파랑</v>
      </c>
      <c r="L12" s="22" t="str">
        <f t="array" ref="L12">IFERROR(IF(ISNA(INDEX(Table16[[#All],[표시값]],MATCH(1,--((Table16[[#All],[시작시간]]&lt;=$C11)*(Table16[[#All],[종료시간]]&gt;=$D11)*(Table16[[#All],[날짜]]=L$3)),0))),INDEX(Table16[[#All],[표시값]],MATCH(1,--((Table16[[#All],[시작시간]]&lt;=$C12)*(Table16[[#All],[종료시간]]&gt;=$D12)*(Table16[[#All],[날짜]]=L$3)),0)),IF(INDEX(Table16[[#All],[표시값]],MATCH(1,--((Table16[[#All],[시작시간]]&lt;=$C11)*(Table16[[#All],[종료시간]]&gt;=$D11)*(Table16[[#All],[날짜]]=L$3)),0))&lt;&gt;INDEX(Table16[[#All],[표시값]],MATCH(1,--((Table16[[#All],[시작시간]]&lt;=$C12)*(Table16[[#All],[종료시간]]&gt;=$D12)*(Table16[[#All],[날짜]]=L$3)),0)),INDEX(Table16[[#All],[표시값]],MATCH(1,--((Table16[[#All],[시작시간]]&lt;=$C12)*(Table16[[#All],[종료시간]]&gt;=$D12)*(Table16[[#All],[날짜]]=L$3)),0)),"")),"")</f>
        <v/>
      </c>
      <c r="M12" s="23" t="str">
        <f t="array" ref="M12">IFERROR(INDEX(Table16[[#All],[색상]],MATCH(1,--((Table16[[#All],[시작시간]]&lt;=$C12)*(Table16[[#All],[종료시간]]&gt;=$D12)*(Table16[[#All],[날짜]]=L$3)),0)),"")</f>
        <v>파랑</v>
      </c>
      <c r="N12" s="22" t="str">
        <f t="array" ref="N12">IFERROR(IF(ISNA(INDEX(Table16[[#All],[표시값]],MATCH(1,--((Table16[[#All],[시작시간]]&lt;=$C11)*(Table16[[#All],[종료시간]]&gt;=$D11)*(Table16[[#All],[날짜]]=N$3)),0))),INDEX(Table16[[#All],[표시값]],MATCH(1,--((Table16[[#All],[시작시간]]&lt;=$C12)*(Table16[[#All],[종료시간]]&gt;=$D12)*(Table16[[#All],[날짜]]=N$3)),0)),IF(INDEX(Table16[[#All],[표시값]],MATCH(1,--((Table16[[#All],[시작시간]]&lt;=$C11)*(Table16[[#All],[종료시간]]&gt;=$D11)*(Table16[[#All],[날짜]]=N$3)),0))&lt;&gt;INDEX(Table16[[#All],[표시값]],MATCH(1,--((Table16[[#All],[시작시간]]&lt;=$C12)*(Table16[[#All],[종료시간]]&gt;=$D12)*(Table16[[#All],[날짜]]=N$3)),0)),INDEX(Table16[[#All],[표시값]],MATCH(1,--((Table16[[#All],[시작시간]]&lt;=$C12)*(Table16[[#All],[종료시간]]&gt;=$D12)*(Table16[[#All],[날짜]]=N$3)),0)),"")),"")</f>
        <v/>
      </c>
      <c r="O12" s="23" t="str">
        <f t="array" ref="O12">IFERROR(INDEX(Table16[[#All],[색상]],MATCH(1,--((Table16[[#All],[시작시간]]&lt;=$C12)*(Table16[[#All],[종료시간]]&gt;=$D12)*(Table16[[#All],[날짜]]=N$3)),0)),"")</f>
        <v>파랑</v>
      </c>
      <c r="P12" s="22" t="str">
        <f t="array" ref="P12">IFERROR(IF(ISNA(INDEX(Table16[[#All],[표시값]],MATCH(1,--((Table16[[#All],[시작시간]]&lt;=$C11)*(Table16[[#All],[종료시간]]&gt;=$D11)*(Table16[[#All],[날짜]]=P$3)),0))),INDEX(Table16[[#All],[표시값]],MATCH(1,--((Table16[[#All],[시작시간]]&lt;=$C12)*(Table16[[#All],[종료시간]]&gt;=$D12)*(Table16[[#All],[날짜]]=P$3)),0)),IF(INDEX(Table16[[#All],[표시값]],MATCH(1,--((Table16[[#All],[시작시간]]&lt;=$C11)*(Table16[[#All],[종료시간]]&gt;=$D11)*(Table16[[#All],[날짜]]=P$3)),0))&lt;&gt;INDEX(Table16[[#All],[표시값]],MATCH(1,--((Table16[[#All],[시작시간]]&lt;=$C12)*(Table16[[#All],[종료시간]]&gt;=$D12)*(Table16[[#All],[날짜]]=P$3)),0)),INDEX(Table16[[#All],[표시값]],MATCH(1,--((Table16[[#All],[시작시간]]&lt;=$C12)*(Table16[[#All],[종료시간]]&gt;=$D12)*(Table16[[#All],[날짜]]=P$3)),0)),"")),"")</f>
        <v>🎮 게임(엘든링)</v>
      </c>
      <c r="Q12" s="5" t="str">
        <f t="array" ref="Q12">IFERROR(INDEX(Table16[[#All],[색상]],MATCH(1,--((Table16[[#All],[시작시간]]&lt;=$C12)*(Table16[[#All],[종료시간]]&gt;=$D12)*(Table16[[#All],[날짜]]=P$3)),0)),"")</f>
        <v>초록</v>
      </c>
      <c r="R12" s="22" t="str">
        <f t="array" ref="R12">IFERROR(IF(ISNA(INDEX(Table16[[#All],[표시값]],MATCH(1,--((Table16[[#All],[시작시간]]&lt;=$C11)*(Table16[[#All],[종료시간]]&gt;=$D11)*(Table16[[#All],[날짜]]=R$3)),0))),INDEX(Table16[[#All],[표시값]],MATCH(1,--((Table16[[#All],[시작시간]]&lt;=$C12)*(Table16[[#All],[종료시간]]&gt;=$D12)*(Table16[[#All],[날짜]]=R$3)),0)),IF(INDEX(Table16[[#All],[표시값]],MATCH(1,--((Table16[[#All],[시작시간]]&lt;=$C11)*(Table16[[#All],[종료시간]]&gt;=$D11)*(Table16[[#All],[날짜]]=R$3)),0))&lt;&gt;INDEX(Table16[[#All],[표시값]],MATCH(1,--((Table16[[#All],[시작시간]]&lt;=$C12)*(Table16[[#All],[종료시간]]&gt;=$D12)*(Table16[[#All],[날짜]]=R$3)),0)),INDEX(Table16[[#All],[표시값]],MATCH(1,--((Table16[[#All],[시작시간]]&lt;=$C12)*(Table16[[#All],[종료시간]]&gt;=$D12)*(Table16[[#All],[날짜]]=R$3)),0)),"")),"")</f>
        <v>🌿 벌초</v>
      </c>
      <c r="S12" s="5" t="str">
        <f t="array" ref="S12">IFERROR(INDEX(Table16[[#All],[색상]],MATCH(1,--((Table16[[#All],[시작시간]]&lt;=$C12)*(Table16[[#All],[종료시간]]&gt;=$D12)*(Table16[[#All],[날짜]]=R$3)),0)),"")</f>
        <v>남색</v>
      </c>
      <c r="U12" s="19">
        <v>45183</v>
      </c>
      <c r="V12" s="20">
        <v>0.3125</v>
      </c>
      <c r="W12" s="20">
        <v>0.375</v>
      </c>
      <c r="X12" s="21" t="s">
        <v>51</v>
      </c>
      <c r="Y12" s="4" t="s">
        <v>50</v>
      </c>
      <c r="Z12" s="4" t="s">
        <v>30</v>
      </c>
      <c r="AA12" s="4" t="str">
        <f>IF(Table16[[#This Row],[아이콘]]="",Table16[[#This Row],[일정]],Table16[[#This Row],[아이콘]]&amp;" "&amp;Table16[[#This Row],[일정]])</f>
        <v>🚘 출근</v>
      </c>
      <c r="AG12" s="4" t="s">
        <v>17</v>
      </c>
    </row>
    <row r="13" spans="2:33" ht="39" customHeight="1" x14ac:dyDescent="0.3">
      <c r="B13" s="15" t="str">
        <f t="shared" si="0"/>
        <v>9:00 - 10:00</v>
      </c>
      <c r="C13" s="16">
        <v>0.375</v>
      </c>
      <c r="D13" s="16">
        <v>0.41666666666666669</v>
      </c>
      <c r="E13" s="17" t="b">
        <v>0</v>
      </c>
      <c r="F13" s="2"/>
      <c r="G13" s="18"/>
      <c r="H13" s="22" t="str">
        <f t="array" ref="H13">IFERROR(IF(ISNA(INDEX(Table16[[#All],[표시값]],MATCH(1,--((Table16[[#All],[시작시간]]&lt;=$C12)*(Table16[[#All],[종료시간]]&gt;=$D12)*(Table16[[#All],[날짜]]=H$3)),0))),INDEX(Table16[[#All],[표시값]],MATCH(1,--((Table16[[#All],[시작시간]]&lt;=$C13)*(Table16[[#All],[종료시간]]&gt;=$D13)*(Table16[[#All],[날짜]]=H$3)),0)),IF(INDEX(Table16[[#All],[표시값]],MATCH(1,--((Table16[[#All],[시작시간]]&lt;=$C12)*(Table16[[#All],[종료시간]]&gt;=$D12)*(Table16[[#All],[날짜]]=H$3)),0))&lt;&gt;INDEX(Table16[[#All],[표시값]],MATCH(1,--((Table16[[#All],[시작시간]]&lt;=$C13)*(Table16[[#All],[종료시간]]&gt;=$D13)*(Table16[[#All],[날짜]]=H$3)),0)),INDEX(Table16[[#All],[표시값]],MATCH(1,--((Table16[[#All],[시작시간]]&lt;=$C13)*(Table16[[#All],[종료시간]]&gt;=$D13)*(Table16[[#All],[날짜]]=H$3)),0)),"")),"")</f>
        <v>🖱️ 업무</v>
      </c>
      <c r="I13" s="23" t="str">
        <f t="array" ref="I13">IFERROR(INDEX(Table16[[#All],[색상]],MATCH(1,--((Table16[[#All],[시작시간]]&lt;=$C13)*(Table16[[#All],[종료시간]]&gt;=$D13)*(Table16[[#All],[날짜]]=H$3)),0)),"")</f>
        <v>갈색</v>
      </c>
      <c r="J13" s="22" t="str">
        <f t="array" ref="J13">IFERROR(IF(ISNA(INDEX(Table16[[#All],[표시값]],MATCH(1,--((Table16[[#All],[시작시간]]&lt;=$C12)*(Table16[[#All],[종료시간]]&gt;=$D12)*(Table16[[#All],[날짜]]=J$3)),0))),INDEX(Table16[[#All],[표시값]],MATCH(1,--((Table16[[#All],[시작시간]]&lt;=$C13)*(Table16[[#All],[종료시간]]&gt;=$D13)*(Table16[[#All],[날짜]]=J$3)),0)),IF(INDEX(Table16[[#All],[표시값]],MATCH(1,--((Table16[[#All],[시작시간]]&lt;=$C12)*(Table16[[#All],[종료시간]]&gt;=$D12)*(Table16[[#All],[날짜]]=J$3)),0))&lt;&gt;INDEX(Table16[[#All],[표시값]],MATCH(1,--((Table16[[#All],[시작시간]]&lt;=$C13)*(Table16[[#All],[종료시간]]&gt;=$D13)*(Table16[[#All],[날짜]]=J$3)),0)),INDEX(Table16[[#All],[표시값]],MATCH(1,--((Table16[[#All],[시작시간]]&lt;=$C13)*(Table16[[#All],[종료시간]]&gt;=$D13)*(Table16[[#All],[날짜]]=J$3)),0)),"")),"")</f>
        <v>🖱️ 업무</v>
      </c>
      <c r="K13" s="23" t="str">
        <f t="array" ref="K13">IFERROR(INDEX(Table16[[#All],[색상]],MATCH(1,--((Table16[[#All],[시작시간]]&lt;=$C13)*(Table16[[#All],[종료시간]]&gt;=$D13)*(Table16[[#All],[날짜]]=J$3)),0)),"")</f>
        <v>갈색</v>
      </c>
      <c r="L13" s="22" t="str">
        <f t="array" ref="L13">IFERROR(IF(ISNA(INDEX(Table16[[#All],[표시값]],MATCH(1,--((Table16[[#All],[시작시간]]&lt;=$C12)*(Table16[[#All],[종료시간]]&gt;=$D12)*(Table16[[#All],[날짜]]=L$3)),0))),INDEX(Table16[[#All],[표시값]],MATCH(1,--((Table16[[#All],[시작시간]]&lt;=$C13)*(Table16[[#All],[종료시간]]&gt;=$D13)*(Table16[[#All],[날짜]]=L$3)),0)),IF(INDEX(Table16[[#All],[표시값]],MATCH(1,--((Table16[[#All],[시작시간]]&lt;=$C12)*(Table16[[#All],[종료시간]]&gt;=$D12)*(Table16[[#All],[날짜]]=L$3)),0))&lt;&gt;INDEX(Table16[[#All],[표시값]],MATCH(1,--((Table16[[#All],[시작시간]]&lt;=$C13)*(Table16[[#All],[종료시간]]&gt;=$D13)*(Table16[[#All],[날짜]]=L$3)),0)),INDEX(Table16[[#All],[표시값]],MATCH(1,--((Table16[[#All],[시작시간]]&lt;=$C13)*(Table16[[#All],[종료시간]]&gt;=$D13)*(Table16[[#All],[날짜]]=L$3)),0)),"")),"")</f>
        <v>🖱️ 업무</v>
      </c>
      <c r="M13" s="23" t="str">
        <f t="array" ref="M13">IFERROR(INDEX(Table16[[#All],[색상]],MATCH(1,--((Table16[[#All],[시작시간]]&lt;=$C13)*(Table16[[#All],[종료시간]]&gt;=$D13)*(Table16[[#All],[날짜]]=L$3)),0)),"")</f>
        <v>갈색</v>
      </c>
      <c r="N13" s="22" t="str">
        <f t="array" ref="N13">IFERROR(IF(ISNA(INDEX(Table16[[#All],[표시값]],MATCH(1,--((Table16[[#All],[시작시간]]&lt;=$C12)*(Table16[[#All],[종료시간]]&gt;=$D12)*(Table16[[#All],[날짜]]=N$3)),0))),INDEX(Table16[[#All],[표시값]],MATCH(1,--((Table16[[#All],[시작시간]]&lt;=$C13)*(Table16[[#All],[종료시간]]&gt;=$D13)*(Table16[[#All],[날짜]]=N$3)),0)),IF(INDEX(Table16[[#All],[표시값]],MATCH(1,--((Table16[[#All],[시작시간]]&lt;=$C12)*(Table16[[#All],[종료시간]]&gt;=$D12)*(Table16[[#All],[날짜]]=N$3)),0))&lt;&gt;INDEX(Table16[[#All],[표시값]],MATCH(1,--((Table16[[#All],[시작시간]]&lt;=$C13)*(Table16[[#All],[종료시간]]&gt;=$D13)*(Table16[[#All],[날짜]]=N$3)),0)),INDEX(Table16[[#All],[표시값]],MATCH(1,--((Table16[[#All],[시작시간]]&lt;=$C13)*(Table16[[#All],[종료시간]]&gt;=$D13)*(Table16[[#All],[날짜]]=N$3)),0)),"")),"")</f>
        <v>🖱️ 업무</v>
      </c>
      <c r="O13" s="23" t="str">
        <f t="array" ref="O13">IFERROR(INDEX(Table16[[#All],[색상]],MATCH(1,--((Table16[[#All],[시작시간]]&lt;=$C13)*(Table16[[#All],[종료시간]]&gt;=$D13)*(Table16[[#All],[날짜]]=N$3)),0)),"")</f>
        <v>갈색</v>
      </c>
      <c r="P13" s="22" t="str">
        <f t="array" ref="P13">IFERROR(IF(ISNA(INDEX(Table16[[#All],[표시값]],MATCH(1,--((Table16[[#All],[시작시간]]&lt;=$C12)*(Table16[[#All],[종료시간]]&gt;=$D12)*(Table16[[#All],[날짜]]=P$3)),0))),INDEX(Table16[[#All],[표시값]],MATCH(1,--((Table16[[#All],[시작시간]]&lt;=$C13)*(Table16[[#All],[종료시간]]&gt;=$D13)*(Table16[[#All],[날짜]]=P$3)),0)),IF(INDEX(Table16[[#All],[표시값]],MATCH(1,--((Table16[[#All],[시작시간]]&lt;=$C12)*(Table16[[#All],[종료시간]]&gt;=$D12)*(Table16[[#All],[날짜]]=P$3)),0))&lt;&gt;INDEX(Table16[[#All],[표시값]],MATCH(1,--((Table16[[#All],[시작시간]]&lt;=$C13)*(Table16[[#All],[종료시간]]&gt;=$D13)*(Table16[[#All],[날짜]]=P$3)),0)),INDEX(Table16[[#All],[표시값]],MATCH(1,--((Table16[[#All],[시작시간]]&lt;=$C13)*(Table16[[#All],[종료시간]]&gt;=$D13)*(Table16[[#All],[날짜]]=P$3)),0)),"")),"")</f>
        <v/>
      </c>
      <c r="Q13" s="5" t="str">
        <f t="array" ref="Q13">IFERROR(INDEX(Table16[[#All],[색상]],MATCH(1,--((Table16[[#All],[시작시간]]&lt;=$C13)*(Table16[[#All],[종료시간]]&gt;=$D13)*(Table16[[#All],[날짜]]=P$3)),0)),"")</f>
        <v>초록</v>
      </c>
      <c r="R13" s="22" t="str">
        <f t="array" ref="R13">IFERROR(IF(ISNA(INDEX(Table16[[#All],[표시값]],MATCH(1,--((Table16[[#All],[시작시간]]&lt;=$C12)*(Table16[[#All],[종료시간]]&gt;=$D12)*(Table16[[#All],[날짜]]=R$3)),0))),INDEX(Table16[[#All],[표시값]],MATCH(1,--((Table16[[#All],[시작시간]]&lt;=$C13)*(Table16[[#All],[종료시간]]&gt;=$D13)*(Table16[[#All],[날짜]]=R$3)),0)),IF(INDEX(Table16[[#All],[표시값]],MATCH(1,--((Table16[[#All],[시작시간]]&lt;=$C12)*(Table16[[#All],[종료시간]]&gt;=$D12)*(Table16[[#All],[날짜]]=R$3)),0))&lt;&gt;INDEX(Table16[[#All],[표시값]],MATCH(1,--((Table16[[#All],[시작시간]]&lt;=$C13)*(Table16[[#All],[종료시간]]&gt;=$D13)*(Table16[[#All],[날짜]]=R$3)),0)),INDEX(Table16[[#All],[표시값]],MATCH(1,--((Table16[[#All],[시작시간]]&lt;=$C13)*(Table16[[#All],[종료시간]]&gt;=$D13)*(Table16[[#All],[날짜]]=R$3)),0)),"")),"")</f>
        <v/>
      </c>
      <c r="S13" s="5" t="str">
        <f t="array" ref="S13">IFERROR(INDEX(Table16[[#All],[색상]],MATCH(1,--((Table16[[#All],[시작시간]]&lt;=$C13)*(Table16[[#All],[종료시간]]&gt;=$D13)*(Table16[[#All],[날짜]]=R$3)),0)),"")</f>
        <v>남색</v>
      </c>
      <c r="U13" s="19">
        <v>45184</v>
      </c>
      <c r="V13" s="20">
        <v>0.3125</v>
      </c>
      <c r="W13" s="20">
        <v>0.375</v>
      </c>
      <c r="X13" s="21" t="s">
        <v>51</v>
      </c>
      <c r="Y13" s="4" t="s">
        <v>50</v>
      </c>
      <c r="Z13" s="4" t="s">
        <v>30</v>
      </c>
      <c r="AA13" s="4" t="str">
        <f>IF(Table16[[#This Row],[아이콘]]="",Table16[[#This Row],[일정]],Table16[[#This Row],[아이콘]]&amp;" "&amp;Table16[[#This Row],[일정]])</f>
        <v>🚘 출근</v>
      </c>
    </row>
    <row r="14" spans="2:33" ht="39" customHeight="1" x14ac:dyDescent="0.3">
      <c r="B14" s="15" t="str">
        <f t="shared" si="0"/>
        <v>10:00 - 11:00</v>
      </c>
      <c r="C14" s="16">
        <v>0.41666666666666669</v>
      </c>
      <c r="D14" s="16">
        <v>0.45833333333333331</v>
      </c>
      <c r="E14" s="17" t="b">
        <v>0</v>
      </c>
      <c r="F14" s="2"/>
      <c r="G14" s="18"/>
      <c r="H14" s="22" t="str">
        <f t="array" ref="H14">IFERROR(IF(ISNA(INDEX(Table16[[#All],[표시값]],MATCH(1,--((Table16[[#All],[시작시간]]&lt;=$C13)*(Table16[[#All],[종료시간]]&gt;=$D13)*(Table16[[#All],[날짜]]=H$3)),0))),INDEX(Table16[[#All],[표시값]],MATCH(1,--((Table16[[#All],[시작시간]]&lt;=$C14)*(Table16[[#All],[종료시간]]&gt;=$D14)*(Table16[[#All],[날짜]]=H$3)),0)),IF(INDEX(Table16[[#All],[표시값]],MATCH(1,--((Table16[[#All],[시작시간]]&lt;=$C13)*(Table16[[#All],[종료시간]]&gt;=$D13)*(Table16[[#All],[날짜]]=H$3)),0))&lt;&gt;INDEX(Table16[[#All],[표시값]],MATCH(1,--((Table16[[#All],[시작시간]]&lt;=$C14)*(Table16[[#All],[종료시간]]&gt;=$D14)*(Table16[[#All],[날짜]]=H$3)),0)),INDEX(Table16[[#All],[표시값]],MATCH(1,--((Table16[[#All],[시작시간]]&lt;=$C14)*(Table16[[#All],[종료시간]]&gt;=$D14)*(Table16[[#All],[날짜]]=H$3)),0)),"")),"")</f>
        <v/>
      </c>
      <c r="I14" s="23" t="str">
        <f t="array" ref="I14">IFERROR(INDEX(Table16[[#All],[색상]],MATCH(1,--((Table16[[#All],[시작시간]]&lt;=$C14)*(Table16[[#All],[종료시간]]&gt;=$D14)*(Table16[[#All],[날짜]]=H$3)),0)),"")</f>
        <v>갈색</v>
      </c>
      <c r="J14" s="22" t="str">
        <f t="array" ref="J14">IFERROR(IF(ISNA(INDEX(Table16[[#All],[표시값]],MATCH(1,--((Table16[[#All],[시작시간]]&lt;=$C13)*(Table16[[#All],[종료시간]]&gt;=$D13)*(Table16[[#All],[날짜]]=J$3)),0))),INDEX(Table16[[#All],[표시값]],MATCH(1,--((Table16[[#All],[시작시간]]&lt;=$C14)*(Table16[[#All],[종료시간]]&gt;=$D14)*(Table16[[#All],[날짜]]=J$3)),0)),IF(INDEX(Table16[[#All],[표시값]],MATCH(1,--((Table16[[#All],[시작시간]]&lt;=$C13)*(Table16[[#All],[종료시간]]&gt;=$D13)*(Table16[[#All],[날짜]]=J$3)),0))&lt;&gt;INDEX(Table16[[#All],[표시값]],MATCH(1,--((Table16[[#All],[시작시간]]&lt;=$C14)*(Table16[[#All],[종료시간]]&gt;=$D14)*(Table16[[#All],[날짜]]=J$3)),0)),INDEX(Table16[[#All],[표시값]],MATCH(1,--((Table16[[#All],[시작시간]]&lt;=$C14)*(Table16[[#All],[종료시간]]&gt;=$D14)*(Table16[[#All],[날짜]]=J$3)),0)),"")),"")</f>
        <v/>
      </c>
      <c r="K14" s="23" t="str">
        <f t="array" ref="K14">IFERROR(INDEX(Table16[[#All],[색상]],MATCH(1,--((Table16[[#All],[시작시간]]&lt;=$C14)*(Table16[[#All],[종료시간]]&gt;=$D14)*(Table16[[#All],[날짜]]=J$3)),0)),"")</f>
        <v>갈색</v>
      </c>
      <c r="L14" s="22" t="str">
        <f t="array" ref="L14">IFERROR(IF(ISNA(INDEX(Table16[[#All],[표시값]],MATCH(1,--((Table16[[#All],[시작시간]]&lt;=$C13)*(Table16[[#All],[종료시간]]&gt;=$D13)*(Table16[[#All],[날짜]]=L$3)),0))),INDEX(Table16[[#All],[표시값]],MATCH(1,--((Table16[[#All],[시작시간]]&lt;=$C14)*(Table16[[#All],[종료시간]]&gt;=$D14)*(Table16[[#All],[날짜]]=L$3)),0)),IF(INDEX(Table16[[#All],[표시값]],MATCH(1,--((Table16[[#All],[시작시간]]&lt;=$C13)*(Table16[[#All],[종료시간]]&gt;=$D13)*(Table16[[#All],[날짜]]=L$3)),0))&lt;&gt;INDEX(Table16[[#All],[표시값]],MATCH(1,--((Table16[[#All],[시작시간]]&lt;=$C14)*(Table16[[#All],[종료시간]]&gt;=$D14)*(Table16[[#All],[날짜]]=L$3)),0)),INDEX(Table16[[#All],[표시값]],MATCH(1,--((Table16[[#All],[시작시간]]&lt;=$C14)*(Table16[[#All],[종료시간]]&gt;=$D14)*(Table16[[#All],[날짜]]=L$3)),0)),"")),"")</f>
        <v/>
      </c>
      <c r="M14" s="23" t="str">
        <f t="array" ref="M14">IFERROR(INDEX(Table16[[#All],[색상]],MATCH(1,--((Table16[[#All],[시작시간]]&lt;=$C14)*(Table16[[#All],[종료시간]]&gt;=$D14)*(Table16[[#All],[날짜]]=L$3)),0)),"")</f>
        <v>갈색</v>
      </c>
      <c r="N14" s="22" t="str">
        <f t="array" ref="N14">IFERROR(IF(ISNA(INDEX(Table16[[#All],[표시값]],MATCH(1,--((Table16[[#All],[시작시간]]&lt;=$C13)*(Table16[[#All],[종료시간]]&gt;=$D13)*(Table16[[#All],[날짜]]=N$3)),0))),INDEX(Table16[[#All],[표시값]],MATCH(1,--((Table16[[#All],[시작시간]]&lt;=$C14)*(Table16[[#All],[종료시간]]&gt;=$D14)*(Table16[[#All],[날짜]]=N$3)),0)),IF(INDEX(Table16[[#All],[표시값]],MATCH(1,--((Table16[[#All],[시작시간]]&lt;=$C13)*(Table16[[#All],[종료시간]]&gt;=$D13)*(Table16[[#All],[날짜]]=N$3)),0))&lt;&gt;INDEX(Table16[[#All],[표시값]],MATCH(1,--((Table16[[#All],[시작시간]]&lt;=$C14)*(Table16[[#All],[종료시간]]&gt;=$D14)*(Table16[[#All],[날짜]]=N$3)),0)),INDEX(Table16[[#All],[표시값]],MATCH(1,--((Table16[[#All],[시작시간]]&lt;=$C14)*(Table16[[#All],[종료시간]]&gt;=$D14)*(Table16[[#All],[날짜]]=N$3)),0)),"")),"")</f>
        <v/>
      </c>
      <c r="O14" s="23" t="str">
        <f t="array" ref="O14">IFERROR(INDEX(Table16[[#All],[색상]],MATCH(1,--((Table16[[#All],[시작시간]]&lt;=$C14)*(Table16[[#All],[종료시간]]&gt;=$D14)*(Table16[[#All],[날짜]]=N$3)),0)),"")</f>
        <v>갈색</v>
      </c>
      <c r="P14" s="22" t="str">
        <f t="array" ref="P14">IFERROR(IF(ISNA(INDEX(Table16[[#All],[표시값]],MATCH(1,--((Table16[[#All],[시작시간]]&lt;=$C13)*(Table16[[#All],[종료시간]]&gt;=$D13)*(Table16[[#All],[날짜]]=P$3)),0))),INDEX(Table16[[#All],[표시값]],MATCH(1,--((Table16[[#All],[시작시간]]&lt;=$C14)*(Table16[[#All],[종료시간]]&gt;=$D14)*(Table16[[#All],[날짜]]=P$3)),0)),IF(INDEX(Table16[[#All],[표시값]],MATCH(1,--((Table16[[#All],[시작시간]]&lt;=$C13)*(Table16[[#All],[종료시간]]&gt;=$D13)*(Table16[[#All],[날짜]]=P$3)),0))&lt;&gt;INDEX(Table16[[#All],[표시값]],MATCH(1,--((Table16[[#All],[시작시간]]&lt;=$C14)*(Table16[[#All],[종료시간]]&gt;=$D14)*(Table16[[#All],[날짜]]=P$3)),0)),INDEX(Table16[[#All],[표시값]],MATCH(1,--((Table16[[#All],[시작시간]]&lt;=$C14)*(Table16[[#All],[종료시간]]&gt;=$D14)*(Table16[[#All],[날짜]]=P$3)),0)),"")),"")</f>
        <v>🏥 병원(라식 검안)</v>
      </c>
      <c r="Q14" s="5" t="str">
        <f t="array" ref="Q14">IFERROR(INDEX(Table16[[#All],[색상]],MATCH(1,--((Table16[[#All],[시작시간]]&lt;=$C14)*(Table16[[#All],[종료시간]]&gt;=$D14)*(Table16[[#All],[날짜]]=P$3)),0)),"")</f>
        <v>빨강</v>
      </c>
      <c r="R14" s="22" t="str">
        <f t="array" ref="R14">IFERROR(IF(ISNA(INDEX(Table16[[#All],[표시값]],MATCH(1,--((Table16[[#All],[시작시간]]&lt;=$C13)*(Table16[[#All],[종료시간]]&gt;=$D13)*(Table16[[#All],[날짜]]=R$3)),0))),INDEX(Table16[[#All],[표시값]],MATCH(1,--((Table16[[#All],[시작시간]]&lt;=$C14)*(Table16[[#All],[종료시간]]&gt;=$D14)*(Table16[[#All],[날짜]]=R$3)),0)),IF(INDEX(Table16[[#All],[표시값]],MATCH(1,--((Table16[[#All],[시작시간]]&lt;=$C13)*(Table16[[#All],[종료시간]]&gt;=$D13)*(Table16[[#All],[날짜]]=R$3)),0))&lt;&gt;INDEX(Table16[[#All],[표시값]],MATCH(1,--((Table16[[#All],[시작시간]]&lt;=$C14)*(Table16[[#All],[종료시간]]&gt;=$D14)*(Table16[[#All],[날짜]]=R$3)),0)),INDEX(Table16[[#All],[표시값]],MATCH(1,--((Table16[[#All],[시작시간]]&lt;=$C14)*(Table16[[#All],[종료시간]]&gt;=$D14)*(Table16[[#All],[날짜]]=R$3)),0)),"")),"")</f>
        <v/>
      </c>
      <c r="S14" s="5" t="str">
        <f t="array" ref="S14">IFERROR(INDEX(Table16[[#All],[색상]],MATCH(1,--((Table16[[#All],[시작시간]]&lt;=$C14)*(Table16[[#All],[종료시간]]&gt;=$D14)*(Table16[[#All],[날짜]]=R$3)),0)),"")</f>
        <v>남색</v>
      </c>
      <c r="U14" s="19">
        <v>45181</v>
      </c>
      <c r="V14" s="20">
        <v>0.375</v>
      </c>
      <c r="W14" s="20">
        <v>0.5</v>
      </c>
      <c r="X14" s="21" t="s">
        <v>53</v>
      </c>
      <c r="Y14" s="4" t="s">
        <v>52</v>
      </c>
      <c r="Z14" s="4" t="s">
        <v>10</v>
      </c>
      <c r="AA14" s="4" t="str">
        <f>IF(Table16[[#This Row],[아이콘]]="",Table16[[#This Row],[일정]],Table16[[#This Row],[아이콘]]&amp;" "&amp;Table16[[#This Row],[일정]])</f>
        <v>🖱️ 업무</v>
      </c>
    </row>
    <row r="15" spans="2:33" ht="39" customHeight="1" x14ac:dyDescent="0.3">
      <c r="B15" s="15" t="str">
        <f t="shared" si="0"/>
        <v>11:00 - 12:00</v>
      </c>
      <c r="C15" s="16">
        <v>0.45833333333333331</v>
      </c>
      <c r="D15" s="16">
        <v>0.5</v>
      </c>
      <c r="E15" s="17" t="b">
        <v>0</v>
      </c>
      <c r="F15" s="2"/>
      <c r="G15" s="18"/>
      <c r="H15" s="22" t="str">
        <f t="array" ref="H15">IFERROR(IF(ISNA(INDEX(Table16[[#All],[표시값]],MATCH(1,--((Table16[[#All],[시작시간]]&lt;=$C14)*(Table16[[#All],[종료시간]]&gt;=$D14)*(Table16[[#All],[날짜]]=H$3)),0))),INDEX(Table16[[#All],[표시값]],MATCH(1,--((Table16[[#All],[시작시간]]&lt;=$C15)*(Table16[[#All],[종료시간]]&gt;=$D15)*(Table16[[#All],[날짜]]=H$3)),0)),IF(INDEX(Table16[[#All],[표시값]],MATCH(1,--((Table16[[#All],[시작시간]]&lt;=$C14)*(Table16[[#All],[종료시간]]&gt;=$D14)*(Table16[[#All],[날짜]]=H$3)),0))&lt;&gt;INDEX(Table16[[#All],[표시값]],MATCH(1,--((Table16[[#All],[시작시간]]&lt;=$C15)*(Table16[[#All],[종료시간]]&gt;=$D15)*(Table16[[#All],[날짜]]=H$3)),0)),INDEX(Table16[[#All],[표시값]],MATCH(1,--((Table16[[#All],[시작시간]]&lt;=$C15)*(Table16[[#All],[종료시간]]&gt;=$D15)*(Table16[[#All],[날짜]]=H$3)),0)),"")),"")</f>
        <v/>
      </c>
      <c r="I15" s="23" t="str">
        <f t="array" ref="I15">IFERROR(INDEX(Table16[[#All],[색상]],MATCH(1,--((Table16[[#All],[시작시간]]&lt;=$C15)*(Table16[[#All],[종료시간]]&gt;=$D15)*(Table16[[#All],[날짜]]=H$3)),0)),"")</f>
        <v>갈색</v>
      </c>
      <c r="J15" s="22" t="str">
        <f t="array" ref="J15">IFERROR(IF(ISNA(INDEX(Table16[[#All],[표시값]],MATCH(1,--((Table16[[#All],[시작시간]]&lt;=$C14)*(Table16[[#All],[종료시간]]&gt;=$D14)*(Table16[[#All],[날짜]]=J$3)),0))),INDEX(Table16[[#All],[표시값]],MATCH(1,--((Table16[[#All],[시작시간]]&lt;=$C15)*(Table16[[#All],[종료시간]]&gt;=$D15)*(Table16[[#All],[날짜]]=J$3)),0)),IF(INDEX(Table16[[#All],[표시값]],MATCH(1,--((Table16[[#All],[시작시간]]&lt;=$C14)*(Table16[[#All],[종료시간]]&gt;=$D14)*(Table16[[#All],[날짜]]=J$3)),0))&lt;&gt;INDEX(Table16[[#All],[표시값]],MATCH(1,--((Table16[[#All],[시작시간]]&lt;=$C15)*(Table16[[#All],[종료시간]]&gt;=$D15)*(Table16[[#All],[날짜]]=J$3)),0)),INDEX(Table16[[#All],[표시값]],MATCH(1,--((Table16[[#All],[시작시간]]&lt;=$C15)*(Table16[[#All],[종료시간]]&gt;=$D15)*(Table16[[#All],[날짜]]=J$3)),0)),"")),"")</f>
        <v/>
      </c>
      <c r="K15" s="23" t="str">
        <f t="array" ref="K15">IFERROR(INDEX(Table16[[#All],[색상]],MATCH(1,--((Table16[[#All],[시작시간]]&lt;=$C15)*(Table16[[#All],[종료시간]]&gt;=$D15)*(Table16[[#All],[날짜]]=J$3)),0)),"")</f>
        <v>갈색</v>
      </c>
      <c r="L15" s="22" t="str">
        <f t="array" ref="L15">IFERROR(IF(ISNA(INDEX(Table16[[#All],[표시값]],MATCH(1,--((Table16[[#All],[시작시간]]&lt;=$C14)*(Table16[[#All],[종료시간]]&gt;=$D14)*(Table16[[#All],[날짜]]=L$3)),0))),INDEX(Table16[[#All],[표시값]],MATCH(1,--((Table16[[#All],[시작시간]]&lt;=$C15)*(Table16[[#All],[종료시간]]&gt;=$D15)*(Table16[[#All],[날짜]]=L$3)),0)),IF(INDEX(Table16[[#All],[표시값]],MATCH(1,--((Table16[[#All],[시작시간]]&lt;=$C14)*(Table16[[#All],[종료시간]]&gt;=$D14)*(Table16[[#All],[날짜]]=L$3)),0))&lt;&gt;INDEX(Table16[[#All],[표시값]],MATCH(1,--((Table16[[#All],[시작시간]]&lt;=$C15)*(Table16[[#All],[종료시간]]&gt;=$D15)*(Table16[[#All],[날짜]]=L$3)),0)),INDEX(Table16[[#All],[표시값]],MATCH(1,--((Table16[[#All],[시작시간]]&lt;=$C15)*(Table16[[#All],[종료시간]]&gt;=$D15)*(Table16[[#All],[날짜]]=L$3)),0)),"")),"")</f>
        <v/>
      </c>
      <c r="M15" s="23" t="str">
        <f t="array" ref="M15">IFERROR(INDEX(Table16[[#All],[색상]],MATCH(1,--((Table16[[#All],[시작시간]]&lt;=$C15)*(Table16[[#All],[종료시간]]&gt;=$D15)*(Table16[[#All],[날짜]]=L$3)),0)),"")</f>
        <v>갈색</v>
      </c>
      <c r="N15" s="22" t="str">
        <f t="array" ref="N15">IFERROR(IF(ISNA(INDEX(Table16[[#All],[표시값]],MATCH(1,--((Table16[[#All],[시작시간]]&lt;=$C14)*(Table16[[#All],[종료시간]]&gt;=$D14)*(Table16[[#All],[날짜]]=N$3)),0))),INDEX(Table16[[#All],[표시값]],MATCH(1,--((Table16[[#All],[시작시간]]&lt;=$C15)*(Table16[[#All],[종료시간]]&gt;=$D15)*(Table16[[#All],[날짜]]=N$3)),0)),IF(INDEX(Table16[[#All],[표시값]],MATCH(1,--((Table16[[#All],[시작시간]]&lt;=$C14)*(Table16[[#All],[종료시간]]&gt;=$D14)*(Table16[[#All],[날짜]]=N$3)),0))&lt;&gt;INDEX(Table16[[#All],[표시값]],MATCH(1,--((Table16[[#All],[시작시간]]&lt;=$C15)*(Table16[[#All],[종료시간]]&gt;=$D15)*(Table16[[#All],[날짜]]=N$3)),0)),INDEX(Table16[[#All],[표시값]],MATCH(1,--((Table16[[#All],[시작시간]]&lt;=$C15)*(Table16[[#All],[종료시간]]&gt;=$D15)*(Table16[[#All],[날짜]]=N$3)),0)),"")),"")</f>
        <v/>
      </c>
      <c r="O15" s="23" t="str">
        <f t="array" ref="O15">IFERROR(INDEX(Table16[[#All],[색상]],MATCH(1,--((Table16[[#All],[시작시간]]&lt;=$C15)*(Table16[[#All],[종료시간]]&gt;=$D15)*(Table16[[#All],[날짜]]=N$3)),0)),"")</f>
        <v>갈색</v>
      </c>
      <c r="P15" s="22" t="str">
        <f t="array" ref="P15">IFERROR(IF(ISNA(INDEX(Table16[[#All],[표시값]],MATCH(1,--((Table16[[#All],[시작시간]]&lt;=$C14)*(Table16[[#All],[종료시간]]&gt;=$D14)*(Table16[[#All],[날짜]]=P$3)),0))),INDEX(Table16[[#All],[표시값]],MATCH(1,--((Table16[[#All],[시작시간]]&lt;=$C15)*(Table16[[#All],[종료시간]]&gt;=$D15)*(Table16[[#All],[날짜]]=P$3)),0)),IF(INDEX(Table16[[#All],[표시값]],MATCH(1,--((Table16[[#All],[시작시간]]&lt;=$C14)*(Table16[[#All],[종료시간]]&gt;=$D14)*(Table16[[#All],[날짜]]=P$3)),0))&lt;&gt;INDEX(Table16[[#All],[표시값]],MATCH(1,--((Table16[[#All],[시작시간]]&lt;=$C15)*(Table16[[#All],[종료시간]]&gt;=$D15)*(Table16[[#All],[날짜]]=P$3)),0)),INDEX(Table16[[#All],[표시값]],MATCH(1,--((Table16[[#All],[시작시간]]&lt;=$C15)*(Table16[[#All],[종료시간]]&gt;=$D15)*(Table16[[#All],[날짜]]=P$3)),0)),"")),"")</f>
        <v/>
      </c>
      <c r="Q15" s="5" t="str">
        <f t="array" ref="Q15">IFERROR(INDEX(Table16[[#All],[색상]],MATCH(1,--((Table16[[#All],[시작시간]]&lt;=$C15)*(Table16[[#All],[종료시간]]&gt;=$D15)*(Table16[[#All],[날짜]]=P$3)),0)),"")</f>
        <v>빨강</v>
      </c>
      <c r="R15" s="22" t="str">
        <f t="array" ref="R15">IFERROR(IF(ISNA(INDEX(Table16[[#All],[표시값]],MATCH(1,--((Table16[[#All],[시작시간]]&lt;=$C14)*(Table16[[#All],[종료시간]]&gt;=$D14)*(Table16[[#All],[날짜]]=R$3)),0))),INDEX(Table16[[#All],[표시값]],MATCH(1,--((Table16[[#All],[시작시간]]&lt;=$C15)*(Table16[[#All],[종료시간]]&gt;=$D15)*(Table16[[#All],[날짜]]=R$3)),0)),IF(INDEX(Table16[[#All],[표시값]],MATCH(1,--((Table16[[#All],[시작시간]]&lt;=$C14)*(Table16[[#All],[종료시간]]&gt;=$D14)*(Table16[[#All],[날짜]]=R$3)),0))&lt;&gt;INDEX(Table16[[#All],[표시값]],MATCH(1,--((Table16[[#All],[시작시간]]&lt;=$C15)*(Table16[[#All],[종료시간]]&gt;=$D15)*(Table16[[#All],[날짜]]=R$3)),0)),INDEX(Table16[[#All],[표시값]],MATCH(1,--((Table16[[#All],[시작시간]]&lt;=$C15)*(Table16[[#All],[종료시간]]&gt;=$D15)*(Table16[[#All],[날짜]]=R$3)),0)),"")),"")</f>
        <v/>
      </c>
      <c r="S15" s="5" t="str">
        <f t="array" ref="S15">IFERROR(INDEX(Table16[[#All],[색상]],MATCH(1,--((Table16[[#All],[시작시간]]&lt;=$C15)*(Table16[[#All],[종료시간]]&gt;=$D15)*(Table16[[#All],[날짜]]=R$3)),0)),"")</f>
        <v>남색</v>
      </c>
      <c r="U15" s="19">
        <v>45182</v>
      </c>
      <c r="V15" s="20">
        <v>0.375</v>
      </c>
      <c r="W15" s="20">
        <v>0.5</v>
      </c>
      <c r="X15" s="21" t="s">
        <v>53</v>
      </c>
      <c r="Y15" s="4" t="s">
        <v>52</v>
      </c>
      <c r="Z15" s="4" t="s">
        <v>10</v>
      </c>
      <c r="AA15" s="4" t="str">
        <f>IF(Table16[[#This Row],[아이콘]]="",Table16[[#This Row],[일정]],Table16[[#This Row],[아이콘]]&amp;" "&amp;Table16[[#This Row],[일정]])</f>
        <v>🖱️ 업무</v>
      </c>
    </row>
    <row r="16" spans="2:33" ht="39" customHeight="1" x14ac:dyDescent="0.3">
      <c r="B16" s="15" t="str">
        <f t="shared" si="0"/>
        <v>12:00 - 13:00</v>
      </c>
      <c r="C16" s="16">
        <v>0.5</v>
      </c>
      <c r="D16" s="16">
        <v>0.54166666666666663</v>
      </c>
      <c r="E16" s="17" t="b">
        <v>0</v>
      </c>
      <c r="F16" s="2"/>
      <c r="G16" s="18"/>
      <c r="H16" s="22" t="str">
        <f t="array" ref="H16">IFERROR(IF(ISNA(INDEX(Table16[[#All],[표시값]],MATCH(1,--((Table16[[#All],[시작시간]]&lt;=$C15)*(Table16[[#All],[종료시간]]&gt;=$D15)*(Table16[[#All],[날짜]]=H$3)),0))),INDEX(Table16[[#All],[표시값]],MATCH(1,--((Table16[[#All],[시작시간]]&lt;=$C16)*(Table16[[#All],[종료시간]]&gt;=$D16)*(Table16[[#All],[날짜]]=H$3)),0)),IF(INDEX(Table16[[#All],[표시값]],MATCH(1,--((Table16[[#All],[시작시간]]&lt;=$C15)*(Table16[[#All],[종료시간]]&gt;=$D15)*(Table16[[#All],[날짜]]=H$3)),0))&lt;&gt;INDEX(Table16[[#All],[표시값]],MATCH(1,--((Table16[[#All],[시작시간]]&lt;=$C16)*(Table16[[#All],[종료시간]]&gt;=$D16)*(Table16[[#All],[날짜]]=H$3)),0)),INDEX(Table16[[#All],[표시값]],MATCH(1,--((Table16[[#All],[시작시간]]&lt;=$C16)*(Table16[[#All],[종료시간]]&gt;=$D16)*(Table16[[#All],[날짜]]=H$3)),0)),"")),"")</f>
        <v>🍚 점심</v>
      </c>
      <c r="I16" s="23" t="str">
        <f t="array" ref="I16">IFERROR(INDEX(Table16[[#All],[색상]],MATCH(1,--((Table16[[#All],[시작시간]]&lt;=$C16)*(Table16[[#All],[종료시간]]&gt;=$D16)*(Table16[[#All],[날짜]]=H$3)),0)),"")</f>
        <v>노랑</v>
      </c>
      <c r="J16" s="22" t="str">
        <f t="array" ref="J16">IFERROR(IF(ISNA(INDEX(Table16[[#All],[표시값]],MATCH(1,--((Table16[[#All],[시작시간]]&lt;=$C15)*(Table16[[#All],[종료시간]]&gt;=$D15)*(Table16[[#All],[날짜]]=J$3)),0))),INDEX(Table16[[#All],[표시값]],MATCH(1,--((Table16[[#All],[시작시간]]&lt;=$C16)*(Table16[[#All],[종료시간]]&gt;=$D16)*(Table16[[#All],[날짜]]=J$3)),0)),IF(INDEX(Table16[[#All],[표시값]],MATCH(1,--((Table16[[#All],[시작시간]]&lt;=$C15)*(Table16[[#All],[종료시간]]&gt;=$D15)*(Table16[[#All],[날짜]]=J$3)),0))&lt;&gt;INDEX(Table16[[#All],[표시값]],MATCH(1,--((Table16[[#All],[시작시간]]&lt;=$C16)*(Table16[[#All],[종료시간]]&gt;=$D16)*(Table16[[#All],[날짜]]=J$3)),0)),INDEX(Table16[[#All],[표시값]],MATCH(1,--((Table16[[#All],[시작시간]]&lt;=$C16)*(Table16[[#All],[종료시간]]&gt;=$D16)*(Table16[[#All],[날짜]]=J$3)),0)),"")),"")</f>
        <v>🍚 점심</v>
      </c>
      <c r="K16" s="23" t="str">
        <f t="array" ref="K16">IFERROR(INDEX(Table16[[#All],[색상]],MATCH(1,--((Table16[[#All],[시작시간]]&lt;=$C16)*(Table16[[#All],[종료시간]]&gt;=$D16)*(Table16[[#All],[날짜]]=J$3)),0)),"")</f>
        <v>노랑</v>
      </c>
      <c r="L16" s="22" t="str">
        <f t="array" ref="L16">IFERROR(IF(ISNA(INDEX(Table16[[#All],[표시값]],MATCH(1,--((Table16[[#All],[시작시간]]&lt;=$C15)*(Table16[[#All],[종료시간]]&gt;=$D15)*(Table16[[#All],[날짜]]=L$3)),0))),INDEX(Table16[[#All],[표시값]],MATCH(1,--((Table16[[#All],[시작시간]]&lt;=$C16)*(Table16[[#All],[종료시간]]&gt;=$D16)*(Table16[[#All],[날짜]]=L$3)),0)),IF(INDEX(Table16[[#All],[표시값]],MATCH(1,--((Table16[[#All],[시작시간]]&lt;=$C15)*(Table16[[#All],[종료시간]]&gt;=$D15)*(Table16[[#All],[날짜]]=L$3)),0))&lt;&gt;INDEX(Table16[[#All],[표시값]],MATCH(1,--((Table16[[#All],[시작시간]]&lt;=$C16)*(Table16[[#All],[종료시간]]&gt;=$D16)*(Table16[[#All],[날짜]]=L$3)),0)),INDEX(Table16[[#All],[표시값]],MATCH(1,--((Table16[[#All],[시작시간]]&lt;=$C16)*(Table16[[#All],[종료시간]]&gt;=$D16)*(Table16[[#All],[날짜]]=L$3)),0)),"")),"")</f>
        <v>🍚 점심</v>
      </c>
      <c r="M16" s="23" t="str">
        <f t="array" ref="M16">IFERROR(INDEX(Table16[[#All],[색상]],MATCH(1,--((Table16[[#All],[시작시간]]&lt;=$C16)*(Table16[[#All],[종료시간]]&gt;=$D16)*(Table16[[#All],[날짜]]=L$3)),0)),"")</f>
        <v>노랑</v>
      </c>
      <c r="N16" s="22" t="str">
        <f t="array" ref="N16">IFERROR(IF(ISNA(INDEX(Table16[[#All],[표시값]],MATCH(1,--((Table16[[#All],[시작시간]]&lt;=$C15)*(Table16[[#All],[종료시간]]&gt;=$D15)*(Table16[[#All],[날짜]]=N$3)),0))),INDEX(Table16[[#All],[표시값]],MATCH(1,--((Table16[[#All],[시작시간]]&lt;=$C16)*(Table16[[#All],[종료시간]]&gt;=$D16)*(Table16[[#All],[날짜]]=N$3)),0)),IF(INDEX(Table16[[#All],[표시값]],MATCH(1,--((Table16[[#All],[시작시간]]&lt;=$C15)*(Table16[[#All],[종료시간]]&gt;=$D15)*(Table16[[#All],[날짜]]=N$3)),0))&lt;&gt;INDEX(Table16[[#All],[표시값]],MATCH(1,--((Table16[[#All],[시작시간]]&lt;=$C16)*(Table16[[#All],[종료시간]]&gt;=$D16)*(Table16[[#All],[날짜]]=N$3)),0)),INDEX(Table16[[#All],[표시값]],MATCH(1,--((Table16[[#All],[시작시간]]&lt;=$C16)*(Table16[[#All],[종료시간]]&gt;=$D16)*(Table16[[#All],[날짜]]=N$3)),0)),"")),"")</f>
        <v>🍚 점심</v>
      </c>
      <c r="O16" s="23" t="str">
        <f t="array" ref="O16">IFERROR(INDEX(Table16[[#All],[색상]],MATCH(1,--((Table16[[#All],[시작시간]]&lt;=$C16)*(Table16[[#All],[종료시간]]&gt;=$D16)*(Table16[[#All],[날짜]]=N$3)),0)),"")</f>
        <v>노랑</v>
      </c>
      <c r="P16" s="22" t="str">
        <f t="array" ref="P16">IFERROR(IF(ISNA(INDEX(Table16[[#All],[표시값]],MATCH(1,--((Table16[[#All],[시작시간]]&lt;=$C15)*(Table16[[#All],[종료시간]]&gt;=$D15)*(Table16[[#All],[날짜]]=P$3)),0))),INDEX(Table16[[#All],[표시값]],MATCH(1,--((Table16[[#All],[시작시간]]&lt;=$C16)*(Table16[[#All],[종료시간]]&gt;=$D16)*(Table16[[#All],[날짜]]=P$3)),0)),IF(INDEX(Table16[[#All],[표시값]],MATCH(1,--((Table16[[#All],[시작시간]]&lt;=$C15)*(Table16[[#All],[종료시간]]&gt;=$D15)*(Table16[[#All],[날짜]]=P$3)),0))&lt;&gt;INDEX(Table16[[#All],[표시값]],MATCH(1,--((Table16[[#All],[시작시간]]&lt;=$C16)*(Table16[[#All],[종료시간]]&gt;=$D16)*(Table16[[#All],[날짜]]=P$3)),0)),INDEX(Table16[[#All],[표시값]],MATCH(1,--((Table16[[#All],[시작시간]]&lt;=$C16)*(Table16[[#All],[종료시간]]&gt;=$D16)*(Table16[[#All],[날짜]]=P$3)),0)),"")),"")</f>
        <v/>
      </c>
      <c r="Q16" s="5" t="str">
        <f t="array" ref="Q16">IFERROR(INDEX(Table16[[#All],[색상]],MATCH(1,--((Table16[[#All],[시작시간]]&lt;=$C16)*(Table16[[#All],[종료시간]]&gt;=$D16)*(Table16[[#All],[날짜]]=P$3)),0)),"")</f>
        <v>빨강</v>
      </c>
      <c r="R16" s="22" t="str">
        <f t="array" ref="R16">IFERROR(IF(ISNA(INDEX(Table16[[#All],[표시값]],MATCH(1,--((Table16[[#All],[시작시간]]&lt;=$C15)*(Table16[[#All],[종료시간]]&gt;=$D15)*(Table16[[#All],[날짜]]=R$3)),0))),INDEX(Table16[[#All],[표시값]],MATCH(1,--((Table16[[#All],[시작시간]]&lt;=$C16)*(Table16[[#All],[종료시간]]&gt;=$D16)*(Table16[[#All],[날짜]]=R$3)),0)),IF(INDEX(Table16[[#All],[표시값]],MATCH(1,--((Table16[[#All],[시작시간]]&lt;=$C15)*(Table16[[#All],[종료시간]]&gt;=$D15)*(Table16[[#All],[날짜]]=R$3)),0))&lt;&gt;INDEX(Table16[[#All],[표시값]],MATCH(1,--((Table16[[#All],[시작시간]]&lt;=$C16)*(Table16[[#All],[종료시간]]&gt;=$D16)*(Table16[[#All],[날짜]]=R$3)),0)),INDEX(Table16[[#All],[표시값]],MATCH(1,--((Table16[[#All],[시작시간]]&lt;=$C16)*(Table16[[#All],[종료시간]]&gt;=$D16)*(Table16[[#All],[날짜]]=R$3)),0)),"")),"")</f>
        <v/>
      </c>
      <c r="S16" s="5" t="str">
        <f t="array" ref="S16">IFERROR(INDEX(Table16[[#All],[색상]],MATCH(1,--((Table16[[#All],[시작시간]]&lt;=$C16)*(Table16[[#All],[종료시간]]&gt;=$D16)*(Table16[[#All],[날짜]]=R$3)),0)),"")</f>
        <v>남색</v>
      </c>
      <c r="U16" s="19">
        <v>45183</v>
      </c>
      <c r="V16" s="20">
        <v>0.375</v>
      </c>
      <c r="W16" s="20">
        <v>0.5</v>
      </c>
      <c r="X16" s="21" t="s">
        <v>53</v>
      </c>
      <c r="Y16" s="4" t="s">
        <v>52</v>
      </c>
      <c r="Z16" s="4" t="s">
        <v>10</v>
      </c>
      <c r="AA16" s="30" t="str">
        <f>IF(Table16[[#This Row],[아이콘]]="",Table16[[#This Row],[일정]],Table16[[#This Row],[아이콘]]&amp;" "&amp;Table16[[#This Row],[일정]])</f>
        <v>🖱️ 업무</v>
      </c>
    </row>
    <row r="17" spans="2:27" ht="39" customHeight="1" x14ac:dyDescent="0.3">
      <c r="B17" s="15" t="str">
        <f t="shared" si="0"/>
        <v>13:00 - 14:00</v>
      </c>
      <c r="C17" s="16">
        <v>0.54166666666666663</v>
      </c>
      <c r="D17" s="16">
        <v>0.58333333333333337</v>
      </c>
      <c r="E17" s="17"/>
      <c r="F17" s="2"/>
      <c r="G17" s="18"/>
      <c r="H17" s="22" t="str">
        <f t="array" ref="H17">IFERROR(IF(ISNA(INDEX(Table16[[#All],[표시값]],MATCH(1,--((Table16[[#All],[시작시간]]&lt;=$C16)*(Table16[[#All],[종료시간]]&gt;=$D16)*(Table16[[#All],[날짜]]=H$3)),0))),INDEX(Table16[[#All],[표시값]],MATCH(1,--((Table16[[#All],[시작시간]]&lt;=$C17)*(Table16[[#All],[종료시간]]&gt;=$D17)*(Table16[[#All],[날짜]]=H$3)),0)),IF(INDEX(Table16[[#All],[표시값]],MATCH(1,--((Table16[[#All],[시작시간]]&lt;=$C16)*(Table16[[#All],[종료시간]]&gt;=$D16)*(Table16[[#All],[날짜]]=H$3)),0))&lt;&gt;INDEX(Table16[[#All],[표시값]],MATCH(1,--((Table16[[#All],[시작시간]]&lt;=$C17)*(Table16[[#All],[종료시간]]&gt;=$D17)*(Table16[[#All],[날짜]]=H$3)),0)),INDEX(Table16[[#All],[표시값]],MATCH(1,--((Table16[[#All],[시작시간]]&lt;=$C17)*(Table16[[#All],[종료시간]]&gt;=$D17)*(Table16[[#All],[날짜]]=H$3)),0)),"")),"")</f>
        <v>🖱️ 업무</v>
      </c>
      <c r="I17" s="24" t="str">
        <f t="array" ref="I17">IFERROR(INDEX(Table16[[#All],[색상]],MATCH(1,--((Table16[[#All],[시작시간]]&lt;=$C17)*(Table16[[#All],[종료시간]]&gt;=$D17)*(Table16[[#All],[날짜]]=H$3)),0)),"")</f>
        <v>갈색</v>
      </c>
      <c r="J17" s="22" t="str">
        <f t="array" ref="J17">IFERROR(IF(ISNA(INDEX(Table16[[#All],[표시값]],MATCH(1,--((Table16[[#All],[시작시간]]&lt;=$C16)*(Table16[[#All],[종료시간]]&gt;=$D16)*(Table16[[#All],[날짜]]=J$3)),0))),INDEX(Table16[[#All],[표시값]],MATCH(1,--((Table16[[#All],[시작시간]]&lt;=$C17)*(Table16[[#All],[종료시간]]&gt;=$D17)*(Table16[[#All],[날짜]]=J$3)),0)),IF(INDEX(Table16[[#All],[표시값]],MATCH(1,--((Table16[[#All],[시작시간]]&lt;=$C16)*(Table16[[#All],[종료시간]]&gt;=$D16)*(Table16[[#All],[날짜]]=J$3)),0))&lt;&gt;INDEX(Table16[[#All],[표시값]],MATCH(1,--((Table16[[#All],[시작시간]]&lt;=$C17)*(Table16[[#All],[종료시간]]&gt;=$D17)*(Table16[[#All],[날짜]]=J$3)),0)),INDEX(Table16[[#All],[표시값]],MATCH(1,--((Table16[[#All],[시작시간]]&lt;=$C17)*(Table16[[#All],[종료시간]]&gt;=$D17)*(Table16[[#All],[날짜]]=J$3)),0)),"")),"")</f>
        <v>🖱️ 업무</v>
      </c>
      <c r="K17" s="24" t="str">
        <f t="array" ref="K17">IFERROR(INDEX(Table16[[#All],[색상]],MATCH(1,--((Table16[[#All],[시작시간]]&lt;=$C17)*(Table16[[#All],[종료시간]]&gt;=$D17)*(Table16[[#All],[날짜]]=J$3)),0)),"")</f>
        <v>갈색</v>
      </c>
      <c r="L17" s="22" t="str">
        <f t="array" ref="L17">IFERROR(IF(ISNA(INDEX(Table16[[#All],[표시값]],MATCH(1,--((Table16[[#All],[시작시간]]&lt;=$C16)*(Table16[[#All],[종료시간]]&gt;=$D16)*(Table16[[#All],[날짜]]=L$3)),0))),INDEX(Table16[[#All],[표시값]],MATCH(1,--((Table16[[#All],[시작시간]]&lt;=$C17)*(Table16[[#All],[종료시간]]&gt;=$D17)*(Table16[[#All],[날짜]]=L$3)),0)),IF(INDEX(Table16[[#All],[표시값]],MATCH(1,--((Table16[[#All],[시작시간]]&lt;=$C16)*(Table16[[#All],[종료시간]]&gt;=$D16)*(Table16[[#All],[날짜]]=L$3)),0))&lt;&gt;INDEX(Table16[[#All],[표시값]],MATCH(1,--((Table16[[#All],[시작시간]]&lt;=$C17)*(Table16[[#All],[종료시간]]&gt;=$D17)*(Table16[[#All],[날짜]]=L$3)),0)),INDEX(Table16[[#All],[표시값]],MATCH(1,--((Table16[[#All],[시작시간]]&lt;=$C17)*(Table16[[#All],[종료시간]]&gt;=$D17)*(Table16[[#All],[날짜]]=L$3)),0)),"")),"")</f>
        <v>🖱️ 업무</v>
      </c>
      <c r="M17" s="24" t="str">
        <f t="array" ref="M17">IFERROR(INDEX(Table16[[#All],[색상]],MATCH(1,--((Table16[[#All],[시작시간]]&lt;=$C17)*(Table16[[#All],[종료시간]]&gt;=$D17)*(Table16[[#All],[날짜]]=L$3)),0)),"")</f>
        <v>갈색</v>
      </c>
      <c r="N17" s="22" t="str">
        <f t="array" ref="N17">IFERROR(IF(ISNA(INDEX(Table16[[#All],[표시값]],MATCH(1,--((Table16[[#All],[시작시간]]&lt;=$C16)*(Table16[[#All],[종료시간]]&gt;=$D16)*(Table16[[#All],[날짜]]=N$3)),0))),INDEX(Table16[[#All],[표시값]],MATCH(1,--((Table16[[#All],[시작시간]]&lt;=$C17)*(Table16[[#All],[종료시간]]&gt;=$D17)*(Table16[[#All],[날짜]]=N$3)),0)),IF(INDEX(Table16[[#All],[표시값]],MATCH(1,--((Table16[[#All],[시작시간]]&lt;=$C16)*(Table16[[#All],[종료시간]]&gt;=$D16)*(Table16[[#All],[날짜]]=N$3)),0))&lt;&gt;INDEX(Table16[[#All],[표시값]],MATCH(1,--((Table16[[#All],[시작시간]]&lt;=$C17)*(Table16[[#All],[종료시간]]&gt;=$D17)*(Table16[[#All],[날짜]]=N$3)),0)),INDEX(Table16[[#All],[표시값]],MATCH(1,--((Table16[[#All],[시작시간]]&lt;=$C17)*(Table16[[#All],[종료시간]]&gt;=$D17)*(Table16[[#All],[날짜]]=N$3)),0)),"")),"")</f>
        <v>🖱️ 업무</v>
      </c>
      <c r="O17" s="24" t="str">
        <f t="array" ref="O17">IFERROR(INDEX(Table16[[#All],[색상]],MATCH(1,--((Table16[[#All],[시작시간]]&lt;=$C17)*(Table16[[#All],[종료시간]]&gt;=$D17)*(Table16[[#All],[날짜]]=N$3)),0)),"")</f>
        <v>갈색</v>
      </c>
      <c r="P17" s="22" t="str">
        <f t="array" ref="P17">IFERROR(IF(ISNA(INDEX(Table16[[#All],[표시값]],MATCH(1,--((Table16[[#All],[시작시간]]&lt;=$C16)*(Table16[[#All],[종료시간]]&gt;=$D16)*(Table16[[#All],[날짜]]=P$3)),0))),INDEX(Table16[[#All],[표시값]],MATCH(1,--((Table16[[#All],[시작시간]]&lt;=$C17)*(Table16[[#All],[종료시간]]&gt;=$D17)*(Table16[[#All],[날짜]]=P$3)),0)),IF(INDEX(Table16[[#All],[표시값]],MATCH(1,--((Table16[[#All],[시작시간]]&lt;=$C16)*(Table16[[#All],[종료시간]]&gt;=$D16)*(Table16[[#All],[날짜]]=P$3)),0))&lt;&gt;INDEX(Table16[[#All],[표시값]],MATCH(1,--((Table16[[#All],[시작시간]]&lt;=$C17)*(Table16[[#All],[종료시간]]&gt;=$D17)*(Table16[[#All],[날짜]]=P$3)),0)),INDEX(Table16[[#All],[표시값]],MATCH(1,--((Table16[[#All],[시작시간]]&lt;=$C17)*(Table16[[#All],[종료시간]]&gt;=$D17)*(Table16[[#All],[날짜]]=P$3)),0)),"")),"")</f>
        <v/>
      </c>
      <c r="Q17" s="5" t="str">
        <f t="array" ref="Q17">IFERROR(INDEX(Table16[[#All],[색상]],MATCH(1,--((Table16[[#All],[시작시간]]&lt;=$C17)*(Table16[[#All],[종료시간]]&gt;=$D17)*(Table16[[#All],[날짜]]=P$3)),0)),"")</f>
        <v>빨강</v>
      </c>
      <c r="R17" s="22" t="str">
        <f t="array" ref="R17">IFERROR(IF(ISNA(INDEX(Table16[[#All],[표시값]],MATCH(1,--((Table16[[#All],[시작시간]]&lt;=$C16)*(Table16[[#All],[종료시간]]&gt;=$D16)*(Table16[[#All],[날짜]]=R$3)),0))),INDEX(Table16[[#All],[표시값]],MATCH(1,--((Table16[[#All],[시작시간]]&lt;=$C17)*(Table16[[#All],[종료시간]]&gt;=$D17)*(Table16[[#All],[날짜]]=R$3)),0)),IF(INDEX(Table16[[#All],[표시값]],MATCH(1,--((Table16[[#All],[시작시간]]&lt;=$C16)*(Table16[[#All],[종료시간]]&gt;=$D16)*(Table16[[#All],[날짜]]=R$3)),0))&lt;&gt;INDEX(Table16[[#All],[표시값]],MATCH(1,--((Table16[[#All],[시작시간]]&lt;=$C17)*(Table16[[#All],[종료시간]]&gt;=$D17)*(Table16[[#All],[날짜]]=R$3)),0)),INDEX(Table16[[#All],[표시값]],MATCH(1,--((Table16[[#All],[시작시간]]&lt;=$C17)*(Table16[[#All],[종료시간]]&gt;=$D17)*(Table16[[#All],[날짜]]=R$3)),0)),"")),"")</f>
        <v/>
      </c>
      <c r="S17" s="5" t="str">
        <f t="array" ref="S17">IFERROR(INDEX(Table16[[#All],[색상]],MATCH(1,--((Table16[[#All],[시작시간]]&lt;=$C17)*(Table16[[#All],[종료시간]]&gt;=$D17)*(Table16[[#All],[날짜]]=R$3)),0)),"")</f>
        <v>남색</v>
      </c>
      <c r="U17" s="19">
        <v>45184</v>
      </c>
      <c r="V17" s="20">
        <v>0.375</v>
      </c>
      <c r="W17" s="20">
        <v>0.5</v>
      </c>
      <c r="X17" s="21" t="s">
        <v>53</v>
      </c>
      <c r="Y17" s="4" t="s">
        <v>52</v>
      </c>
      <c r="Z17" s="4" t="s">
        <v>10</v>
      </c>
      <c r="AA17" s="30" t="str">
        <f>IF(Table16[[#This Row],[아이콘]]="",Table16[[#This Row],[일정]],Table16[[#This Row],[아이콘]]&amp;" "&amp;Table16[[#This Row],[일정]])</f>
        <v>🖱️ 업무</v>
      </c>
    </row>
    <row r="18" spans="2:27" ht="39" customHeight="1" x14ac:dyDescent="0.3">
      <c r="B18" s="15" t="str">
        <f t="shared" si="0"/>
        <v>14:00 - 15:00</v>
      </c>
      <c r="C18" s="16">
        <v>0.58333333333333337</v>
      </c>
      <c r="D18" s="16">
        <v>0.625</v>
      </c>
      <c r="E18" s="17"/>
      <c r="H18" s="22" t="str">
        <f t="array" ref="H18">IFERROR(IF(ISNA(INDEX(Table16[[#All],[표시값]],MATCH(1,--((Table16[[#All],[시작시간]]&lt;=$C17)*(Table16[[#All],[종료시간]]&gt;=$D17)*(Table16[[#All],[날짜]]=H$3)),0))),INDEX(Table16[[#All],[표시값]],MATCH(1,--((Table16[[#All],[시작시간]]&lt;=$C18)*(Table16[[#All],[종료시간]]&gt;=$D18)*(Table16[[#All],[날짜]]=H$3)),0)),IF(INDEX(Table16[[#All],[표시값]],MATCH(1,--((Table16[[#All],[시작시간]]&lt;=$C17)*(Table16[[#All],[종료시간]]&gt;=$D17)*(Table16[[#All],[날짜]]=H$3)),0))&lt;&gt;INDEX(Table16[[#All],[표시값]],MATCH(1,--((Table16[[#All],[시작시간]]&lt;=$C18)*(Table16[[#All],[종료시간]]&gt;=$D18)*(Table16[[#All],[날짜]]=H$3)),0)),INDEX(Table16[[#All],[표시값]],MATCH(1,--((Table16[[#All],[시작시간]]&lt;=$C18)*(Table16[[#All],[종료시간]]&gt;=$D18)*(Table16[[#All],[날짜]]=H$3)),0)),"")),"")</f>
        <v/>
      </c>
      <c r="I18" s="24" t="str">
        <f t="array" ref="I18">IFERROR(INDEX(Table16[[#All],[색상]],MATCH(1,--((Table16[[#All],[시작시간]]&lt;=$C18)*(Table16[[#All],[종료시간]]&gt;=$D18)*(Table16[[#All],[날짜]]=H$3)),0)),"")</f>
        <v>갈색</v>
      </c>
      <c r="J18" s="22" t="str">
        <f t="array" ref="J18">IFERROR(IF(ISNA(INDEX(Table16[[#All],[표시값]],MATCH(1,--((Table16[[#All],[시작시간]]&lt;=$C17)*(Table16[[#All],[종료시간]]&gt;=$D17)*(Table16[[#All],[날짜]]=J$3)),0))),INDEX(Table16[[#All],[표시값]],MATCH(1,--((Table16[[#All],[시작시간]]&lt;=$C18)*(Table16[[#All],[종료시간]]&gt;=$D18)*(Table16[[#All],[날짜]]=J$3)),0)),IF(INDEX(Table16[[#All],[표시값]],MATCH(1,--((Table16[[#All],[시작시간]]&lt;=$C17)*(Table16[[#All],[종료시간]]&gt;=$D17)*(Table16[[#All],[날짜]]=J$3)),0))&lt;&gt;INDEX(Table16[[#All],[표시값]],MATCH(1,--((Table16[[#All],[시작시간]]&lt;=$C18)*(Table16[[#All],[종료시간]]&gt;=$D18)*(Table16[[#All],[날짜]]=J$3)),0)),INDEX(Table16[[#All],[표시값]],MATCH(1,--((Table16[[#All],[시작시간]]&lt;=$C18)*(Table16[[#All],[종료시간]]&gt;=$D18)*(Table16[[#All],[날짜]]=J$3)),0)),"")),"")</f>
        <v/>
      </c>
      <c r="K18" s="24" t="str">
        <f t="array" ref="K18">IFERROR(INDEX(Table16[[#All],[색상]],MATCH(1,--((Table16[[#All],[시작시간]]&lt;=$C18)*(Table16[[#All],[종료시간]]&gt;=$D18)*(Table16[[#All],[날짜]]=J$3)),0)),"")</f>
        <v>갈색</v>
      </c>
      <c r="L18" s="22" t="str">
        <f t="array" ref="L18">IFERROR(IF(ISNA(INDEX(Table16[[#All],[표시값]],MATCH(1,--((Table16[[#All],[시작시간]]&lt;=$C17)*(Table16[[#All],[종료시간]]&gt;=$D17)*(Table16[[#All],[날짜]]=L$3)),0))),INDEX(Table16[[#All],[표시값]],MATCH(1,--((Table16[[#All],[시작시간]]&lt;=$C18)*(Table16[[#All],[종료시간]]&gt;=$D18)*(Table16[[#All],[날짜]]=L$3)),0)),IF(INDEX(Table16[[#All],[표시값]],MATCH(1,--((Table16[[#All],[시작시간]]&lt;=$C17)*(Table16[[#All],[종료시간]]&gt;=$D17)*(Table16[[#All],[날짜]]=L$3)),0))&lt;&gt;INDEX(Table16[[#All],[표시값]],MATCH(1,--((Table16[[#All],[시작시간]]&lt;=$C18)*(Table16[[#All],[종료시간]]&gt;=$D18)*(Table16[[#All],[날짜]]=L$3)),0)),INDEX(Table16[[#All],[표시값]],MATCH(1,--((Table16[[#All],[시작시간]]&lt;=$C18)*(Table16[[#All],[종료시간]]&gt;=$D18)*(Table16[[#All],[날짜]]=L$3)),0)),"")),"")</f>
        <v/>
      </c>
      <c r="M18" s="24" t="str">
        <f t="array" ref="M18">IFERROR(INDEX(Table16[[#All],[색상]],MATCH(1,--((Table16[[#All],[시작시간]]&lt;=$C18)*(Table16[[#All],[종료시간]]&gt;=$D18)*(Table16[[#All],[날짜]]=L$3)),0)),"")</f>
        <v>갈색</v>
      </c>
      <c r="N18" s="22" t="str">
        <f t="array" ref="N18">IFERROR(IF(ISNA(INDEX(Table16[[#All],[표시값]],MATCH(1,--((Table16[[#All],[시작시간]]&lt;=$C17)*(Table16[[#All],[종료시간]]&gt;=$D17)*(Table16[[#All],[날짜]]=N$3)),0))),INDEX(Table16[[#All],[표시값]],MATCH(1,--((Table16[[#All],[시작시간]]&lt;=$C18)*(Table16[[#All],[종료시간]]&gt;=$D18)*(Table16[[#All],[날짜]]=N$3)),0)),IF(INDEX(Table16[[#All],[표시값]],MATCH(1,--((Table16[[#All],[시작시간]]&lt;=$C17)*(Table16[[#All],[종료시간]]&gt;=$D17)*(Table16[[#All],[날짜]]=N$3)),0))&lt;&gt;INDEX(Table16[[#All],[표시값]],MATCH(1,--((Table16[[#All],[시작시간]]&lt;=$C18)*(Table16[[#All],[종료시간]]&gt;=$D18)*(Table16[[#All],[날짜]]=N$3)),0)),INDEX(Table16[[#All],[표시값]],MATCH(1,--((Table16[[#All],[시작시간]]&lt;=$C18)*(Table16[[#All],[종료시간]]&gt;=$D18)*(Table16[[#All],[날짜]]=N$3)),0)),"")),"")</f>
        <v/>
      </c>
      <c r="O18" s="24" t="str">
        <f t="array" ref="O18">IFERROR(INDEX(Table16[[#All],[색상]],MATCH(1,--((Table16[[#All],[시작시간]]&lt;=$C18)*(Table16[[#All],[종료시간]]&gt;=$D18)*(Table16[[#All],[날짜]]=N$3)),0)),"")</f>
        <v>갈색</v>
      </c>
      <c r="P18" s="22" t="str">
        <f t="array" ref="P18">IFERROR(IF(ISNA(INDEX(Table16[[#All],[표시값]],MATCH(1,--((Table16[[#All],[시작시간]]&lt;=$C17)*(Table16[[#All],[종료시간]]&gt;=$D17)*(Table16[[#All],[날짜]]=P$3)),0))),INDEX(Table16[[#All],[표시값]],MATCH(1,--((Table16[[#All],[시작시간]]&lt;=$C18)*(Table16[[#All],[종료시간]]&gt;=$D18)*(Table16[[#All],[날짜]]=P$3)),0)),IF(INDEX(Table16[[#All],[표시값]],MATCH(1,--((Table16[[#All],[시작시간]]&lt;=$C17)*(Table16[[#All],[종료시간]]&gt;=$D17)*(Table16[[#All],[날짜]]=P$3)),0))&lt;&gt;INDEX(Table16[[#All],[표시값]],MATCH(1,--((Table16[[#All],[시작시간]]&lt;=$C18)*(Table16[[#All],[종료시간]]&gt;=$D18)*(Table16[[#All],[날짜]]=P$3)),0)),INDEX(Table16[[#All],[표시값]],MATCH(1,--((Table16[[#All],[시작시간]]&lt;=$C18)*(Table16[[#All],[종료시간]]&gt;=$D18)*(Table16[[#All],[날짜]]=P$3)),0)),"")),"")</f>
        <v>🎮 게임(엘든링)</v>
      </c>
      <c r="Q18" s="5" t="str">
        <f t="array" ref="Q18">IFERROR(INDEX(Table16[[#All],[색상]],MATCH(1,--((Table16[[#All],[시작시간]]&lt;=$C18)*(Table16[[#All],[종료시간]]&gt;=$D18)*(Table16[[#All],[날짜]]=P$3)),0)),"")</f>
        <v>초록</v>
      </c>
      <c r="R18" s="22" t="str">
        <f t="array" ref="R18">IFERROR(IF(ISNA(INDEX(Table16[[#All],[표시값]],MATCH(1,--((Table16[[#All],[시작시간]]&lt;=$C17)*(Table16[[#All],[종료시간]]&gt;=$D17)*(Table16[[#All],[날짜]]=R$3)),0))),INDEX(Table16[[#All],[표시값]],MATCH(1,--((Table16[[#All],[시작시간]]&lt;=$C18)*(Table16[[#All],[종료시간]]&gt;=$D18)*(Table16[[#All],[날짜]]=R$3)),0)),IF(INDEX(Table16[[#All],[표시값]],MATCH(1,--((Table16[[#All],[시작시간]]&lt;=$C17)*(Table16[[#All],[종료시간]]&gt;=$D17)*(Table16[[#All],[날짜]]=R$3)),0))&lt;&gt;INDEX(Table16[[#All],[표시값]],MATCH(1,--((Table16[[#All],[시작시간]]&lt;=$C18)*(Table16[[#All],[종료시간]]&gt;=$D18)*(Table16[[#All],[날짜]]=R$3)),0)),INDEX(Table16[[#All],[표시값]],MATCH(1,--((Table16[[#All],[시작시간]]&lt;=$C18)*(Table16[[#All],[종료시간]]&gt;=$D18)*(Table16[[#All],[날짜]]=R$3)),0)),"")),"")</f>
        <v/>
      </c>
      <c r="S18" s="5" t="str">
        <f t="array" ref="S18">IFERROR(INDEX(Table16[[#All],[색상]],MATCH(1,--((Table16[[#All],[시작시간]]&lt;=$C18)*(Table16[[#All],[종료시간]]&gt;=$D18)*(Table16[[#All],[날짜]]=R$3)),0)),"")</f>
        <v>남색</v>
      </c>
      <c r="U18" s="19">
        <v>45181</v>
      </c>
      <c r="V18" s="20">
        <v>0.5</v>
      </c>
      <c r="W18" s="20">
        <v>0.54166666666666663</v>
      </c>
      <c r="X18" s="21" t="s">
        <v>55</v>
      </c>
      <c r="Y18" s="4" t="s">
        <v>54</v>
      </c>
      <c r="Z18" s="4" t="s">
        <v>28</v>
      </c>
      <c r="AA18" s="26" t="str">
        <f>IF(Table16[[#This Row],[아이콘]]="",Table16[[#This Row],[일정]],Table16[[#This Row],[아이콘]]&amp;" "&amp;Table16[[#This Row],[일정]])</f>
        <v>🍚 점심</v>
      </c>
    </row>
    <row r="19" spans="2:27" ht="39" customHeight="1" x14ac:dyDescent="0.3">
      <c r="B19" s="15" t="str">
        <f t="shared" si="0"/>
        <v>15:00 - 16:00</v>
      </c>
      <c r="C19" s="16">
        <v>0.625</v>
      </c>
      <c r="D19" s="16">
        <v>0.66666666666666663</v>
      </c>
      <c r="H19" s="22" t="str">
        <f t="array" ref="H19">IFERROR(IF(ISNA(INDEX(Table16[[#All],[표시값]],MATCH(1,--((Table16[[#All],[시작시간]]&lt;=$C18)*(Table16[[#All],[종료시간]]&gt;=$D18)*(Table16[[#All],[날짜]]=H$3)),0))),INDEX(Table16[[#All],[표시값]],MATCH(1,--((Table16[[#All],[시작시간]]&lt;=$C19)*(Table16[[#All],[종료시간]]&gt;=$D19)*(Table16[[#All],[날짜]]=H$3)),0)),IF(INDEX(Table16[[#All],[표시값]],MATCH(1,--((Table16[[#All],[시작시간]]&lt;=$C18)*(Table16[[#All],[종료시간]]&gt;=$D18)*(Table16[[#All],[날짜]]=H$3)),0))&lt;&gt;INDEX(Table16[[#All],[표시값]],MATCH(1,--((Table16[[#All],[시작시간]]&lt;=$C19)*(Table16[[#All],[종료시간]]&gt;=$D19)*(Table16[[#All],[날짜]]=H$3)),0)),INDEX(Table16[[#All],[표시값]],MATCH(1,--((Table16[[#All],[시작시간]]&lt;=$C19)*(Table16[[#All],[종료시간]]&gt;=$D19)*(Table16[[#All],[날짜]]=H$3)),0)),"")),"")</f>
        <v/>
      </c>
      <c r="I19" s="24" t="str">
        <f t="array" ref="I19">IFERROR(INDEX(Table16[[#All],[색상]],MATCH(1,--((Table16[[#All],[시작시간]]&lt;=$C19)*(Table16[[#All],[종료시간]]&gt;=$D19)*(Table16[[#All],[날짜]]=H$3)),0)),"")</f>
        <v>갈색</v>
      </c>
      <c r="J19" s="22" t="str">
        <f t="array" ref="J19">IFERROR(IF(ISNA(INDEX(Table16[[#All],[표시값]],MATCH(1,--((Table16[[#All],[시작시간]]&lt;=$C18)*(Table16[[#All],[종료시간]]&gt;=$D18)*(Table16[[#All],[날짜]]=J$3)),0))),INDEX(Table16[[#All],[표시값]],MATCH(1,--((Table16[[#All],[시작시간]]&lt;=$C19)*(Table16[[#All],[종료시간]]&gt;=$D19)*(Table16[[#All],[날짜]]=J$3)),0)),IF(INDEX(Table16[[#All],[표시값]],MATCH(1,--((Table16[[#All],[시작시간]]&lt;=$C18)*(Table16[[#All],[종료시간]]&gt;=$D18)*(Table16[[#All],[날짜]]=J$3)),0))&lt;&gt;INDEX(Table16[[#All],[표시값]],MATCH(1,--((Table16[[#All],[시작시간]]&lt;=$C19)*(Table16[[#All],[종료시간]]&gt;=$D19)*(Table16[[#All],[날짜]]=J$3)),0)),INDEX(Table16[[#All],[표시값]],MATCH(1,--((Table16[[#All],[시작시간]]&lt;=$C19)*(Table16[[#All],[종료시간]]&gt;=$D19)*(Table16[[#All],[날짜]]=J$3)),0)),"")),"")</f>
        <v/>
      </c>
      <c r="K19" s="24" t="str">
        <f t="array" ref="K19">IFERROR(INDEX(Table16[[#All],[색상]],MATCH(1,--((Table16[[#All],[시작시간]]&lt;=$C19)*(Table16[[#All],[종료시간]]&gt;=$D19)*(Table16[[#All],[날짜]]=J$3)),0)),"")</f>
        <v>갈색</v>
      </c>
      <c r="L19" s="22" t="str">
        <f t="array" ref="L19">IFERROR(IF(ISNA(INDEX(Table16[[#All],[표시값]],MATCH(1,--((Table16[[#All],[시작시간]]&lt;=$C18)*(Table16[[#All],[종료시간]]&gt;=$D18)*(Table16[[#All],[날짜]]=L$3)),0))),INDEX(Table16[[#All],[표시값]],MATCH(1,--((Table16[[#All],[시작시간]]&lt;=$C19)*(Table16[[#All],[종료시간]]&gt;=$D19)*(Table16[[#All],[날짜]]=L$3)),0)),IF(INDEX(Table16[[#All],[표시값]],MATCH(1,--((Table16[[#All],[시작시간]]&lt;=$C18)*(Table16[[#All],[종료시간]]&gt;=$D18)*(Table16[[#All],[날짜]]=L$3)),0))&lt;&gt;INDEX(Table16[[#All],[표시값]],MATCH(1,--((Table16[[#All],[시작시간]]&lt;=$C19)*(Table16[[#All],[종료시간]]&gt;=$D19)*(Table16[[#All],[날짜]]=L$3)),0)),INDEX(Table16[[#All],[표시값]],MATCH(1,--((Table16[[#All],[시작시간]]&lt;=$C19)*(Table16[[#All],[종료시간]]&gt;=$D19)*(Table16[[#All],[날짜]]=L$3)),0)),"")),"")</f>
        <v/>
      </c>
      <c r="M19" s="24" t="str">
        <f t="array" ref="M19">IFERROR(INDEX(Table16[[#All],[색상]],MATCH(1,--((Table16[[#All],[시작시간]]&lt;=$C19)*(Table16[[#All],[종료시간]]&gt;=$D19)*(Table16[[#All],[날짜]]=L$3)),0)),"")</f>
        <v>갈색</v>
      </c>
      <c r="N19" s="22" t="str">
        <f t="array" ref="N19">IFERROR(IF(ISNA(INDEX(Table16[[#All],[표시값]],MATCH(1,--((Table16[[#All],[시작시간]]&lt;=$C18)*(Table16[[#All],[종료시간]]&gt;=$D18)*(Table16[[#All],[날짜]]=N$3)),0))),INDEX(Table16[[#All],[표시값]],MATCH(1,--((Table16[[#All],[시작시간]]&lt;=$C19)*(Table16[[#All],[종료시간]]&gt;=$D19)*(Table16[[#All],[날짜]]=N$3)),0)),IF(INDEX(Table16[[#All],[표시값]],MATCH(1,--((Table16[[#All],[시작시간]]&lt;=$C18)*(Table16[[#All],[종료시간]]&gt;=$D18)*(Table16[[#All],[날짜]]=N$3)),0))&lt;&gt;INDEX(Table16[[#All],[표시값]],MATCH(1,--((Table16[[#All],[시작시간]]&lt;=$C19)*(Table16[[#All],[종료시간]]&gt;=$D19)*(Table16[[#All],[날짜]]=N$3)),0)),INDEX(Table16[[#All],[표시값]],MATCH(1,--((Table16[[#All],[시작시간]]&lt;=$C19)*(Table16[[#All],[종료시간]]&gt;=$D19)*(Table16[[#All],[날짜]]=N$3)),0)),"")),"")</f>
        <v/>
      </c>
      <c r="O19" s="24" t="str">
        <f t="array" ref="O19">IFERROR(INDEX(Table16[[#All],[색상]],MATCH(1,--((Table16[[#All],[시작시간]]&lt;=$C19)*(Table16[[#All],[종료시간]]&gt;=$D19)*(Table16[[#All],[날짜]]=N$3)),0)),"")</f>
        <v>갈색</v>
      </c>
      <c r="P19" s="22" t="str">
        <f t="array" ref="P19">IFERROR(IF(ISNA(INDEX(Table16[[#All],[표시값]],MATCH(1,--((Table16[[#All],[시작시간]]&lt;=$C18)*(Table16[[#All],[종료시간]]&gt;=$D18)*(Table16[[#All],[날짜]]=P$3)),0))),INDEX(Table16[[#All],[표시값]],MATCH(1,--((Table16[[#All],[시작시간]]&lt;=$C19)*(Table16[[#All],[종료시간]]&gt;=$D19)*(Table16[[#All],[날짜]]=P$3)),0)),IF(INDEX(Table16[[#All],[표시값]],MATCH(1,--((Table16[[#All],[시작시간]]&lt;=$C18)*(Table16[[#All],[종료시간]]&gt;=$D18)*(Table16[[#All],[날짜]]=P$3)),0))&lt;&gt;INDEX(Table16[[#All],[표시값]],MATCH(1,--((Table16[[#All],[시작시간]]&lt;=$C19)*(Table16[[#All],[종료시간]]&gt;=$D19)*(Table16[[#All],[날짜]]=P$3)),0)),INDEX(Table16[[#All],[표시값]],MATCH(1,--((Table16[[#All],[시작시간]]&lt;=$C19)*(Table16[[#All],[종료시간]]&gt;=$D19)*(Table16[[#All],[날짜]]=P$3)),0)),"")),"")</f>
        <v/>
      </c>
      <c r="Q19" s="5" t="str">
        <f t="array" ref="Q19">IFERROR(INDEX(Table16[[#All],[색상]],MATCH(1,--((Table16[[#All],[시작시간]]&lt;=$C19)*(Table16[[#All],[종료시간]]&gt;=$D19)*(Table16[[#All],[날짜]]=P$3)),0)),"")</f>
        <v>초록</v>
      </c>
      <c r="R19" s="22" t="str">
        <f t="array" ref="R19">IFERROR(IF(ISNA(INDEX(Table16[[#All],[표시값]],MATCH(1,--((Table16[[#All],[시작시간]]&lt;=$C18)*(Table16[[#All],[종료시간]]&gt;=$D18)*(Table16[[#All],[날짜]]=R$3)),0))),INDEX(Table16[[#All],[표시값]],MATCH(1,--((Table16[[#All],[시작시간]]&lt;=$C19)*(Table16[[#All],[종료시간]]&gt;=$D19)*(Table16[[#All],[날짜]]=R$3)),0)),IF(INDEX(Table16[[#All],[표시값]],MATCH(1,--((Table16[[#All],[시작시간]]&lt;=$C18)*(Table16[[#All],[종료시간]]&gt;=$D18)*(Table16[[#All],[날짜]]=R$3)),0))&lt;&gt;INDEX(Table16[[#All],[표시값]],MATCH(1,--((Table16[[#All],[시작시간]]&lt;=$C19)*(Table16[[#All],[종료시간]]&gt;=$D19)*(Table16[[#All],[날짜]]=R$3)),0)),INDEX(Table16[[#All],[표시값]],MATCH(1,--((Table16[[#All],[시작시간]]&lt;=$C19)*(Table16[[#All],[종료시간]]&gt;=$D19)*(Table16[[#All],[날짜]]=R$3)),0)),"")),"")</f>
        <v/>
      </c>
      <c r="S19" s="5" t="str">
        <f t="array" ref="S19">IFERROR(INDEX(Table16[[#All],[색상]],MATCH(1,--((Table16[[#All],[시작시간]]&lt;=$C19)*(Table16[[#All],[종료시간]]&gt;=$D19)*(Table16[[#All],[날짜]]=R$3)),0)),"")</f>
        <v>남색</v>
      </c>
      <c r="U19" s="19">
        <v>45182</v>
      </c>
      <c r="V19" s="20">
        <v>0.5</v>
      </c>
      <c r="W19" s="20">
        <v>0.54166666666666663</v>
      </c>
      <c r="X19" s="21" t="s">
        <v>55</v>
      </c>
      <c r="Y19" s="4" t="s">
        <v>54</v>
      </c>
      <c r="Z19" s="4" t="s">
        <v>28</v>
      </c>
      <c r="AA19" s="26" t="str">
        <f>IF(Table16[[#This Row],[아이콘]]="",Table16[[#This Row],[일정]],Table16[[#This Row],[아이콘]]&amp;" "&amp;Table16[[#This Row],[일정]])</f>
        <v>🍚 점심</v>
      </c>
    </row>
    <row r="20" spans="2:27" ht="39" customHeight="1" x14ac:dyDescent="0.3">
      <c r="B20" s="15" t="str">
        <f t="shared" si="0"/>
        <v>16:00 - 17:00</v>
      </c>
      <c r="C20" s="16">
        <v>0.66666666666666663</v>
      </c>
      <c r="D20" s="16">
        <v>0.70833333333333337</v>
      </c>
      <c r="H20" s="22" t="str">
        <f t="array" ref="H20">IFERROR(IF(ISNA(INDEX(Table16[[#All],[표시값]],MATCH(1,--((Table16[[#All],[시작시간]]&lt;=$C19)*(Table16[[#All],[종료시간]]&gt;=$D19)*(Table16[[#All],[날짜]]=H$3)),0))),INDEX(Table16[[#All],[표시값]],MATCH(1,--((Table16[[#All],[시작시간]]&lt;=$C20)*(Table16[[#All],[종료시간]]&gt;=$D20)*(Table16[[#All],[날짜]]=H$3)),0)),IF(INDEX(Table16[[#All],[표시값]],MATCH(1,--((Table16[[#All],[시작시간]]&lt;=$C19)*(Table16[[#All],[종료시간]]&gt;=$D19)*(Table16[[#All],[날짜]]=H$3)),0))&lt;&gt;INDEX(Table16[[#All],[표시값]],MATCH(1,--((Table16[[#All],[시작시간]]&lt;=$C20)*(Table16[[#All],[종료시간]]&gt;=$D20)*(Table16[[#All],[날짜]]=H$3)),0)),INDEX(Table16[[#All],[표시값]],MATCH(1,--((Table16[[#All],[시작시간]]&lt;=$C20)*(Table16[[#All],[종료시간]]&gt;=$D20)*(Table16[[#All],[날짜]]=H$3)),0)),"")),"")</f>
        <v/>
      </c>
      <c r="I20" s="24" t="str">
        <f t="array" ref="I20">IFERROR(INDEX(Table16[[#All],[색상]],MATCH(1,--((Table16[[#All],[시작시간]]&lt;=$C20)*(Table16[[#All],[종료시간]]&gt;=$D20)*(Table16[[#All],[날짜]]=H$3)),0)),"")</f>
        <v>갈색</v>
      </c>
      <c r="J20" s="22" t="str">
        <f t="array" ref="J20">IFERROR(IF(ISNA(INDEX(Table16[[#All],[표시값]],MATCH(1,--((Table16[[#All],[시작시간]]&lt;=$C19)*(Table16[[#All],[종료시간]]&gt;=$D19)*(Table16[[#All],[날짜]]=J$3)),0))),INDEX(Table16[[#All],[표시값]],MATCH(1,--((Table16[[#All],[시작시간]]&lt;=$C20)*(Table16[[#All],[종료시간]]&gt;=$D20)*(Table16[[#All],[날짜]]=J$3)),0)),IF(INDEX(Table16[[#All],[표시값]],MATCH(1,--((Table16[[#All],[시작시간]]&lt;=$C19)*(Table16[[#All],[종료시간]]&gt;=$D19)*(Table16[[#All],[날짜]]=J$3)),0))&lt;&gt;INDEX(Table16[[#All],[표시값]],MATCH(1,--((Table16[[#All],[시작시간]]&lt;=$C20)*(Table16[[#All],[종료시간]]&gt;=$D20)*(Table16[[#All],[날짜]]=J$3)),0)),INDEX(Table16[[#All],[표시값]],MATCH(1,--((Table16[[#All],[시작시간]]&lt;=$C20)*(Table16[[#All],[종료시간]]&gt;=$D20)*(Table16[[#All],[날짜]]=J$3)),0)),"")),"")</f>
        <v/>
      </c>
      <c r="K20" s="24" t="str">
        <f t="array" ref="K20">IFERROR(INDEX(Table16[[#All],[색상]],MATCH(1,--((Table16[[#All],[시작시간]]&lt;=$C20)*(Table16[[#All],[종료시간]]&gt;=$D20)*(Table16[[#All],[날짜]]=J$3)),0)),"")</f>
        <v>갈색</v>
      </c>
      <c r="L20" s="22" t="str">
        <f t="array" ref="L20">IFERROR(IF(ISNA(INDEX(Table16[[#All],[표시값]],MATCH(1,--((Table16[[#All],[시작시간]]&lt;=$C19)*(Table16[[#All],[종료시간]]&gt;=$D19)*(Table16[[#All],[날짜]]=L$3)),0))),INDEX(Table16[[#All],[표시값]],MATCH(1,--((Table16[[#All],[시작시간]]&lt;=$C20)*(Table16[[#All],[종료시간]]&gt;=$D20)*(Table16[[#All],[날짜]]=L$3)),0)),IF(INDEX(Table16[[#All],[표시값]],MATCH(1,--((Table16[[#All],[시작시간]]&lt;=$C19)*(Table16[[#All],[종료시간]]&gt;=$D19)*(Table16[[#All],[날짜]]=L$3)),0))&lt;&gt;INDEX(Table16[[#All],[표시값]],MATCH(1,--((Table16[[#All],[시작시간]]&lt;=$C20)*(Table16[[#All],[종료시간]]&gt;=$D20)*(Table16[[#All],[날짜]]=L$3)),0)),INDEX(Table16[[#All],[표시값]],MATCH(1,--((Table16[[#All],[시작시간]]&lt;=$C20)*(Table16[[#All],[종료시간]]&gt;=$D20)*(Table16[[#All],[날짜]]=L$3)),0)),"")),"")</f>
        <v/>
      </c>
      <c r="M20" s="24" t="str">
        <f t="array" ref="M20">IFERROR(INDEX(Table16[[#All],[색상]],MATCH(1,--((Table16[[#All],[시작시간]]&lt;=$C20)*(Table16[[#All],[종료시간]]&gt;=$D20)*(Table16[[#All],[날짜]]=L$3)),0)),"")</f>
        <v>갈색</v>
      </c>
      <c r="N20" s="22" t="str">
        <f t="array" ref="N20">IFERROR(IF(ISNA(INDEX(Table16[[#All],[표시값]],MATCH(1,--((Table16[[#All],[시작시간]]&lt;=$C19)*(Table16[[#All],[종료시간]]&gt;=$D19)*(Table16[[#All],[날짜]]=N$3)),0))),INDEX(Table16[[#All],[표시값]],MATCH(1,--((Table16[[#All],[시작시간]]&lt;=$C20)*(Table16[[#All],[종료시간]]&gt;=$D20)*(Table16[[#All],[날짜]]=N$3)),0)),IF(INDEX(Table16[[#All],[표시값]],MATCH(1,--((Table16[[#All],[시작시간]]&lt;=$C19)*(Table16[[#All],[종료시간]]&gt;=$D19)*(Table16[[#All],[날짜]]=N$3)),0))&lt;&gt;INDEX(Table16[[#All],[표시값]],MATCH(1,--((Table16[[#All],[시작시간]]&lt;=$C20)*(Table16[[#All],[종료시간]]&gt;=$D20)*(Table16[[#All],[날짜]]=N$3)),0)),INDEX(Table16[[#All],[표시값]],MATCH(1,--((Table16[[#All],[시작시간]]&lt;=$C20)*(Table16[[#All],[종료시간]]&gt;=$D20)*(Table16[[#All],[날짜]]=N$3)),0)),"")),"")</f>
        <v/>
      </c>
      <c r="O20" s="24" t="str">
        <f t="array" ref="O20">IFERROR(INDEX(Table16[[#All],[색상]],MATCH(1,--((Table16[[#All],[시작시간]]&lt;=$C20)*(Table16[[#All],[종료시간]]&gt;=$D20)*(Table16[[#All],[날짜]]=N$3)),0)),"")</f>
        <v>갈색</v>
      </c>
      <c r="P20" s="22" t="str">
        <f t="array" ref="P20">IFERROR(IF(ISNA(INDEX(Table16[[#All],[표시값]],MATCH(1,--((Table16[[#All],[시작시간]]&lt;=$C19)*(Table16[[#All],[종료시간]]&gt;=$D19)*(Table16[[#All],[날짜]]=P$3)),0))),INDEX(Table16[[#All],[표시값]],MATCH(1,--((Table16[[#All],[시작시간]]&lt;=$C20)*(Table16[[#All],[종료시간]]&gt;=$D20)*(Table16[[#All],[날짜]]=P$3)),0)),IF(INDEX(Table16[[#All],[표시값]],MATCH(1,--((Table16[[#All],[시작시간]]&lt;=$C19)*(Table16[[#All],[종료시간]]&gt;=$D19)*(Table16[[#All],[날짜]]=P$3)),0))&lt;&gt;INDEX(Table16[[#All],[표시값]],MATCH(1,--((Table16[[#All],[시작시간]]&lt;=$C20)*(Table16[[#All],[종료시간]]&gt;=$D20)*(Table16[[#All],[날짜]]=P$3)),0)),INDEX(Table16[[#All],[표시값]],MATCH(1,--((Table16[[#All],[시작시간]]&lt;=$C20)*(Table16[[#All],[종료시간]]&gt;=$D20)*(Table16[[#All],[날짜]]=P$3)),0)),"")),"")</f>
        <v/>
      </c>
      <c r="Q20" s="5" t="str">
        <f t="array" ref="Q20">IFERROR(INDEX(Table16[[#All],[색상]],MATCH(1,--((Table16[[#All],[시작시간]]&lt;=$C20)*(Table16[[#All],[종료시간]]&gt;=$D20)*(Table16[[#All],[날짜]]=P$3)),0)),"")</f>
        <v>초록</v>
      </c>
      <c r="R20" s="22" t="str">
        <f t="array" ref="R20">IFERROR(IF(ISNA(INDEX(Table16[[#All],[표시값]],MATCH(1,--((Table16[[#All],[시작시간]]&lt;=$C19)*(Table16[[#All],[종료시간]]&gt;=$D19)*(Table16[[#All],[날짜]]=R$3)),0))),INDEX(Table16[[#All],[표시값]],MATCH(1,--((Table16[[#All],[시작시간]]&lt;=$C20)*(Table16[[#All],[종료시간]]&gt;=$D20)*(Table16[[#All],[날짜]]=R$3)),0)),IF(INDEX(Table16[[#All],[표시값]],MATCH(1,--((Table16[[#All],[시작시간]]&lt;=$C19)*(Table16[[#All],[종료시간]]&gt;=$D19)*(Table16[[#All],[날짜]]=R$3)),0))&lt;&gt;INDEX(Table16[[#All],[표시값]],MATCH(1,--((Table16[[#All],[시작시간]]&lt;=$C20)*(Table16[[#All],[종료시간]]&gt;=$D20)*(Table16[[#All],[날짜]]=R$3)),0)),INDEX(Table16[[#All],[표시값]],MATCH(1,--((Table16[[#All],[시작시간]]&lt;=$C20)*(Table16[[#All],[종료시간]]&gt;=$D20)*(Table16[[#All],[날짜]]=R$3)),0)),"")),"")</f>
        <v/>
      </c>
      <c r="S20" s="5" t="str">
        <f t="array" ref="S20">IFERROR(INDEX(Table16[[#All],[색상]],MATCH(1,--((Table16[[#All],[시작시간]]&lt;=$C20)*(Table16[[#All],[종료시간]]&gt;=$D20)*(Table16[[#All],[날짜]]=R$3)),0)),"")</f>
        <v>남색</v>
      </c>
      <c r="U20" s="19">
        <v>45183</v>
      </c>
      <c r="V20" s="20">
        <v>0.5</v>
      </c>
      <c r="W20" s="20">
        <v>0.54166666666666663</v>
      </c>
      <c r="X20" s="21" t="s">
        <v>55</v>
      </c>
      <c r="Y20" s="4" t="s">
        <v>54</v>
      </c>
      <c r="Z20" s="4" t="s">
        <v>28</v>
      </c>
      <c r="AA20" s="26" t="str">
        <f>IF(Table16[[#This Row],[아이콘]]="",Table16[[#This Row],[일정]],Table16[[#This Row],[아이콘]]&amp;" "&amp;Table16[[#This Row],[일정]])</f>
        <v>🍚 점심</v>
      </c>
    </row>
    <row r="21" spans="2:27" ht="39" customHeight="1" x14ac:dyDescent="0.3">
      <c r="B21" s="15" t="str">
        <f t="shared" si="0"/>
        <v>17:00 - 18:00</v>
      </c>
      <c r="C21" s="16">
        <v>0.70833333333333337</v>
      </c>
      <c r="D21" s="16">
        <v>0.75</v>
      </c>
      <c r="H21" s="22" t="str">
        <f t="array" ref="H21">IFERROR(IF(ISNA(INDEX(Table16[[#All],[표시값]],MATCH(1,--((Table16[[#All],[시작시간]]&lt;=$C20)*(Table16[[#All],[종료시간]]&gt;=$D20)*(Table16[[#All],[날짜]]=H$3)),0))),INDEX(Table16[[#All],[표시값]],MATCH(1,--((Table16[[#All],[시작시간]]&lt;=$C21)*(Table16[[#All],[종료시간]]&gt;=$D21)*(Table16[[#All],[날짜]]=H$3)),0)),IF(INDEX(Table16[[#All],[표시값]],MATCH(1,--((Table16[[#All],[시작시간]]&lt;=$C20)*(Table16[[#All],[종료시간]]&gt;=$D20)*(Table16[[#All],[날짜]]=H$3)),0))&lt;&gt;INDEX(Table16[[#All],[표시값]],MATCH(1,--((Table16[[#All],[시작시간]]&lt;=$C21)*(Table16[[#All],[종료시간]]&gt;=$D21)*(Table16[[#All],[날짜]]=H$3)),0)),INDEX(Table16[[#All],[표시값]],MATCH(1,--((Table16[[#All],[시작시간]]&lt;=$C21)*(Table16[[#All],[종료시간]]&gt;=$D21)*(Table16[[#All],[날짜]]=H$3)),0)),"")),"")</f>
        <v/>
      </c>
      <c r="I21" s="24" t="str">
        <f t="array" ref="I21">IFERROR(INDEX(Table16[[#All],[색상]],MATCH(1,--((Table16[[#All],[시작시간]]&lt;=$C21)*(Table16[[#All],[종료시간]]&gt;=$D21)*(Table16[[#All],[날짜]]=H$3)),0)),"")</f>
        <v>갈색</v>
      </c>
      <c r="J21" s="22" t="str">
        <f t="array" ref="J21">IFERROR(IF(ISNA(INDEX(Table16[[#All],[표시값]],MATCH(1,--((Table16[[#All],[시작시간]]&lt;=$C20)*(Table16[[#All],[종료시간]]&gt;=$D20)*(Table16[[#All],[날짜]]=J$3)),0))),INDEX(Table16[[#All],[표시값]],MATCH(1,--((Table16[[#All],[시작시간]]&lt;=$C21)*(Table16[[#All],[종료시간]]&gt;=$D21)*(Table16[[#All],[날짜]]=J$3)),0)),IF(INDEX(Table16[[#All],[표시값]],MATCH(1,--((Table16[[#All],[시작시간]]&lt;=$C20)*(Table16[[#All],[종료시간]]&gt;=$D20)*(Table16[[#All],[날짜]]=J$3)),0))&lt;&gt;INDEX(Table16[[#All],[표시값]],MATCH(1,--((Table16[[#All],[시작시간]]&lt;=$C21)*(Table16[[#All],[종료시간]]&gt;=$D21)*(Table16[[#All],[날짜]]=J$3)),0)),INDEX(Table16[[#All],[표시값]],MATCH(1,--((Table16[[#All],[시작시간]]&lt;=$C21)*(Table16[[#All],[종료시간]]&gt;=$D21)*(Table16[[#All],[날짜]]=J$3)),0)),"")),"")</f>
        <v/>
      </c>
      <c r="K21" s="24" t="str">
        <f t="array" ref="K21">IFERROR(INDEX(Table16[[#All],[색상]],MATCH(1,--((Table16[[#All],[시작시간]]&lt;=$C21)*(Table16[[#All],[종료시간]]&gt;=$D21)*(Table16[[#All],[날짜]]=J$3)),0)),"")</f>
        <v>갈색</v>
      </c>
      <c r="L21" s="22" t="str">
        <f t="array" ref="L21">IFERROR(IF(ISNA(INDEX(Table16[[#All],[표시값]],MATCH(1,--((Table16[[#All],[시작시간]]&lt;=$C20)*(Table16[[#All],[종료시간]]&gt;=$D20)*(Table16[[#All],[날짜]]=L$3)),0))),INDEX(Table16[[#All],[표시값]],MATCH(1,--((Table16[[#All],[시작시간]]&lt;=$C21)*(Table16[[#All],[종료시간]]&gt;=$D21)*(Table16[[#All],[날짜]]=L$3)),0)),IF(INDEX(Table16[[#All],[표시값]],MATCH(1,--((Table16[[#All],[시작시간]]&lt;=$C20)*(Table16[[#All],[종료시간]]&gt;=$D20)*(Table16[[#All],[날짜]]=L$3)),0))&lt;&gt;INDEX(Table16[[#All],[표시값]],MATCH(1,--((Table16[[#All],[시작시간]]&lt;=$C21)*(Table16[[#All],[종료시간]]&gt;=$D21)*(Table16[[#All],[날짜]]=L$3)),0)),INDEX(Table16[[#All],[표시값]],MATCH(1,--((Table16[[#All],[시작시간]]&lt;=$C21)*(Table16[[#All],[종료시간]]&gt;=$D21)*(Table16[[#All],[날짜]]=L$3)),0)),"")),"")</f>
        <v/>
      </c>
      <c r="M21" s="24" t="str">
        <f t="array" ref="M21">IFERROR(INDEX(Table16[[#All],[색상]],MATCH(1,--((Table16[[#All],[시작시간]]&lt;=$C21)*(Table16[[#All],[종료시간]]&gt;=$D21)*(Table16[[#All],[날짜]]=L$3)),0)),"")</f>
        <v>갈색</v>
      </c>
      <c r="N21" s="22" t="str">
        <f t="array" ref="N21">IFERROR(IF(ISNA(INDEX(Table16[[#All],[표시값]],MATCH(1,--((Table16[[#All],[시작시간]]&lt;=$C20)*(Table16[[#All],[종료시간]]&gt;=$D20)*(Table16[[#All],[날짜]]=N$3)),0))),INDEX(Table16[[#All],[표시값]],MATCH(1,--((Table16[[#All],[시작시간]]&lt;=$C21)*(Table16[[#All],[종료시간]]&gt;=$D21)*(Table16[[#All],[날짜]]=N$3)),0)),IF(INDEX(Table16[[#All],[표시값]],MATCH(1,--((Table16[[#All],[시작시간]]&lt;=$C20)*(Table16[[#All],[종료시간]]&gt;=$D20)*(Table16[[#All],[날짜]]=N$3)),0))&lt;&gt;INDEX(Table16[[#All],[표시값]],MATCH(1,--((Table16[[#All],[시작시간]]&lt;=$C21)*(Table16[[#All],[종료시간]]&gt;=$D21)*(Table16[[#All],[날짜]]=N$3)),0)),INDEX(Table16[[#All],[표시값]],MATCH(1,--((Table16[[#All],[시작시간]]&lt;=$C21)*(Table16[[#All],[종료시간]]&gt;=$D21)*(Table16[[#All],[날짜]]=N$3)),0)),"")),"")</f>
        <v/>
      </c>
      <c r="O21" s="24" t="str">
        <f t="array" ref="O21">IFERROR(INDEX(Table16[[#All],[색상]],MATCH(1,--((Table16[[#All],[시작시간]]&lt;=$C21)*(Table16[[#All],[종료시간]]&gt;=$D21)*(Table16[[#All],[날짜]]=N$3)),0)),"")</f>
        <v>갈색</v>
      </c>
      <c r="P21" s="22" t="str">
        <f t="array" ref="P21">IFERROR(IF(ISNA(INDEX(Table16[[#All],[표시값]],MATCH(1,--((Table16[[#All],[시작시간]]&lt;=$C20)*(Table16[[#All],[종료시간]]&gt;=$D20)*(Table16[[#All],[날짜]]=P$3)),0))),INDEX(Table16[[#All],[표시값]],MATCH(1,--((Table16[[#All],[시작시간]]&lt;=$C21)*(Table16[[#All],[종료시간]]&gt;=$D21)*(Table16[[#All],[날짜]]=P$3)),0)),IF(INDEX(Table16[[#All],[표시값]],MATCH(1,--((Table16[[#All],[시작시간]]&lt;=$C20)*(Table16[[#All],[종료시간]]&gt;=$D20)*(Table16[[#All],[날짜]]=P$3)),0))&lt;&gt;INDEX(Table16[[#All],[표시값]],MATCH(1,--((Table16[[#All],[시작시간]]&lt;=$C21)*(Table16[[#All],[종료시간]]&gt;=$D21)*(Table16[[#All],[날짜]]=P$3)),0)),INDEX(Table16[[#All],[표시값]],MATCH(1,--((Table16[[#All],[시작시간]]&lt;=$C21)*(Table16[[#All],[종료시간]]&gt;=$D21)*(Table16[[#All],[날짜]]=P$3)),0)),"")),"")</f>
        <v>✏️ 반려동물 과제 하기</v>
      </c>
      <c r="Q21" s="5" t="str">
        <f t="array" ref="Q21">IFERROR(INDEX(Table16[[#All],[색상]],MATCH(1,--((Table16[[#All],[시작시간]]&lt;=$C21)*(Table16[[#All],[종료시간]]&gt;=$D21)*(Table16[[#All],[날짜]]=P$3)),0)),"")</f>
        <v>보라</v>
      </c>
      <c r="R21" s="22" t="str">
        <f t="array" ref="R21">IFERROR(IF(ISNA(INDEX(Table16[[#All],[표시값]],MATCH(1,--((Table16[[#All],[시작시간]]&lt;=$C20)*(Table16[[#All],[종료시간]]&gt;=$D20)*(Table16[[#All],[날짜]]=R$3)),0))),INDEX(Table16[[#All],[표시값]],MATCH(1,--((Table16[[#All],[시작시간]]&lt;=$C21)*(Table16[[#All],[종료시간]]&gt;=$D21)*(Table16[[#All],[날짜]]=R$3)),0)),IF(INDEX(Table16[[#All],[표시값]],MATCH(1,--((Table16[[#All],[시작시간]]&lt;=$C20)*(Table16[[#All],[종료시간]]&gt;=$D20)*(Table16[[#All],[날짜]]=R$3)),0))&lt;&gt;INDEX(Table16[[#All],[표시값]],MATCH(1,--((Table16[[#All],[시작시간]]&lt;=$C21)*(Table16[[#All],[종료시간]]&gt;=$D21)*(Table16[[#All],[날짜]]=R$3)),0)),INDEX(Table16[[#All],[표시값]],MATCH(1,--((Table16[[#All],[시작시간]]&lt;=$C21)*(Table16[[#All],[종료시간]]&gt;=$D21)*(Table16[[#All],[날짜]]=R$3)),0)),"")),"")</f>
        <v/>
      </c>
      <c r="S21" s="5" t="str">
        <f t="array" ref="S21">IFERROR(INDEX(Table16[[#All],[색상]],MATCH(1,--((Table16[[#All],[시작시간]]&lt;=$C21)*(Table16[[#All],[종료시간]]&gt;=$D21)*(Table16[[#All],[날짜]]=R$3)),0)),"")</f>
        <v>남색</v>
      </c>
      <c r="U21" s="19">
        <v>45184</v>
      </c>
      <c r="V21" s="20">
        <v>0.5</v>
      </c>
      <c r="W21" s="20">
        <v>0.54166666666666663</v>
      </c>
      <c r="X21" s="21" t="s">
        <v>55</v>
      </c>
      <c r="Y21" s="4" t="s">
        <v>54</v>
      </c>
      <c r="Z21" s="4" t="s">
        <v>28</v>
      </c>
      <c r="AA21" s="26" t="str">
        <f>IF(Table16[[#This Row],[아이콘]]="",Table16[[#This Row],[일정]],Table16[[#This Row],[아이콘]]&amp;" "&amp;Table16[[#This Row],[일정]])</f>
        <v>🍚 점심</v>
      </c>
    </row>
    <row r="22" spans="2:27" ht="39" customHeight="1" x14ac:dyDescent="0.3">
      <c r="B22" s="15" t="str">
        <f t="shared" si="0"/>
        <v>18:00 - 19:00</v>
      </c>
      <c r="C22" s="16">
        <v>0.75</v>
      </c>
      <c r="D22" s="16">
        <v>0.79166666666666663</v>
      </c>
      <c r="H22" s="22" t="str">
        <f t="array" ref="H22">IFERROR(IF(ISNA(INDEX(Table16[[#All],[표시값]],MATCH(1,--((Table16[[#All],[시작시간]]&lt;=$C21)*(Table16[[#All],[종료시간]]&gt;=$D21)*(Table16[[#All],[날짜]]=H$3)),0))),INDEX(Table16[[#All],[표시값]],MATCH(1,--((Table16[[#All],[시작시간]]&lt;=$C22)*(Table16[[#All],[종료시간]]&gt;=$D22)*(Table16[[#All],[날짜]]=H$3)),0)),IF(INDEX(Table16[[#All],[표시값]],MATCH(1,--((Table16[[#All],[시작시간]]&lt;=$C21)*(Table16[[#All],[종료시간]]&gt;=$D21)*(Table16[[#All],[날짜]]=H$3)),0))&lt;&gt;INDEX(Table16[[#All],[표시값]],MATCH(1,--((Table16[[#All],[시작시간]]&lt;=$C22)*(Table16[[#All],[종료시간]]&gt;=$D22)*(Table16[[#All],[날짜]]=H$3)),0)),INDEX(Table16[[#All],[표시값]],MATCH(1,--((Table16[[#All],[시작시간]]&lt;=$C22)*(Table16[[#All],[종료시간]]&gt;=$D22)*(Table16[[#All],[날짜]]=H$3)),0)),"")),"")</f>
        <v>🚘 퇴근</v>
      </c>
      <c r="I22" s="24" t="str">
        <f t="array" ref="I22">IFERROR(INDEX(Table16[[#All],[색상]],MATCH(1,--((Table16[[#All],[시작시간]]&lt;=$C22)*(Table16[[#All],[종료시간]]&gt;=$D22)*(Table16[[#All],[날짜]]=H$3)),0)),"")</f>
        <v>보라</v>
      </c>
      <c r="J22" s="22" t="str">
        <f t="array" ref="J22">IFERROR(IF(ISNA(INDEX(Table16[[#All],[표시값]],MATCH(1,--((Table16[[#All],[시작시간]]&lt;=$C21)*(Table16[[#All],[종료시간]]&gt;=$D21)*(Table16[[#All],[날짜]]=J$3)),0))),INDEX(Table16[[#All],[표시값]],MATCH(1,--((Table16[[#All],[시작시간]]&lt;=$C22)*(Table16[[#All],[종료시간]]&gt;=$D22)*(Table16[[#All],[날짜]]=J$3)),0)),IF(INDEX(Table16[[#All],[표시값]],MATCH(1,--((Table16[[#All],[시작시간]]&lt;=$C21)*(Table16[[#All],[종료시간]]&gt;=$D21)*(Table16[[#All],[날짜]]=J$3)),0))&lt;&gt;INDEX(Table16[[#All],[표시값]],MATCH(1,--((Table16[[#All],[시작시간]]&lt;=$C22)*(Table16[[#All],[종료시간]]&gt;=$D22)*(Table16[[#All],[날짜]]=J$3)),0)),INDEX(Table16[[#All],[표시값]],MATCH(1,--((Table16[[#All],[시작시간]]&lt;=$C22)*(Table16[[#All],[종료시간]]&gt;=$D22)*(Table16[[#All],[날짜]]=J$3)),0)),"")),"")</f>
        <v>🚘 퇴근</v>
      </c>
      <c r="K22" s="24" t="str">
        <f t="array" ref="K22">IFERROR(INDEX(Table16[[#All],[색상]],MATCH(1,--((Table16[[#All],[시작시간]]&lt;=$C22)*(Table16[[#All],[종료시간]]&gt;=$D22)*(Table16[[#All],[날짜]]=J$3)),0)),"")</f>
        <v>보라</v>
      </c>
      <c r="L22" s="22" t="str">
        <f t="array" ref="L22">IFERROR(IF(ISNA(INDEX(Table16[[#All],[표시값]],MATCH(1,--((Table16[[#All],[시작시간]]&lt;=$C21)*(Table16[[#All],[종료시간]]&gt;=$D21)*(Table16[[#All],[날짜]]=L$3)),0))),INDEX(Table16[[#All],[표시값]],MATCH(1,--((Table16[[#All],[시작시간]]&lt;=$C22)*(Table16[[#All],[종료시간]]&gt;=$D22)*(Table16[[#All],[날짜]]=L$3)),0)),IF(INDEX(Table16[[#All],[표시값]],MATCH(1,--((Table16[[#All],[시작시간]]&lt;=$C21)*(Table16[[#All],[종료시간]]&gt;=$D21)*(Table16[[#All],[날짜]]=L$3)),0))&lt;&gt;INDEX(Table16[[#All],[표시값]],MATCH(1,--((Table16[[#All],[시작시간]]&lt;=$C22)*(Table16[[#All],[종료시간]]&gt;=$D22)*(Table16[[#All],[날짜]]=L$3)),0)),INDEX(Table16[[#All],[표시값]],MATCH(1,--((Table16[[#All],[시작시간]]&lt;=$C22)*(Table16[[#All],[종료시간]]&gt;=$D22)*(Table16[[#All],[날짜]]=L$3)),0)),"")),"")</f>
        <v>🚘 퇴근</v>
      </c>
      <c r="M22" s="24" t="str">
        <f t="array" ref="M22">IFERROR(INDEX(Table16[[#All],[색상]],MATCH(1,--((Table16[[#All],[시작시간]]&lt;=$C22)*(Table16[[#All],[종료시간]]&gt;=$D22)*(Table16[[#All],[날짜]]=L$3)),0)),"")</f>
        <v>보라</v>
      </c>
      <c r="N22" s="22" t="str">
        <f t="array" ref="N22">IFERROR(IF(ISNA(INDEX(Table16[[#All],[표시값]],MATCH(1,--((Table16[[#All],[시작시간]]&lt;=$C21)*(Table16[[#All],[종료시간]]&gt;=$D21)*(Table16[[#All],[날짜]]=N$3)),0))),INDEX(Table16[[#All],[표시값]],MATCH(1,--((Table16[[#All],[시작시간]]&lt;=$C22)*(Table16[[#All],[종료시간]]&gt;=$D22)*(Table16[[#All],[날짜]]=N$3)),0)),IF(INDEX(Table16[[#All],[표시값]],MATCH(1,--((Table16[[#All],[시작시간]]&lt;=$C21)*(Table16[[#All],[종료시간]]&gt;=$D21)*(Table16[[#All],[날짜]]=N$3)),0))&lt;&gt;INDEX(Table16[[#All],[표시값]],MATCH(1,--((Table16[[#All],[시작시간]]&lt;=$C22)*(Table16[[#All],[종료시간]]&gt;=$D22)*(Table16[[#All],[날짜]]=N$3)),0)),INDEX(Table16[[#All],[표시값]],MATCH(1,--((Table16[[#All],[시작시간]]&lt;=$C22)*(Table16[[#All],[종료시간]]&gt;=$D22)*(Table16[[#All],[날짜]]=N$3)),0)),"")),"")</f>
        <v>🚘 퇴근</v>
      </c>
      <c r="O22" s="24" t="str">
        <f t="array" ref="O22">IFERROR(INDEX(Table16[[#All],[색상]],MATCH(1,--((Table16[[#All],[시작시간]]&lt;=$C22)*(Table16[[#All],[종료시간]]&gt;=$D22)*(Table16[[#All],[날짜]]=N$3)),0)),"")</f>
        <v>보라</v>
      </c>
      <c r="P22" s="22" t="str">
        <f t="array" ref="P22">IFERROR(IF(ISNA(INDEX(Table16[[#All],[표시값]],MATCH(1,--((Table16[[#All],[시작시간]]&lt;=$C21)*(Table16[[#All],[종료시간]]&gt;=$D21)*(Table16[[#All],[날짜]]=P$3)),0))),INDEX(Table16[[#All],[표시값]],MATCH(1,--((Table16[[#All],[시작시간]]&lt;=$C22)*(Table16[[#All],[종료시간]]&gt;=$D22)*(Table16[[#All],[날짜]]=P$3)),0)),IF(INDEX(Table16[[#All],[표시값]],MATCH(1,--((Table16[[#All],[시작시간]]&lt;=$C21)*(Table16[[#All],[종료시간]]&gt;=$D21)*(Table16[[#All],[날짜]]=P$3)),0))&lt;&gt;INDEX(Table16[[#All],[표시값]],MATCH(1,--((Table16[[#All],[시작시간]]&lt;=$C22)*(Table16[[#All],[종료시간]]&gt;=$D22)*(Table16[[#All],[날짜]]=P$3)),0)),INDEX(Table16[[#All],[표시값]],MATCH(1,--((Table16[[#All],[시작시간]]&lt;=$C22)*(Table16[[#All],[종료시간]]&gt;=$D22)*(Table16[[#All],[날짜]]=P$3)),0)),"")),"")</f>
        <v/>
      </c>
      <c r="Q22" s="5" t="str">
        <f t="array" ref="Q22">IFERROR(INDEX(Table16[[#All],[색상]],MATCH(1,--((Table16[[#All],[시작시간]]&lt;=$C22)*(Table16[[#All],[종료시간]]&gt;=$D22)*(Table16[[#All],[날짜]]=P$3)),0)),"")</f>
        <v>보라</v>
      </c>
      <c r="R22" s="22" t="str">
        <f t="array" ref="R22">IFERROR(IF(ISNA(INDEX(Table16[[#All],[표시값]],MATCH(1,--((Table16[[#All],[시작시간]]&lt;=$C21)*(Table16[[#All],[종료시간]]&gt;=$D21)*(Table16[[#All],[날짜]]=R$3)),0))),INDEX(Table16[[#All],[표시값]],MATCH(1,--((Table16[[#All],[시작시간]]&lt;=$C22)*(Table16[[#All],[종료시간]]&gt;=$D22)*(Table16[[#All],[날짜]]=R$3)),0)),IF(INDEX(Table16[[#All],[표시값]],MATCH(1,--((Table16[[#All],[시작시간]]&lt;=$C21)*(Table16[[#All],[종료시간]]&gt;=$D21)*(Table16[[#All],[날짜]]=R$3)),0))&lt;&gt;INDEX(Table16[[#All],[표시값]],MATCH(1,--((Table16[[#All],[시작시간]]&lt;=$C22)*(Table16[[#All],[종료시간]]&gt;=$D22)*(Table16[[#All],[날짜]]=R$3)),0)),INDEX(Table16[[#All],[표시값]],MATCH(1,--((Table16[[#All],[시작시간]]&lt;=$C22)*(Table16[[#All],[종료시간]]&gt;=$D22)*(Table16[[#All],[날짜]]=R$3)),0)),"")),"")</f>
        <v/>
      </c>
      <c r="S22" s="5" t="str">
        <f t="array" ref="S22">IFERROR(INDEX(Table16[[#All],[색상]],MATCH(1,--((Table16[[#All],[시작시간]]&lt;=$C22)*(Table16[[#All],[종료시간]]&gt;=$D22)*(Table16[[#All],[날짜]]=R$3)),0)),"")</f>
        <v>남색</v>
      </c>
      <c r="U22" s="19">
        <v>45181</v>
      </c>
      <c r="V22" s="20">
        <v>0.54166666666666663</v>
      </c>
      <c r="W22" s="20">
        <v>0.75</v>
      </c>
      <c r="X22" s="21" t="s">
        <v>53</v>
      </c>
      <c r="Y22" s="4" t="s">
        <v>52</v>
      </c>
      <c r="Z22" s="4" t="s">
        <v>10</v>
      </c>
      <c r="AA22" s="26" t="str">
        <f>IF(Table16[[#This Row],[아이콘]]="",Table16[[#This Row],[일정]],Table16[[#This Row],[아이콘]]&amp;" "&amp;Table16[[#This Row],[일정]])</f>
        <v>🖱️ 업무</v>
      </c>
    </row>
    <row r="23" spans="2:27" ht="39" customHeight="1" x14ac:dyDescent="0.3">
      <c r="B23" s="15" t="str">
        <f t="shared" si="0"/>
        <v>19:00 - 20:00</v>
      </c>
      <c r="C23" s="16">
        <v>0.79166666666666663</v>
      </c>
      <c r="D23" s="16">
        <v>0.83333333333333337</v>
      </c>
      <c r="H23" s="22" t="str">
        <f t="array" ref="H23">IFERROR(IF(ISNA(INDEX(Table16[[#All],[표시값]],MATCH(1,--((Table16[[#All],[시작시간]]&lt;=$C22)*(Table16[[#All],[종료시간]]&gt;=$D22)*(Table16[[#All],[날짜]]=H$3)),0))),INDEX(Table16[[#All],[표시값]],MATCH(1,--((Table16[[#All],[시작시간]]&lt;=$C23)*(Table16[[#All],[종료시간]]&gt;=$D23)*(Table16[[#All],[날짜]]=H$3)),0)),IF(INDEX(Table16[[#All],[표시값]],MATCH(1,--((Table16[[#All],[시작시간]]&lt;=$C22)*(Table16[[#All],[종료시간]]&gt;=$D22)*(Table16[[#All],[날짜]]=H$3)),0))&lt;&gt;INDEX(Table16[[#All],[표시값]],MATCH(1,--((Table16[[#All],[시작시간]]&lt;=$C23)*(Table16[[#All],[종료시간]]&gt;=$D23)*(Table16[[#All],[날짜]]=H$3)),0)),INDEX(Table16[[#All],[표시값]],MATCH(1,--((Table16[[#All],[시작시간]]&lt;=$C23)*(Table16[[#All],[종료시간]]&gt;=$D23)*(Table16[[#All],[날짜]]=H$3)),0)),"")),"")</f>
        <v>🍚 저녘</v>
      </c>
      <c r="I23" s="24" t="str">
        <f t="array" ref="I23">IFERROR(INDEX(Table16[[#All],[색상]],MATCH(1,--((Table16[[#All],[시작시간]]&lt;=$C23)*(Table16[[#All],[종료시간]]&gt;=$D23)*(Table16[[#All],[날짜]]=H$3)),0)),"")</f>
        <v>노랑</v>
      </c>
      <c r="J23" s="22" t="str">
        <f t="array" ref="J23">IFERROR(IF(ISNA(INDEX(Table16[[#All],[표시값]],MATCH(1,--((Table16[[#All],[시작시간]]&lt;=$C22)*(Table16[[#All],[종료시간]]&gt;=$D22)*(Table16[[#All],[날짜]]=J$3)),0))),INDEX(Table16[[#All],[표시값]],MATCH(1,--((Table16[[#All],[시작시간]]&lt;=$C23)*(Table16[[#All],[종료시간]]&gt;=$D23)*(Table16[[#All],[날짜]]=J$3)),0)),IF(INDEX(Table16[[#All],[표시값]],MATCH(1,--((Table16[[#All],[시작시간]]&lt;=$C22)*(Table16[[#All],[종료시간]]&gt;=$D22)*(Table16[[#All],[날짜]]=J$3)),0))&lt;&gt;INDEX(Table16[[#All],[표시값]],MATCH(1,--((Table16[[#All],[시작시간]]&lt;=$C23)*(Table16[[#All],[종료시간]]&gt;=$D23)*(Table16[[#All],[날짜]]=J$3)),0)),INDEX(Table16[[#All],[표시값]],MATCH(1,--((Table16[[#All],[시작시간]]&lt;=$C23)*(Table16[[#All],[종료시간]]&gt;=$D23)*(Table16[[#All],[날짜]]=J$3)),0)),"")),"")</f>
        <v>🍚 저녘</v>
      </c>
      <c r="K23" s="24" t="str">
        <f t="array" ref="K23">IFERROR(INDEX(Table16[[#All],[색상]],MATCH(1,--((Table16[[#All],[시작시간]]&lt;=$C23)*(Table16[[#All],[종료시간]]&gt;=$D23)*(Table16[[#All],[날짜]]=J$3)),0)),"")</f>
        <v>노랑</v>
      </c>
      <c r="L23" s="22" t="str">
        <f t="array" ref="L23">IFERROR(IF(ISNA(INDEX(Table16[[#All],[표시값]],MATCH(1,--((Table16[[#All],[시작시간]]&lt;=$C22)*(Table16[[#All],[종료시간]]&gt;=$D22)*(Table16[[#All],[날짜]]=L$3)),0))),INDEX(Table16[[#All],[표시값]],MATCH(1,--((Table16[[#All],[시작시간]]&lt;=$C23)*(Table16[[#All],[종료시간]]&gt;=$D23)*(Table16[[#All],[날짜]]=L$3)),0)),IF(INDEX(Table16[[#All],[표시값]],MATCH(1,--((Table16[[#All],[시작시간]]&lt;=$C22)*(Table16[[#All],[종료시간]]&gt;=$D22)*(Table16[[#All],[날짜]]=L$3)),0))&lt;&gt;INDEX(Table16[[#All],[표시값]],MATCH(1,--((Table16[[#All],[시작시간]]&lt;=$C23)*(Table16[[#All],[종료시간]]&gt;=$D23)*(Table16[[#All],[날짜]]=L$3)),0)),INDEX(Table16[[#All],[표시값]],MATCH(1,--((Table16[[#All],[시작시간]]&lt;=$C23)*(Table16[[#All],[종료시간]]&gt;=$D23)*(Table16[[#All],[날짜]]=L$3)),0)),"")),"")</f>
        <v>🍚 저녘</v>
      </c>
      <c r="M23" s="24" t="str">
        <f t="array" ref="M23">IFERROR(INDEX(Table16[[#All],[색상]],MATCH(1,--((Table16[[#All],[시작시간]]&lt;=$C23)*(Table16[[#All],[종료시간]]&gt;=$D23)*(Table16[[#All],[날짜]]=L$3)),0)),"")</f>
        <v>노랑</v>
      </c>
      <c r="N23" s="22" t="str">
        <f t="array" ref="N23">IFERROR(IF(ISNA(INDEX(Table16[[#All],[표시값]],MATCH(1,--((Table16[[#All],[시작시간]]&lt;=$C22)*(Table16[[#All],[종료시간]]&gt;=$D22)*(Table16[[#All],[날짜]]=N$3)),0))),INDEX(Table16[[#All],[표시값]],MATCH(1,--((Table16[[#All],[시작시간]]&lt;=$C23)*(Table16[[#All],[종료시간]]&gt;=$D23)*(Table16[[#All],[날짜]]=N$3)),0)),IF(INDEX(Table16[[#All],[표시값]],MATCH(1,--((Table16[[#All],[시작시간]]&lt;=$C22)*(Table16[[#All],[종료시간]]&gt;=$D22)*(Table16[[#All],[날짜]]=N$3)),0))&lt;&gt;INDEX(Table16[[#All],[표시값]],MATCH(1,--((Table16[[#All],[시작시간]]&lt;=$C23)*(Table16[[#All],[종료시간]]&gt;=$D23)*(Table16[[#All],[날짜]]=N$3)),0)),INDEX(Table16[[#All],[표시값]],MATCH(1,--((Table16[[#All],[시작시간]]&lt;=$C23)*(Table16[[#All],[종료시간]]&gt;=$D23)*(Table16[[#All],[날짜]]=N$3)),0)),"")),"")</f>
        <v>🍚 저녘</v>
      </c>
      <c r="O23" s="24" t="str">
        <f t="array" ref="O23">IFERROR(INDEX(Table16[[#All],[색상]],MATCH(1,--((Table16[[#All],[시작시간]]&lt;=$C23)*(Table16[[#All],[종료시간]]&gt;=$D23)*(Table16[[#All],[날짜]]=N$3)),0)),"")</f>
        <v>노랑</v>
      </c>
      <c r="P23" s="22" t="str">
        <f t="array" ref="P23">IFERROR(IF(ISNA(INDEX(Table16[[#All],[표시값]],MATCH(1,--((Table16[[#All],[시작시간]]&lt;=$C22)*(Table16[[#All],[종료시간]]&gt;=$D22)*(Table16[[#All],[날짜]]=P$3)),0))),INDEX(Table16[[#All],[표시값]],MATCH(1,--((Table16[[#All],[시작시간]]&lt;=$C23)*(Table16[[#All],[종료시간]]&gt;=$D23)*(Table16[[#All],[날짜]]=P$3)),0)),IF(INDEX(Table16[[#All],[표시값]],MATCH(1,--((Table16[[#All],[시작시간]]&lt;=$C22)*(Table16[[#All],[종료시간]]&gt;=$D22)*(Table16[[#All],[날짜]]=P$3)),0))&lt;&gt;INDEX(Table16[[#All],[표시값]],MATCH(1,--((Table16[[#All],[시작시간]]&lt;=$C23)*(Table16[[#All],[종료시간]]&gt;=$D23)*(Table16[[#All],[날짜]]=P$3)),0)),INDEX(Table16[[#All],[표시값]],MATCH(1,--((Table16[[#All],[시작시간]]&lt;=$C23)*(Table16[[#All],[종료시간]]&gt;=$D23)*(Table16[[#All],[날짜]]=P$3)),0)),"")),"")</f>
        <v>🍚 저녘</v>
      </c>
      <c r="Q23" s="5" t="str">
        <f t="array" ref="Q23">IFERROR(INDEX(Table16[[#All],[색상]],MATCH(1,--((Table16[[#All],[시작시간]]&lt;=$C23)*(Table16[[#All],[종료시간]]&gt;=$D23)*(Table16[[#All],[날짜]]=P$3)),0)),"")</f>
        <v>노랑</v>
      </c>
      <c r="R23" s="22" t="str">
        <f t="array" ref="R23">IFERROR(IF(ISNA(INDEX(Table16[[#All],[표시값]],MATCH(1,--((Table16[[#All],[시작시간]]&lt;=$C22)*(Table16[[#All],[종료시간]]&gt;=$D22)*(Table16[[#All],[날짜]]=R$3)),0))),INDEX(Table16[[#All],[표시값]],MATCH(1,--((Table16[[#All],[시작시간]]&lt;=$C23)*(Table16[[#All],[종료시간]]&gt;=$D23)*(Table16[[#All],[날짜]]=R$3)),0)),IF(INDEX(Table16[[#All],[표시값]],MATCH(1,--((Table16[[#All],[시작시간]]&lt;=$C22)*(Table16[[#All],[종료시간]]&gt;=$D22)*(Table16[[#All],[날짜]]=R$3)),0))&lt;&gt;INDEX(Table16[[#All],[표시값]],MATCH(1,--((Table16[[#All],[시작시간]]&lt;=$C23)*(Table16[[#All],[종료시간]]&gt;=$D23)*(Table16[[#All],[날짜]]=R$3)),0)),INDEX(Table16[[#All],[표시값]],MATCH(1,--((Table16[[#All],[시작시간]]&lt;=$C23)*(Table16[[#All],[종료시간]]&gt;=$D23)*(Table16[[#All],[날짜]]=R$3)),0)),"")),"")</f>
        <v/>
      </c>
      <c r="S23" s="5" t="str">
        <f t="array" ref="S23">IFERROR(INDEX(Table16[[#All],[색상]],MATCH(1,--((Table16[[#All],[시작시간]]&lt;=$C23)*(Table16[[#All],[종료시간]]&gt;=$D23)*(Table16[[#All],[날짜]]=R$3)),0)),"")</f>
        <v>남색</v>
      </c>
      <c r="U23" s="19">
        <v>45182</v>
      </c>
      <c r="V23" s="20">
        <v>0.54166666666666663</v>
      </c>
      <c r="W23" s="20">
        <v>0.75</v>
      </c>
      <c r="X23" s="21" t="s">
        <v>53</v>
      </c>
      <c r="Y23" s="4" t="s">
        <v>52</v>
      </c>
      <c r="Z23" s="4" t="s">
        <v>10</v>
      </c>
      <c r="AA23" s="26" t="str">
        <f>IF(Table16[[#This Row],[아이콘]]="",Table16[[#This Row],[일정]],Table16[[#This Row],[아이콘]]&amp;" "&amp;Table16[[#This Row],[일정]])</f>
        <v>🖱️ 업무</v>
      </c>
    </row>
    <row r="24" spans="2:27" ht="39" customHeight="1" x14ac:dyDescent="0.3">
      <c r="B24" s="15" t="str">
        <f t="shared" si="0"/>
        <v>20:00 - 21:00</v>
      </c>
      <c r="C24" s="16">
        <v>0.83333333333333337</v>
      </c>
      <c r="D24" s="16">
        <v>0.875</v>
      </c>
      <c r="H24" s="22" t="str">
        <f t="array" ref="H24">IFERROR(IF(ISNA(INDEX(Table16[[#All],[표시값]],MATCH(1,--((Table16[[#All],[시작시간]]&lt;=$C23)*(Table16[[#All],[종료시간]]&gt;=$D23)*(Table16[[#All],[날짜]]=H$3)),0))),INDEX(Table16[[#All],[표시값]],MATCH(1,--((Table16[[#All],[시작시간]]&lt;=$C24)*(Table16[[#All],[종료시간]]&gt;=$D24)*(Table16[[#All],[날짜]]=H$3)),0)),IF(INDEX(Table16[[#All],[표시값]],MATCH(1,--((Table16[[#All],[시작시간]]&lt;=$C23)*(Table16[[#All],[종료시간]]&gt;=$D23)*(Table16[[#All],[날짜]]=H$3)),0))&lt;&gt;INDEX(Table16[[#All],[표시값]],MATCH(1,--((Table16[[#All],[시작시간]]&lt;=$C24)*(Table16[[#All],[종료시간]]&gt;=$D24)*(Table16[[#All],[날짜]]=H$3)),0)),INDEX(Table16[[#All],[표시값]],MATCH(1,--((Table16[[#All],[시작시간]]&lt;=$C24)*(Table16[[#All],[종료시간]]&gt;=$D24)*(Table16[[#All],[날짜]]=H$3)),0)),"")),"")</f>
        <v>👟 운동</v>
      </c>
      <c r="I24" s="24" t="str">
        <f t="array" ref="I24">IFERROR(INDEX(Table16[[#All],[색상]],MATCH(1,--((Table16[[#All],[시작시간]]&lt;=$C24)*(Table16[[#All],[종료시간]]&gt;=$D24)*(Table16[[#All],[날짜]]=H$3)),0)),"")</f>
        <v>파랑</v>
      </c>
      <c r="J24" s="22" t="str">
        <f t="array" ref="J24">IFERROR(IF(ISNA(INDEX(Table16[[#All],[표시값]],MATCH(1,--((Table16[[#All],[시작시간]]&lt;=$C23)*(Table16[[#All],[종료시간]]&gt;=$D23)*(Table16[[#All],[날짜]]=J$3)),0))),INDEX(Table16[[#All],[표시값]],MATCH(1,--((Table16[[#All],[시작시간]]&lt;=$C24)*(Table16[[#All],[종료시간]]&gt;=$D24)*(Table16[[#All],[날짜]]=J$3)),0)),IF(INDEX(Table16[[#All],[표시값]],MATCH(1,--((Table16[[#All],[시작시간]]&lt;=$C23)*(Table16[[#All],[종료시간]]&gt;=$D23)*(Table16[[#All],[날짜]]=J$3)),0))&lt;&gt;INDEX(Table16[[#All],[표시값]],MATCH(1,--((Table16[[#All],[시작시간]]&lt;=$C24)*(Table16[[#All],[종료시간]]&gt;=$D24)*(Table16[[#All],[날짜]]=J$3)),0)),INDEX(Table16[[#All],[표시값]],MATCH(1,--((Table16[[#All],[시작시간]]&lt;=$C24)*(Table16[[#All],[종료시간]]&gt;=$D24)*(Table16[[#All],[날짜]]=J$3)),0)),"")),"")</f>
        <v>✏️ 영어기초공부</v>
      </c>
      <c r="K24" s="24" t="str">
        <f t="array" ref="K24">IFERROR(INDEX(Table16[[#All],[색상]],MATCH(1,--((Table16[[#All],[시작시간]]&lt;=$C24)*(Table16[[#All],[종료시간]]&gt;=$D24)*(Table16[[#All],[날짜]]=J$3)),0)),"")</f>
        <v>보라</v>
      </c>
      <c r="L24" s="22" t="str">
        <f t="array" ref="L24">IFERROR(IF(ISNA(INDEX(Table16[[#All],[표시값]],MATCH(1,--((Table16[[#All],[시작시간]]&lt;=$C23)*(Table16[[#All],[종료시간]]&gt;=$D23)*(Table16[[#All],[날짜]]=L$3)),0))),INDEX(Table16[[#All],[표시값]],MATCH(1,--((Table16[[#All],[시작시간]]&lt;=$C24)*(Table16[[#All],[종료시간]]&gt;=$D24)*(Table16[[#All],[날짜]]=L$3)),0)),IF(INDEX(Table16[[#All],[표시값]],MATCH(1,--((Table16[[#All],[시작시간]]&lt;=$C23)*(Table16[[#All],[종료시간]]&gt;=$D23)*(Table16[[#All],[날짜]]=L$3)),0))&lt;&gt;INDEX(Table16[[#All],[표시값]],MATCH(1,--((Table16[[#All],[시작시간]]&lt;=$C24)*(Table16[[#All],[종료시간]]&gt;=$D24)*(Table16[[#All],[날짜]]=L$3)),0)),INDEX(Table16[[#All],[표시값]],MATCH(1,--((Table16[[#All],[시작시간]]&lt;=$C24)*(Table16[[#All],[종료시간]]&gt;=$D24)*(Table16[[#All],[날짜]]=L$3)),0)),"")),"")</f>
        <v>✏️ 영어기초공부</v>
      </c>
      <c r="M24" s="24" t="str">
        <f t="array" ref="M24">IFERROR(INDEX(Table16[[#All],[색상]],MATCH(1,--((Table16[[#All],[시작시간]]&lt;=$C24)*(Table16[[#All],[종료시간]]&gt;=$D24)*(Table16[[#All],[날짜]]=L$3)),0)),"")</f>
        <v>보라</v>
      </c>
      <c r="N24" s="22" t="str">
        <f t="array" ref="N24">IFERROR(IF(ISNA(INDEX(Table16[[#All],[표시값]],MATCH(1,--((Table16[[#All],[시작시간]]&lt;=$C23)*(Table16[[#All],[종료시간]]&gt;=$D23)*(Table16[[#All],[날짜]]=N$3)),0))),INDEX(Table16[[#All],[표시값]],MATCH(1,--((Table16[[#All],[시작시간]]&lt;=$C24)*(Table16[[#All],[종료시간]]&gt;=$D24)*(Table16[[#All],[날짜]]=N$3)),0)),IF(INDEX(Table16[[#All],[표시값]],MATCH(1,--((Table16[[#All],[시작시간]]&lt;=$C23)*(Table16[[#All],[종료시간]]&gt;=$D23)*(Table16[[#All],[날짜]]=N$3)),0))&lt;&gt;INDEX(Table16[[#All],[표시값]],MATCH(1,--((Table16[[#All],[시작시간]]&lt;=$C24)*(Table16[[#All],[종료시간]]&gt;=$D24)*(Table16[[#All],[날짜]]=N$3)),0)),INDEX(Table16[[#All],[표시값]],MATCH(1,--((Table16[[#All],[시작시간]]&lt;=$C24)*(Table16[[#All],[종료시간]]&gt;=$D24)*(Table16[[#All],[날짜]]=N$3)),0)),"")),"")</f>
        <v>👟 운동</v>
      </c>
      <c r="O24" s="24" t="str">
        <f t="array" ref="O24">IFERROR(INDEX(Table16[[#All],[색상]],MATCH(1,--((Table16[[#All],[시작시간]]&lt;=$C24)*(Table16[[#All],[종료시간]]&gt;=$D24)*(Table16[[#All],[날짜]]=N$3)),0)),"")</f>
        <v>파랑</v>
      </c>
      <c r="P24" s="22" t="str">
        <f t="array" ref="P24">IFERROR(IF(ISNA(INDEX(Table16[[#All],[표시값]],MATCH(1,--((Table16[[#All],[시작시간]]&lt;=$C23)*(Table16[[#All],[종료시간]]&gt;=$D23)*(Table16[[#All],[날짜]]=P$3)),0))),INDEX(Table16[[#All],[표시값]],MATCH(1,--((Table16[[#All],[시작시간]]&lt;=$C24)*(Table16[[#All],[종료시간]]&gt;=$D24)*(Table16[[#All],[날짜]]=P$3)),0)),IF(INDEX(Table16[[#All],[표시값]],MATCH(1,--((Table16[[#All],[시작시간]]&lt;=$C23)*(Table16[[#All],[종료시간]]&gt;=$D23)*(Table16[[#All],[날짜]]=P$3)),0))&lt;&gt;INDEX(Table16[[#All],[표시값]],MATCH(1,--((Table16[[#All],[시작시간]]&lt;=$C24)*(Table16[[#All],[종료시간]]&gt;=$D24)*(Table16[[#All],[날짜]]=P$3)),0)),INDEX(Table16[[#All],[표시값]],MATCH(1,--((Table16[[#All],[시작시간]]&lt;=$C24)*(Table16[[#All],[종료시간]]&gt;=$D24)*(Table16[[#All],[날짜]]=P$3)),0)),"")),"")</f>
        <v/>
      </c>
      <c r="Q24" s="5" t="str">
        <f t="array" ref="Q24">IFERROR(INDEX(Table16[[#All],[색상]],MATCH(1,--((Table16[[#All],[시작시간]]&lt;=$C24)*(Table16[[#All],[종료시간]]&gt;=$D24)*(Table16[[#All],[날짜]]=P$3)),0)),"")</f>
        <v>노랑</v>
      </c>
      <c r="R24" s="22" t="str">
        <f t="array" ref="R24">IFERROR(IF(ISNA(INDEX(Table16[[#All],[표시값]],MATCH(1,--((Table16[[#All],[시작시간]]&lt;=$C23)*(Table16[[#All],[종료시간]]&gt;=$D23)*(Table16[[#All],[날짜]]=R$3)),0))),INDEX(Table16[[#All],[표시값]],MATCH(1,--((Table16[[#All],[시작시간]]&lt;=$C24)*(Table16[[#All],[종료시간]]&gt;=$D24)*(Table16[[#All],[날짜]]=R$3)),0)),IF(INDEX(Table16[[#All],[표시값]],MATCH(1,--((Table16[[#All],[시작시간]]&lt;=$C23)*(Table16[[#All],[종료시간]]&gt;=$D23)*(Table16[[#All],[날짜]]=R$3)),0))&lt;&gt;INDEX(Table16[[#All],[표시값]],MATCH(1,--((Table16[[#All],[시작시간]]&lt;=$C24)*(Table16[[#All],[종료시간]]&gt;=$D24)*(Table16[[#All],[날짜]]=R$3)),0)),INDEX(Table16[[#All],[표시값]],MATCH(1,--((Table16[[#All],[시작시간]]&lt;=$C24)*(Table16[[#All],[종료시간]]&gt;=$D24)*(Table16[[#All],[날짜]]=R$3)),0)),"")),"")</f>
        <v>🍚 저녘</v>
      </c>
      <c r="S24" s="5" t="str">
        <f t="array" ref="S24">IFERROR(INDEX(Table16[[#All],[색상]],MATCH(1,--((Table16[[#All],[시작시간]]&lt;=$C24)*(Table16[[#All],[종료시간]]&gt;=$D24)*(Table16[[#All],[날짜]]=R$3)),0)),"")</f>
        <v>노랑</v>
      </c>
      <c r="U24" s="19">
        <v>45183</v>
      </c>
      <c r="V24" s="20">
        <v>0.54166666666666663</v>
      </c>
      <c r="W24" s="20">
        <v>0.75</v>
      </c>
      <c r="X24" s="21" t="s">
        <v>53</v>
      </c>
      <c r="Y24" s="4" t="s">
        <v>52</v>
      </c>
      <c r="Z24" s="4" t="s">
        <v>10</v>
      </c>
      <c r="AA24" s="26" t="str">
        <f>IF(Table16[[#This Row],[아이콘]]="",Table16[[#This Row],[일정]],Table16[[#This Row],[아이콘]]&amp;" "&amp;Table16[[#This Row],[일정]])</f>
        <v>🖱️ 업무</v>
      </c>
    </row>
    <row r="25" spans="2:27" ht="39" customHeight="1" x14ac:dyDescent="0.3">
      <c r="B25" s="15" t="str">
        <f t="shared" si="0"/>
        <v>21:00 - 23:59</v>
      </c>
      <c r="C25" s="32">
        <v>0.875</v>
      </c>
      <c r="D25" s="32">
        <v>0.99930555555555556</v>
      </c>
      <c r="H25" s="22" t="str">
        <f t="array" ref="H25">IFERROR(IF(ISNA(INDEX(Table16[[#All],[표시값]],MATCH(1,--((Table16[[#All],[시작시간]]&lt;=$C24)*(Table16[[#All],[종료시간]]&gt;=$D24)*(Table16[[#All],[날짜]]=H$3)),0))),INDEX(Table16[[#All],[표시값]],MATCH(1,--((Table16[[#All],[시작시간]]&lt;=$C25)*(Table16[[#All],[종료시간]]&gt;=$D25)*(Table16[[#All],[날짜]]=H$3)),0)),IF(INDEX(Table16[[#All],[표시값]],MATCH(1,--((Table16[[#All],[시작시간]]&lt;=$C24)*(Table16[[#All],[종료시간]]&gt;=$D24)*(Table16[[#All],[날짜]]=H$3)),0))&lt;&gt;INDEX(Table16[[#All],[표시값]],MATCH(1,--((Table16[[#All],[시작시간]]&lt;=$C25)*(Table16[[#All],[종료시간]]&gt;=$D25)*(Table16[[#All],[날짜]]=H$3)),0)),INDEX(Table16[[#All],[표시값]],MATCH(1,--((Table16[[#All],[시작시간]]&lt;=$C25)*(Table16[[#All],[종료시간]]&gt;=$D25)*(Table16[[#All],[날짜]]=H$3)),0)),"")),"")</f>
        <v>🎮 게임(엘든링)</v>
      </c>
      <c r="I25" s="24" t="str">
        <f t="array" ref="I25">IFERROR(INDEX(Table16[[#All],[색상]],MATCH(1,--((Table16[[#All],[시작시간]]&lt;=$C25)*(Table16[[#All],[종료시간]]&gt;=$D25)*(Table16[[#All],[날짜]]=H$3)),0)),"")</f>
        <v>초록</v>
      </c>
      <c r="J25" s="22" t="str">
        <f t="array" ref="J25">IFERROR(IF(ISNA(INDEX(Table16[[#All],[표시값]],MATCH(1,--((Table16[[#All],[시작시간]]&lt;=$C24)*(Table16[[#All],[종료시간]]&gt;=$D24)*(Table16[[#All],[날짜]]=J$3)),0))),INDEX(Table16[[#All],[표시값]],MATCH(1,--((Table16[[#All],[시작시간]]&lt;=$C25)*(Table16[[#All],[종료시간]]&gt;=$D25)*(Table16[[#All],[날짜]]=J$3)),0)),IF(INDEX(Table16[[#All],[표시값]],MATCH(1,--((Table16[[#All],[시작시간]]&lt;=$C24)*(Table16[[#All],[종료시간]]&gt;=$D24)*(Table16[[#All],[날짜]]=J$3)),0))&lt;&gt;INDEX(Table16[[#All],[표시값]],MATCH(1,--((Table16[[#All],[시작시간]]&lt;=$C25)*(Table16[[#All],[종료시간]]&gt;=$D25)*(Table16[[#All],[날짜]]=J$3)),0)),INDEX(Table16[[#All],[표시값]],MATCH(1,--((Table16[[#All],[시작시간]]&lt;=$C25)*(Table16[[#All],[종료시간]]&gt;=$D25)*(Table16[[#All],[날짜]]=J$3)),0)),"")),"")</f>
        <v>🎮 게임(엘든링)</v>
      </c>
      <c r="K25" s="24" t="str">
        <f t="array" ref="K25">IFERROR(INDEX(Table16[[#All],[색상]],MATCH(1,--((Table16[[#All],[시작시간]]&lt;=$C25)*(Table16[[#All],[종료시간]]&gt;=$D25)*(Table16[[#All],[날짜]]=J$3)),0)),"")</f>
        <v>초록</v>
      </c>
      <c r="L25" s="22" t="str">
        <f t="array" ref="L25">IFERROR(IF(ISNA(INDEX(Table16[[#All],[표시값]],MATCH(1,--((Table16[[#All],[시작시간]]&lt;=$C24)*(Table16[[#All],[종료시간]]&gt;=$D24)*(Table16[[#All],[날짜]]=L$3)),0))),INDEX(Table16[[#All],[표시값]],MATCH(1,--((Table16[[#All],[시작시간]]&lt;=$C25)*(Table16[[#All],[종료시간]]&gt;=$D25)*(Table16[[#All],[날짜]]=L$3)),0)),IF(INDEX(Table16[[#All],[표시값]],MATCH(1,--((Table16[[#All],[시작시간]]&lt;=$C24)*(Table16[[#All],[종료시간]]&gt;=$D24)*(Table16[[#All],[날짜]]=L$3)),0))&lt;&gt;INDEX(Table16[[#All],[표시값]],MATCH(1,--((Table16[[#All],[시작시간]]&lt;=$C25)*(Table16[[#All],[종료시간]]&gt;=$D25)*(Table16[[#All],[날짜]]=L$3)),0)),INDEX(Table16[[#All],[표시값]],MATCH(1,--((Table16[[#All],[시작시간]]&lt;=$C25)*(Table16[[#All],[종료시간]]&gt;=$D25)*(Table16[[#All],[날짜]]=L$3)),0)),"")),"")</f>
        <v>🎮 게임(엘든링)</v>
      </c>
      <c r="M25" s="24" t="str">
        <f t="array" ref="M25">IFERROR(INDEX(Table16[[#All],[색상]],MATCH(1,--((Table16[[#All],[시작시간]]&lt;=$C25)*(Table16[[#All],[종료시간]]&gt;=$D25)*(Table16[[#All],[날짜]]=L$3)),0)),"")</f>
        <v>초록</v>
      </c>
      <c r="N25" s="22" t="str">
        <f t="array" ref="N25">IFERROR(IF(ISNA(INDEX(Table16[[#All],[표시값]],MATCH(1,--((Table16[[#All],[시작시간]]&lt;=$C24)*(Table16[[#All],[종료시간]]&gt;=$D24)*(Table16[[#All],[날짜]]=N$3)),0))),INDEX(Table16[[#All],[표시값]],MATCH(1,--((Table16[[#All],[시작시간]]&lt;=$C25)*(Table16[[#All],[종료시간]]&gt;=$D25)*(Table16[[#All],[날짜]]=N$3)),0)),IF(INDEX(Table16[[#All],[표시값]],MATCH(1,--((Table16[[#All],[시작시간]]&lt;=$C24)*(Table16[[#All],[종료시간]]&gt;=$D24)*(Table16[[#All],[날짜]]=N$3)),0))&lt;&gt;INDEX(Table16[[#All],[표시값]],MATCH(1,--((Table16[[#All],[시작시간]]&lt;=$C25)*(Table16[[#All],[종료시간]]&gt;=$D25)*(Table16[[#All],[날짜]]=N$3)),0)),INDEX(Table16[[#All],[표시값]],MATCH(1,--((Table16[[#All],[시작시간]]&lt;=$C25)*(Table16[[#All],[종료시간]]&gt;=$D25)*(Table16[[#All],[날짜]]=N$3)),0)),"")),"")</f>
        <v>🎮 게임(엘든링)</v>
      </c>
      <c r="O25" s="24" t="str">
        <f t="array" ref="O25">IFERROR(INDEX(Table16[[#All],[색상]],MATCH(1,--((Table16[[#All],[시작시간]]&lt;=$C25)*(Table16[[#All],[종료시간]]&gt;=$D25)*(Table16[[#All],[날짜]]=N$3)),0)),"")</f>
        <v>초록</v>
      </c>
      <c r="P25" s="22" t="str">
        <f t="array" ref="P25">IFERROR(IF(ISNA(INDEX(Table16[[#All],[표시값]],MATCH(1,--((Table16[[#All],[시작시간]]&lt;=$C24)*(Table16[[#All],[종료시간]]&gt;=$D24)*(Table16[[#All],[날짜]]=P$3)),0))),INDEX(Table16[[#All],[표시값]],MATCH(1,--((Table16[[#All],[시작시간]]&lt;=$C25)*(Table16[[#All],[종료시간]]&gt;=$D25)*(Table16[[#All],[날짜]]=P$3)),0)),IF(INDEX(Table16[[#All],[표시값]],MATCH(1,--((Table16[[#All],[시작시간]]&lt;=$C24)*(Table16[[#All],[종료시간]]&gt;=$D24)*(Table16[[#All],[날짜]]=P$3)),0))&lt;&gt;INDEX(Table16[[#All],[표시값]],MATCH(1,--((Table16[[#All],[시작시간]]&lt;=$C25)*(Table16[[#All],[종료시간]]&gt;=$D25)*(Table16[[#All],[날짜]]=P$3)),0)),INDEX(Table16[[#All],[표시값]],MATCH(1,--((Table16[[#All],[시작시간]]&lt;=$C25)*(Table16[[#All],[종료시간]]&gt;=$D25)*(Table16[[#All],[날짜]]=P$3)),0)),"")),"")</f>
        <v>🎮 게임(엘든링)</v>
      </c>
      <c r="Q25" s="5" t="str">
        <f t="array" ref="Q25">IFERROR(INDEX(Table16[[#All],[색상]],MATCH(1,--((Table16[[#All],[시작시간]]&lt;=$C25)*(Table16[[#All],[종료시간]]&gt;=$D25)*(Table16[[#All],[날짜]]=P$3)),0)),"")</f>
        <v>초록</v>
      </c>
      <c r="R25" s="22" t="str">
        <f t="array" ref="R25">IFERROR(IF(ISNA(INDEX(Table16[[#All],[표시값]],MATCH(1,--((Table16[[#All],[시작시간]]&lt;=$C24)*(Table16[[#All],[종료시간]]&gt;=$D24)*(Table16[[#All],[날짜]]=R$3)),0))),INDEX(Table16[[#All],[표시값]],MATCH(1,--((Table16[[#All],[시작시간]]&lt;=$C25)*(Table16[[#All],[종료시간]]&gt;=$D25)*(Table16[[#All],[날짜]]=R$3)),0)),IF(INDEX(Table16[[#All],[표시값]],MATCH(1,--((Table16[[#All],[시작시간]]&lt;=$C24)*(Table16[[#All],[종료시간]]&gt;=$D24)*(Table16[[#All],[날짜]]=R$3)),0))&lt;&gt;INDEX(Table16[[#All],[표시값]],MATCH(1,--((Table16[[#All],[시작시간]]&lt;=$C25)*(Table16[[#All],[종료시간]]&gt;=$D25)*(Table16[[#All],[날짜]]=R$3)),0)),INDEX(Table16[[#All],[표시값]],MATCH(1,--((Table16[[#All],[시작시간]]&lt;=$C25)*(Table16[[#All],[종료시간]]&gt;=$D25)*(Table16[[#All],[날짜]]=R$3)),0)),"")),"")</f>
        <v/>
      </c>
      <c r="S25" s="5" t="str">
        <f t="array" ref="S25">IFERROR(INDEX(Table16[[#All],[색상]],MATCH(1,--((Table16[[#All],[시작시간]]&lt;=$C25)*(Table16[[#All],[종료시간]]&gt;=$D25)*(Table16[[#All],[날짜]]=R$3)),0)),"")</f>
        <v/>
      </c>
      <c r="U25" s="19">
        <v>45184</v>
      </c>
      <c r="V25" s="20">
        <v>0.54166666666666663</v>
      </c>
      <c r="W25" s="20">
        <v>0.75</v>
      </c>
      <c r="X25" s="21" t="s">
        <v>53</v>
      </c>
      <c r="Y25" s="4" t="s">
        <v>52</v>
      </c>
      <c r="Z25" s="4" t="s">
        <v>10</v>
      </c>
      <c r="AA25" s="26" t="str">
        <f>IF(Table16[[#This Row],[아이콘]]="",Table16[[#This Row],[일정]],Table16[[#This Row],[아이콘]]&amp;" "&amp;Table16[[#This Row],[일정]])</f>
        <v>🖱️ 업무</v>
      </c>
    </row>
    <row r="26" spans="2:27" ht="39" customHeight="1" x14ac:dyDescent="0.3">
      <c r="B26" s="15" t="str">
        <f t="shared" si="0"/>
        <v>0:00 - 1:30</v>
      </c>
      <c r="C26" s="32">
        <v>0</v>
      </c>
      <c r="D26" s="32">
        <v>6.25E-2</v>
      </c>
      <c r="H26" s="22" t="str">
        <f t="array" ref="H26">IFERROR(IF(ISNA(INDEX(Table16[[#All],[표시값]],MATCH(1,--((Table16[[#All],[시작시간]]&lt;=$C25)*(Table16[[#All],[종료시간]]&gt;=$D25)*(Table16[[#All],[날짜]]=H$3)),0))),INDEX(Table16[[#All],[표시값]],MATCH(1,--((Table16[[#All],[시작시간]]&lt;=$C26)*(Table16[[#All],[종료시간]]&gt;=$D26)*(Table16[[#All],[날짜]]=H$3)),0)),IF(INDEX(Table16[[#All],[표시값]],MATCH(1,--((Table16[[#All],[시작시간]]&lt;=$C25)*(Table16[[#All],[종료시간]]&gt;=$D25)*(Table16[[#All],[날짜]]=H$3)),0))&lt;&gt;INDEX(Table16[[#All],[표시값]],MATCH(1,--((Table16[[#All],[시작시간]]&lt;=$C26)*(Table16[[#All],[종료시간]]&gt;=$D26)*(Table16[[#All],[날짜]]=H$3)),0)),INDEX(Table16[[#All],[표시값]],MATCH(1,--((Table16[[#All],[시작시간]]&lt;=$C26)*(Table16[[#All],[종료시간]]&gt;=$D26)*(Table16[[#All],[날짜]]=H$3)),0)),"")),"")</f>
        <v/>
      </c>
      <c r="I26" s="24" t="str">
        <f t="array" ref="I26">IFERROR(INDEX(Table16[[#All],[색상]],MATCH(1,--((Table16[[#All],[시작시간]]&lt;=$C26)*(Table16[[#All],[종료시간]]&gt;=$D26)*(Table16[[#All],[날짜]]=H$3)),0)),"")</f>
        <v>초록</v>
      </c>
      <c r="J26" s="22" t="str">
        <f t="array" ref="J26">IFERROR(IF(ISNA(INDEX(Table16[[#All],[표시값]],MATCH(1,--((Table16[[#All],[시작시간]]&lt;=$C25)*(Table16[[#All],[종료시간]]&gt;=$D25)*(Table16[[#All],[날짜]]=J$3)),0))),INDEX(Table16[[#All],[표시값]],MATCH(1,--((Table16[[#All],[시작시간]]&lt;=$C26)*(Table16[[#All],[종료시간]]&gt;=$D26)*(Table16[[#All],[날짜]]=J$3)),0)),IF(INDEX(Table16[[#All],[표시값]],MATCH(1,--((Table16[[#All],[시작시간]]&lt;=$C25)*(Table16[[#All],[종료시간]]&gt;=$D25)*(Table16[[#All],[날짜]]=J$3)),0))&lt;&gt;INDEX(Table16[[#All],[표시값]],MATCH(1,--((Table16[[#All],[시작시간]]&lt;=$C26)*(Table16[[#All],[종료시간]]&gt;=$D26)*(Table16[[#All],[날짜]]=J$3)),0)),INDEX(Table16[[#All],[표시값]],MATCH(1,--((Table16[[#All],[시작시간]]&lt;=$C26)*(Table16[[#All],[종료시간]]&gt;=$D26)*(Table16[[#All],[날짜]]=J$3)),0)),"")),"")</f>
        <v/>
      </c>
      <c r="K26" s="24" t="str">
        <f t="array" ref="K26">IFERROR(INDEX(Table16[[#All],[색상]],MATCH(1,--((Table16[[#All],[시작시간]]&lt;=$C26)*(Table16[[#All],[종료시간]]&gt;=$D26)*(Table16[[#All],[날짜]]=J$3)),0)),"")</f>
        <v>초록</v>
      </c>
      <c r="L26" s="22" t="str">
        <f t="array" ref="L26">IFERROR(IF(ISNA(INDEX(Table16[[#All],[표시값]],MATCH(1,--((Table16[[#All],[시작시간]]&lt;=$C25)*(Table16[[#All],[종료시간]]&gt;=$D25)*(Table16[[#All],[날짜]]=L$3)),0))),INDEX(Table16[[#All],[표시값]],MATCH(1,--((Table16[[#All],[시작시간]]&lt;=$C26)*(Table16[[#All],[종료시간]]&gt;=$D26)*(Table16[[#All],[날짜]]=L$3)),0)),IF(INDEX(Table16[[#All],[표시값]],MATCH(1,--((Table16[[#All],[시작시간]]&lt;=$C25)*(Table16[[#All],[종료시간]]&gt;=$D25)*(Table16[[#All],[날짜]]=L$3)),0))&lt;&gt;INDEX(Table16[[#All],[표시값]],MATCH(1,--((Table16[[#All],[시작시간]]&lt;=$C26)*(Table16[[#All],[종료시간]]&gt;=$D26)*(Table16[[#All],[날짜]]=L$3)),0)),INDEX(Table16[[#All],[표시값]],MATCH(1,--((Table16[[#All],[시작시간]]&lt;=$C26)*(Table16[[#All],[종료시간]]&gt;=$D26)*(Table16[[#All],[날짜]]=L$3)),0)),"")),"")</f>
        <v/>
      </c>
      <c r="M26" s="24" t="str">
        <f t="array" ref="M26">IFERROR(INDEX(Table16[[#All],[색상]],MATCH(1,--((Table16[[#All],[시작시간]]&lt;=$C26)*(Table16[[#All],[종료시간]]&gt;=$D26)*(Table16[[#All],[날짜]]=L$3)),0)),"")</f>
        <v>초록</v>
      </c>
      <c r="N26" s="22" t="str">
        <f t="array" ref="N26">IFERROR(IF(ISNA(INDEX(Table16[[#All],[표시값]],MATCH(1,--((Table16[[#All],[시작시간]]&lt;=$C25)*(Table16[[#All],[종료시간]]&gt;=$D25)*(Table16[[#All],[날짜]]=N$3)),0))),INDEX(Table16[[#All],[표시값]],MATCH(1,--((Table16[[#All],[시작시간]]&lt;=$C26)*(Table16[[#All],[종료시간]]&gt;=$D26)*(Table16[[#All],[날짜]]=N$3)),0)),IF(INDEX(Table16[[#All],[표시값]],MATCH(1,--((Table16[[#All],[시작시간]]&lt;=$C25)*(Table16[[#All],[종료시간]]&gt;=$D25)*(Table16[[#All],[날짜]]=N$3)),0))&lt;&gt;INDEX(Table16[[#All],[표시값]],MATCH(1,--((Table16[[#All],[시작시간]]&lt;=$C26)*(Table16[[#All],[종료시간]]&gt;=$D26)*(Table16[[#All],[날짜]]=N$3)),0)),INDEX(Table16[[#All],[표시값]],MATCH(1,--((Table16[[#All],[시작시간]]&lt;=$C26)*(Table16[[#All],[종료시간]]&gt;=$D26)*(Table16[[#All],[날짜]]=N$3)),0)),"")),"")</f>
        <v/>
      </c>
      <c r="O26" s="24" t="str">
        <f t="array" ref="O26">IFERROR(INDEX(Table16[[#All],[색상]],MATCH(1,--((Table16[[#All],[시작시간]]&lt;=$C26)*(Table16[[#All],[종료시간]]&gt;=$D26)*(Table16[[#All],[날짜]]=N$3)),0)),"")</f>
        <v>초록</v>
      </c>
      <c r="P26" s="22" t="str">
        <f t="array" ref="P26">IFERROR(IF(ISNA(INDEX(Table16[[#All],[표시값]],MATCH(1,--((Table16[[#All],[시작시간]]&lt;=$C25)*(Table16[[#All],[종료시간]]&gt;=$D25)*(Table16[[#All],[날짜]]=P$3)),0))),INDEX(Table16[[#All],[표시값]],MATCH(1,--((Table16[[#All],[시작시간]]&lt;=$C26)*(Table16[[#All],[종료시간]]&gt;=$D26)*(Table16[[#All],[날짜]]=P$3)),0)),IF(INDEX(Table16[[#All],[표시값]],MATCH(1,--((Table16[[#All],[시작시간]]&lt;=$C25)*(Table16[[#All],[종료시간]]&gt;=$D25)*(Table16[[#All],[날짜]]=P$3)),0))&lt;&gt;INDEX(Table16[[#All],[표시값]],MATCH(1,--((Table16[[#All],[시작시간]]&lt;=$C26)*(Table16[[#All],[종료시간]]&gt;=$D26)*(Table16[[#All],[날짜]]=P$3)),0)),INDEX(Table16[[#All],[표시값]],MATCH(1,--((Table16[[#All],[시작시간]]&lt;=$C26)*(Table16[[#All],[종료시간]]&gt;=$D26)*(Table16[[#All],[날짜]]=P$3)),0)),"")),"")</f>
        <v/>
      </c>
      <c r="Q26" s="5" t="str">
        <f t="array" ref="Q26">IFERROR(INDEX(Table16[[#All],[색상]],MATCH(1,--((Table16[[#All],[시작시간]]&lt;=$C26)*(Table16[[#All],[종료시간]]&gt;=$D26)*(Table16[[#All],[날짜]]=P$3)),0)),"")</f>
        <v>초록</v>
      </c>
      <c r="R26" s="22" t="str">
        <f t="array" ref="R26">IFERROR(IF(ISNA(INDEX(Table16[[#All],[표시값]],MATCH(1,--((Table16[[#All],[시작시간]]&lt;=$C25)*(Table16[[#All],[종료시간]]&gt;=$D25)*(Table16[[#All],[날짜]]=R$3)),0))),INDEX(Table16[[#All],[표시값]],MATCH(1,--((Table16[[#All],[시작시간]]&lt;=$C26)*(Table16[[#All],[종료시간]]&gt;=$D26)*(Table16[[#All],[날짜]]=R$3)),0)),IF(INDEX(Table16[[#All],[표시값]],MATCH(1,--((Table16[[#All],[시작시간]]&lt;=$C25)*(Table16[[#All],[종료시간]]&gt;=$D25)*(Table16[[#All],[날짜]]=R$3)),0))&lt;&gt;INDEX(Table16[[#All],[표시값]],MATCH(1,--((Table16[[#All],[시작시간]]&lt;=$C26)*(Table16[[#All],[종료시간]]&gt;=$D26)*(Table16[[#All],[날짜]]=R$3)),0)),INDEX(Table16[[#All],[표시값]],MATCH(1,--((Table16[[#All],[시작시간]]&lt;=$C26)*(Table16[[#All],[종료시간]]&gt;=$D26)*(Table16[[#All],[날짜]]=R$3)),0)),"")),"")</f>
        <v/>
      </c>
      <c r="S26" s="5" t="str">
        <f t="array" ref="S26">IFERROR(INDEX(Table16[[#All],[색상]],MATCH(1,--((Table16[[#All],[시작시간]]&lt;=$C26)*(Table16[[#All],[종료시간]]&gt;=$D26)*(Table16[[#All],[날짜]]=R$3)),0)),"")</f>
        <v/>
      </c>
      <c r="U26" s="19">
        <v>45181</v>
      </c>
      <c r="V26" s="20">
        <v>0.75</v>
      </c>
      <c r="W26" s="20">
        <v>0.79166666666666663</v>
      </c>
      <c r="X26" s="21" t="s">
        <v>51</v>
      </c>
      <c r="Y26" s="4" t="s">
        <v>56</v>
      </c>
      <c r="Z26" s="4" t="s">
        <v>31</v>
      </c>
      <c r="AA26" s="26" t="str">
        <f>IF(Table16[[#This Row],[아이콘]]="",Table16[[#This Row],[일정]],Table16[[#This Row],[아이콘]]&amp;" "&amp;Table16[[#This Row],[일정]])</f>
        <v>🚘 퇴근</v>
      </c>
    </row>
    <row r="27" spans="2:27" ht="39" customHeight="1" x14ac:dyDescent="0.3">
      <c r="U27" s="19">
        <v>45182</v>
      </c>
      <c r="V27" s="20">
        <v>0.75</v>
      </c>
      <c r="W27" s="20">
        <v>0.79166666666666663</v>
      </c>
      <c r="X27" s="21" t="s">
        <v>51</v>
      </c>
      <c r="Y27" s="4" t="s">
        <v>56</v>
      </c>
      <c r="Z27" s="4" t="s">
        <v>31</v>
      </c>
      <c r="AA27" s="26" t="str">
        <f>IF(Table16[[#This Row],[아이콘]]="",Table16[[#This Row],[일정]],Table16[[#This Row],[아이콘]]&amp;" "&amp;Table16[[#This Row],[일정]])</f>
        <v>🚘 퇴근</v>
      </c>
    </row>
    <row r="28" spans="2:27" ht="39" customHeight="1" x14ac:dyDescent="0.3">
      <c r="U28" s="19">
        <v>45183</v>
      </c>
      <c r="V28" s="20">
        <v>0.75</v>
      </c>
      <c r="W28" s="20">
        <v>0.79166666666666663</v>
      </c>
      <c r="X28" s="21" t="s">
        <v>51</v>
      </c>
      <c r="Y28" s="4" t="s">
        <v>56</v>
      </c>
      <c r="Z28" s="4" t="s">
        <v>31</v>
      </c>
      <c r="AA28" s="26" t="str">
        <f>IF(Table16[[#This Row],[아이콘]]="",Table16[[#This Row],[일정]],Table16[[#This Row],[아이콘]]&amp;" "&amp;Table16[[#This Row],[일정]])</f>
        <v>🚘 퇴근</v>
      </c>
    </row>
    <row r="29" spans="2:27" ht="39" customHeight="1" x14ac:dyDescent="0.3">
      <c r="U29" s="19">
        <v>45184</v>
      </c>
      <c r="V29" s="20">
        <v>0.75</v>
      </c>
      <c r="W29" s="20">
        <v>0.79166666666666663</v>
      </c>
      <c r="X29" s="21" t="s">
        <v>51</v>
      </c>
      <c r="Y29" s="4" t="s">
        <v>56</v>
      </c>
      <c r="Z29" s="4" t="s">
        <v>31</v>
      </c>
      <c r="AA29" s="26" t="str">
        <f>IF(Table16[[#This Row],[아이콘]]="",Table16[[#This Row],[일정]],Table16[[#This Row],[아이콘]]&amp;" "&amp;Table16[[#This Row],[일정]])</f>
        <v>🚘 퇴근</v>
      </c>
    </row>
    <row r="30" spans="2:27" ht="39" customHeight="1" x14ac:dyDescent="0.3">
      <c r="U30" s="19">
        <v>45181</v>
      </c>
      <c r="V30" s="20">
        <v>0.79166666666666663</v>
      </c>
      <c r="W30" s="20">
        <v>0.83333333333333337</v>
      </c>
      <c r="X30" s="21" t="s">
        <v>55</v>
      </c>
      <c r="Y30" s="4" t="s">
        <v>57</v>
      </c>
      <c r="Z30" s="4" t="s">
        <v>28</v>
      </c>
      <c r="AA30" s="26" t="str">
        <f>IF(Table16[[#This Row],[아이콘]]="",Table16[[#This Row],[일정]],Table16[[#This Row],[아이콘]]&amp;" "&amp;Table16[[#This Row],[일정]])</f>
        <v>🍚 저녘</v>
      </c>
    </row>
    <row r="31" spans="2:27" ht="39" customHeight="1" x14ac:dyDescent="0.3">
      <c r="U31" s="19">
        <v>45182</v>
      </c>
      <c r="V31" s="20">
        <v>0.79166666666666663</v>
      </c>
      <c r="W31" s="20">
        <v>0.83333333333333337</v>
      </c>
      <c r="X31" s="21" t="s">
        <v>55</v>
      </c>
      <c r="Y31" s="4" t="s">
        <v>57</v>
      </c>
      <c r="Z31" s="4" t="s">
        <v>28</v>
      </c>
      <c r="AA31" s="26" t="str">
        <f>IF(Table16[[#This Row],[아이콘]]="",Table16[[#This Row],[일정]],Table16[[#This Row],[아이콘]]&amp;" "&amp;Table16[[#This Row],[일정]])</f>
        <v>🍚 저녘</v>
      </c>
    </row>
    <row r="32" spans="2:27" ht="39" customHeight="1" x14ac:dyDescent="0.3">
      <c r="U32" s="19">
        <v>45183</v>
      </c>
      <c r="V32" s="20">
        <v>0.79166666666666663</v>
      </c>
      <c r="W32" s="20">
        <v>0.83333333333333337</v>
      </c>
      <c r="X32" s="21" t="s">
        <v>55</v>
      </c>
      <c r="Y32" s="4" t="s">
        <v>57</v>
      </c>
      <c r="Z32" s="4" t="s">
        <v>28</v>
      </c>
      <c r="AA32" s="26" t="str">
        <f>IF(Table16[[#This Row],[아이콘]]="",Table16[[#This Row],[일정]],Table16[[#This Row],[아이콘]]&amp;" "&amp;Table16[[#This Row],[일정]])</f>
        <v>🍚 저녘</v>
      </c>
    </row>
    <row r="33" spans="21:27" ht="39" customHeight="1" x14ac:dyDescent="0.3">
      <c r="U33" s="19">
        <v>45184</v>
      </c>
      <c r="V33" s="20">
        <v>0.79166666666666663</v>
      </c>
      <c r="W33" s="20">
        <v>0.83333333333333337</v>
      </c>
      <c r="X33" s="21" t="s">
        <v>55</v>
      </c>
      <c r="Y33" s="4" t="s">
        <v>57</v>
      </c>
      <c r="Z33" s="4" t="s">
        <v>28</v>
      </c>
      <c r="AA33" s="26" t="str">
        <f>IF(Table16[[#This Row],[아이콘]]="",Table16[[#This Row],[일정]],Table16[[#This Row],[아이콘]]&amp;" "&amp;Table16[[#This Row],[일정]])</f>
        <v>🍚 저녘</v>
      </c>
    </row>
    <row r="34" spans="21:27" ht="39" customHeight="1" x14ac:dyDescent="0.3">
      <c r="U34" s="19">
        <v>45181</v>
      </c>
      <c r="V34" s="20">
        <v>0.83333333333333337</v>
      </c>
      <c r="W34" s="20">
        <v>0.875</v>
      </c>
      <c r="X34" s="21" t="s">
        <v>59</v>
      </c>
      <c r="Y34" s="4" t="s">
        <v>58</v>
      </c>
      <c r="Z34" s="4" t="s">
        <v>30</v>
      </c>
      <c r="AA34" s="26" t="str">
        <f>IF(Table16[[#This Row],[아이콘]]="",Table16[[#This Row],[일정]],Table16[[#This Row],[아이콘]]&amp;" "&amp;Table16[[#This Row],[일정]])</f>
        <v>👟 운동</v>
      </c>
    </row>
    <row r="35" spans="21:27" ht="39" customHeight="1" x14ac:dyDescent="0.3">
      <c r="U35" s="19">
        <v>45184</v>
      </c>
      <c r="V35" s="20">
        <v>0.83333333333333337</v>
      </c>
      <c r="W35" s="20">
        <v>0.875</v>
      </c>
      <c r="X35" s="21" t="s">
        <v>59</v>
      </c>
      <c r="Y35" s="4" t="s">
        <v>58</v>
      </c>
      <c r="Z35" s="4" t="s">
        <v>30</v>
      </c>
      <c r="AA35" s="26" t="str">
        <f>IF(Table16[[#This Row],[아이콘]]="",Table16[[#This Row],[일정]],Table16[[#This Row],[아이콘]]&amp;" "&amp;Table16[[#This Row],[일정]])</f>
        <v>👟 운동</v>
      </c>
    </row>
    <row r="36" spans="21:27" ht="39" customHeight="1" x14ac:dyDescent="0.3">
      <c r="U36" s="19">
        <v>45181</v>
      </c>
      <c r="V36" s="20">
        <v>0.875</v>
      </c>
      <c r="W36" s="20">
        <v>0.99930555555555556</v>
      </c>
      <c r="X36" s="21" t="s">
        <v>60</v>
      </c>
      <c r="Y36" s="4" t="s">
        <v>61</v>
      </c>
      <c r="Z36" s="29" t="s">
        <v>9</v>
      </c>
      <c r="AA36" s="26" t="str">
        <f>IF(Table16[[#This Row],[아이콘]]="",Table16[[#This Row],[일정]],Table16[[#This Row],[아이콘]]&amp;" "&amp;Table16[[#This Row],[일정]])</f>
        <v>🎮 게임(엘든링)</v>
      </c>
    </row>
    <row r="37" spans="21:27" ht="39" customHeight="1" x14ac:dyDescent="0.3">
      <c r="U37" s="19">
        <v>45181</v>
      </c>
      <c r="V37" s="20">
        <v>0</v>
      </c>
      <c r="W37" s="20">
        <v>6.25E-2</v>
      </c>
      <c r="X37" s="21" t="s">
        <v>60</v>
      </c>
      <c r="Y37" s="4" t="s">
        <v>61</v>
      </c>
      <c r="Z37" s="29" t="s">
        <v>9</v>
      </c>
      <c r="AA37" s="26" t="str">
        <f>IF(Table16[[#This Row],[아이콘]]="",Table16[[#This Row],[일정]],Table16[[#This Row],[아이콘]]&amp;" "&amp;Table16[[#This Row],[일정]])</f>
        <v>🎮 게임(엘든링)</v>
      </c>
    </row>
    <row r="38" spans="21:27" ht="39" customHeight="1" x14ac:dyDescent="0.3">
      <c r="U38" s="19">
        <v>45182</v>
      </c>
      <c r="V38" s="20">
        <v>0.875</v>
      </c>
      <c r="W38" s="20">
        <v>0.99930555555555556</v>
      </c>
      <c r="X38" s="21" t="s">
        <v>60</v>
      </c>
      <c r="Y38" s="4" t="s">
        <v>61</v>
      </c>
      <c r="Z38" s="29" t="s">
        <v>9</v>
      </c>
      <c r="AA38" s="26" t="str">
        <f>IF(Table16[[#This Row],[아이콘]]="",Table16[[#This Row],[일정]],Table16[[#This Row],[아이콘]]&amp;" "&amp;Table16[[#This Row],[일정]])</f>
        <v>🎮 게임(엘든링)</v>
      </c>
    </row>
    <row r="39" spans="21:27" ht="39" customHeight="1" x14ac:dyDescent="0.3">
      <c r="U39" s="19">
        <v>45182</v>
      </c>
      <c r="V39" s="20">
        <v>0</v>
      </c>
      <c r="W39" s="20">
        <v>6.25E-2</v>
      </c>
      <c r="X39" s="21" t="s">
        <v>60</v>
      </c>
      <c r="Y39" s="4" t="s">
        <v>61</v>
      </c>
      <c r="Z39" s="29" t="s">
        <v>9</v>
      </c>
      <c r="AA39" s="26" t="str">
        <f>IF(Table16[[#This Row],[아이콘]]="",Table16[[#This Row],[일정]],Table16[[#This Row],[아이콘]]&amp;" "&amp;Table16[[#This Row],[일정]])</f>
        <v>🎮 게임(엘든링)</v>
      </c>
    </row>
    <row r="40" spans="21:27" ht="39" customHeight="1" x14ac:dyDescent="0.3">
      <c r="U40" s="19">
        <v>45183</v>
      </c>
      <c r="V40" s="20">
        <v>0.875</v>
      </c>
      <c r="W40" s="20">
        <v>0.99930555555555556</v>
      </c>
      <c r="X40" s="21" t="s">
        <v>60</v>
      </c>
      <c r="Y40" s="4" t="s">
        <v>61</v>
      </c>
      <c r="Z40" s="29" t="s">
        <v>9</v>
      </c>
      <c r="AA40" s="26" t="str">
        <f>IF(Table16[[#This Row],[아이콘]]="",Table16[[#This Row],[일정]],Table16[[#This Row],[아이콘]]&amp;" "&amp;Table16[[#This Row],[일정]])</f>
        <v>🎮 게임(엘든링)</v>
      </c>
    </row>
    <row r="41" spans="21:27" ht="39" customHeight="1" x14ac:dyDescent="0.3">
      <c r="U41" s="19">
        <v>45183</v>
      </c>
      <c r="V41" s="20">
        <v>0</v>
      </c>
      <c r="W41" s="20">
        <v>6.25E-2</v>
      </c>
      <c r="X41" s="21" t="s">
        <v>60</v>
      </c>
      <c r="Y41" s="4" t="s">
        <v>61</v>
      </c>
      <c r="Z41" s="29" t="s">
        <v>9</v>
      </c>
      <c r="AA41" s="26" t="str">
        <f>IF(Table16[[#This Row],[아이콘]]="",Table16[[#This Row],[일정]],Table16[[#This Row],[아이콘]]&amp;" "&amp;Table16[[#This Row],[일정]])</f>
        <v>🎮 게임(엘든링)</v>
      </c>
    </row>
    <row r="42" spans="21:27" ht="39" customHeight="1" x14ac:dyDescent="0.3">
      <c r="U42" s="19">
        <v>45184</v>
      </c>
      <c r="V42" s="20">
        <v>0.875</v>
      </c>
      <c r="W42" s="20">
        <v>0.99930555555555556</v>
      </c>
      <c r="X42" s="21" t="s">
        <v>60</v>
      </c>
      <c r="Y42" s="4" t="s">
        <v>61</v>
      </c>
      <c r="Z42" s="29" t="s">
        <v>9</v>
      </c>
      <c r="AA42" s="26" t="str">
        <f>IF(Table16[[#This Row],[아이콘]]="",Table16[[#This Row],[일정]],Table16[[#This Row],[아이콘]]&amp;" "&amp;Table16[[#This Row],[일정]])</f>
        <v>🎮 게임(엘든링)</v>
      </c>
    </row>
    <row r="43" spans="21:27" ht="39" customHeight="1" x14ac:dyDescent="0.3">
      <c r="U43" s="19">
        <v>45184</v>
      </c>
      <c r="V43" s="20">
        <v>0</v>
      </c>
      <c r="W43" s="20">
        <v>6.25E-2</v>
      </c>
      <c r="X43" s="21" t="s">
        <v>60</v>
      </c>
      <c r="Y43" s="4" t="s">
        <v>61</v>
      </c>
      <c r="Z43" s="29" t="s">
        <v>9</v>
      </c>
      <c r="AA43" s="26" t="str">
        <f>IF(Table16[[#This Row],[아이콘]]="",Table16[[#This Row],[일정]],Table16[[#This Row],[아이콘]]&amp;" "&amp;Table16[[#This Row],[일정]])</f>
        <v>🎮 게임(엘든링)</v>
      </c>
    </row>
    <row r="44" spans="21:27" ht="39" customHeight="1" x14ac:dyDescent="0.3">
      <c r="U44" s="19">
        <v>45185</v>
      </c>
      <c r="V44" s="20">
        <v>6.25E-2</v>
      </c>
      <c r="W44" s="20">
        <v>0.125</v>
      </c>
      <c r="X44" s="21" t="s">
        <v>60</v>
      </c>
      <c r="Y44" s="4" t="s">
        <v>61</v>
      </c>
      <c r="Z44" s="29" t="s">
        <v>9</v>
      </c>
      <c r="AA44" s="26" t="str">
        <f>IF(Table16[[#This Row],[아이콘]]="",Table16[[#This Row],[일정]],Table16[[#This Row],[아이콘]]&amp;" "&amp;Table16[[#This Row],[일정]])</f>
        <v>🎮 게임(엘든링)</v>
      </c>
    </row>
    <row r="45" spans="21:27" ht="39" customHeight="1" x14ac:dyDescent="0.3">
      <c r="U45" s="19">
        <v>45185</v>
      </c>
      <c r="V45" s="20">
        <v>0.125</v>
      </c>
      <c r="W45" s="20">
        <v>0.33333333333333331</v>
      </c>
      <c r="X45" s="21" t="s">
        <v>49</v>
      </c>
      <c r="Y45" s="4" t="s">
        <v>48</v>
      </c>
      <c r="Z45" s="4" t="s">
        <v>29</v>
      </c>
      <c r="AA45" s="26" t="str">
        <f>IF(Table16[[#This Row],[아이콘]]="",Table16[[#This Row],[일정]],Table16[[#This Row],[아이콘]]&amp;" "&amp;Table16[[#This Row],[일정]])</f>
        <v>🛏️ 취침</v>
      </c>
    </row>
    <row r="46" spans="21:27" ht="39" customHeight="1" x14ac:dyDescent="0.3">
      <c r="U46" s="19">
        <v>45185</v>
      </c>
      <c r="V46" s="20">
        <v>0.33333333333333331</v>
      </c>
      <c r="W46" s="20">
        <v>0.41666666666666669</v>
      </c>
      <c r="X46" s="21" t="s">
        <v>60</v>
      </c>
      <c r="Y46" s="4" t="s">
        <v>61</v>
      </c>
      <c r="Z46" s="29" t="s">
        <v>9</v>
      </c>
      <c r="AA46" s="26" t="str">
        <f>IF(Table16[[#This Row],[아이콘]]="",Table16[[#This Row],[일정]],Table16[[#This Row],[아이콘]]&amp;" "&amp;Table16[[#This Row],[일정]])</f>
        <v>🎮 게임(엘든링)</v>
      </c>
    </row>
    <row r="47" spans="21:27" ht="39" customHeight="1" x14ac:dyDescent="0.3">
      <c r="U47" s="19">
        <v>45185</v>
      </c>
      <c r="V47" s="20">
        <v>0.41666666666666669</v>
      </c>
      <c r="W47" s="20">
        <v>0.58333333333333337</v>
      </c>
      <c r="X47" s="33" t="s">
        <v>63</v>
      </c>
      <c r="Y47" s="4" t="s">
        <v>64</v>
      </c>
      <c r="Z47" s="29" t="s">
        <v>29</v>
      </c>
      <c r="AA47" s="26" t="str">
        <f>IF(Table16[[#This Row],[아이콘]]="",Table16[[#This Row],[일정]],Table16[[#This Row],[아이콘]]&amp;" "&amp;Table16[[#This Row],[일정]])</f>
        <v>🏥 병원(라식 검안)</v>
      </c>
    </row>
    <row r="48" spans="21:27" ht="39" customHeight="1" x14ac:dyDescent="0.3">
      <c r="U48" s="19">
        <v>45185</v>
      </c>
      <c r="V48" s="20">
        <v>0.58333333333333337</v>
      </c>
      <c r="W48" s="20">
        <v>0.70833333333333337</v>
      </c>
      <c r="X48" s="21" t="s">
        <v>60</v>
      </c>
      <c r="Y48" s="4" t="s">
        <v>61</v>
      </c>
      <c r="Z48" s="29" t="s">
        <v>9</v>
      </c>
      <c r="AA48" s="26" t="str">
        <f>IF(Table16[[#This Row],[아이콘]]="",Table16[[#This Row],[일정]],Table16[[#This Row],[아이콘]]&amp;" "&amp;Table16[[#This Row],[일정]])</f>
        <v>🎮 게임(엘든링)</v>
      </c>
    </row>
    <row r="49" spans="21:27" ht="39" customHeight="1" x14ac:dyDescent="0.3">
      <c r="U49" s="19">
        <v>45185</v>
      </c>
      <c r="V49" s="20">
        <v>0.70833333333333337</v>
      </c>
      <c r="W49" s="20">
        <v>0.79166666666666663</v>
      </c>
      <c r="X49" s="21" t="s">
        <v>26</v>
      </c>
      <c r="Y49" s="4" t="s">
        <v>69</v>
      </c>
      <c r="Z49" s="4" t="s">
        <v>31</v>
      </c>
      <c r="AA49" s="26" t="str">
        <f>IF(Table16[[#This Row],[아이콘]]="",Table16[[#This Row],[일정]],Table16[[#This Row],[아이콘]]&amp;" "&amp;Table16[[#This Row],[일정]])</f>
        <v>✏️ 반려동물 과제 하기</v>
      </c>
    </row>
    <row r="50" spans="21:27" ht="39" customHeight="1" x14ac:dyDescent="0.3">
      <c r="U50" s="19">
        <v>45185</v>
      </c>
      <c r="V50" s="20">
        <v>0.79166666666666663</v>
      </c>
      <c r="W50" s="20">
        <v>0.91666666666666663</v>
      </c>
      <c r="X50" s="21" t="s">
        <v>55</v>
      </c>
      <c r="Y50" s="4" t="s">
        <v>57</v>
      </c>
      <c r="Z50" s="4" t="s">
        <v>28</v>
      </c>
      <c r="AA50" s="26" t="str">
        <f>IF(Table16[[#This Row],[아이콘]]="",Table16[[#This Row],[일정]],Table16[[#This Row],[아이콘]]&amp;" "&amp;Table16[[#This Row],[일정]])</f>
        <v>🍚 저녘</v>
      </c>
    </row>
    <row r="51" spans="21:27" ht="39" customHeight="1" x14ac:dyDescent="0.3">
      <c r="U51" s="19">
        <v>45185</v>
      </c>
      <c r="V51" s="20">
        <v>0.875</v>
      </c>
      <c r="W51" s="20">
        <v>0.99930555555555556</v>
      </c>
      <c r="X51" s="21" t="s">
        <v>60</v>
      </c>
      <c r="Y51" s="4" t="s">
        <v>61</v>
      </c>
      <c r="Z51" s="29" t="s">
        <v>9</v>
      </c>
      <c r="AA51" s="26" t="str">
        <f>IF(Table16[[#This Row],[아이콘]]="",Table16[[#This Row],[일정]],Table16[[#This Row],[아이콘]]&amp;" "&amp;Table16[[#This Row],[일정]])</f>
        <v>🎮 게임(엘든링)</v>
      </c>
    </row>
    <row r="52" spans="21:27" ht="39" customHeight="1" x14ac:dyDescent="0.3">
      <c r="U52" s="19">
        <v>45185</v>
      </c>
      <c r="V52" s="20">
        <v>0</v>
      </c>
      <c r="W52" s="20">
        <v>6.25E-2</v>
      </c>
      <c r="X52" s="21" t="s">
        <v>60</v>
      </c>
      <c r="Y52" s="4" t="s">
        <v>61</v>
      </c>
      <c r="Z52" s="29" t="s">
        <v>9</v>
      </c>
      <c r="AA52" s="26" t="str">
        <f>IF(Table16[[#This Row],[아이콘]]="",Table16[[#This Row],[일정]],Table16[[#This Row],[아이콘]]&amp;" "&amp;Table16[[#This Row],[일정]])</f>
        <v>🎮 게임(엘든링)</v>
      </c>
    </row>
    <row r="53" spans="21:27" ht="39" customHeight="1" x14ac:dyDescent="0.3">
      <c r="U53" s="19">
        <v>45186</v>
      </c>
      <c r="V53" s="20">
        <v>6.25E-2</v>
      </c>
      <c r="W53" s="20">
        <v>0.33333333333333331</v>
      </c>
      <c r="X53" s="21" t="s">
        <v>49</v>
      </c>
      <c r="Y53" s="4" t="s">
        <v>48</v>
      </c>
      <c r="Z53" s="4" t="s">
        <v>29</v>
      </c>
      <c r="AA53" s="26" t="str">
        <f>IF(Table16[[#This Row],[아이콘]]="",Table16[[#This Row],[일정]],Table16[[#This Row],[아이콘]]&amp;" "&amp;Table16[[#This Row],[일정]])</f>
        <v>🛏️ 취침</v>
      </c>
    </row>
    <row r="54" spans="21:27" ht="39" customHeight="1" x14ac:dyDescent="0.3">
      <c r="U54" s="19">
        <v>45186</v>
      </c>
      <c r="V54" s="20">
        <v>0.33333333333333331</v>
      </c>
      <c r="W54" s="20">
        <v>0.83333333333333337</v>
      </c>
      <c r="X54" s="21" t="s">
        <v>66</v>
      </c>
      <c r="Y54" s="4" t="s">
        <v>65</v>
      </c>
      <c r="Z54" s="4" t="s">
        <v>67</v>
      </c>
      <c r="AA54" s="26" t="str">
        <f>IF(Table16[[#This Row],[아이콘]]="",Table16[[#This Row],[일정]],Table16[[#This Row],[아이콘]]&amp;" "&amp;Table16[[#This Row],[일정]])</f>
        <v>🌿 벌초</v>
      </c>
    </row>
    <row r="55" spans="21:27" ht="39" customHeight="1" x14ac:dyDescent="0.3">
      <c r="U55" s="19">
        <v>45186</v>
      </c>
      <c r="V55" s="20">
        <v>0.83333333333333337</v>
      </c>
      <c r="W55" s="20">
        <v>0.875</v>
      </c>
      <c r="X55" s="21" t="s">
        <v>55</v>
      </c>
      <c r="Y55" s="4" t="s">
        <v>57</v>
      </c>
      <c r="Z55" s="4" t="s">
        <v>28</v>
      </c>
      <c r="AA55" s="26" t="str">
        <f>IF(Table16[[#This Row],[아이콘]]="",Table16[[#This Row],[일정]],Table16[[#This Row],[아이콘]]&amp;" "&amp;Table16[[#This Row],[일정]])</f>
        <v>🍚 저녘</v>
      </c>
    </row>
    <row r="56" spans="21:27" ht="39" customHeight="1" x14ac:dyDescent="0.3">
      <c r="U56" s="19">
        <v>45186</v>
      </c>
      <c r="V56" s="20">
        <v>0.875</v>
      </c>
      <c r="W56" s="20">
        <v>0.91666666666666663</v>
      </c>
      <c r="X56" s="21" t="s">
        <v>26</v>
      </c>
      <c r="Y56" s="4" t="s">
        <v>68</v>
      </c>
      <c r="Z56" s="4" t="s">
        <v>31</v>
      </c>
      <c r="AA56" s="26" t="str">
        <f>IF(Table16[[#This Row],[아이콘]]="",Table16[[#This Row],[일정]],Table16[[#This Row],[아이콘]]&amp;" "&amp;Table16[[#This Row],[일정]])</f>
        <v>✏️ 대학영어1강듣기</v>
      </c>
    </row>
    <row r="57" spans="21:27" ht="39" customHeight="1" x14ac:dyDescent="0.3">
      <c r="U57" s="19">
        <v>45182</v>
      </c>
      <c r="V57" s="20">
        <v>0.83333333333333337</v>
      </c>
      <c r="W57" s="20">
        <v>0.875</v>
      </c>
      <c r="X57" s="21" t="s">
        <v>26</v>
      </c>
      <c r="Y57" s="4" t="s">
        <v>70</v>
      </c>
      <c r="Z57" s="4" t="s">
        <v>31</v>
      </c>
      <c r="AA57" s="26" t="str">
        <f>IF(Table16[[#This Row],[아이콘]]="",Table16[[#This Row],[일정]],Table16[[#This Row],[아이콘]]&amp;" "&amp;Table16[[#This Row],[일정]])</f>
        <v>✏️ 영어기초공부</v>
      </c>
    </row>
    <row r="58" spans="21:27" ht="39" customHeight="1" x14ac:dyDescent="0.3">
      <c r="U58" s="19">
        <v>45183</v>
      </c>
      <c r="V58" s="20">
        <v>0.83333333333333337</v>
      </c>
      <c r="W58" s="20">
        <v>0.875</v>
      </c>
      <c r="X58" s="21" t="s">
        <v>26</v>
      </c>
      <c r="Y58" s="4" t="s">
        <v>70</v>
      </c>
      <c r="Z58" s="4" t="s">
        <v>31</v>
      </c>
      <c r="AA58" s="26" t="str">
        <f>IF(Table16[[#This Row],[아이콘]]="",Table16[[#This Row],[일정]],Table16[[#This Row],[아이콘]]&amp;" "&amp;Table16[[#This Row],[일정]])</f>
        <v>✏️ 영어기초공부</v>
      </c>
    </row>
  </sheetData>
  <phoneticPr fontId="1" type="noConversion"/>
  <conditionalFormatting sqref="G6:Q17 H18:Q26">
    <cfRule type="expression" dxfId="74" priority="17">
      <formula>($E6=TRUE)</formula>
    </cfRule>
  </conditionalFormatting>
  <conditionalFormatting sqref="R6:R26">
    <cfRule type="expression" dxfId="73" priority="3">
      <formula>(U6="갈색")</formula>
    </cfRule>
    <cfRule type="expression" dxfId="72" priority="4">
      <formula>(AND(U6="갈색",LEN(R6)&gt;0))</formula>
    </cfRule>
    <cfRule type="expression" dxfId="71" priority="5">
      <formula>(U6="남색")</formula>
    </cfRule>
    <cfRule type="expression" dxfId="70" priority="6">
      <formula>(AND(U6="남색",LEN(R6)&gt;0))</formula>
    </cfRule>
    <cfRule type="expression" dxfId="69" priority="7">
      <formula>(U6="보라")</formula>
    </cfRule>
    <cfRule type="expression" dxfId="68" priority="8">
      <formula>(AND(U6="보라",LEN(R6)&gt;0))</formula>
    </cfRule>
    <cfRule type="expression" dxfId="67" priority="9">
      <formula>(U6="초록")</formula>
    </cfRule>
    <cfRule type="expression" dxfId="66" priority="10">
      <formula>(AND(U6="초록",LEN(R6)&gt;0))</formula>
    </cfRule>
    <cfRule type="expression" dxfId="65" priority="11">
      <formula>(U6="파랑")</formula>
    </cfRule>
    <cfRule type="expression" dxfId="64" priority="12">
      <formula>(AND(U6="파랑",LEN(R6)&gt;0))</formula>
    </cfRule>
    <cfRule type="expression" dxfId="63" priority="13">
      <formula>(AND(U6="노랑",LEN(R6)&gt;0))</formula>
    </cfRule>
    <cfRule type="expression" dxfId="62" priority="14">
      <formula>(U6="노랑")</formula>
    </cfRule>
    <cfRule type="expression" dxfId="61" priority="15">
      <formula>(AND(U6="빨강",LEN(R6)&gt;0))</formula>
    </cfRule>
    <cfRule type="expression" dxfId="60" priority="16">
      <formula>(U6="빨강")</formula>
    </cfRule>
  </conditionalFormatting>
  <conditionalFormatting sqref="S6:T26">
    <cfRule type="expression" dxfId="59" priority="1">
      <formula>($E6=TRUE)</formula>
    </cfRule>
  </conditionalFormatting>
  <conditionalFormatting sqref="G6:S17 H18:S26">
    <cfRule type="expression" dxfId="58" priority="2">
      <formula>($E6=TRUE)</formula>
    </cfRule>
  </conditionalFormatting>
  <conditionalFormatting sqref="H6:H26 J6:J26 L6:L26 N6:N26 P6:P26 R6:R26">
    <cfRule type="expression" dxfId="57" priority="18">
      <formula>(I6="갈색")</formula>
    </cfRule>
    <cfRule type="expression" dxfId="56" priority="19">
      <formula>(AND(I6="갈색",LEN(H6)&gt;0))</formula>
    </cfRule>
    <cfRule type="expression" dxfId="55" priority="20">
      <formula>(I6="남색")</formula>
    </cfRule>
    <cfRule type="expression" dxfId="54" priority="21">
      <formula>(AND(I6="남색",LEN(H6)&gt;0))</formula>
    </cfRule>
    <cfRule type="expression" dxfId="53" priority="22">
      <formula>(I6="보라")</formula>
    </cfRule>
    <cfRule type="expression" dxfId="52" priority="23">
      <formula>(AND(I6="보라",LEN(H6)&gt;0))</formula>
    </cfRule>
    <cfRule type="expression" dxfId="51" priority="24">
      <formula>(I6="초록")</formula>
    </cfRule>
    <cfRule type="expression" dxfId="50" priority="25">
      <formula>(AND(I6="초록",LEN(H6)&gt;0))</formula>
    </cfRule>
    <cfRule type="expression" dxfId="49" priority="26">
      <formula>(I6="파랑")</formula>
    </cfRule>
    <cfRule type="expression" dxfId="48" priority="27">
      <formula>(AND(I6="파랑",LEN(H6)&gt;0))</formula>
    </cfRule>
    <cfRule type="expression" dxfId="47" priority="28">
      <formula>(AND(I6="노랑",LEN(H6)&gt;0))</formula>
    </cfRule>
    <cfRule type="expression" dxfId="46" priority="29">
      <formula>(I6="노랑")</formula>
    </cfRule>
    <cfRule type="expression" dxfId="45" priority="30">
      <formula>(AND(I6="빨강",LEN(H6)&gt;0))</formula>
    </cfRule>
    <cfRule type="expression" dxfId="44" priority="31">
      <formula>(I6="빨강")</formula>
    </cfRule>
  </conditionalFormatting>
  <dataValidations count="6">
    <dataValidation type="list" allowBlank="1" showInputMessage="1" showErrorMessage="1" sqref="X6:X46 X48:X58" xr:uid="{D249DB7A-930A-4869-B6A8-4E9110A94E55}">
      <formula1>"⌚️,💻,⏰,🎁,✉️,🗓,🗂,✏️,📝,🔒,📽,👔,📷,✈️,🚌,🏆,🎬,🎤,🎄,✔️,☑️,❌"</formula1>
    </dataValidation>
    <dataValidation type="time" allowBlank="1" showInputMessage="1" showErrorMessage="1" sqref="C25:D26 V6:W58" xr:uid="{D4A12A9B-C50B-4A88-8C3D-799203A5DFF0}">
      <formula1>0</formula1>
      <formula2>0.999988425925926</formula2>
    </dataValidation>
    <dataValidation type="date" allowBlank="1" showInputMessage="1" showErrorMessage="1" sqref="U6:U58" xr:uid="{CA82A8C7-1266-453E-967E-05B2BE3AFF39}">
      <formula1>18264</formula1>
      <formula2>73415</formula2>
    </dataValidation>
    <dataValidation type="list" allowBlank="1" showInputMessage="1" showErrorMessage="1" sqref="AB6:AB11 Z6:Z58" xr:uid="{A31B2D1C-37C5-4C36-BDAB-98F121CA09BD}">
      <formula1>INDIRECT("tbl색상목록[색상목록]")</formula1>
    </dataValidation>
    <dataValidation type="list" allowBlank="1" showInputMessage="1" showErrorMessage="1" sqref="AD6" xr:uid="{3B9BBD64-FC26-4D13-9B8D-0B6354D609D9}">
      <formula1>"TRUE, FALSE"</formula1>
    </dataValidation>
    <dataValidation type="list" allowBlank="1" showInputMessage="1" showErrorMessage="1" sqref="AD5" xr:uid="{54473857-1BAE-4F90-8053-A2CC2704DB83}">
      <formula1>"시작시간만,종료시간만,시작~종료시간"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91" orientation="landscape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A89A-D10A-411F-B6E7-DDEA11FF97BC}">
  <sheetPr>
    <pageSetUpPr fitToPage="1"/>
  </sheetPr>
  <dimension ref="B2:AI56"/>
  <sheetViews>
    <sheetView showGridLines="0" zoomScale="85" zoomScaleNormal="85" workbookViewId="0">
      <selection activeCell="W4" sqref="W4"/>
    </sheetView>
  </sheetViews>
  <sheetFormatPr defaultColWidth="9" defaultRowHeight="39" customHeight="1" x14ac:dyDescent="0.3"/>
  <cols>
    <col min="1" max="1" width="2.625" style="5" customWidth="1"/>
    <col min="2" max="2" width="13.25" style="2" hidden="1" customWidth="1"/>
    <col min="3" max="4" width="10.875" style="4" customWidth="1"/>
    <col min="5" max="5" width="9.125" style="5" hidden="1" customWidth="1"/>
    <col min="6" max="6" width="5.25" style="5" customWidth="1"/>
    <col min="7" max="7" width="15.25" style="5" customWidth="1"/>
    <col min="8" max="8" width="19" style="5" customWidth="1"/>
    <col min="9" max="9" width="8.25" style="5" hidden="1" customWidth="1"/>
    <col min="10" max="10" width="19" style="5" customWidth="1"/>
    <col min="11" max="11" width="8.625" style="5" hidden="1" customWidth="1"/>
    <col min="12" max="12" width="19" style="5" customWidth="1"/>
    <col min="13" max="13" width="3.5" style="5" hidden="1" customWidth="1"/>
    <col min="14" max="14" width="19" style="5" customWidth="1"/>
    <col min="15" max="15" width="4.375" style="5" hidden="1" customWidth="1"/>
    <col min="16" max="16" width="19" style="5" customWidth="1"/>
    <col min="17" max="17" width="2.625" style="5" hidden="1" customWidth="1"/>
    <col min="18" max="18" width="21.375" style="5" customWidth="1"/>
    <col min="19" max="19" width="2.5" style="5" hidden="1" customWidth="1"/>
    <col min="20" max="20" width="21.375" style="5" customWidth="1"/>
    <col min="21" max="21" width="3.25" style="5" hidden="1" customWidth="1"/>
    <col min="22" max="22" width="3.25" style="5" customWidth="1"/>
    <col min="23" max="23" width="13.125" style="5" customWidth="1"/>
    <col min="24" max="24" width="9.625" style="5" customWidth="1"/>
    <col min="25" max="25" width="9.75" style="5" customWidth="1"/>
    <col min="26" max="26" width="6.875" style="5" customWidth="1"/>
    <col min="27" max="27" width="42" style="5" customWidth="1"/>
    <col min="28" max="28" width="9" style="5"/>
    <col min="29" max="29" width="19" style="5" hidden="1" customWidth="1"/>
    <col min="30" max="30" width="9" style="5"/>
    <col min="31" max="31" width="20.375" style="5" customWidth="1"/>
    <col min="32" max="32" width="16.875" style="5" customWidth="1"/>
    <col min="33" max="33" width="0" style="2" hidden="1" customWidth="1"/>
    <col min="34" max="34" width="9" style="5"/>
    <col min="35" max="35" width="9.875" style="5" customWidth="1"/>
    <col min="36" max="16384" width="9" style="5"/>
  </cols>
  <sheetData>
    <row r="2" spans="2:35" s="2" customFormat="1" ht="25.5" hidden="1" customHeight="1" x14ac:dyDescent="0.3">
      <c r="C2" s="3"/>
      <c r="D2" s="3"/>
      <c r="H2" s="2" t="str">
        <f>TEXT(H3,$AF$7)</f>
        <v>09월 18일(월)</v>
      </c>
      <c r="J2" s="2" t="str">
        <f>TEXT(J3,$AF$7)</f>
        <v>09월 19일(화)</v>
      </c>
      <c r="L2" s="2" t="str">
        <f>TEXT(L3,$AF$7)</f>
        <v>09월 20일(수)</v>
      </c>
      <c r="N2" s="2" t="str">
        <f>TEXT(N3,$AF$7)</f>
        <v>09월 21일(목)</v>
      </c>
      <c r="P2" s="2" t="str">
        <f>TEXT(P3,$AF$7)</f>
        <v>09월 22일(금)</v>
      </c>
      <c r="R2" s="2" t="str">
        <f>TEXT(R3,$AF$7)</f>
        <v>09월 23일(토)</v>
      </c>
      <c r="T2" s="2" t="str">
        <f>TEXT(T3,$AF$7)</f>
        <v>09월 24일(일)</v>
      </c>
    </row>
    <row r="3" spans="2:35" ht="26.25" customHeight="1" x14ac:dyDescent="0.3">
      <c r="G3" s="6" t="s">
        <v>25</v>
      </c>
      <c r="H3" s="7">
        <v>45187</v>
      </c>
      <c r="I3" s="8"/>
      <c r="J3" s="7">
        <f>H3+1</f>
        <v>45188</v>
      </c>
      <c r="K3" s="8"/>
      <c r="L3" s="7">
        <f>J3+1</f>
        <v>45189</v>
      </c>
      <c r="M3" s="8"/>
      <c r="N3" s="7">
        <f>L3+1</f>
        <v>45190</v>
      </c>
      <c r="O3" s="8"/>
      <c r="P3" s="7">
        <f>N3+1</f>
        <v>45191</v>
      </c>
      <c r="R3" s="7">
        <f>P3+1</f>
        <v>45192</v>
      </c>
      <c r="S3" s="31"/>
      <c r="T3" s="7">
        <f>R3+1</f>
        <v>45193</v>
      </c>
      <c r="U3" s="31"/>
      <c r="V3" s="31"/>
    </row>
    <row r="4" spans="2:35" ht="70.900000000000006" customHeight="1" x14ac:dyDescent="0.3">
      <c r="G4" s="9"/>
      <c r="H4" s="10"/>
      <c r="I4" s="4"/>
      <c r="J4" s="10"/>
      <c r="K4" s="4"/>
      <c r="L4" s="10"/>
      <c r="M4" s="4"/>
      <c r="N4" s="10"/>
      <c r="O4" s="4"/>
      <c r="P4" s="10"/>
    </row>
    <row r="5" spans="2:35" ht="33.75" customHeight="1" x14ac:dyDescent="0.3">
      <c r="B5" s="2" t="s">
        <v>20</v>
      </c>
      <c r="C5" s="6" t="s">
        <v>1</v>
      </c>
      <c r="D5" s="6" t="s">
        <v>2</v>
      </c>
      <c r="E5" s="6" t="s">
        <v>21</v>
      </c>
      <c r="F5" s="9"/>
      <c r="H5" s="11"/>
      <c r="I5" s="12"/>
      <c r="J5" s="11"/>
      <c r="K5" s="12"/>
      <c r="L5" s="11"/>
      <c r="M5" s="12"/>
      <c r="N5" s="11"/>
      <c r="O5" s="12"/>
      <c r="P5" s="11"/>
      <c r="Q5" s="13"/>
      <c r="W5" s="4" t="s">
        <v>3</v>
      </c>
      <c r="X5" s="4" t="s">
        <v>1</v>
      </c>
      <c r="Y5" s="4" t="s">
        <v>2</v>
      </c>
      <c r="Z5" s="4" t="s">
        <v>24</v>
      </c>
      <c r="AA5" s="4" t="s">
        <v>0</v>
      </c>
      <c r="AB5" s="4" t="s">
        <v>7</v>
      </c>
      <c r="AC5" s="4" t="s">
        <v>23</v>
      </c>
      <c r="AE5" s="14" t="s">
        <v>45</v>
      </c>
      <c r="AF5" s="8" t="s">
        <v>5</v>
      </c>
      <c r="AI5" s="4" t="s">
        <v>12</v>
      </c>
    </row>
    <row r="6" spans="2:35" ht="39" customHeight="1" x14ac:dyDescent="0.3">
      <c r="B6" s="15" t="str">
        <f>IF(E6=TRUE,$AF$8,IF($AF$5="시작시간만",TEXT(C6,$AG$6),IF($AF$5="종료시간만",TEXT(D6,$AG$6),TEXT(C6,$AG$6)&amp;" - "&amp;TEXT(D6,$AG$6))))</f>
        <v>1:30 - 2:00</v>
      </c>
      <c r="C6" s="16">
        <v>6.25E-2</v>
      </c>
      <c r="D6" s="16">
        <v>8.3333333333333329E-2</v>
      </c>
      <c r="E6" s="17"/>
      <c r="F6" s="2"/>
      <c r="G6" s="18"/>
      <c r="H6" s="22" t="str">
        <f t="array" ref="H6">IFERROR(INDEX(Table168[[#All],[표시값]],MATCH(1,--((Table168[[#All],[시작시간]]&lt;=$C6)*(Table168[[#All],[종료시간]]&gt;=$D6)*(Table168[[#All],[날짜]]=H$3)),0)),"")</f>
        <v/>
      </c>
      <c r="I6" s="23" t="str">
        <f t="array" ref="I6">IFERROR(INDEX(Table168[[#All],[색상]],MATCH(1,--((Table168[[#All],[시작시간]]&lt;=$C6)*(Table168[[#All],[종료시간]]&gt;=$D6)*(Table168[[#All],[날짜]]=H$3)),0)),"")</f>
        <v/>
      </c>
      <c r="J6" s="22" t="str">
        <f t="array" ref="J6">IFERROR(INDEX(Table168[[#All],[표시값]],MATCH(1,--((Table168[[#All],[시작시간]]&lt;=$C6)*(Table168[[#All],[종료시간]]&gt;=$D6)*(Table168[[#All],[날짜]]=J$3)),0)),"")</f>
        <v/>
      </c>
      <c r="K6" s="23" t="str">
        <f t="array" ref="K6">IFERROR(INDEX(Table168[[#All],[색상]],MATCH(1,--((Table168[[#All],[시작시간]]&lt;=$C6)*(Table168[[#All],[종료시간]]&gt;=$D6)*(Table168[[#All],[날짜]]=J$3)),0)),"")</f>
        <v/>
      </c>
      <c r="L6" s="22" t="str">
        <f t="array" ref="L6">IFERROR(INDEX(Table168[[#All],[표시값]],MATCH(1,--((Table168[[#All],[시작시간]]&lt;=$C6)*(Table168[[#All],[종료시간]]&gt;=$D6)*(Table168[[#All],[날짜]]=L$3)),0)),"")</f>
        <v/>
      </c>
      <c r="M6" s="23" t="str">
        <f t="array" ref="M6">IFERROR(INDEX(Table168[[#All],[색상]],MATCH(1,--((Table168[[#All],[시작시간]]&lt;=$C6)*(Table168[[#All],[종료시간]]&gt;=$D6)*(Table168[[#All],[날짜]]=L$3)),0)),"")</f>
        <v/>
      </c>
      <c r="N6" s="22" t="str" cm="1">
        <f t="array" ref="N6">IFERROR(INDEX(Table168[[#All],[표시값]],MATCH(1,--((Table168[[#All],[시작시간]]&lt;=$C6)*(Table168[[#All],[종료시간]]&gt;=$D6)*(Table168[[#All],[날짜]]=N$3)),0)),"")</f>
        <v/>
      </c>
      <c r="O6" s="23" t="str">
        <f t="array" ref="O6">IFERROR(INDEX(Table168[[#All],[색상]],MATCH(1,--((Table168[[#All],[시작시간]]&lt;=$C6)*(Table168[[#All],[종료시간]]&gt;=$D6)*(Table168[[#All],[날짜]]=N$3)),0)),"")</f>
        <v/>
      </c>
      <c r="P6" s="22" t="str">
        <f t="array" ref="P6">IFERROR(INDEX(Table168[[#All],[표시값]],MATCH(1,--((Table168[[#All],[시작시간]]&lt;=$C6)*(Table168[[#All],[종료시간]]&gt;=$D6)*(Table168[[#All],[날짜]]=P$3)),0)),"")</f>
        <v/>
      </c>
      <c r="Q6" s="5" t="str">
        <f t="array" ref="Q6">IFERROR(INDEX(Table168[[#All],[색상]],MATCH(1,--((Table168[[#All],[시작시간]]&lt;=$C6)*(Table168[[#All],[종료시간]]&gt;=$D6)*(Table168[[#All],[날짜]]=P$3)),0)),"")</f>
        <v/>
      </c>
      <c r="R6" s="22" t="str">
        <f t="array" ref="R6">IFERROR(INDEX(Table168[[#All],[표시값]],MATCH(1,--((Table168[[#All],[시작시간]]&lt;=$C6)*(Table168[[#All],[종료시간]]&gt;=$D6)*(Table168[[#All],[날짜]]=R$3)),0)),"")</f>
        <v/>
      </c>
      <c r="S6" s="5" t="str">
        <f t="array" ref="S6">IFERROR(INDEX(Table168[[#All],[색상]],MATCH(1,--((Table168[[#All],[시작시간]]&lt;=$C6)*(Table168[[#All],[종료시간]]&gt;=$D6)*(Table168[[#All],[날짜]]=R$3)),0)),"")</f>
        <v/>
      </c>
      <c r="T6" s="22" t="str">
        <f t="array" ref="T6">IFERROR(INDEX(Table168[[#All],[표시값]],MATCH(1,--((Table168[[#All],[시작시간]]&lt;=$C6)*(Table168[[#All],[종료시간]]&gt;=$D6)*(Table168[[#All],[날짜]]=T$3)),0)),"")</f>
        <v/>
      </c>
      <c r="U6" s="5" t="str">
        <f t="array" ref="U6">IFERROR(INDEX(Table168[[#All],[색상]],MATCH(1,--((Table168[[#All],[시작시간]]&lt;=$C6)*(Table168[[#All],[종료시간]]&gt;=$D6)*(Table168[[#All],[날짜]]=T$3)),0)),"")</f>
        <v/>
      </c>
      <c r="W6" s="19">
        <v>45182</v>
      </c>
      <c r="X6" s="20">
        <v>6.25E-2</v>
      </c>
      <c r="Y6" s="20">
        <v>0.3125</v>
      </c>
      <c r="Z6" s="21" t="s">
        <v>49</v>
      </c>
      <c r="AA6" s="4" t="s">
        <v>48</v>
      </c>
      <c r="AB6" s="4" t="s">
        <v>29</v>
      </c>
      <c r="AC6" s="4" t="str">
        <f>IF(Table168[[#This Row],[아이콘]]="",Table168[[#This Row],[일정]],Table168[[#This Row],[아이콘]]&amp;" "&amp;Table168[[#This Row],[일정]])</f>
        <v>🛏️ 취침</v>
      </c>
      <c r="AE6" s="14" t="s">
        <v>6</v>
      </c>
      <c r="AF6" s="8" t="b">
        <v>0</v>
      </c>
      <c r="AG6" s="2" t="str">
        <f>IF(AF6=TRUE,"h:mmAM/PM","h:mm")</f>
        <v>h:mm</v>
      </c>
      <c r="AI6" s="4" t="s">
        <v>13</v>
      </c>
    </row>
    <row r="7" spans="2:35" ht="39" customHeight="1" x14ac:dyDescent="0.3">
      <c r="B7" s="15" t="str">
        <f>IF(E7=TRUE,$AF$8,IF($AF$5="시작시간만",TEXT(C7,$AG$6),IF($AF$5="종료시간만",TEXT(D7,$AG$6),TEXT(C7,$AG$6)&amp;" - "&amp;TEXT(D7,$AG$6))))</f>
        <v>2:00 - 3:00</v>
      </c>
      <c r="C7" s="16">
        <v>8.3333333333333329E-2</v>
      </c>
      <c r="D7" s="16">
        <v>0.125</v>
      </c>
      <c r="E7" s="17" t="b">
        <v>0</v>
      </c>
      <c r="F7" s="2"/>
      <c r="G7" s="18"/>
      <c r="H7" s="22" t="str">
        <f t="array" ref="H7">IFERROR(IF(ISNA(INDEX(Table168[[#All],[표시값]],MATCH(1,--((Table168[[#All],[시작시간]]&lt;=$C6)*(Table168[[#All],[종료시간]]&gt;=$D6)*(Table168[[#All],[날짜]]=H$3)),0))),INDEX(Table168[[#All],[표시값]],MATCH(1,--((Table168[[#All],[시작시간]]&lt;=$C7)*(Table168[[#All],[종료시간]]&gt;=$D7)*(Table168[[#All],[날짜]]=H$3)),0)),IF(INDEX(Table168[[#All],[표시값]],MATCH(1,--((Table168[[#All],[시작시간]]&lt;=$C6)*(Table168[[#All],[종료시간]]&gt;=$D6)*(Table168[[#All],[날짜]]=H$3)),0))&lt;&gt;INDEX(Table168[[#All],[표시값]],MATCH(1,--((Table168[[#All],[시작시간]]&lt;=$C7)*(Table168[[#All],[종료시간]]&gt;=$D7)*(Table168[[#All],[날짜]]=H$3)),0)),INDEX(Table168[[#All],[표시값]],MATCH(1,--((Table168[[#All],[시작시간]]&lt;=$C7)*(Table168[[#All],[종료시간]]&gt;=$D7)*(Table168[[#All],[날짜]]=H$3)),0)),"")),"")</f>
        <v/>
      </c>
      <c r="I7" s="23" t="str">
        <f t="array" ref="I7">IFERROR(INDEX(Table168[[#All],[색상]],MATCH(1,--((Table168[[#All],[시작시간]]&lt;=$C7)*(Table168[[#All],[종료시간]]&gt;=$D7)*(Table168[[#All],[날짜]]=H$3)),0)),"")</f>
        <v/>
      </c>
      <c r="J7" s="22" t="str">
        <f t="array" ref="J7">IFERROR(IF(ISNA(INDEX(Table168[[#All],[표시값]],MATCH(1,--((Table168[[#All],[시작시간]]&lt;=$C6)*(Table168[[#All],[종료시간]]&gt;=$D6)*(Table168[[#All],[날짜]]=J$3)),0))),INDEX(Table168[[#All],[표시값]],MATCH(1,--((Table168[[#All],[시작시간]]&lt;=$C7)*(Table168[[#All],[종료시간]]&gt;=$D7)*(Table168[[#All],[날짜]]=J$3)),0)),IF(INDEX(Table168[[#All],[표시값]],MATCH(1,--((Table168[[#All],[시작시간]]&lt;=$C6)*(Table168[[#All],[종료시간]]&gt;=$D6)*(Table168[[#All],[날짜]]=J$3)),0))&lt;&gt;INDEX(Table168[[#All],[표시값]],MATCH(1,--((Table168[[#All],[시작시간]]&lt;=$C7)*(Table168[[#All],[종료시간]]&gt;=$D7)*(Table168[[#All],[날짜]]=J$3)),0)),INDEX(Table168[[#All],[표시값]],MATCH(1,--((Table168[[#All],[시작시간]]&lt;=$C7)*(Table168[[#All],[종료시간]]&gt;=$D7)*(Table168[[#All],[날짜]]=J$3)),0)),"")),"")</f>
        <v/>
      </c>
      <c r="K7" s="23" t="str">
        <f t="array" ref="K7">IFERROR(INDEX(Table168[[#All],[색상]],MATCH(1,--((Table168[[#All],[시작시간]]&lt;=$C7)*(Table168[[#All],[종료시간]]&gt;=$D7)*(Table168[[#All],[날짜]]=J$3)),0)),"")</f>
        <v/>
      </c>
      <c r="L7" s="22" t="str">
        <f t="array" ref="L7">IFERROR(IF(ISNA(INDEX(Table168[[#All],[표시값]],MATCH(1,--((Table168[[#All],[시작시간]]&lt;=$C6)*(Table168[[#All],[종료시간]]&gt;=$D6)*(Table168[[#All],[날짜]]=L$3)),0))),INDEX(Table168[[#All],[표시값]],MATCH(1,--((Table168[[#All],[시작시간]]&lt;=$C7)*(Table168[[#All],[종료시간]]&gt;=$D7)*(Table168[[#All],[날짜]]=L$3)),0)),IF(INDEX(Table168[[#All],[표시값]],MATCH(1,--((Table168[[#All],[시작시간]]&lt;=$C6)*(Table168[[#All],[종료시간]]&gt;=$D6)*(Table168[[#All],[날짜]]=L$3)),0))&lt;&gt;INDEX(Table168[[#All],[표시값]],MATCH(1,--((Table168[[#All],[시작시간]]&lt;=$C7)*(Table168[[#All],[종료시간]]&gt;=$D7)*(Table168[[#All],[날짜]]=L$3)),0)),INDEX(Table168[[#All],[표시값]],MATCH(1,--((Table168[[#All],[시작시간]]&lt;=$C7)*(Table168[[#All],[종료시간]]&gt;=$D7)*(Table168[[#All],[날짜]]=L$3)),0)),"")),"")</f>
        <v/>
      </c>
      <c r="M7" s="23" t="str">
        <f t="array" ref="M7">IFERROR(INDEX(Table168[[#All],[색상]],MATCH(1,--((Table168[[#All],[시작시간]]&lt;=$C7)*(Table168[[#All],[종료시간]]&gt;=$D7)*(Table168[[#All],[날짜]]=L$3)),0)),"")</f>
        <v/>
      </c>
      <c r="N7" s="22" t="str">
        <f t="array" ref="N7">IFERROR(IF(ISNA(INDEX(Table168[[#All],[표시값]],MATCH(1,--((Table168[[#All],[시작시간]]&lt;=$C6)*(Table168[[#All],[종료시간]]&gt;=$D6)*(Table168[[#All],[날짜]]=N$3)),0))),INDEX(Table168[[#All],[표시값]],MATCH(1,--((Table168[[#All],[시작시간]]&lt;=$C7)*(Table168[[#All],[종료시간]]&gt;=$D7)*(Table168[[#All],[날짜]]=N$3)),0)),IF(INDEX(Table168[[#All],[표시값]],MATCH(1,--((Table168[[#All],[시작시간]]&lt;=$C6)*(Table168[[#All],[종료시간]]&gt;=$D6)*(Table168[[#All],[날짜]]=N$3)),0))&lt;&gt;INDEX(Table168[[#All],[표시값]],MATCH(1,--((Table168[[#All],[시작시간]]&lt;=$C7)*(Table168[[#All],[종료시간]]&gt;=$D7)*(Table168[[#All],[날짜]]=N$3)),0)),INDEX(Table168[[#All],[표시값]],MATCH(1,--((Table168[[#All],[시작시간]]&lt;=$C7)*(Table168[[#All],[종료시간]]&gt;=$D7)*(Table168[[#All],[날짜]]=N$3)),0)),"")),"")</f>
        <v/>
      </c>
      <c r="O7" s="23" t="str">
        <f t="array" ref="O7">IFERROR(INDEX(Table168[[#All],[색상]],MATCH(1,--((Table168[[#All],[시작시간]]&lt;=$C7)*(Table168[[#All],[종료시간]]&gt;=$D7)*(Table168[[#All],[날짜]]=N$3)),0)),"")</f>
        <v/>
      </c>
      <c r="P7" s="22" t="str">
        <f t="array" ref="P7">IFERROR(IF(ISNA(INDEX(Table168[[#All],[표시값]],MATCH(1,--((Table168[[#All],[시작시간]]&lt;=$C6)*(Table168[[#All],[종료시간]]&gt;=$D6)*(Table168[[#All],[날짜]]=P$3)),0))),INDEX(Table168[[#All],[표시값]],MATCH(1,--((Table168[[#All],[시작시간]]&lt;=$C7)*(Table168[[#All],[종료시간]]&gt;=$D7)*(Table168[[#All],[날짜]]=P$3)),0)),IF(INDEX(Table168[[#All],[표시값]],MATCH(1,--((Table168[[#All],[시작시간]]&lt;=$C6)*(Table168[[#All],[종료시간]]&gt;=$D6)*(Table168[[#All],[날짜]]=P$3)),0))&lt;&gt;INDEX(Table168[[#All],[표시값]],MATCH(1,--((Table168[[#All],[시작시간]]&lt;=$C7)*(Table168[[#All],[종료시간]]&gt;=$D7)*(Table168[[#All],[날짜]]=P$3)),0)),INDEX(Table168[[#All],[표시값]],MATCH(1,--((Table168[[#All],[시작시간]]&lt;=$C7)*(Table168[[#All],[종료시간]]&gt;=$D7)*(Table168[[#All],[날짜]]=P$3)),0)),"")),"")</f>
        <v/>
      </c>
      <c r="Q7" s="5" t="str">
        <f t="array" ref="Q7">IFERROR(INDEX(Table168[[#All],[색상]],MATCH(1,--((Table168[[#All],[시작시간]]&lt;=$C7)*(Table168[[#All],[종료시간]]&gt;=$D7)*(Table168[[#All],[날짜]]=P$3)),0)),"")</f>
        <v/>
      </c>
      <c r="R7" s="22" t="str">
        <f t="array" ref="R7">IFERROR(IF(ISNA(INDEX(Table168[[#All],[표시값]],MATCH(1,--((Table168[[#All],[시작시간]]&lt;=$C6)*(Table168[[#All],[종료시간]]&gt;=$D6)*(Table168[[#All],[날짜]]=R$3)),0))),INDEX(Table168[[#All],[표시값]],MATCH(1,--((Table168[[#All],[시작시간]]&lt;=$C7)*(Table168[[#All],[종료시간]]&gt;=$D7)*(Table168[[#All],[날짜]]=R$3)),0)),IF(INDEX(Table168[[#All],[표시값]],MATCH(1,--((Table168[[#All],[시작시간]]&lt;=$C6)*(Table168[[#All],[종료시간]]&gt;=$D6)*(Table168[[#All],[날짜]]=R$3)),0))&lt;&gt;INDEX(Table168[[#All],[표시값]],MATCH(1,--((Table168[[#All],[시작시간]]&lt;=$C7)*(Table168[[#All],[종료시간]]&gt;=$D7)*(Table168[[#All],[날짜]]=R$3)),0)),INDEX(Table168[[#All],[표시값]],MATCH(1,--((Table168[[#All],[시작시간]]&lt;=$C7)*(Table168[[#All],[종료시간]]&gt;=$D7)*(Table168[[#All],[날짜]]=R$3)),0)),"")),"")</f>
        <v/>
      </c>
      <c r="S7" s="5" t="str">
        <f t="array" ref="S7">IFERROR(INDEX(Table168[[#All],[색상]],MATCH(1,--((Table168[[#All],[시작시간]]&lt;=$C7)*(Table168[[#All],[종료시간]]&gt;=$D7)*(Table168[[#All],[날짜]]=R$3)),0)),"")</f>
        <v/>
      </c>
      <c r="T7" s="22" t="str">
        <f t="array" ref="T7">IFERROR(IF(ISNA(INDEX(Table168[[#All],[표시값]],MATCH(1,--((Table168[[#All],[시작시간]]&lt;=$C6)*(Table168[[#All],[종료시간]]&gt;=$D6)*(Table168[[#All],[날짜]]=T$3)),0))),INDEX(Table168[[#All],[표시값]],MATCH(1,--((Table168[[#All],[시작시간]]&lt;=$C7)*(Table168[[#All],[종료시간]]&gt;=$D7)*(Table168[[#All],[날짜]]=T$3)),0)),IF(INDEX(Table168[[#All],[표시값]],MATCH(1,--((Table168[[#All],[시작시간]]&lt;=$C6)*(Table168[[#All],[종료시간]]&gt;=$D6)*(Table168[[#All],[날짜]]=T$3)),0))&lt;&gt;INDEX(Table168[[#All],[표시값]],MATCH(1,--((Table168[[#All],[시작시간]]&lt;=$C7)*(Table168[[#All],[종료시간]]&gt;=$D7)*(Table168[[#All],[날짜]]=T$3)),0)),INDEX(Table168[[#All],[표시값]],MATCH(1,--((Table168[[#All],[시작시간]]&lt;=$C7)*(Table168[[#All],[종료시간]]&gt;=$D7)*(Table168[[#All],[날짜]]=T$3)),0)),"")),"")</f>
        <v/>
      </c>
      <c r="U7" s="5" t="str">
        <f t="array" ref="U7">IFERROR(INDEX(Table168[[#All],[색상]],MATCH(1,--((Table168[[#All],[시작시간]]&lt;=$C7)*(Table168[[#All],[종료시간]]&gt;=$D7)*(Table168[[#All],[날짜]]=T$3)),0)),"")</f>
        <v/>
      </c>
      <c r="W7" s="19">
        <v>45182</v>
      </c>
      <c r="X7" s="20">
        <v>6.25E-2</v>
      </c>
      <c r="Y7" s="20">
        <v>0.3125</v>
      </c>
      <c r="Z7" s="21" t="s">
        <v>49</v>
      </c>
      <c r="AA7" s="4" t="s">
        <v>48</v>
      </c>
      <c r="AB7" s="4" t="s">
        <v>29</v>
      </c>
      <c r="AC7" s="4" t="str">
        <f>IF(Table168[[#This Row],[아이콘]]="",Table168[[#This Row],[일정]],Table168[[#This Row],[아이콘]]&amp;" "&amp;Table168[[#This Row],[일정]])</f>
        <v>🛏️ 취침</v>
      </c>
      <c r="AE7" s="14" t="s">
        <v>18</v>
      </c>
      <c r="AF7" s="8" t="s">
        <v>19</v>
      </c>
      <c r="AI7" s="4" t="s">
        <v>8</v>
      </c>
    </row>
    <row r="8" spans="2:35" ht="39" customHeight="1" x14ac:dyDescent="0.3">
      <c r="B8" s="15" t="str">
        <f t="shared" ref="B8:B26" si="0">IF(E8=TRUE,$AF$8,IF($AF$5="시작시간만",TEXT(C8,$AG$6),IF($AF$5="종료시간만",TEXT(D8,$AG$6),TEXT(C8,$AG$6)&amp;" - "&amp;TEXT(D8,$AG$6))))</f>
        <v>3:00 - 4:00</v>
      </c>
      <c r="C8" s="16">
        <v>0.125</v>
      </c>
      <c r="D8" s="16">
        <v>0.16666666666666666</v>
      </c>
      <c r="E8" s="17" t="b">
        <v>0</v>
      </c>
      <c r="F8" s="2"/>
      <c r="G8" s="18"/>
      <c r="H8" s="22" t="str">
        <f t="array" ref="H8">IFERROR(IF(ISNA(INDEX(Table168[[#All],[표시값]],MATCH(1,--((Table168[[#All],[시작시간]]&lt;=$C7)*(Table168[[#All],[종료시간]]&gt;=$D7)*(Table168[[#All],[날짜]]=H$3)),0))),INDEX(Table168[[#All],[표시값]],MATCH(1,--((Table168[[#All],[시작시간]]&lt;=$C8)*(Table168[[#All],[종료시간]]&gt;=$D8)*(Table168[[#All],[날짜]]=H$3)),0)),IF(INDEX(Table168[[#All],[표시값]],MATCH(1,--((Table168[[#All],[시작시간]]&lt;=$C7)*(Table168[[#All],[종료시간]]&gt;=$D7)*(Table168[[#All],[날짜]]=H$3)),0))&lt;&gt;INDEX(Table168[[#All],[표시값]],MATCH(1,--((Table168[[#All],[시작시간]]&lt;=$C8)*(Table168[[#All],[종료시간]]&gt;=$D8)*(Table168[[#All],[날짜]]=H$3)),0)),INDEX(Table168[[#All],[표시값]],MATCH(1,--((Table168[[#All],[시작시간]]&lt;=$C8)*(Table168[[#All],[종료시간]]&gt;=$D8)*(Table168[[#All],[날짜]]=H$3)),0)),"")),"")</f>
        <v/>
      </c>
      <c r="I8" s="23" t="str">
        <f t="array" ref="I8">IFERROR(INDEX(Table168[[#All],[색상]],MATCH(1,--((Table168[[#All],[시작시간]]&lt;=$C8)*(Table168[[#All],[종료시간]]&gt;=$D8)*(Table168[[#All],[날짜]]=H$3)),0)),"")</f>
        <v/>
      </c>
      <c r="J8" s="22" t="str">
        <f t="array" ref="J8">IFERROR(IF(ISNA(INDEX(Table168[[#All],[표시값]],MATCH(1,--((Table168[[#All],[시작시간]]&lt;=$C7)*(Table168[[#All],[종료시간]]&gt;=$D7)*(Table168[[#All],[날짜]]=J$3)),0))),INDEX(Table168[[#All],[표시값]],MATCH(1,--((Table168[[#All],[시작시간]]&lt;=$C8)*(Table168[[#All],[종료시간]]&gt;=$D8)*(Table168[[#All],[날짜]]=J$3)),0)),IF(INDEX(Table168[[#All],[표시값]],MATCH(1,--((Table168[[#All],[시작시간]]&lt;=$C7)*(Table168[[#All],[종료시간]]&gt;=$D7)*(Table168[[#All],[날짜]]=J$3)),0))&lt;&gt;INDEX(Table168[[#All],[표시값]],MATCH(1,--((Table168[[#All],[시작시간]]&lt;=$C8)*(Table168[[#All],[종료시간]]&gt;=$D8)*(Table168[[#All],[날짜]]=J$3)),0)),INDEX(Table168[[#All],[표시값]],MATCH(1,--((Table168[[#All],[시작시간]]&lt;=$C8)*(Table168[[#All],[종료시간]]&gt;=$D8)*(Table168[[#All],[날짜]]=J$3)),0)),"")),"")</f>
        <v/>
      </c>
      <c r="K8" s="23" t="str">
        <f t="array" ref="K8">IFERROR(INDEX(Table168[[#All],[색상]],MATCH(1,--((Table168[[#All],[시작시간]]&lt;=$C8)*(Table168[[#All],[종료시간]]&gt;=$D8)*(Table168[[#All],[날짜]]=J$3)),0)),"")</f>
        <v/>
      </c>
      <c r="L8" s="22" t="str">
        <f t="array" ref="L8">IFERROR(IF(ISNA(INDEX(Table168[[#All],[표시값]],MATCH(1,--((Table168[[#All],[시작시간]]&lt;=$C7)*(Table168[[#All],[종료시간]]&gt;=$D7)*(Table168[[#All],[날짜]]=L$3)),0))),INDEX(Table168[[#All],[표시값]],MATCH(1,--((Table168[[#All],[시작시간]]&lt;=$C8)*(Table168[[#All],[종료시간]]&gt;=$D8)*(Table168[[#All],[날짜]]=L$3)),0)),IF(INDEX(Table168[[#All],[표시값]],MATCH(1,--((Table168[[#All],[시작시간]]&lt;=$C7)*(Table168[[#All],[종료시간]]&gt;=$D7)*(Table168[[#All],[날짜]]=L$3)),0))&lt;&gt;INDEX(Table168[[#All],[표시값]],MATCH(1,--((Table168[[#All],[시작시간]]&lt;=$C8)*(Table168[[#All],[종료시간]]&gt;=$D8)*(Table168[[#All],[날짜]]=L$3)),0)),INDEX(Table168[[#All],[표시값]],MATCH(1,--((Table168[[#All],[시작시간]]&lt;=$C8)*(Table168[[#All],[종료시간]]&gt;=$D8)*(Table168[[#All],[날짜]]=L$3)),0)),"")),"")</f>
        <v/>
      </c>
      <c r="M8" s="23" t="str">
        <f t="array" ref="M8">IFERROR(INDEX(Table168[[#All],[색상]],MATCH(1,--((Table168[[#All],[시작시간]]&lt;=$C8)*(Table168[[#All],[종료시간]]&gt;=$D8)*(Table168[[#All],[날짜]]=L$3)),0)),"")</f>
        <v/>
      </c>
      <c r="N8" s="22" t="str">
        <f t="array" ref="N8">IFERROR(IF(ISNA(INDEX(Table168[[#All],[표시값]],MATCH(1,--((Table168[[#All],[시작시간]]&lt;=$C7)*(Table168[[#All],[종료시간]]&gt;=$D7)*(Table168[[#All],[날짜]]=N$3)),0))),INDEX(Table168[[#All],[표시값]],MATCH(1,--((Table168[[#All],[시작시간]]&lt;=$C8)*(Table168[[#All],[종료시간]]&gt;=$D8)*(Table168[[#All],[날짜]]=N$3)),0)),IF(INDEX(Table168[[#All],[표시값]],MATCH(1,--((Table168[[#All],[시작시간]]&lt;=$C7)*(Table168[[#All],[종료시간]]&gt;=$D7)*(Table168[[#All],[날짜]]=N$3)),0))&lt;&gt;INDEX(Table168[[#All],[표시값]],MATCH(1,--((Table168[[#All],[시작시간]]&lt;=$C8)*(Table168[[#All],[종료시간]]&gt;=$D8)*(Table168[[#All],[날짜]]=N$3)),0)),INDEX(Table168[[#All],[표시값]],MATCH(1,--((Table168[[#All],[시작시간]]&lt;=$C8)*(Table168[[#All],[종료시간]]&gt;=$D8)*(Table168[[#All],[날짜]]=N$3)),0)),"")),"")</f>
        <v/>
      </c>
      <c r="O8" s="23" t="str">
        <f t="array" ref="O8">IFERROR(INDEX(Table168[[#All],[색상]],MATCH(1,--((Table168[[#All],[시작시간]]&lt;=$C8)*(Table168[[#All],[종료시간]]&gt;=$D8)*(Table168[[#All],[날짜]]=N$3)),0)),"")</f>
        <v/>
      </c>
      <c r="P8" s="22" t="str">
        <f t="array" ref="P8">IFERROR(IF(ISNA(INDEX(Table168[[#All],[표시값]],MATCH(1,--((Table168[[#All],[시작시간]]&lt;=$C7)*(Table168[[#All],[종료시간]]&gt;=$D7)*(Table168[[#All],[날짜]]=P$3)),0))),INDEX(Table168[[#All],[표시값]],MATCH(1,--((Table168[[#All],[시작시간]]&lt;=$C8)*(Table168[[#All],[종료시간]]&gt;=$D8)*(Table168[[#All],[날짜]]=P$3)),0)),IF(INDEX(Table168[[#All],[표시값]],MATCH(1,--((Table168[[#All],[시작시간]]&lt;=$C7)*(Table168[[#All],[종료시간]]&gt;=$D7)*(Table168[[#All],[날짜]]=P$3)),0))&lt;&gt;INDEX(Table168[[#All],[표시값]],MATCH(1,--((Table168[[#All],[시작시간]]&lt;=$C8)*(Table168[[#All],[종료시간]]&gt;=$D8)*(Table168[[#All],[날짜]]=P$3)),0)),INDEX(Table168[[#All],[표시값]],MATCH(1,--((Table168[[#All],[시작시간]]&lt;=$C8)*(Table168[[#All],[종료시간]]&gt;=$D8)*(Table168[[#All],[날짜]]=P$3)),0)),"")),"")</f>
        <v/>
      </c>
      <c r="Q8" s="5" t="str">
        <f t="array" ref="Q8">IFERROR(INDEX(Table168[[#All],[색상]],MATCH(1,--((Table168[[#All],[시작시간]]&lt;=$C8)*(Table168[[#All],[종료시간]]&gt;=$D8)*(Table168[[#All],[날짜]]=P$3)),0)),"")</f>
        <v/>
      </c>
      <c r="R8" s="22" t="str">
        <f t="array" ref="R8">IFERROR(IF(ISNA(INDEX(Table168[[#All],[표시값]],MATCH(1,--((Table168[[#All],[시작시간]]&lt;=$C7)*(Table168[[#All],[종료시간]]&gt;=$D7)*(Table168[[#All],[날짜]]=R$3)),0))),INDEX(Table168[[#All],[표시값]],MATCH(1,--((Table168[[#All],[시작시간]]&lt;=$C8)*(Table168[[#All],[종료시간]]&gt;=$D8)*(Table168[[#All],[날짜]]=R$3)),0)),IF(INDEX(Table168[[#All],[표시값]],MATCH(1,--((Table168[[#All],[시작시간]]&lt;=$C7)*(Table168[[#All],[종료시간]]&gt;=$D7)*(Table168[[#All],[날짜]]=R$3)),0))&lt;&gt;INDEX(Table168[[#All],[표시값]],MATCH(1,--((Table168[[#All],[시작시간]]&lt;=$C8)*(Table168[[#All],[종료시간]]&gt;=$D8)*(Table168[[#All],[날짜]]=R$3)),0)),INDEX(Table168[[#All],[표시값]],MATCH(1,--((Table168[[#All],[시작시간]]&lt;=$C8)*(Table168[[#All],[종료시간]]&gt;=$D8)*(Table168[[#All],[날짜]]=R$3)),0)),"")),"")</f>
        <v/>
      </c>
      <c r="S8" s="5" t="str">
        <f t="array" ref="S8">IFERROR(INDEX(Table168[[#All],[색상]],MATCH(1,--((Table168[[#All],[시작시간]]&lt;=$C8)*(Table168[[#All],[종료시간]]&gt;=$D8)*(Table168[[#All],[날짜]]=R$3)),0)),"")</f>
        <v/>
      </c>
      <c r="T8" s="22" t="str">
        <f t="array" ref="T8">IFERROR(IF(ISNA(INDEX(Table168[[#All],[표시값]],MATCH(1,--((Table168[[#All],[시작시간]]&lt;=$C7)*(Table168[[#All],[종료시간]]&gt;=$D7)*(Table168[[#All],[날짜]]=T$3)),0))),INDEX(Table168[[#All],[표시값]],MATCH(1,--((Table168[[#All],[시작시간]]&lt;=$C8)*(Table168[[#All],[종료시간]]&gt;=$D8)*(Table168[[#All],[날짜]]=T$3)),0)),IF(INDEX(Table168[[#All],[표시값]],MATCH(1,--((Table168[[#All],[시작시간]]&lt;=$C7)*(Table168[[#All],[종료시간]]&gt;=$D7)*(Table168[[#All],[날짜]]=T$3)),0))&lt;&gt;INDEX(Table168[[#All],[표시값]],MATCH(1,--((Table168[[#All],[시작시간]]&lt;=$C8)*(Table168[[#All],[종료시간]]&gt;=$D8)*(Table168[[#All],[날짜]]=T$3)),0)),INDEX(Table168[[#All],[표시값]],MATCH(1,--((Table168[[#All],[시작시간]]&lt;=$C8)*(Table168[[#All],[종료시간]]&gt;=$D8)*(Table168[[#All],[날짜]]=T$3)),0)),"")),"")</f>
        <v/>
      </c>
      <c r="U8" s="5" t="str">
        <f t="array" ref="U8">IFERROR(INDEX(Table168[[#All],[색상]],MATCH(1,--((Table168[[#All],[시작시간]]&lt;=$C8)*(Table168[[#All],[종료시간]]&gt;=$D8)*(Table168[[#All],[날짜]]=T$3)),0)),"")</f>
        <v/>
      </c>
      <c r="W8" s="19">
        <v>45183</v>
      </c>
      <c r="X8" s="20">
        <v>6.25E-2</v>
      </c>
      <c r="Y8" s="20">
        <v>0.3125</v>
      </c>
      <c r="Z8" s="21" t="s">
        <v>49</v>
      </c>
      <c r="AA8" s="4" t="s">
        <v>48</v>
      </c>
      <c r="AB8" s="4" t="s">
        <v>29</v>
      </c>
      <c r="AC8" s="4" t="str">
        <f>IF(Table168[[#This Row],[아이콘]]="",Table168[[#This Row],[일정]],Table168[[#This Row],[아이콘]]&amp;" "&amp;Table168[[#This Row],[일정]])</f>
        <v>🛏️ 취침</v>
      </c>
      <c r="AE8" s="14" t="s">
        <v>22</v>
      </c>
      <c r="AF8" s="8" t="s">
        <v>46</v>
      </c>
      <c r="AI8" s="4" t="s">
        <v>14</v>
      </c>
    </row>
    <row r="9" spans="2:35" ht="39" customHeight="1" x14ac:dyDescent="0.3">
      <c r="B9" s="15" t="str">
        <f t="shared" si="0"/>
        <v>5:00 - 6:00</v>
      </c>
      <c r="C9" s="16">
        <v>0.20833333333333334</v>
      </c>
      <c r="D9" s="16">
        <v>0.25</v>
      </c>
      <c r="E9" s="17" t="b">
        <v>0</v>
      </c>
      <c r="F9" s="2"/>
      <c r="G9" s="18"/>
      <c r="H9" s="22" t="str">
        <f t="array" ref="H9">IFERROR(IF(ISNA(INDEX(Table168[[#All],[표시값]],MATCH(1,--((Table168[[#All],[시작시간]]&lt;=$C8)*(Table168[[#All],[종료시간]]&gt;=$D8)*(Table168[[#All],[날짜]]=H$3)),0))),INDEX(Table168[[#All],[표시값]],MATCH(1,--((Table168[[#All],[시작시간]]&lt;=$C9)*(Table168[[#All],[종료시간]]&gt;=$D9)*(Table168[[#All],[날짜]]=H$3)),0)),IF(INDEX(Table168[[#All],[표시값]],MATCH(1,--((Table168[[#All],[시작시간]]&lt;=$C8)*(Table168[[#All],[종료시간]]&gt;=$D8)*(Table168[[#All],[날짜]]=H$3)),0))&lt;&gt;INDEX(Table168[[#All],[표시값]],MATCH(1,--((Table168[[#All],[시작시간]]&lt;=$C9)*(Table168[[#All],[종료시간]]&gt;=$D9)*(Table168[[#All],[날짜]]=H$3)),0)),INDEX(Table168[[#All],[표시값]],MATCH(1,--((Table168[[#All],[시작시간]]&lt;=$C9)*(Table168[[#All],[종료시간]]&gt;=$D9)*(Table168[[#All],[날짜]]=H$3)),0)),"")),"")</f>
        <v/>
      </c>
      <c r="I9" s="23" t="str">
        <f t="array" ref="I9">IFERROR(INDEX(Table168[[#All],[색상]],MATCH(1,--((Table168[[#All],[시작시간]]&lt;=$C9)*(Table168[[#All],[종료시간]]&gt;=$D9)*(Table168[[#All],[날짜]]=H$3)),0)),"")</f>
        <v/>
      </c>
      <c r="J9" s="22" t="str">
        <f t="array" ref="J9">IFERROR(IF(ISNA(INDEX(Table168[[#All],[표시값]],MATCH(1,--((Table168[[#All],[시작시간]]&lt;=$C8)*(Table168[[#All],[종료시간]]&gt;=$D8)*(Table168[[#All],[날짜]]=J$3)),0))),INDEX(Table168[[#All],[표시값]],MATCH(1,--((Table168[[#All],[시작시간]]&lt;=$C9)*(Table168[[#All],[종료시간]]&gt;=$D9)*(Table168[[#All],[날짜]]=J$3)),0)),IF(INDEX(Table168[[#All],[표시값]],MATCH(1,--((Table168[[#All],[시작시간]]&lt;=$C8)*(Table168[[#All],[종료시간]]&gt;=$D8)*(Table168[[#All],[날짜]]=J$3)),0))&lt;&gt;INDEX(Table168[[#All],[표시값]],MATCH(1,--((Table168[[#All],[시작시간]]&lt;=$C9)*(Table168[[#All],[종료시간]]&gt;=$D9)*(Table168[[#All],[날짜]]=J$3)),0)),INDEX(Table168[[#All],[표시값]],MATCH(1,--((Table168[[#All],[시작시간]]&lt;=$C9)*(Table168[[#All],[종료시간]]&gt;=$D9)*(Table168[[#All],[날짜]]=J$3)),0)),"")),"")</f>
        <v/>
      </c>
      <c r="K9" s="23" t="str">
        <f t="array" ref="K9">IFERROR(INDEX(Table168[[#All],[색상]],MATCH(1,--((Table168[[#All],[시작시간]]&lt;=$C9)*(Table168[[#All],[종료시간]]&gt;=$D9)*(Table168[[#All],[날짜]]=J$3)),0)),"")</f>
        <v/>
      </c>
      <c r="L9" s="22" t="str">
        <f t="array" ref="L9">IFERROR(IF(ISNA(INDEX(Table168[[#All],[표시값]],MATCH(1,--((Table168[[#All],[시작시간]]&lt;=$C8)*(Table168[[#All],[종료시간]]&gt;=$D8)*(Table168[[#All],[날짜]]=L$3)),0))),INDEX(Table168[[#All],[표시값]],MATCH(1,--((Table168[[#All],[시작시간]]&lt;=$C9)*(Table168[[#All],[종료시간]]&gt;=$D9)*(Table168[[#All],[날짜]]=L$3)),0)),IF(INDEX(Table168[[#All],[표시값]],MATCH(1,--((Table168[[#All],[시작시간]]&lt;=$C8)*(Table168[[#All],[종료시간]]&gt;=$D8)*(Table168[[#All],[날짜]]=L$3)),0))&lt;&gt;INDEX(Table168[[#All],[표시값]],MATCH(1,--((Table168[[#All],[시작시간]]&lt;=$C9)*(Table168[[#All],[종료시간]]&gt;=$D9)*(Table168[[#All],[날짜]]=L$3)),0)),INDEX(Table168[[#All],[표시값]],MATCH(1,--((Table168[[#All],[시작시간]]&lt;=$C9)*(Table168[[#All],[종료시간]]&gt;=$D9)*(Table168[[#All],[날짜]]=L$3)),0)),"")),"")</f>
        <v/>
      </c>
      <c r="M9" s="23" t="str">
        <f t="array" ref="M9">IFERROR(INDEX(Table168[[#All],[색상]],MATCH(1,--((Table168[[#All],[시작시간]]&lt;=$C9)*(Table168[[#All],[종료시간]]&gt;=$D9)*(Table168[[#All],[날짜]]=L$3)),0)),"")</f>
        <v/>
      </c>
      <c r="N9" s="22" t="str">
        <f t="array" ref="N9">IFERROR(IF(ISNA(INDEX(Table168[[#All],[표시값]],MATCH(1,--((Table168[[#All],[시작시간]]&lt;=$C8)*(Table168[[#All],[종료시간]]&gt;=$D8)*(Table168[[#All],[날짜]]=N$3)),0))),INDEX(Table168[[#All],[표시값]],MATCH(1,--((Table168[[#All],[시작시간]]&lt;=$C9)*(Table168[[#All],[종료시간]]&gt;=$D9)*(Table168[[#All],[날짜]]=N$3)),0)),IF(INDEX(Table168[[#All],[표시값]],MATCH(1,--((Table168[[#All],[시작시간]]&lt;=$C8)*(Table168[[#All],[종료시간]]&gt;=$D8)*(Table168[[#All],[날짜]]=N$3)),0))&lt;&gt;INDEX(Table168[[#All],[표시값]],MATCH(1,--((Table168[[#All],[시작시간]]&lt;=$C9)*(Table168[[#All],[종료시간]]&gt;=$D9)*(Table168[[#All],[날짜]]=N$3)),0)),INDEX(Table168[[#All],[표시값]],MATCH(1,--((Table168[[#All],[시작시간]]&lt;=$C9)*(Table168[[#All],[종료시간]]&gt;=$D9)*(Table168[[#All],[날짜]]=N$3)),0)),"")),"")</f>
        <v/>
      </c>
      <c r="O9" s="23" t="str">
        <f t="array" ref="O9">IFERROR(INDEX(Table168[[#All],[색상]],MATCH(1,--((Table168[[#All],[시작시간]]&lt;=$C9)*(Table168[[#All],[종료시간]]&gt;=$D9)*(Table168[[#All],[날짜]]=N$3)),0)),"")</f>
        <v/>
      </c>
      <c r="P9" s="22" t="str">
        <f t="array" ref="P9">IFERROR(IF(ISNA(INDEX(Table168[[#All],[표시값]],MATCH(1,--((Table168[[#All],[시작시간]]&lt;=$C8)*(Table168[[#All],[종료시간]]&gt;=$D8)*(Table168[[#All],[날짜]]=P$3)),0))),INDEX(Table168[[#All],[표시값]],MATCH(1,--((Table168[[#All],[시작시간]]&lt;=$C9)*(Table168[[#All],[종료시간]]&gt;=$D9)*(Table168[[#All],[날짜]]=P$3)),0)),IF(INDEX(Table168[[#All],[표시값]],MATCH(1,--((Table168[[#All],[시작시간]]&lt;=$C8)*(Table168[[#All],[종료시간]]&gt;=$D8)*(Table168[[#All],[날짜]]=P$3)),0))&lt;&gt;INDEX(Table168[[#All],[표시값]],MATCH(1,--((Table168[[#All],[시작시간]]&lt;=$C9)*(Table168[[#All],[종료시간]]&gt;=$D9)*(Table168[[#All],[날짜]]=P$3)),0)),INDEX(Table168[[#All],[표시값]],MATCH(1,--((Table168[[#All],[시작시간]]&lt;=$C9)*(Table168[[#All],[종료시간]]&gt;=$D9)*(Table168[[#All],[날짜]]=P$3)),0)),"")),"")</f>
        <v/>
      </c>
      <c r="Q9" s="5" t="str">
        <f t="array" ref="Q9">IFERROR(INDEX(Table168[[#All],[색상]],MATCH(1,--((Table168[[#All],[시작시간]]&lt;=$C9)*(Table168[[#All],[종료시간]]&gt;=$D9)*(Table168[[#All],[날짜]]=P$3)),0)),"")</f>
        <v/>
      </c>
      <c r="R9" s="22" t="str">
        <f t="array" ref="R9">IFERROR(IF(ISNA(INDEX(Table168[[#All],[표시값]],MATCH(1,--((Table168[[#All],[시작시간]]&lt;=$C8)*(Table168[[#All],[종료시간]]&gt;=$D8)*(Table168[[#All],[날짜]]=R$3)),0))),INDEX(Table168[[#All],[표시값]],MATCH(1,--((Table168[[#All],[시작시간]]&lt;=$C9)*(Table168[[#All],[종료시간]]&gt;=$D9)*(Table168[[#All],[날짜]]=R$3)),0)),IF(INDEX(Table168[[#All],[표시값]],MATCH(1,--((Table168[[#All],[시작시간]]&lt;=$C8)*(Table168[[#All],[종료시간]]&gt;=$D8)*(Table168[[#All],[날짜]]=R$3)),0))&lt;&gt;INDEX(Table168[[#All],[표시값]],MATCH(1,--((Table168[[#All],[시작시간]]&lt;=$C9)*(Table168[[#All],[종료시간]]&gt;=$D9)*(Table168[[#All],[날짜]]=R$3)),0)),INDEX(Table168[[#All],[표시값]],MATCH(1,--((Table168[[#All],[시작시간]]&lt;=$C9)*(Table168[[#All],[종료시간]]&gt;=$D9)*(Table168[[#All],[날짜]]=R$3)),0)),"")),"")</f>
        <v/>
      </c>
      <c r="S9" s="5" t="str">
        <f t="array" ref="S9">IFERROR(INDEX(Table168[[#All],[색상]],MATCH(1,--((Table168[[#All],[시작시간]]&lt;=$C9)*(Table168[[#All],[종료시간]]&gt;=$D9)*(Table168[[#All],[날짜]]=R$3)),0)),"")</f>
        <v/>
      </c>
      <c r="T9" s="22" t="str">
        <f t="array" ref="T9">IFERROR(IF(ISNA(INDEX(Table168[[#All],[표시값]],MATCH(1,--((Table168[[#All],[시작시간]]&lt;=$C8)*(Table168[[#All],[종료시간]]&gt;=$D8)*(Table168[[#All],[날짜]]=T$3)),0))),INDEX(Table168[[#All],[표시값]],MATCH(1,--((Table168[[#All],[시작시간]]&lt;=$C9)*(Table168[[#All],[종료시간]]&gt;=$D9)*(Table168[[#All],[날짜]]=T$3)),0)),IF(INDEX(Table168[[#All],[표시값]],MATCH(1,--((Table168[[#All],[시작시간]]&lt;=$C8)*(Table168[[#All],[종료시간]]&gt;=$D8)*(Table168[[#All],[날짜]]=T$3)),0))&lt;&gt;INDEX(Table168[[#All],[표시값]],MATCH(1,--((Table168[[#All],[시작시간]]&lt;=$C9)*(Table168[[#All],[종료시간]]&gt;=$D9)*(Table168[[#All],[날짜]]=T$3)),0)),INDEX(Table168[[#All],[표시값]],MATCH(1,--((Table168[[#All],[시작시간]]&lt;=$C9)*(Table168[[#All],[종료시간]]&gt;=$D9)*(Table168[[#All],[날짜]]=T$3)),0)),"")),"")</f>
        <v/>
      </c>
      <c r="U9" s="5" t="str">
        <f t="array" ref="U9">IFERROR(INDEX(Table168[[#All],[색상]],MATCH(1,--((Table168[[#All],[시작시간]]&lt;=$C9)*(Table168[[#All],[종료시간]]&gt;=$D9)*(Table168[[#All],[날짜]]=T$3)),0)),"")</f>
        <v/>
      </c>
      <c r="W9" s="19">
        <v>45184</v>
      </c>
      <c r="X9" s="20">
        <v>6.25E-2</v>
      </c>
      <c r="Y9" s="20">
        <v>0.3125</v>
      </c>
      <c r="Z9" s="21" t="s">
        <v>49</v>
      </c>
      <c r="AA9" s="4" t="s">
        <v>48</v>
      </c>
      <c r="AB9" s="4" t="s">
        <v>29</v>
      </c>
      <c r="AC9" s="4" t="str">
        <f>IF(Table168[[#This Row],[아이콘]]="",Table168[[#This Row],[일정]],Table168[[#This Row],[아이콘]]&amp;" "&amp;Table168[[#This Row],[일정]])</f>
        <v>🛏️ 취침</v>
      </c>
      <c r="AI9" s="4" t="s">
        <v>15</v>
      </c>
    </row>
    <row r="10" spans="2:35" ht="39" customHeight="1" x14ac:dyDescent="0.3">
      <c r="B10" s="15" t="str">
        <f t="shared" si="0"/>
        <v>6:00 - 7:30</v>
      </c>
      <c r="C10" s="16">
        <v>0.25</v>
      </c>
      <c r="D10" s="16">
        <v>0.3125</v>
      </c>
      <c r="E10" s="17" t="b">
        <v>0</v>
      </c>
      <c r="F10" s="2"/>
      <c r="G10" s="18"/>
      <c r="H10" s="22" t="str">
        <f t="array" ref="H10">IFERROR(IF(ISNA(INDEX(Table168[[#All],[표시값]],MATCH(1,--((Table168[[#All],[시작시간]]&lt;=$C9)*(Table168[[#All],[종료시간]]&gt;=$D9)*(Table168[[#All],[날짜]]=H$3)),0))),INDEX(Table168[[#All],[표시값]],MATCH(1,--((Table168[[#All],[시작시간]]&lt;=$C10)*(Table168[[#All],[종료시간]]&gt;=$D10)*(Table168[[#All],[날짜]]=H$3)),0)),IF(INDEX(Table168[[#All],[표시값]],MATCH(1,--((Table168[[#All],[시작시간]]&lt;=$C9)*(Table168[[#All],[종료시간]]&gt;=$D9)*(Table168[[#All],[날짜]]=H$3)),0))&lt;&gt;INDEX(Table168[[#All],[표시값]],MATCH(1,--((Table168[[#All],[시작시간]]&lt;=$C10)*(Table168[[#All],[종료시간]]&gt;=$D10)*(Table168[[#All],[날짜]]=H$3)),0)),INDEX(Table168[[#All],[표시값]],MATCH(1,--((Table168[[#All],[시작시간]]&lt;=$C10)*(Table168[[#All],[종료시간]]&gt;=$D10)*(Table168[[#All],[날짜]]=H$3)),0)),"")),"")</f>
        <v/>
      </c>
      <c r="I10" s="23" t="str">
        <f t="array" ref="I10">IFERROR(INDEX(Table168[[#All],[색상]],MATCH(1,--((Table168[[#All],[시작시간]]&lt;=$C10)*(Table168[[#All],[종료시간]]&gt;=$D10)*(Table168[[#All],[날짜]]=H$3)),0)),"")</f>
        <v/>
      </c>
      <c r="J10" s="22" t="str">
        <f t="array" ref="J10">IFERROR(IF(ISNA(INDEX(Table168[[#All],[표시값]],MATCH(1,--((Table168[[#All],[시작시간]]&lt;=$C9)*(Table168[[#All],[종료시간]]&gt;=$D9)*(Table168[[#All],[날짜]]=J$3)),0))),INDEX(Table168[[#All],[표시값]],MATCH(1,--((Table168[[#All],[시작시간]]&lt;=$C10)*(Table168[[#All],[종료시간]]&gt;=$D10)*(Table168[[#All],[날짜]]=J$3)),0)),IF(INDEX(Table168[[#All],[표시값]],MATCH(1,--((Table168[[#All],[시작시간]]&lt;=$C9)*(Table168[[#All],[종료시간]]&gt;=$D9)*(Table168[[#All],[날짜]]=J$3)),0))&lt;&gt;INDEX(Table168[[#All],[표시값]],MATCH(1,--((Table168[[#All],[시작시간]]&lt;=$C10)*(Table168[[#All],[종료시간]]&gt;=$D10)*(Table168[[#All],[날짜]]=J$3)),0)),INDEX(Table168[[#All],[표시값]],MATCH(1,--((Table168[[#All],[시작시간]]&lt;=$C10)*(Table168[[#All],[종료시간]]&gt;=$D10)*(Table168[[#All],[날짜]]=J$3)),0)),"")),"")</f>
        <v/>
      </c>
      <c r="K10" s="23" t="str">
        <f t="array" ref="K10">IFERROR(INDEX(Table168[[#All],[색상]],MATCH(1,--((Table168[[#All],[시작시간]]&lt;=$C10)*(Table168[[#All],[종료시간]]&gt;=$D10)*(Table168[[#All],[날짜]]=J$3)),0)),"")</f>
        <v/>
      </c>
      <c r="L10" s="22" t="str">
        <f t="array" ref="L10">IFERROR(IF(ISNA(INDEX(Table168[[#All],[표시값]],MATCH(1,--((Table168[[#All],[시작시간]]&lt;=$C9)*(Table168[[#All],[종료시간]]&gt;=$D9)*(Table168[[#All],[날짜]]=L$3)),0))),INDEX(Table168[[#All],[표시값]],MATCH(1,--((Table168[[#All],[시작시간]]&lt;=$C10)*(Table168[[#All],[종료시간]]&gt;=$D10)*(Table168[[#All],[날짜]]=L$3)),0)),IF(INDEX(Table168[[#All],[표시값]],MATCH(1,--((Table168[[#All],[시작시간]]&lt;=$C9)*(Table168[[#All],[종료시간]]&gt;=$D9)*(Table168[[#All],[날짜]]=L$3)),0))&lt;&gt;INDEX(Table168[[#All],[표시값]],MATCH(1,--((Table168[[#All],[시작시간]]&lt;=$C10)*(Table168[[#All],[종료시간]]&gt;=$D10)*(Table168[[#All],[날짜]]=L$3)),0)),INDEX(Table168[[#All],[표시값]],MATCH(1,--((Table168[[#All],[시작시간]]&lt;=$C10)*(Table168[[#All],[종료시간]]&gt;=$D10)*(Table168[[#All],[날짜]]=L$3)),0)),"")),"")</f>
        <v/>
      </c>
      <c r="M10" s="23" t="str">
        <f t="array" ref="M10">IFERROR(INDEX(Table168[[#All],[색상]],MATCH(1,--((Table168[[#All],[시작시간]]&lt;=$C10)*(Table168[[#All],[종료시간]]&gt;=$D10)*(Table168[[#All],[날짜]]=L$3)),0)),"")</f>
        <v/>
      </c>
      <c r="N10" s="22" t="str">
        <f t="array" ref="N10">IFERROR(IF(ISNA(INDEX(Table168[[#All],[표시값]],MATCH(1,--((Table168[[#All],[시작시간]]&lt;=$C9)*(Table168[[#All],[종료시간]]&gt;=$D9)*(Table168[[#All],[날짜]]=N$3)),0))),INDEX(Table168[[#All],[표시값]],MATCH(1,--((Table168[[#All],[시작시간]]&lt;=$C10)*(Table168[[#All],[종료시간]]&gt;=$D10)*(Table168[[#All],[날짜]]=N$3)),0)),IF(INDEX(Table168[[#All],[표시값]],MATCH(1,--((Table168[[#All],[시작시간]]&lt;=$C9)*(Table168[[#All],[종료시간]]&gt;=$D9)*(Table168[[#All],[날짜]]=N$3)),0))&lt;&gt;INDEX(Table168[[#All],[표시값]],MATCH(1,--((Table168[[#All],[시작시간]]&lt;=$C10)*(Table168[[#All],[종료시간]]&gt;=$D10)*(Table168[[#All],[날짜]]=N$3)),0)),INDEX(Table168[[#All],[표시값]],MATCH(1,--((Table168[[#All],[시작시간]]&lt;=$C10)*(Table168[[#All],[종료시간]]&gt;=$D10)*(Table168[[#All],[날짜]]=N$3)),0)),"")),"")</f>
        <v/>
      </c>
      <c r="O10" s="23" t="str">
        <f t="array" ref="O10">IFERROR(INDEX(Table168[[#All],[색상]],MATCH(1,--((Table168[[#All],[시작시간]]&lt;=$C10)*(Table168[[#All],[종료시간]]&gt;=$D10)*(Table168[[#All],[날짜]]=N$3)),0)),"")</f>
        <v/>
      </c>
      <c r="P10" s="22" t="str">
        <f t="array" ref="P10">IFERROR(IF(ISNA(INDEX(Table168[[#All],[표시값]],MATCH(1,--((Table168[[#All],[시작시간]]&lt;=$C9)*(Table168[[#All],[종료시간]]&gt;=$D9)*(Table168[[#All],[날짜]]=P$3)),0))),INDEX(Table168[[#All],[표시값]],MATCH(1,--((Table168[[#All],[시작시간]]&lt;=$C10)*(Table168[[#All],[종료시간]]&gt;=$D10)*(Table168[[#All],[날짜]]=P$3)),0)),IF(INDEX(Table168[[#All],[표시값]],MATCH(1,--((Table168[[#All],[시작시간]]&lt;=$C9)*(Table168[[#All],[종료시간]]&gt;=$D9)*(Table168[[#All],[날짜]]=P$3)),0))&lt;&gt;INDEX(Table168[[#All],[표시값]],MATCH(1,--((Table168[[#All],[시작시간]]&lt;=$C10)*(Table168[[#All],[종료시간]]&gt;=$D10)*(Table168[[#All],[날짜]]=P$3)),0)),INDEX(Table168[[#All],[표시값]],MATCH(1,--((Table168[[#All],[시작시간]]&lt;=$C10)*(Table168[[#All],[종료시간]]&gt;=$D10)*(Table168[[#All],[날짜]]=P$3)),0)),"")),"")</f>
        <v/>
      </c>
      <c r="Q10" s="5" t="str">
        <f t="array" ref="Q10">IFERROR(INDEX(Table168[[#All],[색상]],MATCH(1,--((Table168[[#All],[시작시간]]&lt;=$C10)*(Table168[[#All],[종료시간]]&gt;=$D10)*(Table168[[#All],[날짜]]=P$3)),0)),"")</f>
        <v/>
      </c>
      <c r="R10" s="22" t="str">
        <f t="array" ref="R10">IFERROR(IF(ISNA(INDEX(Table168[[#All],[표시값]],MATCH(1,--((Table168[[#All],[시작시간]]&lt;=$C9)*(Table168[[#All],[종료시간]]&gt;=$D9)*(Table168[[#All],[날짜]]=R$3)),0))),INDEX(Table168[[#All],[표시값]],MATCH(1,--((Table168[[#All],[시작시간]]&lt;=$C10)*(Table168[[#All],[종료시간]]&gt;=$D10)*(Table168[[#All],[날짜]]=R$3)),0)),IF(INDEX(Table168[[#All],[표시값]],MATCH(1,--((Table168[[#All],[시작시간]]&lt;=$C9)*(Table168[[#All],[종료시간]]&gt;=$D9)*(Table168[[#All],[날짜]]=R$3)),0))&lt;&gt;INDEX(Table168[[#All],[표시값]],MATCH(1,--((Table168[[#All],[시작시간]]&lt;=$C10)*(Table168[[#All],[종료시간]]&gt;=$D10)*(Table168[[#All],[날짜]]=R$3)),0)),INDEX(Table168[[#All],[표시값]],MATCH(1,--((Table168[[#All],[시작시간]]&lt;=$C10)*(Table168[[#All],[종료시간]]&gt;=$D10)*(Table168[[#All],[날짜]]=R$3)),0)),"")),"")</f>
        <v/>
      </c>
      <c r="S10" s="5" t="str">
        <f t="array" ref="S10">IFERROR(INDEX(Table168[[#All],[색상]],MATCH(1,--((Table168[[#All],[시작시간]]&lt;=$C10)*(Table168[[#All],[종료시간]]&gt;=$D10)*(Table168[[#All],[날짜]]=R$3)),0)),"")</f>
        <v/>
      </c>
      <c r="T10" s="22" t="str">
        <f t="array" ref="T10">IFERROR(IF(ISNA(INDEX(Table168[[#All],[표시값]],MATCH(1,--((Table168[[#All],[시작시간]]&lt;=$C9)*(Table168[[#All],[종료시간]]&gt;=$D9)*(Table168[[#All],[날짜]]=T$3)),0))),INDEX(Table168[[#All],[표시값]],MATCH(1,--((Table168[[#All],[시작시간]]&lt;=$C10)*(Table168[[#All],[종료시간]]&gt;=$D10)*(Table168[[#All],[날짜]]=T$3)),0)),IF(INDEX(Table168[[#All],[표시값]],MATCH(1,--((Table168[[#All],[시작시간]]&lt;=$C9)*(Table168[[#All],[종료시간]]&gt;=$D9)*(Table168[[#All],[날짜]]=T$3)),0))&lt;&gt;INDEX(Table168[[#All],[표시값]],MATCH(1,--((Table168[[#All],[시작시간]]&lt;=$C10)*(Table168[[#All],[종료시간]]&gt;=$D10)*(Table168[[#All],[날짜]]=T$3)),0)),INDEX(Table168[[#All],[표시값]],MATCH(1,--((Table168[[#All],[시작시간]]&lt;=$C10)*(Table168[[#All],[종료시간]]&gt;=$D10)*(Table168[[#All],[날짜]]=T$3)),0)),"")),"")</f>
        <v/>
      </c>
      <c r="U10" s="5" t="str">
        <f t="array" ref="U10">IFERROR(INDEX(Table168[[#All],[색상]],MATCH(1,--((Table168[[#All],[시작시간]]&lt;=$C10)*(Table168[[#All],[종료시간]]&gt;=$D10)*(Table168[[#All],[날짜]]=T$3)),0)),"")</f>
        <v/>
      </c>
      <c r="W10" s="19">
        <v>45181</v>
      </c>
      <c r="X10" s="20">
        <v>0.3125</v>
      </c>
      <c r="Y10" s="20">
        <v>0.375</v>
      </c>
      <c r="Z10" s="21" t="s">
        <v>51</v>
      </c>
      <c r="AA10" s="4" t="s">
        <v>50</v>
      </c>
      <c r="AB10" s="4" t="s">
        <v>30</v>
      </c>
      <c r="AC10" s="4" t="str">
        <f>IF(Table168[[#This Row],[아이콘]]="",Table168[[#This Row],[일정]],Table168[[#This Row],[아이콘]]&amp;" "&amp;Table168[[#This Row],[일정]])</f>
        <v>🚘 출근</v>
      </c>
      <c r="AI10" s="4" t="s">
        <v>11</v>
      </c>
    </row>
    <row r="11" spans="2:35" ht="39" customHeight="1" x14ac:dyDescent="0.3">
      <c r="B11" s="15" t="str">
        <f t="shared" si="0"/>
        <v>7:30 - 8:00</v>
      </c>
      <c r="C11" s="16">
        <v>0.3125</v>
      </c>
      <c r="D11" s="16">
        <v>0.33333333333333331</v>
      </c>
      <c r="E11" s="17" t="b">
        <v>0</v>
      </c>
      <c r="F11" s="2"/>
      <c r="G11" s="18"/>
      <c r="H11" s="22" t="str">
        <f t="array" ref="H11">IFERROR(IF(ISNA(INDEX(Table168[[#All],[표시값]],MATCH(1,--((Table168[[#All],[시작시간]]&lt;=$C10)*(Table168[[#All],[종료시간]]&gt;=$D10)*(Table168[[#All],[날짜]]=H$3)),0))),INDEX(Table168[[#All],[표시값]],MATCH(1,--((Table168[[#All],[시작시간]]&lt;=$C11)*(Table168[[#All],[종료시간]]&gt;=$D11)*(Table168[[#All],[날짜]]=H$3)),0)),IF(INDEX(Table168[[#All],[표시값]],MATCH(1,--((Table168[[#All],[시작시간]]&lt;=$C10)*(Table168[[#All],[종료시간]]&gt;=$D10)*(Table168[[#All],[날짜]]=H$3)),0))&lt;&gt;INDEX(Table168[[#All],[표시값]],MATCH(1,--((Table168[[#All],[시작시간]]&lt;=$C11)*(Table168[[#All],[종료시간]]&gt;=$D11)*(Table168[[#All],[날짜]]=H$3)),0)),INDEX(Table168[[#All],[표시값]],MATCH(1,--((Table168[[#All],[시작시간]]&lt;=$C11)*(Table168[[#All],[종료시간]]&gt;=$D11)*(Table168[[#All],[날짜]]=H$3)),0)),"")),"")</f>
        <v/>
      </c>
      <c r="I11" s="23" t="str">
        <f t="array" ref="I11">IFERROR(INDEX(Table168[[#All],[색상]],MATCH(1,--((Table168[[#All],[시작시간]]&lt;=$C11)*(Table168[[#All],[종료시간]]&gt;=$D11)*(Table168[[#All],[날짜]]=H$3)),0)),"")</f>
        <v/>
      </c>
      <c r="J11" s="22" t="str">
        <f t="array" ref="J11">IFERROR(IF(ISNA(INDEX(Table168[[#All],[표시값]],MATCH(1,--((Table168[[#All],[시작시간]]&lt;=$C10)*(Table168[[#All],[종료시간]]&gt;=$D10)*(Table168[[#All],[날짜]]=J$3)),0))),INDEX(Table168[[#All],[표시값]],MATCH(1,--((Table168[[#All],[시작시간]]&lt;=$C11)*(Table168[[#All],[종료시간]]&gt;=$D11)*(Table168[[#All],[날짜]]=J$3)),0)),IF(INDEX(Table168[[#All],[표시값]],MATCH(1,--((Table168[[#All],[시작시간]]&lt;=$C10)*(Table168[[#All],[종료시간]]&gt;=$D10)*(Table168[[#All],[날짜]]=J$3)),0))&lt;&gt;INDEX(Table168[[#All],[표시값]],MATCH(1,--((Table168[[#All],[시작시간]]&lt;=$C11)*(Table168[[#All],[종료시간]]&gt;=$D11)*(Table168[[#All],[날짜]]=J$3)),0)),INDEX(Table168[[#All],[표시값]],MATCH(1,--((Table168[[#All],[시작시간]]&lt;=$C11)*(Table168[[#All],[종료시간]]&gt;=$D11)*(Table168[[#All],[날짜]]=J$3)),0)),"")),"")</f>
        <v/>
      </c>
      <c r="K11" s="23" t="str">
        <f t="array" ref="K11">IFERROR(INDEX(Table168[[#All],[색상]],MATCH(1,--((Table168[[#All],[시작시간]]&lt;=$C11)*(Table168[[#All],[종료시간]]&gt;=$D11)*(Table168[[#All],[날짜]]=J$3)),0)),"")</f>
        <v/>
      </c>
      <c r="L11" s="22" t="str">
        <f t="array" ref="L11">IFERROR(IF(ISNA(INDEX(Table168[[#All],[표시값]],MATCH(1,--((Table168[[#All],[시작시간]]&lt;=$C10)*(Table168[[#All],[종료시간]]&gt;=$D10)*(Table168[[#All],[날짜]]=L$3)),0))),INDEX(Table168[[#All],[표시값]],MATCH(1,--((Table168[[#All],[시작시간]]&lt;=$C11)*(Table168[[#All],[종료시간]]&gt;=$D11)*(Table168[[#All],[날짜]]=L$3)),0)),IF(INDEX(Table168[[#All],[표시값]],MATCH(1,--((Table168[[#All],[시작시간]]&lt;=$C10)*(Table168[[#All],[종료시간]]&gt;=$D10)*(Table168[[#All],[날짜]]=L$3)),0))&lt;&gt;INDEX(Table168[[#All],[표시값]],MATCH(1,--((Table168[[#All],[시작시간]]&lt;=$C11)*(Table168[[#All],[종료시간]]&gt;=$D11)*(Table168[[#All],[날짜]]=L$3)),0)),INDEX(Table168[[#All],[표시값]],MATCH(1,--((Table168[[#All],[시작시간]]&lt;=$C11)*(Table168[[#All],[종료시간]]&gt;=$D11)*(Table168[[#All],[날짜]]=L$3)),0)),"")),"")</f>
        <v/>
      </c>
      <c r="M11" s="23" t="str">
        <f t="array" ref="M11">IFERROR(INDEX(Table168[[#All],[색상]],MATCH(1,--((Table168[[#All],[시작시간]]&lt;=$C11)*(Table168[[#All],[종료시간]]&gt;=$D11)*(Table168[[#All],[날짜]]=L$3)),0)),"")</f>
        <v/>
      </c>
      <c r="N11" s="22" t="str">
        <f t="array" ref="N11">IFERROR(IF(ISNA(INDEX(Table168[[#All],[표시값]],MATCH(1,--((Table168[[#All],[시작시간]]&lt;=$C10)*(Table168[[#All],[종료시간]]&gt;=$D10)*(Table168[[#All],[날짜]]=N$3)),0))),INDEX(Table168[[#All],[표시값]],MATCH(1,--((Table168[[#All],[시작시간]]&lt;=$C11)*(Table168[[#All],[종료시간]]&gt;=$D11)*(Table168[[#All],[날짜]]=N$3)),0)),IF(INDEX(Table168[[#All],[표시값]],MATCH(1,--((Table168[[#All],[시작시간]]&lt;=$C10)*(Table168[[#All],[종료시간]]&gt;=$D10)*(Table168[[#All],[날짜]]=N$3)),0))&lt;&gt;INDEX(Table168[[#All],[표시값]],MATCH(1,--((Table168[[#All],[시작시간]]&lt;=$C11)*(Table168[[#All],[종료시간]]&gt;=$D11)*(Table168[[#All],[날짜]]=N$3)),0)),INDEX(Table168[[#All],[표시값]],MATCH(1,--((Table168[[#All],[시작시간]]&lt;=$C11)*(Table168[[#All],[종료시간]]&gt;=$D11)*(Table168[[#All],[날짜]]=N$3)),0)),"")),"")</f>
        <v/>
      </c>
      <c r="O11" s="23" t="str">
        <f t="array" ref="O11">IFERROR(INDEX(Table168[[#All],[색상]],MATCH(1,--((Table168[[#All],[시작시간]]&lt;=$C11)*(Table168[[#All],[종료시간]]&gt;=$D11)*(Table168[[#All],[날짜]]=N$3)),0)),"")</f>
        <v/>
      </c>
      <c r="P11" s="22" t="str">
        <f t="array" ref="P11">IFERROR(IF(ISNA(INDEX(Table168[[#All],[표시값]],MATCH(1,--((Table168[[#All],[시작시간]]&lt;=$C10)*(Table168[[#All],[종료시간]]&gt;=$D10)*(Table168[[#All],[날짜]]=P$3)),0))),INDEX(Table168[[#All],[표시값]],MATCH(1,--((Table168[[#All],[시작시간]]&lt;=$C11)*(Table168[[#All],[종료시간]]&gt;=$D11)*(Table168[[#All],[날짜]]=P$3)),0)),IF(INDEX(Table168[[#All],[표시값]],MATCH(1,--((Table168[[#All],[시작시간]]&lt;=$C10)*(Table168[[#All],[종료시간]]&gt;=$D10)*(Table168[[#All],[날짜]]=P$3)),0))&lt;&gt;INDEX(Table168[[#All],[표시값]],MATCH(1,--((Table168[[#All],[시작시간]]&lt;=$C11)*(Table168[[#All],[종료시간]]&gt;=$D11)*(Table168[[#All],[날짜]]=P$3)),0)),INDEX(Table168[[#All],[표시값]],MATCH(1,--((Table168[[#All],[시작시간]]&lt;=$C11)*(Table168[[#All],[종료시간]]&gt;=$D11)*(Table168[[#All],[날짜]]=P$3)),0)),"")),"")</f>
        <v/>
      </c>
      <c r="Q11" s="5" t="str">
        <f t="array" ref="Q11">IFERROR(INDEX(Table168[[#All],[색상]],MATCH(1,--((Table168[[#All],[시작시간]]&lt;=$C11)*(Table168[[#All],[종료시간]]&gt;=$D11)*(Table168[[#All],[날짜]]=P$3)),0)),"")</f>
        <v/>
      </c>
      <c r="R11" s="22" t="str">
        <f t="array" ref="R11">IFERROR(IF(ISNA(INDEX(Table168[[#All],[표시값]],MATCH(1,--((Table168[[#All],[시작시간]]&lt;=$C10)*(Table168[[#All],[종료시간]]&gt;=$D10)*(Table168[[#All],[날짜]]=R$3)),0))),INDEX(Table168[[#All],[표시값]],MATCH(1,--((Table168[[#All],[시작시간]]&lt;=$C11)*(Table168[[#All],[종료시간]]&gt;=$D11)*(Table168[[#All],[날짜]]=R$3)),0)),IF(INDEX(Table168[[#All],[표시값]],MATCH(1,--((Table168[[#All],[시작시간]]&lt;=$C10)*(Table168[[#All],[종료시간]]&gt;=$D10)*(Table168[[#All],[날짜]]=R$3)),0))&lt;&gt;INDEX(Table168[[#All],[표시값]],MATCH(1,--((Table168[[#All],[시작시간]]&lt;=$C11)*(Table168[[#All],[종료시간]]&gt;=$D11)*(Table168[[#All],[날짜]]=R$3)),0)),INDEX(Table168[[#All],[표시값]],MATCH(1,--((Table168[[#All],[시작시간]]&lt;=$C11)*(Table168[[#All],[종료시간]]&gt;=$D11)*(Table168[[#All],[날짜]]=R$3)),0)),"")),"")</f>
        <v/>
      </c>
      <c r="S11" s="5" t="str">
        <f t="array" ref="S11">IFERROR(INDEX(Table168[[#All],[색상]],MATCH(1,--((Table168[[#All],[시작시간]]&lt;=$C11)*(Table168[[#All],[종료시간]]&gt;=$D11)*(Table168[[#All],[날짜]]=R$3)),0)),"")</f>
        <v/>
      </c>
      <c r="T11" s="22" t="str">
        <f t="array" ref="T11">IFERROR(IF(ISNA(INDEX(Table168[[#All],[표시값]],MATCH(1,--((Table168[[#All],[시작시간]]&lt;=$C10)*(Table168[[#All],[종료시간]]&gt;=$D10)*(Table168[[#All],[날짜]]=T$3)),0))),INDEX(Table168[[#All],[표시값]],MATCH(1,--((Table168[[#All],[시작시간]]&lt;=$C11)*(Table168[[#All],[종료시간]]&gt;=$D11)*(Table168[[#All],[날짜]]=T$3)),0)),IF(INDEX(Table168[[#All],[표시값]],MATCH(1,--((Table168[[#All],[시작시간]]&lt;=$C10)*(Table168[[#All],[종료시간]]&gt;=$D10)*(Table168[[#All],[날짜]]=T$3)),0))&lt;&gt;INDEX(Table168[[#All],[표시값]],MATCH(1,--((Table168[[#All],[시작시간]]&lt;=$C11)*(Table168[[#All],[종료시간]]&gt;=$D11)*(Table168[[#All],[날짜]]=T$3)),0)),INDEX(Table168[[#All],[표시값]],MATCH(1,--((Table168[[#All],[시작시간]]&lt;=$C11)*(Table168[[#All],[종료시간]]&gt;=$D11)*(Table168[[#All],[날짜]]=T$3)),0)),"")),"")</f>
        <v/>
      </c>
      <c r="U11" s="5" t="str">
        <f t="array" ref="U11">IFERROR(INDEX(Table168[[#All],[색상]],MATCH(1,--((Table168[[#All],[시작시간]]&lt;=$C11)*(Table168[[#All],[종료시간]]&gt;=$D11)*(Table168[[#All],[날짜]]=T$3)),0)),"")</f>
        <v/>
      </c>
      <c r="W11" s="19">
        <v>45182</v>
      </c>
      <c r="X11" s="20">
        <v>0.3125</v>
      </c>
      <c r="Y11" s="20">
        <v>0.375</v>
      </c>
      <c r="Z11" s="21" t="s">
        <v>51</v>
      </c>
      <c r="AA11" s="4" t="s">
        <v>50</v>
      </c>
      <c r="AB11" s="4" t="s">
        <v>30</v>
      </c>
      <c r="AC11" s="4" t="str">
        <f>IF(Table168[[#This Row],[아이콘]]="",Table168[[#This Row],[일정]],Table168[[#This Row],[아이콘]]&amp;" "&amp;Table168[[#This Row],[일정]])</f>
        <v>🚘 출근</v>
      </c>
      <c r="AI11" s="4" t="s">
        <v>16</v>
      </c>
    </row>
    <row r="12" spans="2:35" ht="39" customHeight="1" x14ac:dyDescent="0.3">
      <c r="B12" s="15" t="str">
        <f t="shared" si="0"/>
        <v>8:00 - 9:00</v>
      </c>
      <c r="C12" s="16">
        <v>0.33333333333333331</v>
      </c>
      <c r="D12" s="16">
        <v>0.375</v>
      </c>
      <c r="E12" s="17" t="b">
        <v>0</v>
      </c>
      <c r="F12" s="2"/>
      <c r="G12" s="18"/>
      <c r="H12" s="22" t="str">
        <f t="array" ref="H12">IFERROR(IF(ISNA(INDEX(Table168[[#All],[표시값]],MATCH(1,--((Table168[[#All],[시작시간]]&lt;=$C11)*(Table168[[#All],[종료시간]]&gt;=$D11)*(Table168[[#All],[날짜]]=H$3)),0))),INDEX(Table168[[#All],[표시값]],MATCH(1,--((Table168[[#All],[시작시간]]&lt;=$C12)*(Table168[[#All],[종료시간]]&gt;=$D12)*(Table168[[#All],[날짜]]=H$3)),0)),IF(INDEX(Table168[[#All],[표시값]],MATCH(1,--((Table168[[#All],[시작시간]]&lt;=$C11)*(Table168[[#All],[종료시간]]&gt;=$D11)*(Table168[[#All],[날짜]]=H$3)),0))&lt;&gt;INDEX(Table168[[#All],[표시값]],MATCH(1,--((Table168[[#All],[시작시간]]&lt;=$C12)*(Table168[[#All],[종료시간]]&gt;=$D12)*(Table168[[#All],[날짜]]=H$3)),0)),INDEX(Table168[[#All],[표시값]],MATCH(1,--((Table168[[#All],[시작시간]]&lt;=$C12)*(Table168[[#All],[종료시간]]&gt;=$D12)*(Table168[[#All],[날짜]]=H$3)),0)),"")),"")</f>
        <v/>
      </c>
      <c r="I12" s="23" t="str">
        <f t="array" ref="I12">IFERROR(INDEX(Table168[[#All],[색상]],MATCH(1,--((Table168[[#All],[시작시간]]&lt;=$C12)*(Table168[[#All],[종료시간]]&gt;=$D12)*(Table168[[#All],[날짜]]=H$3)),0)),"")</f>
        <v/>
      </c>
      <c r="J12" s="22" t="str">
        <f t="array" ref="J12">IFERROR(IF(ISNA(INDEX(Table168[[#All],[표시값]],MATCH(1,--((Table168[[#All],[시작시간]]&lt;=$C11)*(Table168[[#All],[종료시간]]&gt;=$D11)*(Table168[[#All],[날짜]]=J$3)),0))),INDEX(Table168[[#All],[표시값]],MATCH(1,--((Table168[[#All],[시작시간]]&lt;=$C12)*(Table168[[#All],[종료시간]]&gt;=$D12)*(Table168[[#All],[날짜]]=J$3)),0)),IF(INDEX(Table168[[#All],[표시값]],MATCH(1,--((Table168[[#All],[시작시간]]&lt;=$C11)*(Table168[[#All],[종료시간]]&gt;=$D11)*(Table168[[#All],[날짜]]=J$3)),0))&lt;&gt;INDEX(Table168[[#All],[표시값]],MATCH(1,--((Table168[[#All],[시작시간]]&lt;=$C12)*(Table168[[#All],[종료시간]]&gt;=$D12)*(Table168[[#All],[날짜]]=J$3)),0)),INDEX(Table168[[#All],[표시값]],MATCH(1,--((Table168[[#All],[시작시간]]&lt;=$C12)*(Table168[[#All],[종료시간]]&gt;=$D12)*(Table168[[#All],[날짜]]=J$3)),0)),"")),"")</f>
        <v/>
      </c>
      <c r="K12" s="23" t="str">
        <f t="array" ref="K12">IFERROR(INDEX(Table168[[#All],[색상]],MATCH(1,--((Table168[[#All],[시작시간]]&lt;=$C12)*(Table168[[#All],[종료시간]]&gt;=$D12)*(Table168[[#All],[날짜]]=J$3)),0)),"")</f>
        <v/>
      </c>
      <c r="L12" s="22" t="str">
        <f t="array" ref="L12">IFERROR(IF(ISNA(INDEX(Table168[[#All],[표시값]],MATCH(1,--((Table168[[#All],[시작시간]]&lt;=$C11)*(Table168[[#All],[종료시간]]&gt;=$D11)*(Table168[[#All],[날짜]]=L$3)),0))),INDEX(Table168[[#All],[표시값]],MATCH(1,--((Table168[[#All],[시작시간]]&lt;=$C12)*(Table168[[#All],[종료시간]]&gt;=$D12)*(Table168[[#All],[날짜]]=L$3)),0)),IF(INDEX(Table168[[#All],[표시값]],MATCH(1,--((Table168[[#All],[시작시간]]&lt;=$C11)*(Table168[[#All],[종료시간]]&gt;=$D11)*(Table168[[#All],[날짜]]=L$3)),0))&lt;&gt;INDEX(Table168[[#All],[표시값]],MATCH(1,--((Table168[[#All],[시작시간]]&lt;=$C12)*(Table168[[#All],[종료시간]]&gt;=$D12)*(Table168[[#All],[날짜]]=L$3)),0)),INDEX(Table168[[#All],[표시값]],MATCH(1,--((Table168[[#All],[시작시간]]&lt;=$C12)*(Table168[[#All],[종료시간]]&gt;=$D12)*(Table168[[#All],[날짜]]=L$3)),0)),"")),"")</f>
        <v/>
      </c>
      <c r="M12" s="23" t="str">
        <f t="array" ref="M12">IFERROR(INDEX(Table168[[#All],[색상]],MATCH(1,--((Table168[[#All],[시작시간]]&lt;=$C12)*(Table168[[#All],[종료시간]]&gt;=$D12)*(Table168[[#All],[날짜]]=L$3)),0)),"")</f>
        <v/>
      </c>
      <c r="N12" s="22" t="str">
        <f t="array" ref="N12">IFERROR(IF(ISNA(INDEX(Table168[[#All],[표시값]],MATCH(1,--((Table168[[#All],[시작시간]]&lt;=$C11)*(Table168[[#All],[종료시간]]&gt;=$D11)*(Table168[[#All],[날짜]]=N$3)),0))),INDEX(Table168[[#All],[표시값]],MATCH(1,--((Table168[[#All],[시작시간]]&lt;=$C12)*(Table168[[#All],[종료시간]]&gt;=$D12)*(Table168[[#All],[날짜]]=N$3)),0)),IF(INDEX(Table168[[#All],[표시값]],MATCH(1,--((Table168[[#All],[시작시간]]&lt;=$C11)*(Table168[[#All],[종료시간]]&gt;=$D11)*(Table168[[#All],[날짜]]=N$3)),0))&lt;&gt;INDEX(Table168[[#All],[표시값]],MATCH(1,--((Table168[[#All],[시작시간]]&lt;=$C12)*(Table168[[#All],[종료시간]]&gt;=$D12)*(Table168[[#All],[날짜]]=N$3)),0)),INDEX(Table168[[#All],[표시값]],MATCH(1,--((Table168[[#All],[시작시간]]&lt;=$C12)*(Table168[[#All],[종료시간]]&gt;=$D12)*(Table168[[#All],[날짜]]=N$3)),0)),"")),"")</f>
        <v/>
      </c>
      <c r="O12" s="23" t="str">
        <f t="array" ref="O12">IFERROR(INDEX(Table168[[#All],[색상]],MATCH(1,--((Table168[[#All],[시작시간]]&lt;=$C12)*(Table168[[#All],[종료시간]]&gt;=$D12)*(Table168[[#All],[날짜]]=N$3)),0)),"")</f>
        <v/>
      </c>
      <c r="P12" s="22" t="str">
        <f t="array" ref="P12">IFERROR(IF(ISNA(INDEX(Table168[[#All],[표시값]],MATCH(1,--((Table168[[#All],[시작시간]]&lt;=$C11)*(Table168[[#All],[종료시간]]&gt;=$D11)*(Table168[[#All],[날짜]]=P$3)),0))),INDEX(Table168[[#All],[표시값]],MATCH(1,--((Table168[[#All],[시작시간]]&lt;=$C12)*(Table168[[#All],[종료시간]]&gt;=$D12)*(Table168[[#All],[날짜]]=P$3)),0)),IF(INDEX(Table168[[#All],[표시값]],MATCH(1,--((Table168[[#All],[시작시간]]&lt;=$C11)*(Table168[[#All],[종료시간]]&gt;=$D11)*(Table168[[#All],[날짜]]=P$3)),0))&lt;&gt;INDEX(Table168[[#All],[표시값]],MATCH(1,--((Table168[[#All],[시작시간]]&lt;=$C12)*(Table168[[#All],[종료시간]]&gt;=$D12)*(Table168[[#All],[날짜]]=P$3)),0)),INDEX(Table168[[#All],[표시값]],MATCH(1,--((Table168[[#All],[시작시간]]&lt;=$C12)*(Table168[[#All],[종료시간]]&gt;=$D12)*(Table168[[#All],[날짜]]=P$3)),0)),"")),"")</f>
        <v/>
      </c>
      <c r="Q12" s="5" t="str">
        <f t="array" ref="Q12">IFERROR(INDEX(Table168[[#All],[색상]],MATCH(1,--((Table168[[#All],[시작시간]]&lt;=$C12)*(Table168[[#All],[종료시간]]&gt;=$D12)*(Table168[[#All],[날짜]]=P$3)),0)),"")</f>
        <v/>
      </c>
      <c r="R12" s="22" t="str">
        <f t="array" ref="R12">IFERROR(IF(ISNA(INDEX(Table168[[#All],[표시값]],MATCH(1,--((Table168[[#All],[시작시간]]&lt;=$C11)*(Table168[[#All],[종료시간]]&gt;=$D11)*(Table168[[#All],[날짜]]=R$3)),0))),INDEX(Table168[[#All],[표시값]],MATCH(1,--((Table168[[#All],[시작시간]]&lt;=$C12)*(Table168[[#All],[종료시간]]&gt;=$D12)*(Table168[[#All],[날짜]]=R$3)),0)),IF(INDEX(Table168[[#All],[표시값]],MATCH(1,--((Table168[[#All],[시작시간]]&lt;=$C11)*(Table168[[#All],[종료시간]]&gt;=$D11)*(Table168[[#All],[날짜]]=R$3)),0))&lt;&gt;INDEX(Table168[[#All],[표시값]],MATCH(1,--((Table168[[#All],[시작시간]]&lt;=$C12)*(Table168[[#All],[종료시간]]&gt;=$D12)*(Table168[[#All],[날짜]]=R$3)),0)),INDEX(Table168[[#All],[표시값]],MATCH(1,--((Table168[[#All],[시작시간]]&lt;=$C12)*(Table168[[#All],[종료시간]]&gt;=$D12)*(Table168[[#All],[날짜]]=R$3)),0)),"")),"")</f>
        <v/>
      </c>
      <c r="S12" s="5" t="str">
        <f t="array" ref="S12">IFERROR(INDEX(Table168[[#All],[색상]],MATCH(1,--((Table168[[#All],[시작시간]]&lt;=$C12)*(Table168[[#All],[종료시간]]&gt;=$D12)*(Table168[[#All],[날짜]]=R$3)),0)),"")</f>
        <v/>
      </c>
      <c r="T12" s="22" t="str">
        <f t="array" ref="T12">IFERROR(IF(ISNA(INDEX(Table168[[#All],[표시값]],MATCH(1,--((Table168[[#All],[시작시간]]&lt;=$C11)*(Table168[[#All],[종료시간]]&gt;=$D11)*(Table168[[#All],[날짜]]=T$3)),0))),INDEX(Table168[[#All],[표시값]],MATCH(1,--((Table168[[#All],[시작시간]]&lt;=$C12)*(Table168[[#All],[종료시간]]&gt;=$D12)*(Table168[[#All],[날짜]]=T$3)),0)),IF(INDEX(Table168[[#All],[표시값]],MATCH(1,--((Table168[[#All],[시작시간]]&lt;=$C11)*(Table168[[#All],[종료시간]]&gt;=$D11)*(Table168[[#All],[날짜]]=T$3)),0))&lt;&gt;INDEX(Table168[[#All],[표시값]],MATCH(1,--((Table168[[#All],[시작시간]]&lt;=$C12)*(Table168[[#All],[종료시간]]&gt;=$D12)*(Table168[[#All],[날짜]]=T$3)),0)),INDEX(Table168[[#All],[표시값]],MATCH(1,--((Table168[[#All],[시작시간]]&lt;=$C12)*(Table168[[#All],[종료시간]]&gt;=$D12)*(Table168[[#All],[날짜]]=T$3)),0)),"")),"")</f>
        <v/>
      </c>
      <c r="U12" s="5" t="str">
        <f t="array" ref="U12">IFERROR(INDEX(Table168[[#All],[색상]],MATCH(1,--((Table168[[#All],[시작시간]]&lt;=$C12)*(Table168[[#All],[종료시간]]&gt;=$D12)*(Table168[[#All],[날짜]]=T$3)),0)),"")</f>
        <v/>
      </c>
      <c r="W12" s="19">
        <v>45183</v>
      </c>
      <c r="X12" s="20">
        <v>0.3125</v>
      </c>
      <c r="Y12" s="20">
        <v>0.375</v>
      </c>
      <c r="Z12" s="21" t="s">
        <v>51</v>
      </c>
      <c r="AA12" s="4" t="s">
        <v>50</v>
      </c>
      <c r="AB12" s="4" t="s">
        <v>30</v>
      </c>
      <c r="AC12" s="4" t="str">
        <f>IF(Table168[[#This Row],[아이콘]]="",Table168[[#This Row],[일정]],Table168[[#This Row],[아이콘]]&amp;" "&amp;Table168[[#This Row],[일정]])</f>
        <v>🚘 출근</v>
      </c>
      <c r="AI12" s="4" t="s">
        <v>17</v>
      </c>
    </row>
    <row r="13" spans="2:35" ht="39" customHeight="1" x14ac:dyDescent="0.3">
      <c r="B13" s="15" t="str">
        <f t="shared" si="0"/>
        <v>9:00 - 10:00</v>
      </c>
      <c r="C13" s="16">
        <v>0.375</v>
      </c>
      <c r="D13" s="16">
        <v>0.41666666666666669</v>
      </c>
      <c r="E13" s="17" t="b">
        <v>0</v>
      </c>
      <c r="F13" s="2"/>
      <c r="G13" s="18"/>
      <c r="H13" s="22" t="str">
        <f t="array" ref="H13">IFERROR(IF(ISNA(INDEX(Table168[[#All],[표시값]],MATCH(1,--((Table168[[#All],[시작시간]]&lt;=$C12)*(Table168[[#All],[종료시간]]&gt;=$D12)*(Table168[[#All],[날짜]]=H$3)),0))),INDEX(Table168[[#All],[표시값]],MATCH(1,--((Table168[[#All],[시작시간]]&lt;=$C13)*(Table168[[#All],[종료시간]]&gt;=$D13)*(Table168[[#All],[날짜]]=H$3)),0)),IF(INDEX(Table168[[#All],[표시값]],MATCH(1,--((Table168[[#All],[시작시간]]&lt;=$C12)*(Table168[[#All],[종료시간]]&gt;=$D12)*(Table168[[#All],[날짜]]=H$3)),0))&lt;&gt;INDEX(Table168[[#All],[표시값]],MATCH(1,--((Table168[[#All],[시작시간]]&lt;=$C13)*(Table168[[#All],[종료시간]]&gt;=$D13)*(Table168[[#All],[날짜]]=H$3)),0)),INDEX(Table168[[#All],[표시값]],MATCH(1,--((Table168[[#All],[시작시간]]&lt;=$C13)*(Table168[[#All],[종료시간]]&gt;=$D13)*(Table168[[#All],[날짜]]=H$3)),0)),"")),"")</f>
        <v/>
      </c>
      <c r="I13" s="23" t="str">
        <f t="array" ref="I13">IFERROR(INDEX(Table168[[#All],[색상]],MATCH(1,--((Table168[[#All],[시작시간]]&lt;=$C13)*(Table168[[#All],[종료시간]]&gt;=$D13)*(Table168[[#All],[날짜]]=H$3)),0)),"")</f>
        <v/>
      </c>
      <c r="J13" s="22" t="str">
        <f t="array" ref="J13">IFERROR(IF(ISNA(INDEX(Table168[[#All],[표시값]],MATCH(1,--((Table168[[#All],[시작시간]]&lt;=$C12)*(Table168[[#All],[종료시간]]&gt;=$D12)*(Table168[[#All],[날짜]]=J$3)),0))),INDEX(Table168[[#All],[표시값]],MATCH(1,--((Table168[[#All],[시작시간]]&lt;=$C13)*(Table168[[#All],[종료시간]]&gt;=$D13)*(Table168[[#All],[날짜]]=J$3)),0)),IF(INDEX(Table168[[#All],[표시값]],MATCH(1,--((Table168[[#All],[시작시간]]&lt;=$C12)*(Table168[[#All],[종료시간]]&gt;=$D12)*(Table168[[#All],[날짜]]=J$3)),0))&lt;&gt;INDEX(Table168[[#All],[표시값]],MATCH(1,--((Table168[[#All],[시작시간]]&lt;=$C13)*(Table168[[#All],[종료시간]]&gt;=$D13)*(Table168[[#All],[날짜]]=J$3)),0)),INDEX(Table168[[#All],[표시값]],MATCH(1,--((Table168[[#All],[시작시간]]&lt;=$C13)*(Table168[[#All],[종료시간]]&gt;=$D13)*(Table168[[#All],[날짜]]=J$3)),0)),"")),"")</f>
        <v/>
      </c>
      <c r="K13" s="23" t="str">
        <f t="array" ref="K13">IFERROR(INDEX(Table168[[#All],[색상]],MATCH(1,--((Table168[[#All],[시작시간]]&lt;=$C13)*(Table168[[#All],[종료시간]]&gt;=$D13)*(Table168[[#All],[날짜]]=J$3)),0)),"")</f>
        <v/>
      </c>
      <c r="L13" s="22" t="str">
        <f t="array" ref="L13">IFERROR(IF(ISNA(INDEX(Table168[[#All],[표시값]],MATCH(1,--((Table168[[#All],[시작시간]]&lt;=$C12)*(Table168[[#All],[종료시간]]&gt;=$D12)*(Table168[[#All],[날짜]]=L$3)),0))),INDEX(Table168[[#All],[표시값]],MATCH(1,--((Table168[[#All],[시작시간]]&lt;=$C13)*(Table168[[#All],[종료시간]]&gt;=$D13)*(Table168[[#All],[날짜]]=L$3)),0)),IF(INDEX(Table168[[#All],[표시값]],MATCH(1,--((Table168[[#All],[시작시간]]&lt;=$C12)*(Table168[[#All],[종료시간]]&gt;=$D12)*(Table168[[#All],[날짜]]=L$3)),0))&lt;&gt;INDEX(Table168[[#All],[표시값]],MATCH(1,--((Table168[[#All],[시작시간]]&lt;=$C13)*(Table168[[#All],[종료시간]]&gt;=$D13)*(Table168[[#All],[날짜]]=L$3)),0)),INDEX(Table168[[#All],[표시값]],MATCH(1,--((Table168[[#All],[시작시간]]&lt;=$C13)*(Table168[[#All],[종료시간]]&gt;=$D13)*(Table168[[#All],[날짜]]=L$3)),0)),"")),"")</f>
        <v/>
      </c>
      <c r="M13" s="23" t="str">
        <f t="array" ref="M13">IFERROR(INDEX(Table168[[#All],[색상]],MATCH(1,--((Table168[[#All],[시작시간]]&lt;=$C13)*(Table168[[#All],[종료시간]]&gt;=$D13)*(Table168[[#All],[날짜]]=L$3)),0)),"")</f>
        <v/>
      </c>
      <c r="N13" s="22" t="str">
        <f t="array" ref="N13">IFERROR(IF(ISNA(INDEX(Table168[[#All],[표시값]],MATCH(1,--((Table168[[#All],[시작시간]]&lt;=$C12)*(Table168[[#All],[종료시간]]&gt;=$D12)*(Table168[[#All],[날짜]]=N$3)),0))),INDEX(Table168[[#All],[표시값]],MATCH(1,--((Table168[[#All],[시작시간]]&lt;=$C13)*(Table168[[#All],[종료시간]]&gt;=$D13)*(Table168[[#All],[날짜]]=N$3)),0)),IF(INDEX(Table168[[#All],[표시값]],MATCH(1,--((Table168[[#All],[시작시간]]&lt;=$C12)*(Table168[[#All],[종료시간]]&gt;=$D12)*(Table168[[#All],[날짜]]=N$3)),0))&lt;&gt;INDEX(Table168[[#All],[표시값]],MATCH(1,--((Table168[[#All],[시작시간]]&lt;=$C13)*(Table168[[#All],[종료시간]]&gt;=$D13)*(Table168[[#All],[날짜]]=N$3)),0)),INDEX(Table168[[#All],[표시값]],MATCH(1,--((Table168[[#All],[시작시간]]&lt;=$C13)*(Table168[[#All],[종료시간]]&gt;=$D13)*(Table168[[#All],[날짜]]=N$3)),0)),"")),"")</f>
        <v/>
      </c>
      <c r="O13" s="23" t="str">
        <f t="array" ref="O13">IFERROR(INDEX(Table168[[#All],[색상]],MATCH(1,--((Table168[[#All],[시작시간]]&lt;=$C13)*(Table168[[#All],[종료시간]]&gt;=$D13)*(Table168[[#All],[날짜]]=N$3)),0)),"")</f>
        <v/>
      </c>
      <c r="P13" s="22" t="str">
        <f t="array" ref="P13">IFERROR(IF(ISNA(INDEX(Table168[[#All],[표시값]],MATCH(1,--((Table168[[#All],[시작시간]]&lt;=$C12)*(Table168[[#All],[종료시간]]&gt;=$D12)*(Table168[[#All],[날짜]]=P$3)),0))),INDEX(Table168[[#All],[표시값]],MATCH(1,--((Table168[[#All],[시작시간]]&lt;=$C13)*(Table168[[#All],[종료시간]]&gt;=$D13)*(Table168[[#All],[날짜]]=P$3)),0)),IF(INDEX(Table168[[#All],[표시값]],MATCH(1,--((Table168[[#All],[시작시간]]&lt;=$C12)*(Table168[[#All],[종료시간]]&gt;=$D12)*(Table168[[#All],[날짜]]=P$3)),0))&lt;&gt;INDEX(Table168[[#All],[표시값]],MATCH(1,--((Table168[[#All],[시작시간]]&lt;=$C13)*(Table168[[#All],[종료시간]]&gt;=$D13)*(Table168[[#All],[날짜]]=P$3)),0)),INDEX(Table168[[#All],[표시값]],MATCH(1,--((Table168[[#All],[시작시간]]&lt;=$C13)*(Table168[[#All],[종료시간]]&gt;=$D13)*(Table168[[#All],[날짜]]=P$3)),0)),"")),"")</f>
        <v/>
      </c>
      <c r="Q13" s="5" t="str">
        <f t="array" ref="Q13">IFERROR(INDEX(Table168[[#All],[색상]],MATCH(1,--((Table168[[#All],[시작시간]]&lt;=$C13)*(Table168[[#All],[종료시간]]&gt;=$D13)*(Table168[[#All],[날짜]]=P$3)),0)),"")</f>
        <v/>
      </c>
      <c r="R13" s="22" t="str">
        <f t="array" ref="R13">IFERROR(IF(ISNA(INDEX(Table168[[#All],[표시값]],MATCH(1,--((Table168[[#All],[시작시간]]&lt;=$C12)*(Table168[[#All],[종료시간]]&gt;=$D12)*(Table168[[#All],[날짜]]=R$3)),0))),INDEX(Table168[[#All],[표시값]],MATCH(1,--((Table168[[#All],[시작시간]]&lt;=$C13)*(Table168[[#All],[종료시간]]&gt;=$D13)*(Table168[[#All],[날짜]]=R$3)),0)),IF(INDEX(Table168[[#All],[표시값]],MATCH(1,--((Table168[[#All],[시작시간]]&lt;=$C12)*(Table168[[#All],[종료시간]]&gt;=$D12)*(Table168[[#All],[날짜]]=R$3)),0))&lt;&gt;INDEX(Table168[[#All],[표시값]],MATCH(1,--((Table168[[#All],[시작시간]]&lt;=$C13)*(Table168[[#All],[종료시간]]&gt;=$D13)*(Table168[[#All],[날짜]]=R$3)),0)),INDEX(Table168[[#All],[표시값]],MATCH(1,--((Table168[[#All],[시작시간]]&lt;=$C13)*(Table168[[#All],[종료시간]]&gt;=$D13)*(Table168[[#All],[날짜]]=R$3)),0)),"")),"")</f>
        <v/>
      </c>
      <c r="S13" s="5" t="str">
        <f t="array" ref="S13">IFERROR(INDEX(Table168[[#All],[색상]],MATCH(1,--((Table168[[#All],[시작시간]]&lt;=$C13)*(Table168[[#All],[종료시간]]&gt;=$D13)*(Table168[[#All],[날짜]]=R$3)),0)),"")</f>
        <v/>
      </c>
      <c r="T13" s="22" t="str">
        <f t="array" ref="T13">IFERROR(IF(ISNA(INDEX(Table168[[#All],[표시값]],MATCH(1,--((Table168[[#All],[시작시간]]&lt;=$C12)*(Table168[[#All],[종료시간]]&gt;=$D12)*(Table168[[#All],[날짜]]=T$3)),0))),INDEX(Table168[[#All],[표시값]],MATCH(1,--((Table168[[#All],[시작시간]]&lt;=$C13)*(Table168[[#All],[종료시간]]&gt;=$D13)*(Table168[[#All],[날짜]]=T$3)),0)),IF(INDEX(Table168[[#All],[표시값]],MATCH(1,--((Table168[[#All],[시작시간]]&lt;=$C12)*(Table168[[#All],[종료시간]]&gt;=$D12)*(Table168[[#All],[날짜]]=T$3)),0))&lt;&gt;INDEX(Table168[[#All],[표시값]],MATCH(1,--((Table168[[#All],[시작시간]]&lt;=$C13)*(Table168[[#All],[종료시간]]&gt;=$D13)*(Table168[[#All],[날짜]]=T$3)),0)),INDEX(Table168[[#All],[표시값]],MATCH(1,--((Table168[[#All],[시작시간]]&lt;=$C13)*(Table168[[#All],[종료시간]]&gt;=$D13)*(Table168[[#All],[날짜]]=T$3)),0)),"")),"")</f>
        <v/>
      </c>
      <c r="U13" s="5" t="str">
        <f t="array" ref="U13">IFERROR(INDEX(Table168[[#All],[색상]],MATCH(1,--((Table168[[#All],[시작시간]]&lt;=$C13)*(Table168[[#All],[종료시간]]&gt;=$D13)*(Table168[[#All],[날짜]]=T$3)),0)),"")</f>
        <v/>
      </c>
      <c r="W13" s="19">
        <v>45184</v>
      </c>
      <c r="X13" s="20">
        <v>0.3125</v>
      </c>
      <c r="Y13" s="20">
        <v>0.375</v>
      </c>
      <c r="Z13" s="21" t="s">
        <v>51</v>
      </c>
      <c r="AA13" s="4" t="s">
        <v>50</v>
      </c>
      <c r="AB13" s="4" t="s">
        <v>30</v>
      </c>
      <c r="AC13" s="4" t="str">
        <f>IF(Table168[[#This Row],[아이콘]]="",Table168[[#This Row],[일정]],Table168[[#This Row],[아이콘]]&amp;" "&amp;Table168[[#This Row],[일정]])</f>
        <v>🚘 출근</v>
      </c>
    </row>
    <row r="14" spans="2:35" ht="39" customHeight="1" x14ac:dyDescent="0.3">
      <c r="B14" s="15" t="str">
        <f t="shared" si="0"/>
        <v>10:00 - 11:00</v>
      </c>
      <c r="C14" s="16">
        <v>0.41666666666666669</v>
      </c>
      <c r="D14" s="16">
        <v>0.45833333333333331</v>
      </c>
      <c r="E14" s="17" t="b">
        <v>0</v>
      </c>
      <c r="F14" s="2"/>
      <c r="G14" s="18"/>
      <c r="H14" s="22" t="str">
        <f t="array" ref="H14">IFERROR(IF(ISNA(INDEX(Table168[[#All],[표시값]],MATCH(1,--((Table168[[#All],[시작시간]]&lt;=$C13)*(Table168[[#All],[종료시간]]&gt;=$D13)*(Table168[[#All],[날짜]]=H$3)),0))),INDEX(Table168[[#All],[표시값]],MATCH(1,--((Table168[[#All],[시작시간]]&lt;=$C14)*(Table168[[#All],[종료시간]]&gt;=$D14)*(Table168[[#All],[날짜]]=H$3)),0)),IF(INDEX(Table168[[#All],[표시값]],MATCH(1,--((Table168[[#All],[시작시간]]&lt;=$C13)*(Table168[[#All],[종료시간]]&gt;=$D13)*(Table168[[#All],[날짜]]=H$3)),0))&lt;&gt;INDEX(Table168[[#All],[표시값]],MATCH(1,--((Table168[[#All],[시작시간]]&lt;=$C14)*(Table168[[#All],[종료시간]]&gt;=$D14)*(Table168[[#All],[날짜]]=H$3)),0)),INDEX(Table168[[#All],[표시값]],MATCH(1,--((Table168[[#All],[시작시간]]&lt;=$C14)*(Table168[[#All],[종료시간]]&gt;=$D14)*(Table168[[#All],[날짜]]=H$3)),0)),"")),"")</f>
        <v/>
      </c>
      <c r="I14" s="23" t="str">
        <f t="array" ref="I14">IFERROR(INDEX(Table168[[#All],[색상]],MATCH(1,--((Table168[[#All],[시작시간]]&lt;=$C14)*(Table168[[#All],[종료시간]]&gt;=$D14)*(Table168[[#All],[날짜]]=H$3)),0)),"")</f>
        <v/>
      </c>
      <c r="J14" s="22" t="str">
        <f t="array" ref="J14">IFERROR(IF(ISNA(INDEX(Table168[[#All],[표시값]],MATCH(1,--((Table168[[#All],[시작시간]]&lt;=$C13)*(Table168[[#All],[종료시간]]&gt;=$D13)*(Table168[[#All],[날짜]]=J$3)),0))),INDEX(Table168[[#All],[표시값]],MATCH(1,--((Table168[[#All],[시작시간]]&lt;=$C14)*(Table168[[#All],[종료시간]]&gt;=$D14)*(Table168[[#All],[날짜]]=J$3)),0)),IF(INDEX(Table168[[#All],[표시값]],MATCH(1,--((Table168[[#All],[시작시간]]&lt;=$C13)*(Table168[[#All],[종료시간]]&gt;=$D13)*(Table168[[#All],[날짜]]=J$3)),0))&lt;&gt;INDEX(Table168[[#All],[표시값]],MATCH(1,--((Table168[[#All],[시작시간]]&lt;=$C14)*(Table168[[#All],[종료시간]]&gt;=$D14)*(Table168[[#All],[날짜]]=J$3)),0)),INDEX(Table168[[#All],[표시값]],MATCH(1,--((Table168[[#All],[시작시간]]&lt;=$C14)*(Table168[[#All],[종료시간]]&gt;=$D14)*(Table168[[#All],[날짜]]=J$3)),0)),"")),"")</f>
        <v/>
      </c>
      <c r="K14" s="23" t="str">
        <f t="array" ref="K14">IFERROR(INDEX(Table168[[#All],[색상]],MATCH(1,--((Table168[[#All],[시작시간]]&lt;=$C14)*(Table168[[#All],[종료시간]]&gt;=$D14)*(Table168[[#All],[날짜]]=J$3)),0)),"")</f>
        <v/>
      </c>
      <c r="L14" s="22" t="str">
        <f t="array" ref="L14">IFERROR(IF(ISNA(INDEX(Table168[[#All],[표시값]],MATCH(1,--((Table168[[#All],[시작시간]]&lt;=$C13)*(Table168[[#All],[종료시간]]&gt;=$D13)*(Table168[[#All],[날짜]]=L$3)),0))),INDEX(Table168[[#All],[표시값]],MATCH(1,--((Table168[[#All],[시작시간]]&lt;=$C14)*(Table168[[#All],[종료시간]]&gt;=$D14)*(Table168[[#All],[날짜]]=L$3)),0)),IF(INDEX(Table168[[#All],[표시값]],MATCH(1,--((Table168[[#All],[시작시간]]&lt;=$C13)*(Table168[[#All],[종료시간]]&gt;=$D13)*(Table168[[#All],[날짜]]=L$3)),0))&lt;&gt;INDEX(Table168[[#All],[표시값]],MATCH(1,--((Table168[[#All],[시작시간]]&lt;=$C14)*(Table168[[#All],[종료시간]]&gt;=$D14)*(Table168[[#All],[날짜]]=L$3)),0)),INDEX(Table168[[#All],[표시값]],MATCH(1,--((Table168[[#All],[시작시간]]&lt;=$C14)*(Table168[[#All],[종료시간]]&gt;=$D14)*(Table168[[#All],[날짜]]=L$3)),0)),"")),"")</f>
        <v/>
      </c>
      <c r="M14" s="23" t="str">
        <f t="array" ref="M14">IFERROR(INDEX(Table168[[#All],[색상]],MATCH(1,--((Table168[[#All],[시작시간]]&lt;=$C14)*(Table168[[#All],[종료시간]]&gt;=$D14)*(Table168[[#All],[날짜]]=L$3)),0)),"")</f>
        <v/>
      </c>
      <c r="N14" s="22" t="str">
        <f t="array" ref="N14">IFERROR(IF(ISNA(INDEX(Table168[[#All],[표시값]],MATCH(1,--((Table168[[#All],[시작시간]]&lt;=$C13)*(Table168[[#All],[종료시간]]&gt;=$D13)*(Table168[[#All],[날짜]]=N$3)),0))),INDEX(Table168[[#All],[표시값]],MATCH(1,--((Table168[[#All],[시작시간]]&lt;=$C14)*(Table168[[#All],[종료시간]]&gt;=$D14)*(Table168[[#All],[날짜]]=N$3)),0)),IF(INDEX(Table168[[#All],[표시값]],MATCH(1,--((Table168[[#All],[시작시간]]&lt;=$C13)*(Table168[[#All],[종료시간]]&gt;=$D13)*(Table168[[#All],[날짜]]=N$3)),0))&lt;&gt;INDEX(Table168[[#All],[표시값]],MATCH(1,--((Table168[[#All],[시작시간]]&lt;=$C14)*(Table168[[#All],[종료시간]]&gt;=$D14)*(Table168[[#All],[날짜]]=N$3)),0)),INDEX(Table168[[#All],[표시값]],MATCH(1,--((Table168[[#All],[시작시간]]&lt;=$C14)*(Table168[[#All],[종료시간]]&gt;=$D14)*(Table168[[#All],[날짜]]=N$3)),0)),"")),"")</f>
        <v/>
      </c>
      <c r="O14" s="23" t="str">
        <f t="array" ref="O14">IFERROR(INDEX(Table168[[#All],[색상]],MATCH(1,--((Table168[[#All],[시작시간]]&lt;=$C14)*(Table168[[#All],[종료시간]]&gt;=$D14)*(Table168[[#All],[날짜]]=N$3)),0)),"")</f>
        <v/>
      </c>
      <c r="P14" s="22" t="str">
        <f t="array" ref="P14">IFERROR(IF(ISNA(INDEX(Table168[[#All],[표시값]],MATCH(1,--((Table168[[#All],[시작시간]]&lt;=$C13)*(Table168[[#All],[종료시간]]&gt;=$D13)*(Table168[[#All],[날짜]]=P$3)),0))),INDEX(Table168[[#All],[표시값]],MATCH(1,--((Table168[[#All],[시작시간]]&lt;=$C14)*(Table168[[#All],[종료시간]]&gt;=$D14)*(Table168[[#All],[날짜]]=P$3)),0)),IF(INDEX(Table168[[#All],[표시값]],MATCH(1,--((Table168[[#All],[시작시간]]&lt;=$C13)*(Table168[[#All],[종료시간]]&gt;=$D13)*(Table168[[#All],[날짜]]=P$3)),0))&lt;&gt;INDEX(Table168[[#All],[표시값]],MATCH(1,--((Table168[[#All],[시작시간]]&lt;=$C14)*(Table168[[#All],[종료시간]]&gt;=$D14)*(Table168[[#All],[날짜]]=P$3)),0)),INDEX(Table168[[#All],[표시값]],MATCH(1,--((Table168[[#All],[시작시간]]&lt;=$C14)*(Table168[[#All],[종료시간]]&gt;=$D14)*(Table168[[#All],[날짜]]=P$3)),0)),"")),"")</f>
        <v/>
      </c>
      <c r="Q14" s="5" t="str">
        <f t="array" ref="Q14">IFERROR(INDEX(Table168[[#All],[색상]],MATCH(1,--((Table168[[#All],[시작시간]]&lt;=$C14)*(Table168[[#All],[종료시간]]&gt;=$D14)*(Table168[[#All],[날짜]]=P$3)),0)),"")</f>
        <v/>
      </c>
      <c r="R14" s="22" t="str">
        <f t="array" ref="R14">IFERROR(IF(ISNA(INDEX(Table168[[#All],[표시값]],MATCH(1,--((Table168[[#All],[시작시간]]&lt;=$C13)*(Table168[[#All],[종료시간]]&gt;=$D13)*(Table168[[#All],[날짜]]=R$3)),0))),INDEX(Table168[[#All],[표시값]],MATCH(1,--((Table168[[#All],[시작시간]]&lt;=$C14)*(Table168[[#All],[종료시간]]&gt;=$D14)*(Table168[[#All],[날짜]]=R$3)),0)),IF(INDEX(Table168[[#All],[표시값]],MATCH(1,--((Table168[[#All],[시작시간]]&lt;=$C13)*(Table168[[#All],[종료시간]]&gt;=$D13)*(Table168[[#All],[날짜]]=R$3)),0))&lt;&gt;INDEX(Table168[[#All],[표시값]],MATCH(1,--((Table168[[#All],[시작시간]]&lt;=$C14)*(Table168[[#All],[종료시간]]&gt;=$D14)*(Table168[[#All],[날짜]]=R$3)),0)),INDEX(Table168[[#All],[표시값]],MATCH(1,--((Table168[[#All],[시작시간]]&lt;=$C14)*(Table168[[#All],[종료시간]]&gt;=$D14)*(Table168[[#All],[날짜]]=R$3)),0)),"")),"")</f>
        <v/>
      </c>
      <c r="S14" s="5" t="str">
        <f t="array" ref="S14">IFERROR(INDEX(Table168[[#All],[색상]],MATCH(1,--((Table168[[#All],[시작시간]]&lt;=$C14)*(Table168[[#All],[종료시간]]&gt;=$D14)*(Table168[[#All],[날짜]]=R$3)),0)),"")</f>
        <v/>
      </c>
      <c r="T14" s="22" t="str">
        <f t="array" ref="T14">IFERROR(IF(ISNA(INDEX(Table168[[#All],[표시값]],MATCH(1,--((Table168[[#All],[시작시간]]&lt;=$C13)*(Table168[[#All],[종료시간]]&gt;=$D13)*(Table168[[#All],[날짜]]=T$3)),0))),INDEX(Table168[[#All],[표시값]],MATCH(1,--((Table168[[#All],[시작시간]]&lt;=$C14)*(Table168[[#All],[종료시간]]&gt;=$D14)*(Table168[[#All],[날짜]]=T$3)),0)),IF(INDEX(Table168[[#All],[표시값]],MATCH(1,--((Table168[[#All],[시작시간]]&lt;=$C13)*(Table168[[#All],[종료시간]]&gt;=$D13)*(Table168[[#All],[날짜]]=T$3)),0))&lt;&gt;INDEX(Table168[[#All],[표시값]],MATCH(1,--((Table168[[#All],[시작시간]]&lt;=$C14)*(Table168[[#All],[종료시간]]&gt;=$D14)*(Table168[[#All],[날짜]]=T$3)),0)),INDEX(Table168[[#All],[표시값]],MATCH(1,--((Table168[[#All],[시작시간]]&lt;=$C14)*(Table168[[#All],[종료시간]]&gt;=$D14)*(Table168[[#All],[날짜]]=T$3)),0)),"")),"")</f>
        <v/>
      </c>
      <c r="U14" s="5" t="str">
        <f t="array" ref="U14">IFERROR(INDEX(Table168[[#All],[색상]],MATCH(1,--((Table168[[#All],[시작시간]]&lt;=$C14)*(Table168[[#All],[종료시간]]&gt;=$D14)*(Table168[[#All],[날짜]]=T$3)),0)),"")</f>
        <v/>
      </c>
      <c r="W14" s="19">
        <v>45181</v>
      </c>
      <c r="X14" s="20">
        <v>0.375</v>
      </c>
      <c r="Y14" s="20">
        <v>0.5</v>
      </c>
      <c r="Z14" s="21" t="s">
        <v>53</v>
      </c>
      <c r="AA14" s="4" t="s">
        <v>52</v>
      </c>
      <c r="AB14" s="4" t="s">
        <v>10</v>
      </c>
      <c r="AC14" s="4" t="str">
        <f>IF(Table168[[#This Row],[아이콘]]="",Table168[[#This Row],[일정]],Table168[[#This Row],[아이콘]]&amp;" "&amp;Table168[[#This Row],[일정]])</f>
        <v>🖱️ 업무</v>
      </c>
    </row>
    <row r="15" spans="2:35" ht="39" customHeight="1" x14ac:dyDescent="0.3">
      <c r="B15" s="15" t="str">
        <f t="shared" si="0"/>
        <v>11:00 - 12:00</v>
      </c>
      <c r="C15" s="16">
        <v>0.45833333333333331</v>
      </c>
      <c r="D15" s="16">
        <v>0.5</v>
      </c>
      <c r="E15" s="17" t="b">
        <v>0</v>
      </c>
      <c r="F15" s="2"/>
      <c r="G15" s="18"/>
      <c r="H15" s="22" t="str">
        <f t="array" ref="H15">IFERROR(IF(ISNA(INDEX(Table168[[#All],[표시값]],MATCH(1,--((Table168[[#All],[시작시간]]&lt;=$C14)*(Table168[[#All],[종료시간]]&gt;=$D14)*(Table168[[#All],[날짜]]=H$3)),0))),INDEX(Table168[[#All],[표시값]],MATCH(1,--((Table168[[#All],[시작시간]]&lt;=$C15)*(Table168[[#All],[종료시간]]&gt;=$D15)*(Table168[[#All],[날짜]]=H$3)),0)),IF(INDEX(Table168[[#All],[표시값]],MATCH(1,--((Table168[[#All],[시작시간]]&lt;=$C14)*(Table168[[#All],[종료시간]]&gt;=$D14)*(Table168[[#All],[날짜]]=H$3)),0))&lt;&gt;INDEX(Table168[[#All],[표시값]],MATCH(1,--((Table168[[#All],[시작시간]]&lt;=$C15)*(Table168[[#All],[종료시간]]&gt;=$D15)*(Table168[[#All],[날짜]]=H$3)),0)),INDEX(Table168[[#All],[표시값]],MATCH(1,--((Table168[[#All],[시작시간]]&lt;=$C15)*(Table168[[#All],[종료시간]]&gt;=$D15)*(Table168[[#All],[날짜]]=H$3)),0)),"")),"")</f>
        <v/>
      </c>
      <c r="I15" s="23" t="str">
        <f t="array" ref="I15">IFERROR(INDEX(Table168[[#All],[색상]],MATCH(1,--((Table168[[#All],[시작시간]]&lt;=$C15)*(Table168[[#All],[종료시간]]&gt;=$D15)*(Table168[[#All],[날짜]]=H$3)),0)),"")</f>
        <v/>
      </c>
      <c r="J15" s="22" t="str">
        <f t="array" ref="J15">IFERROR(IF(ISNA(INDEX(Table168[[#All],[표시값]],MATCH(1,--((Table168[[#All],[시작시간]]&lt;=$C14)*(Table168[[#All],[종료시간]]&gt;=$D14)*(Table168[[#All],[날짜]]=J$3)),0))),INDEX(Table168[[#All],[표시값]],MATCH(1,--((Table168[[#All],[시작시간]]&lt;=$C15)*(Table168[[#All],[종료시간]]&gt;=$D15)*(Table168[[#All],[날짜]]=J$3)),0)),IF(INDEX(Table168[[#All],[표시값]],MATCH(1,--((Table168[[#All],[시작시간]]&lt;=$C14)*(Table168[[#All],[종료시간]]&gt;=$D14)*(Table168[[#All],[날짜]]=J$3)),0))&lt;&gt;INDEX(Table168[[#All],[표시값]],MATCH(1,--((Table168[[#All],[시작시간]]&lt;=$C15)*(Table168[[#All],[종료시간]]&gt;=$D15)*(Table168[[#All],[날짜]]=J$3)),0)),INDEX(Table168[[#All],[표시값]],MATCH(1,--((Table168[[#All],[시작시간]]&lt;=$C15)*(Table168[[#All],[종료시간]]&gt;=$D15)*(Table168[[#All],[날짜]]=J$3)),0)),"")),"")</f>
        <v/>
      </c>
      <c r="K15" s="23" t="str">
        <f t="array" ref="K15">IFERROR(INDEX(Table168[[#All],[색상]],MATCH(1,--((Table168[[#All],[시작시간]]&lt;=$C15)*(Table168[[#All],[종료시간]]&gt;=$D15)*(Table168[[#All],[날짜]]=J$3)),0)),"")</f>
        <v/>
      </c>
      <c r="L15" s="22" t="str">
        <f t="array" ref="L15">IFERROR(IF(ISNA(INDEX(Table168[[#All],[표시값]],MATCH(1,--((Table168[[#All],[시작시간]]&lt;=$C14)*(Table168[[#All],[종료시간]]&gt;=$D14)*(Table168[[#All],[날짜]]=L$3)),0))),INDEX(Table168[[#All],[표시값]],MATCH(1,--((Table168[[#All],[시작시간]]&lt;=$C15)*(Table168[[#All],[종료시간]]&gt;=$D15)*(Table168[[#All],[날짜]]=L$3)),0)),IF(INDEX(Table168[[#All],[표시값]],MATCH(1,--((Table168[[#All],[시작시간]]&lt;=$C14)*(Table168[[#All],[종료시간]]&gt;=$D14)*(Table168[[#All],[날짜]]=L$3)),0))&lt;&gt;INDEX(Table168[[#All],[표시값]],MATCH(1,--((Table168[[#All],[시작시간]]&lt;=$C15)*(Table168[[#All],[종료시간]]&gt;=$D15)*(Table168[[#All],[날짜]]=L$3)),0)),INDEX(Table168[[#All],[표시값]],MATCH(1,--((Table168[[#All],[시작시간]]&lt;=$C15)*(Table168[[#All],[종료시간]]&gt;=$D15)*(Table168[[#All],[날짜]]=L$3)),0)),"")),"")</f>
        <v/>
      </c>
      <c r="M15" s="23" t="str">
        <f t="array" ref="M15">IFERROR(INDEX(Table168[[#All],[색상]],MATCH(1,--((Table168[[#All],[시작시간]]&lt;=$C15)*(Table168[[#All],[종료시간]]&gt;=$D15)*(Table168[[#All],[날짜]]=L$3)),0)),"")</f>
        <v/>
      </c>
      <c r="N15" s="22" t="str">
        <f t="array" ref="N15">IFERROR(IF(ISNA(INDEX(Table168[[#All],[표시값]],MATCH(1,--((Table168[[#All],[시작시간]]&lt;=$C14)*(Table168[[#All],[종료시간]]&gt;=$D14)*(Table168[[#All],[날짜]]=N$3)),0))),INDEX(Table168[[#All],[표시값]],MATCH(1,--((Table168[[#All],[시작시간]]&lt;=$C15)*(Table168[[#All],[종료시간]]&gt;=$D15)*(Table168[[#All],[날짜]]=N$3)),0)),IF(INDEX(Table168[[#All],[표시값]],MATCH(1,--((Table168[[#All],[시작시간]]&lt;=$C14)*(Table168[[#All],[종료시간]]&gt;=$D14)*(Table168[[#All],[날짜]]=N$3)),0))&lt;&gt;INDEX(Table168[[#All],[표시값]],MATCH(1,--((Table168[[#All],[시작시간]]&lt;=$C15)*(Table168[[#All],[종료시간]]&gt;=$D15)*(Table168[[#All],[날짜]]=N$3)),0)),INDEX(Table168[[#All],[표시값]],MATCH(1,--((Table168[[#All],[시작시간]]&lt;=$C15)*(Table168[[#All],[종료시간]]&gt;=$D15)*(Table168[[#All],[날짜]]=N$3)),0)),"")),"")</f>
        <v/>
      </c>
      <c r="O15" s="23" t="str">
        <f t="array" ref="O15">IFERROR(INDEX(Table168[[#All],[색상]],MATCH(1,--((Table168[[#All],[시작시간]]&lt;=$C15)*(Table168[[#All],[종료시간]]&gt;=$D15)*(Table168[[#All],[날짜]]=N$3)),0)),"")</f>
        <v/>
      </c>
      <c r="P15" s="22" t="str">
        <f t="array" ref="P15">IFERROR(IF(ISNA(INDEX(Table168[[#All],[표시값]],MATCH(1,--((Table168[[#All],[시작시간]]&lt;=$C14)*(Table168[[#All],[종료시간]]&gt;=$D14)*(Table168[[#All],[날짜]]=P$3)),0))),INDEX(Table168[[#All],[표시값]],MATCH(1,--((Table168[[#All],[시작시간]]&lt;=$C15)*(Table168[[#All],[종료시간]]&gt;=$D15)*(Table168[[#All],[날짜]]=P$3)),0)),IF(INDEX(Table168[[#All],[표시값]],MATCH(1,--((Table168[[#All],[시작시간]]&lt;=$C14)*(Table168[[#All],[종료시간]]&gt;=$D14)*(Table168[[#All],[날짜]]=P$3)),0))&lt;&gt;INDEX(Table168[[#All],[표시값]],MATCH(1,--((Table168[[#All],[시작시간]]&lt;=$C15)*(Table168[[#All],[종료시간]]&gt;=$D15)*(Table168[[#All],[날짜]]=P$3)),0)),INDEX(Table168[[#All],[표시값]],MATCH(1,--((Table168[[#All],[시작시간]]&lt;=$C15)*(Table168[[#All],[종료시간]]&gt;=$D15)*(Table168[[#All],[날짜]]=P$3)),0)),"")),"")</f>
        <v/>
      </c>
      <c r="Q15" s="5" t="str">
        <f t="array" ref="Q15">IFERROR(INDEX(Table168[[#All],[색상]],MATCH(1,--((Table168[[#All],[시작시간]]&lt;=$C15)*(Table168[[#All],[종료시간]]&gt;=$D15)*(Table168[[#All],[날짜]]=P$3)),0)),"")</f>
        <v/>
      </c>
      <c r="R15" s="22" t="str">
        <f t="array" ref="R15">IFERROR(IF(ISNA(INDEX(Table168[[#All],[표시값]],MATCH(1,--((Table168[[#All],[시작시간]]&lt;=$C14)*(Table168[[#All],[종료시간]]&gt;=$D14)*(Table168[[#All],[날짜]]=R$3)),0))),INDEX(Table168[[#All],[표시값]],MATCH(1,--((Table168[[#All],[시작시간]]&lt;=$C15)*(Table168[[#All],[종료시간]]&gt;=$D15)*(Table168[[#All],[날짜]]=R$3)),0)),IF(INDEX(Table168[[#All],[표시값]],MATCH(1,--((Table168[[#All],[시작시간]]&lt;=$C14)*(Table168[[#All],[종료시간]]&gt;=$D14)*(Table168[[#All],[날짜]]=R$3)),0))&lt;&gt;INDEX(Table168[[#All],[표시값]],MATCH(1,--((Table168[[#All],[시작시간]]&lt;=$C15)*(Table168[[#All],[종료시간]]&gt;=$D15)*(Table168[[#All],[날짜]]=R$3)),0)),INDEX(Table168[[#All],[표시값]],MATCH(1,--((Table168[[#All],[시작시간]]&lt;=$C15)*(Table168[[#All],[종료시간]]&gt;=$D15)*(Table168[[#All],[날짜]]=R$3)),0)),"")),"")</f>
        <v/>
      </c>
      <c r="S15" s="5" t="str">
        <f t="array" ref="S15">IFERROR(INDEX(Table168[[#All],[색상]],MATCH(1,--((Table168[[#All],[시작시간]]&lt;=$C15)*(Table168[[#All],[종료시간]]&gt;=$D15)*(Table168[[#All],[날짜]]=R$3)),0)),"")</f>
        <v/>
      </c>
      <c r="T15" s="22" t="str">
        <f t="array" ref="T15">IFERROR(IF(ISNA(INDEX(Table168[[#All],[표시값]],MATCH(1,--((Table168[[#All],[시작시간]]&lt;=$C14)*(Table168[[#All],[종료시간]]&gt;=$D14)*(Table168[[#All],[날짜]]=T$3)),0))),INDEX(Table168[[#All],[표시값]],MATCH(1,--((Table168[[#All],[시작시간]]&lt;=$C15)*(Table168[[#All],[종료시간]]&gt;=$D15)*(Table168[[#All],[날짜]]=T$3)),0)),IF(INDEX(Table168[[#All],[표시값]],MATCH(1,--((Table168[[#All],[시작시간]]&lt;=$C14)*(Table168[[#All],[종료시간]]&gt;=$D14)*(Table168[[#All],[날짜]]=T$3)),0))&lt;&gt;INDEX(Table168[[#All],[표시값]],MATCH(1,--((Table168[[#All],[시작시간]]&lt;=$C15)*(Table168[[#All],[종료시간]]&gt;=$D15)*(Table168[[#All],[날짜]]=T$3)),0)),INDEX(Table168[[#All],[표시값]],MATCH(1,--((Table168[[#All],[시작시간]]&lt;=$C15)*(Table168[[#All],[종료시간]]&gt;=$D15)*(Table168[[#All],[날짜]]=T$3)),0)),"")),"")</f>
        <v/>
      </c>
      <c r="U15" s="5" t="str">
        <f t="array" ref="U15">IFERROR(INDEX(Table168[[#All],[색상]],MATCH(1,--((Table168[[#All],[시작시간]]&lt;=$C15)*(Table168[[#All],[종료시간]]&gt;=$D15)*(Table168[[#All],[날짜]]=T$3)),0)),"")</f>
        <v/>
      </c>
      <c r="W15" s="19">
        <v>45182</v>
      </c>
      <c r="X15" s="20">
        <v>0.375</v>
      </c>
      <c r="Y15" s="20">
        <v>0.5</v>
      </c>
      <c r="Z15" s="21" t="s">
        <v>53</v>
      </c>
      <c r="AA15" s="4" t="s">
        <v>52</v>
      </c>
      <c r="AB15" s="4" t="s">
        <v>10</v>
      </c>
      <c r="AC15" s="4" t="str">
        <f>IF(Table168[[#This Row],[아이콘]]="",Table168[[#This Row],[일정]],Table168[[#This Row],[아이콘]]&amp;" "&amp;Table168[[#This Row],[일정]])</f>
        <v>🖱️ 업무</v>
      </c>
    </row>
    <row r="16" spans="2:35" ht="39" customHeight="1" x14ac:dyDescent="0.3">
      <c r="B16" s="15" t="str">
        <f t="shared" si="0"/>
        <v>12:00 - 13:00</v>
      </c>
      <c r="C16" s="16">
        <v>0.5</v>
      </c>
      <c r="D16" s="16">
        <v>0.54166666666666663</v>
      </c>
      <c r="E16" s="17" t="b">
        <v>0</v>
      </c>
      <c r="F16" s="2"/>
      <c r="G16" s="18"/>
      <c r="H16" s="22" t="str">
        <f t="array" ref="H16">IFERROR(IF(ISNA(INDEX(Table168[[#All],[표시값]],MATCH(1,--((Table168[[#All],[시작시간]]&lt;=$C15)*(Table168[[#All],[종료시간]]&gt;=$D15)*(Table168[[#All],[날짜]]=H$3)),0))),INDEX(Table168[[#All],[표시값]],MATCH(1,--((Table168[[#All],[시작시간]]&lt;=$C16)*(Table168[[#All],[종료시간]]&gt;=$D16)*(Table168[[#All],[날짜]]=H$3)),0)),IF(INDEX(Table168[[#All],[표시값]],MATCH(1,--((Table168[[#All],[시작시간]]&lt;=$C15)*(Table168[[#All],[종료시간]]&gt;=$D15)*(Table168[[#All],[날짜]]=H$3)),0))&lt;&gt;INDEX(Table168[[#All],[표시값]],MATCH(1,--((Table168[[#All],[시작시간]]&lt;=$C16)*(Table168[[#All],[종료시간]]&gt;=$D16)*(Table168[[#All],[날짜]]=H$3)),0)),INDEX(Table168[[#All],[표시값]],MATCH(1,--((Table168[[#All],[시작시간]]&lt;=$C16)*(Table168[[#All],[종료시간]]&gt;=$D16)*(Table168[[#All],[날짜]]=H$3)),0)),"")),"")</f>
        <v/>
      </c>
      <c r="I16" s="23" t="str">
        <f t="array" ref="I16">IFERROR(INDEX(Table168[[#All],[색상]],MATCH(1,--((Table168[[#All],[시작시간]]&lt;=$C16)*(Table168[[#All],[종료시간]]&gt;=$D16)*(Table168[[#All],[날짜]]=H$3)),0)),"")</f>
        <v/>
      </c>
      <c r="J16" s="22" t="str">
        <f t="array" ref="J16">IFERROR(IF(ISNA(INDEX(Table168[[#All],[표시값]],MATCH(1,--((Table168[[#All],[시작시간]]&lt;=$C15)*(Table168[[#All],[종료시간]]&gt;=$D15)*(Table168[[#All],[날짜]]=J$3)),0))),INDEX(Table168[[#All],[표시값]],MATCH(1,--((Table168[[#All],[시작시간]]&lt;=$C16)*(Table168[[#All],[종료시간]]&gt;=$D16)*(Table168[[#All],[날짜]]=J$3)),0)),IF(INDEX(Table168[[#All],[표시값]],MATCH(1,--((Table168[[#All],[시작시간]]&lt;=$C15)*(Table168[[#All],[종료시간]]&gt;=$D15)*(Table168[[#All],[날짜]]=J$3)),0))&lt;&gt;INDEX(Table168[[#All],[표시값]],MATCH(1,--((Table168[[#All],[시작시간]]&lt;=$C16)*(Table168[[#All],[종료시간]]&gt;=$D16)*(Table168[[#All],[날짜]]=J$3)),0)),INDEX(Table168[[#All],[표시값]],MATCH(1,--((Table168[[#All],[시작시간]]&lt;=$C16)*(Table168[[#All],[종료시간]]&gt;=$D16)*(Table168[[#All],[날짜]]=J$3)),0)),"")),"")</f>
        <v/>
      </c>
      <c r="K16" s="23" t="str">
        <f t="array" ref="K16">IFERROR(INDEX(Table168[[#All],[색상]],MATCH(1,--((Table168[[#All],[시작시간]]&lt;=$C16)*(Table168[[#All],[종료시간]]&gt;=$D16)*(Table168[[#All],[날짜]]=J$3)),0)),"")</f>
        <v/>
      </c>
      <c r="L16" s="22" t="str">
        <f t="array" ref="L16">IFERROR(IF(ISNA(INDEX(Table168[[#All],[표시값]],MATCH(1,--((Table168[[#All],[시작시간]]&lt;=$C15)*(Table168[[#All],[종료시간]]&gt;=$D15)*(Table168[[#All],[날짜]]=L$3)),0))),INDEX(Table168[[#All],[표시값]],MATCH(1,--((Table168[[#All],[시작시간]]&lt;=$C16)*(Table168[[#All],[종료시간]]&gt;=$D16)*(Table168[[#All],[날짜]]=L$3)),0)),IF(INDEX(Table168[[#All],[표시값]],MATCH(1,--((Table168[[#All],[시작시간]]&lt;=$C15)*(Table168[[#All],[종료시간]]&gt;=$D15)*(Table168[[#All],[날짜]]=L$3)),0))&lt;&gt;INDEX(Table168[[#All],[표시값]],MATCH(1,--((Table168[[#All],[시작시간]]&lt;=$C16)*(Table168[[#All],[종료시간]]&gt;=$D16)*(Table168[[#All],[날짜]]=L$3)),0)),INDEX(Table168[[#All],[표시값]],MATCH(1,--((Table168[[#All],[시작시간]]&lt;=$C16)*(Table168[[#All],[종료시간]]&gt;=$D16)*(Table168[[#All],[날짜]]=L$3)),0)),"")),"")</f>
        <v/>
      </c>
      <c r="M16" s="23" t="str">
        <f t="array" ref="M16">IFERROR(INDEX(Table168[[#All],[색상]],MATCH(1,--((Table168[[#All],[시작시간]]&lt;=$C16)*(Table168[[#All],[종료시간]]&gt;=$D16)*(Table168[[#All],[날짜]]=L$3)),0)),"")</f>
        <v/>
      </c>
      <c r="N16" s="22" t="str">
        <f t="array" ref="N16">IFERROR(IF(ISNA(INDEX(Table168[[#All],[표시값]],MATCH(1,--((Table168[[#All],[시작시간]]&lt;=$C15)*(Table168[[#All],[종료시간]]&gt;=$D15)*(Table168[[#All],[날짜]]=N$3)),0))),INDEX(Table168[[#All],[표시값]],MATCH(1,--((Table168[[#All],[시작시간]]&lt;=$C16)*(Table168[[#All],[종료시간]]&gt;=$D16)*(Table168[[#All],[날짜]]=N$3)),0)),IF(INDEX(Table168[[#All],[표시값]],MATCH(1,--((Table168[[#All],[시작시간]]&lt;=$C15)*(Table168[[#All],[종료시간]]&gt;=$D15)*(Table168[[#All],[날짜]]=N$3)),0))&lt;&gt;INDEX(Table168[[#All],[표시값]],MATCH(1,--((Table168[[#All],[시작시간]]&lt;=$C16)*(Table168[[#All],[종료시간]]&gt;=$D16)*(Table168[[#All],[날짜]]=N$3)),0)),INDEX(Table168[[#All],[표시값]],MATCH(1,--((Table168[[#All],[시작시간]]&lt;=$C16)*(Table168[[#All],[종료시간]]&gt;=$D16)*(Table168[[#All],[날짜]]=N$3)),0)),"")),"")</f>
        <v/>
      </c>
      <c r="O16" s="23" t="str">
        <f t="array" ref="O16">IFERROR(INDEX(Table168[[#All],[색상]],MATCH(1,--((Table168[[#All],[시작시간]]&lt;=$C16)*(Table168[[#All],[종료시간]]&gt;=$D16)*(Table168[[#All],[날짜]]=N$3)),0)),"")</f>
        <v/>
      </c>
      <c r="P16" s="22" t="str">
        <f t="array" ref="P16">IFERROR(IF(ISNA(INDEX(Table168[[#All],[표시값]],MATCH(1,--((Table168[[#All],[시작시간]]&lt;=$C15)*(Table168[[#All],[종료시간]]&gt;=$D15)*(Table168[[#All],[날짜]]=P$3)),0))),INDEX(Table168[[#All],[표시값]],MATCH(1,--((Table168[[#All],[시작시간]]&lt;=$C16)*(Table168[[#All],[종료시간]]&gt;=$D16)*(Table168[[#All],[날짜]]=P$3)),0)),IF(INDEX(Table168[[#All],[표시값]],MATCH(1,--((Table168[[#All],[시작시간]]&lt;=$C15)*(Table168[[#All],[종료시간]]&gt;=$D15)*(Table168[[#All],[날짜]]=P$3)),0))&lt;&gt;INDEX(Table168[[#All],[표시값]],MATCH(1,--((Table168[[#All],[시작시간]]&lt;=$C16)*(Table168[[#All],[종료시간]]&gt;=$D16)*(Table168[[#All],[날짜]]=P$3)),0)),INDEX(Table168[[#All],[표시값]],MATCH(1,--((Table168[[#All],[시작시간]]&lt;=$C16)*(Table168[[#All],[종료시간]]&gt;=$D16)*(Table168[[#All],[날짜]]=P$3)),0)),"")),"")</f>
        <v/>
      </c>
      <c r="Q16" s="5" t="str">
        <f t="array" ref="Q16">IFERROR(INDEX(Table168[[#All],[색상]],MATCH(1,--((Table168[[#All],[시작시간]]&lt;=$C16)*(Table168[[#All],[종료시간]]&gt;=$D16)*(Table168[[#All],[날짜]]=P$3)),0)),"")</f>
        <v/>
      </c>
      <c r="R16" s="22" t="str">
        <f t="array" ref="R16">IFERROR(IF(ISNA(INDEX(Table168[[#All],[표시값]],MATCH(1,--((Table168[[#All],[시작시간]]&lt;=$C15)*(Table168[[#All],[종료시간]]&gt;=$D15)*(Table168[[#All],[날짜]]=R$3)),0))),INDEX(Table168[[#All],[표시값]],MATCH(1,--((Table168[[#All],[시작시간]]&lt;=$C16)*(Table168[[#All],[종료시간]]&gt;=$D16)*(Table168[[#All],[날짜]]=R$3)),0)),IF(INDEX(Table168[[#All],[표시값]],MATCH(1,--((Table168[[#All],[시작시간]]&lt;=$C15)*(Table168[[#All],[종료시간]]&gt;=$D15)*(Table168[[#All],[날짜]]=R$3)),0))&lt;&gt;INDEX(Table168[[#All],[표시값]],MATCH(1,--((Table168[[#All],[시작시간]]&lt;=$C16)*(Table168[[#All],[종료시간]]&gt;=$D16)*(Table168[[#All],[날짜]]=R$3)),0)),INDEX(Table168[[#All],[표시값]],MATCH(1,--((Table168[[#All],[시작시간]]&lt;=$C16)*(Table168[[#All],[종료시간]]&gt;=$D16)*(Table168[[#All],[날짜]]=R$3)),0)),"")),"")</f>
        <v/>
      </c>
      <c r="S16" s="5" t="str">
        <f t="array" ref="S16">IFERROR(INDEX(Table168[[#All],[색상]],MATCH(1,--((Table168[[#All],[시작시간]]&lt;=$C16)*(Table168[[#All],[종료시간]]&gt;=$D16)*(Table168[[#All],[날짜]]=R$3)),0)),"")</f>
        <v/>
      </c>
      <c r="T16" s="22" t="str">
        <f t="array" ref="T16">IFERROR(IF(ISNA(INDEX(Table168[[#All],[표시값]],MATCH(1,--((Table168[[#All],[시작시간]]&lt;=$C15)*(Table168[[#All],[종료시간]]&gt;=$D15)*(Table168[[#All],[날짜]]=T$3)),0))),INDEX(Table168[[#All],[표시값]],MATCH(1,--((Table168[[#All],[시작시간]]&lt;=$C16)*(Table168[[#All],[종료시간]]&gt;=$D16)*(Table168[[#All],[날짜]]=T$3)),0)),IF(INDEX(Table168[[#All],[표시값]],MATCH(1,--((Table168[[#All],[시작시간]]&lt;=$C15)*(Table168[[#All],[종료시간]]&gt;=$D15)*(Table168[[#All],[날짜]]=T$3)),0))&lt;&gt;INDEX(Table168[[#All],[표시값]],MATCH(1,--((Table168[[#All],[시작시간]]&lt;=$C16)*(Table168[[#All],[종료시간]]&gt;=$D16)*(Table168[[#All],[날짜]]=T$3)),0)),INDEX(Table168[[#All],[표시값]],MATCH(1,--((Table168[[#All],[시작시간]]&lt;=$C16)*(Table168[[#All],[종료시간]]&gt;=$D16)*(Table168[[#All],[날짜]]=T$3)),0)),"")),"")</f>
        <v/>
      </c>
      <c r="U16" s="5" t="str">
        <f t="array" ref="U16">IFERROR(INDEX(Table168[[#All],[색상]],MATCH(1,--((Table168[[#All],[시작시간]]&lt;=$C16)*(Table168[[#All],[종료시간]]&gt;=$D16)*(Table168[[#All],[날짜]]=T$3)),0)),"")</f>
        <v/>
      </c>
      <c r="W16" s="19">
        <v>45183</v>
      </c>
      <c r="X16" s="20">
        <v>0.375</v>
      </c>
      <c r="Y16" s="20">
        <v>0.5</v>
      </c>
      <c r="Z16" s="21" t="s">
        <v>53</v>
      </c>
      <c r="AA16" s="4" t="s">
        <v>52</v>
      </c>
      <c r="AB16" s="4" t="s">
        <v>10</v>
      </c>
      <c r="AC16" s="30" t="str">
        <f>IF(Table168[[#This Row],[아이콘]]="",Table168[[#This Row],[일정]],Table168[[#This Row],[아이콘]]&amp;" "&amp;Table168[[#This Row],[일정]])</f>
        <v>🖱️ 업무</v>
      </c>
    </row>
    <row r="17" spans="2:29" ht="39" customHeight="1" x14ac:dyDescent="0.3">
      <c r="B17" s="15" t="str">
        <f t="shared" si="0"/>
        <v>13:00 - 14:00</v>
      </c>
      <c r="C17" s="16">
        <v>0.54166666666666663</v>
      </c>
      <c r="D17" s="16">
        <v>0.58333333333333337</v>
      </c>
      <c r="E17" s="17"/>
      <c r="F17" s="2"/>
      <c r="G17" s="18"/>
      <c r="H17" s="22" t="str">
        <f t="array" ref="H17">IFERROR(IF(ISNA(INDEX(Table168[[#All],[표시값]],MATCH(1,--((Table168[[#All],[시작시간]]&lt;=$C16)*(Table168[[#All],[종료시간]]&gt;=$D16)*(Table168[[#All],[날짜]]=H$3)),0))),INDEX(Table168[[#All],[표시값]],MATCH(1,--((Table168[[#All],[시작시간]]&lt;=$C17)*(Table168[[#All],[종료시간]]&gt;=$D17)*(Table168[[#All],[날짜]]=H$3)),0)),IF(INDEX(Table168[[#All],[표시값]],MATCH(1,--((Table168[[#All],[시작시간]]&lt;=$C16)*(Table168[[#All],[종료시간]]&gt;=$D16)*(Table168[[#All],[날짜]]=H$3)),0))&lt;&gt;INDEX(Table168[[#All],[표시값]],MATCH(1,--((Table168[[#All],[시작시간]]&lt;=$C17)*(Table168[[#All],[종료시간]]&gt;=$D17)*(Table168[[#All],[날짜]]=H$3)),0)),INDEX(Table168[[#All],[표시값]],MATCH(1,--((Table168[[#All],[시작시간]]&lt;=$C17)*(Table168[[#All],[종료시간]]&gt;=$D17)*(Table168[[#All],[날짜]]=H$3)),0)),"")),"")</f>
        <v/>
      </c>
      <c r="I17" s="24" t="str">
        <f t="array" ref="I17">IFERROR(INDEX(Table168[[#All],[색상]],MATCH(1,--((Table168[[#All],[시작시간]]&lt;=$C17)*(Table168[[#All],[종료시간]]&gt;=$D17)*(Table168[[#All],[날짜]]=H$3)),0)),"")</f>
        <v/>
      </c>
      <c r="J17" s="22" t="str">
        <f t="array" ref="J17">IFERROR(IF(ISNA(INDEX(Table168[[#All],[표시값]],MATCH(1,--((Table168[[#All],[시작시간]]&lt;=$C16)*(Table168[[#All],[종료시간]]&gt;=$D16)*(Table168[[#All],[날짜]]=J$3)),0))),INDEX(Table168[[#All],[표시값]],MATCH(1,--((Table168[[#All],[시작시간]]&lt;=$C17)*(Table168[[#All],[종료시간]]&gt;=$D17)*(Table168[[#All],[날짜]]=J$3)),0)),IF(INDEX(Table168[[#All],[표시값]],MATCH(1,--((Table168[[#All],[시작시간]]&lt;=$C16)*(Table168[[#All],[종료시간]]&gt;=$D16)*(Table168[[#All],[날짜]]=J$3)),0))&lt;&gt;INDEX(Table168[[#All],[표시값]],MATCH(1,--((Table168[[#All],[시작시간]]&lt;=$C17)*(Table168[[#All],[종료시간]]&gt;=$D17)*(Table168[[#All],[날짜]]=J$3)),0)),INDEX(Table168[[#All],[표시값]],MATCH(1,--((Table168[[#All],[시작시간]]&lt;=$C17)*(Table168[[#All],[종료시간]]&gt;=$D17)*(Table168[[#All],[날짜]]=J$3)),0)),"")),"")</f>
        <v/>
      </c>
      <c r="K17" s="24" t="str">
        <f t="array" ref="K17">IFERROR(INDEX(Table168[[#All],[색상]],MATCH(1,--((Table168[[#All],[시작시간]]&lt;=$C17)*(Table168[[#All],[종료시간]]&gt;=$D17)*(Table168[[#All],[날짜]]=J$3)),0)),"")</f>
        <v/>
      </c>
      <c r="L17" s="22" t="str">
        <f t="array" ref="L17">IFERROR(IF(ISNA(INDEX(Table168[[#All],[표시값]],MATCH(1,--((Table168[[#All],[시작시간]]&lt;=$C16)*(Table168[[#All],[종료시간]]&gt;=$D16)*(Table168[[#All],[날짜]]=L$3)),0))),INDEX(Table168[[#All],[표시값]],MATCH(1,--((Table168[[#All],[시작시간]]&lt;=$C17)*(Table168[[#All],[종료시간]]&gt;=$D17)*(Table168[[#All],[날짜]]=L$3)),0)),IF(INDEX(Table168[[#All],[표시값]],MATCH(1,--((Table168[[#All],[시작시간]]&lt;=$C16)*(Table168[[#All],[종료시간]]&gt;=$D16)*(Table168[[#All],[날짜]]=L$3)),0))&lt;&gt;INDEX(Table168[[#All],[표시값]],MATCH(1,--((Table168[[#All],[시작시간]]&lt;=$C17)*(Table168[[#All],[종료시간]]&gt;=$D17)*(Table168[[#All],[날짜]]=L$3)),0)),INDEX(Table168[[#All],[표시값]],MATCH(1,--((Table168[[#All],[시작시간]]&lt;=$C17)*(Table168[[#All],[종료시간]]&gt;=$D17)*(Table168[[#All],[날짜]]=L$3)),0)),"")),"")</f>
        <v/>
      </c>
      <c r="M17" s="24" t="str">
        <f t="array" ref="M17">IFERROR(INDEX(Table168[[#All],[색상]],MATCH(1,--((Table168[[#All],[시작시간]]&lt;=$C17)*(Table168[[#All],[종료시간]]&gt;=$D17)*(Table168[[#All],[날짜]]=L$3)),0)),"")</f>
        <v/>
      </c>
      <c r="N17" s="22" t="str">
        <f t="array" ref="N17">IFERROR(IF(ISNA(INDEX(Table168[[#All],[표시값]],MATCH(1,--((Table168[[#All],[시작시간]]&lt;=$C16)*(Table168[[#All],[종료시간]]&gt;=$D16)*(Table168[[#All],[날짜]]=N$3)),0))),INDEX(Table168[[#All],[표시값]],MATCH(1,--((Table168[[#All],[시작시간]]&lt;=$C17)*(Table168[[#All],[종료시간]]&gt;=$D17)*(Table168[[#All],[날짜]]=N$3)),0)),IF(INDEX(Table168[[#All],[표시값]],MATCH(1,--((Table168[[#All],[시작시간]]&lt;=$C16)*(Table168[[#All],[종료시간]]&gt;=$D16)*(Table168[[#All],[날짜]]=N$3)),0))&lt;&gt;INDEX(Table168[[#All],[표시값]],MATCH(1,--((Table168[[#All],[시작시간]]&lt;=$C17)*(Table168[[#All],[종료시간]]&gt;=$D17)*(Table168[[#All],[날짜]]=N$3)),0)),INDEX(Table168[[#All],[표시값]],MATCH(1,--((Table168[[#All],[시작시간]]&lt;=$C17)*(Table168[[#All],[종료시간]]&gt;=$D17)*(Table168[[#All],[날짜]]=N$3)),0)),"")),"")</f>
        <v/>
      </c>
      <c r="O17" s="24" t="str">
        <f t="array" ref="O17">IFERROR(INDEX(Table168[[#All],[색상]],MATCH(1,--((Table168[[#All],[시작시간]]&lt;=$C17)*(Table168[[#All],[종료시간]]&gt;=$D17)*(Table168[[#All],[날짜]]=N$3)),0)),"")</f>
        <v/>
      </c>
      <c r="P17" s="22" t="str">
        <f t="array" ref="P17">IFERROR(IF(ISNA(INDEX(Table168[[#All],[표시값]],MATCH(1,--((Table168[[#All],[시작시간]]&lt;=$C16)*(Table168[[#All],[종료시간]]&gt;=$D16)*(Table168[[#All],[날짜]]=P$3)),0))),INDEX(Table168[[#All],[표시값]],MATCH(1,--((Table168[[#All],[시작시간]]&lt;=$C17)*(Table168[[#All],[종료시간]]&gt;=$D17)*(Table168[[#All],[날짜]]=P$3)),0)),IF(INDEX(Table168[[#All],[표시값]],MATCH(1,--((Table168[[#All],[시작시간]]&lt;=$C16)*(Table168[[#All],[종료시간]]&gt;=$D16)*(Table168[[#All],[날짜]]=P$3)),0))&lt;&gt;INDEX(Table168[[#All],[표시값]],MATCH(1,--((Table168[[#All],[시작시간]]&lt;=$C17)*(Table168[[#All],[종료시간]]&gt;=$D17)*(Table168[[#All],[날짜]]=P$3)),0)),INDEX(Table168[[#All],[표시값]],MATCH(1,--((Table168[[#All],[시작시간]]&lt;=$C17)*(Table168[[#All],[종료시간]]&gt;=$D17)*(Table168[[#All],[날짜]]=P$3)),0)),"")),"")</f>
        <v/>
      </c>
      <c r="Q17" s="5" t="str">
        <f t="array" ref="Q17">IFERROR(INDEX(Table168[[#All],[색상]],MATCH(1,--((Table168[[#All],[시작시간]]&lt;=$C17)*(Table168[[#All],[종료시간]]&gt;=$D17)*(Table168[[#All],[날짜]]=P$3)),0)),"")</f>
        <v/>
      </c>
      <c r="R17" s="22" t="str">
        <f t="array" ref="R17">IFERROR(IF(ISNA(INDEX(Table168[[#All],[표시값]],MATCH(1,--((Table168[[#All],[시작시간]]&lt;=$C16)*(Table168[[#All],[종료시간]]&gt;=$D16)*(Table168[[#All],[날짜]]=R$3)),0))),INDEX(Table168[[#All],[표시값]],MATCH(1,--((Table168[[#All],[시작시간]]&lt;=$C17)*(Table168[[#All],[종료시간]]&gt;=$D17)*(Table168[[#All],[날짜]]=R$3)),0)),IF(INDEX(Table168[[#All],[표시값]],MATCH(1,--((Table168[[#All],[시작시간]]&lt;=$C16)*(Table168[[#All],[종료시간]]&gt;=$D16)*(Table168[[#All],[날짜]]=R$3)),0))&lt;&gt;INDEX(Table168[[#All],[표시값]],MATCH(1,--((Table168[[#All],[시작시간]]&lt;=$C17)*(Table168[[#All],[종료시간]]&gt;=$D17)*(Table168[[#All],[날짜]]=R$3)),0)),INDEX(Table168[[#All],[표시값]],MATCH(1,--((Table168[[#All],[시작시간]]&lt;=$C17)*(Table168[[#All],[종료시간]]&gt;=$D17)*(Table168[[#All],[날짜]]=R$3)),0)),"")),"")</f>
        <v/>
      </c>
      <c r="S17" s="5" t="str">
        <f t="array" ref="S17">IFERROR(INDEX(Table168[[#All],[색상]],MATCH(1,--((Table168[[#All],[시작시간]]&lt;=$C17)*(Table168[[#All],[종료시간]]&gt;=$D17)*(Table168[[#All],[날짜]]=R$3)),0)),"")</f>
        <v/>
      </c>
      <c r="T17" s="22" t="str">
        <f t="array" ref="T17">IFERROR(IF(ISNA(INDEX(Table168[[#All],[표시값]],MATCH(1,--((Table168[[#All],[시작시간]]&lt;=$C16)*(Table168[[#All],[종료시간]]&gt;=$D16)*(Table168[[#All],[날짜]]=T$3)),0))),INDEX(Table168[[#All],[표시값]],MATCH(1,--((Table168[[#All],[시작시간]]&lt;=$C17)*(Table168[[#All],[종료시간]]&gt;=$D17)*(Table168[[#All],[날짜]]=T$3)),0)),IF(INDEX(Table168[[#All],[표시값]],MATCH(1,--((Table168[[#All],[시작시간]]&lt;=$C16)*(Table168[[#All],[종료시간]]&gt;=$D16)*(Table168[[#All],[날짜]]=T$3)),0))&lt;&gt;INDEX(Table168[[#All],[표시값]],MATCH(1,--((Table168[[#All],[시작시간]]&lt;=$C17)*(Table168[[#All],[종료시간]]&gt;=$D17)*(Table168[[#All],[날짜]]=T$3)),0)),INDEX(Table168[[#All],[표시값]],MATCH(1,--((Table168[[#All],[시작시간]]&lt;=$C17)*(Table168[[#All],[종료시간]]&gt;=$D17)*(Table168[[#All],[날짜]]=T$3)),0)),"")),"")</f>
        <v/>
      </c>
      <c r="U17" s="5" t="str">
        <f t="array" ref="U17">IFERROR(INDEX(Table168[[#All],[색상]],MATCH(1,--((Table168[[#All],[시작시간]]&lt;=$C17)*(Table168[[#All],[종료시간]]&gt;=$D17)*(Table168[[#All],[날짜]]=T$3)),0)),"")</f>
        <v/>
      </c>
      <c r="W17" s="19">
        <v>45184</v>
      </c>
      <c r="X17" s="20">
        <v>0.375</v>
      </c>
      <c r="Y17" s="20">
        <v>0.5</v>
      </c>
      <c r="Z17" s="21" t="s">
        <v>53</v>
      </c>
      <c r="AA17" s="4" t="s">
        <v>52</v>
      </c>
      <c r="AB17" s="4" t="s">
        <v>10</v>
      </c>
      <c r="AC17" s="30" t="str">
        <f>IF(Table168[[#This Row],[아이콘]]="",Table168[[#This Row],[일정]],Table168[[#This Row],[아이콘]]&amp;" "&amp;Table168[[#This Row],[일정]])</f>
        <v>🖱️ 업무</v>
      </c>
    </row>
    <row r="18" spans="2:29" ht="39" customHeight="1" x14ac:dyDescent="0.3">
      <c r="B18" s="15" t="str">
        <f t="shared" si="0"/>
        <v>14:00 - 15:00</v>
      </c>
      <c r="C18" s="16">
        <v>0.58333333333333337</v>
      </c>
      <c r="D18" s="16">
        <v>0.625</v>
      </c>
      <c r="E18" s="17"/>
      <c r="H18" s="22" t="str">
        <f t="array" ref="H18">IFERROR(IF(ISNA(INDEX(Table168[[#All],[표시값]],MATCH(1,--((Table168[[#All],[시작시간]]&lt;=$C17)*(Table168[[#All],[종료시간]]&gt;=$D17)*(Table168[[#All],[날짜]]=H$3)),0))),INDEX(Table168[[#All],[표시값]],MATCH(1,--((Table168[[#All],[시작시간]]&lt;=$C18)*(Table168[[#All],[종료시간]]&gt;=$D18)*(Table168[[#All],[날짜]]=H$3)),0)),IF(INDEX(Table168[[#All],[표시값]],MATCH(1,--((Table168[[#All],[시작시간]]&lt;=$C17)*(Table168[[#All],[종료시간]]&gt;=$D17)*(Table168[[#All],[날짜]]=H$3)),0))&lt;&gt;INDEX(Table168[[#All],[표시값]],MATCH(1,--((Table168[[#All],[시작시간]]&lt;=$C18)*(Table168[[#All],[종료시간]]&gt;=$D18)*(Table168[[#All],[날짜]]=H$3)),0)),INDEX(Table168[[#All],[표시값]],MATCH(1,--((Table168[[#All],[시작시간]]&lt;=$C18)*(Table168[[#All],[종료시간]]&gt;=$D18)*(Table168[[#All],[날짜]]=H$3)),0)),"")),"")</f>
        <v/>
      </c>
      <c r="I18" s="24" t="str">
        <f t="array" ref="I18">IFERROR(INDEX(Table168[[#All],[색상]],MATCH(1,--((Table168[[#All],[시작시간]]&lt;=$C18)*(Table168[[#All],[종료시간]]&gt;=$D18)*(Table168[[#All],[날짜]]=H$3)),0)),"")</f>
        <v/>
      </c>
      <c r="J18" s="22" t="str">
        <f t="array" ref="J18">IFERROR(IF(ISNA(INDEX(Table168[[#All],[표시값]],MATCH(1,--((Table168[[#All],[시작시간]]&lt;=$C17)*(Table168[[#All],[종료시간]]&gt;=$D17)*(Table168[[#All],[날짜]]=J$3)),0))),INDEX(Table168[[#All],[표시값]],MATCH(1,--((Table168[[#All],[시작시간]]&lt;=$C18)*(Table168[[#All],[종료시간]]&gt;=$D18)*(Table168[[#All],[날짜]]=J$3)),0)),IF(INDEX(Table168[[#All],[표시값]],MATCH(1,--((Table168[[#All],[시작시간]]&lt;=$C17)*(Table168[[#All],[종료시간]]&gt;=$D17)*(Table168[[#All],[날짜]]=J$3)),0))&lt;&gt;INDEX(Table168[[#All],[표시값]],MATCH(1,--((Table168[[#All],[시작시간]]&lt;=$C18)*(Table168[[#All],[종료시간]]&gt;=$D18)*(Table168[[#All],[날짜]]=J$3)),0)),INDEX(Table168[[#All],[표시값]],MATCH(1,--((Table168[[#All],[시작시간]]&lt;=$C18)*(Table168[[#All],[종료시간]]&gt;=$D18)*(Table168[[#All],[날짜]]=J$3)),0)),"")),"")</f>
        <v/>
      </c>
      <c r="K18" s="24" t="str">
        <f t="array" ref="K18">IFERROR(INDEX(Table168[[#All],[색상]],MATCH(1,--((Table168[[#All],[시작시간]]&lt;=$C18)*(Table168[[#All],[종료시간]]&gt;=$D18)*(Table168[[#All],[날짜]]=J$3)),0)),"")</f>
        <v/>
      </c>
      <c r="L18" s="22" t="str">
        <f t="array" ref="L18">IFERROR(IF(ISNA(INDEX(Table168[[#All],[표시값]],MATCH(1,--((Table168[[#All],[시작시간]]&lt;=$C17)*(Table168[[#All],[종료시간]]&gt;=$D17)*(Table168[[#All],[날짜]]=L$3)),0))),INDEX(Table168[[#All],[표시값]],MATCH(1,--((Table168[[#All],[시작시간]]&lt;=$C18)*(Table168[[#All],[종료시간]]&gt;=$D18)*(Table168[[#All],[날짜]]=L$3)),0)),IF(INDEX(Table168[[#All],[표시값]],MATCH(1,--((Table168[[#All],[시작시간]]&lt;=$C17)*(Table168[[#All],[종료시간]]&gt;=$D17)*(Table168[[#All],[날짜]]=L$3)),0))&lt;&gt;INDEX(Table168[[#All],[표시값]],MATCH(1,--((Table168[[#All],[시작시간]]&lt;=$C18)*(Table168[[#All],[종료시간]]&gt;=$D18)*(Table168[[#All],[날짜]]=L$3)),0)),INDEX(Table168[[#All],[표시값]],MATCH(1,--((Table168[[#All],[시작시간]]&lt;=$C18)*(Table168[[#All],[종료시간]]&gt;=$D18)*(Table168[[#All],[날짜]]=L$3)),0)),"")),"")</f>
        <v/>
      </c>
      <c r="M18" s="24" t="str">
        <f t="array" ref="M18">IFERROR(INDEX(Table168[[#All],[색상]],MATCH(1,--((Table168[[#All],[시작시간]]&lt;=$C18)*(Table168[[#All],[종료시간]]&gt;=$D18)*(Table168[[#All],[날짜]]=L$3)),0)),"")</f>
        <v/>
      </c>
      <c r="N18" s="22" t="str">
        <f t="array" ref="N18">IFERROR(IF(ISNA(INDEX(Table168[[#All],[표시값]],MATCH(1,--((Table168[[#All],[시작시간]]&lt;=$C17)*(Table168[[#All],[종료시간]]&gt;=$D17)*(Table168[[#All],[날짜]]=N$3)),0))),INDEX(Table168[[#All],[표시값]],MATCH(1,--((Table168[[#All],[시작시간]]&lt;=$C18)*(Table168[[#All],[종료시간]]&gt;=$D18)*(Table168[[#All],[날짜]]=N$3)),0)),IF(INDEX(Table168[[#All],[표시값]],MATCH(1,--((Table168[[#All],[시작시간]]&lt;=$C17)*(Table168[[#All],[종료시간]]&gt;=$D17)*(Table168[[#All],[날짜]]=N$3)),0))&lt;&gt;INDEX(Table168[[#All],[표시값]],MATCH(1,--((Table168[[#All],[시작시간]]&lt;=$C18)*(Table168[[#All],[종료시간]]&gt;=$D18)*(Table168[[#All],[날짜]]=N$3)),0)),INDEX(Table168[[#All],[표시값]],MATCH(1,--((Table168[[#All],[시작시간]]&lt;=$C18)*(Table168[[#All],[종료시간]]&gt;=$D18)*(Table168[[#All],[날짜]]=N$3)),0)),"")),"")</f>
        <v/>
      </c>
      <c r="O18" s="24" t="str">
        <f t="array" ref="O18">IFERROR(INDEX(Table168[[#All],[색상]],MATCH(1,--((Table168[[#All],[시작시간]]&lt;=$C18)*(Table168[[#All],[종료시간]]&gt;=$D18)*(Table168[[#All],[날짜]]=N$3)),0)),"")</f>
        <v/>
      </c>
      <c r="P18" s="22" t="str">
        <f t="array" ref="P18">IFERROR(IF(ISNA(INDEX(Table168[[#All],[표시값]],MATCH(1,--((Table168[[#All],[시작시간]]&lt;=$C17)*(Table168[[#All],[종료시간]]&gt;=$D17)*(Table168[[#All],[날짜]]=P$3)),0))),INDEX(Table168[[#All],[표시값]],MATCH(1,--((Table168[[#All],[시작시간]]&lt;=$C18)*(Table168[[#All],[종료시간]]&gt;=$D18)*(Table168[[#All],[날짜]]=P$3)),0)),IF(INDEX(Table168[[#All],[표시값]],MATCH(1,--((Table168[[#All],[시작시간]]&lt;=$C17)*(Table168[[#All],[종료시간]]&gt;=$D17)*(Table168[[#All],[날짜]]=P$3)),0))&lt;&gt;INDEX(Table168[[#All],[표시값]],MATCH(1,--((Table168[[#All],[시작시간]]&lt;=$C18)*(Table168[[#All],[종료시간]]&gt;=$D18)*(Table168[[#All],[날짜]]=P$3)),0)),INDEX(Table168[[#All],[표시값]],MATCH(1,--((Table168[[#All],[시작시간]]&lt;=$C18)*(Table168[[#All],[종료시간]]&gt;=$D18)*(Table168[[#All],[날짜]]=P$3)),0)),"")),"")</f>
        <v/>
      </c>
      <c r="Q18" s="5" t="str">
        <f t="array" ref="Q18">IFERROR(INDEX(Table168[[#All],[색상]],MATCH(1,--((Table168[[#All],[시작시간]]&lt;=$C18)*(Table168[[#All],[종료시간]]&gt;=$D18)*(Table168[[#All],[날짜]]=P$3)),0)),"")</f>
        <v/>
      </c>
      <c r="R18" s="22" t="str">
        <f t="array" ref="R18">IFERROR(IF(ISNA(INDEX(Table168[[#All],[표시값]],MATCH(1,--((Table168[[#All],[시작시간]]&lt;=$C17)*(Table168[[#All],[종료시간]]&gt;=$D17)*(Table168[[#All],[날짜]]=R$3)),0))),INDEX(Table168[[#All],[표시값]],MATCH(1,--((Table168[[#All],[시작시간]]&lt;=$C18)*(Table168[[#All],[종료시간]]&gt;=$D18)*(Table168[[#All],[날짜]]=R$3)),0)),IF(INDEX(Table168[[#All],[표시값]],MATCH(1,--((Table168[[#All],[시작시간]]&lt;=$C17)*(Table168[[#All],[종료시간]]&gt;=$D17)*(Table168[[#All],[날짜]]=R$3)),0))&lt;&gt;INDEX(Table168[[#All],[표시값]],MATCH(1,--((Table168[[#All],[시작시간]]&lt;=$C18)*(Table168[[#All],[종료시간]]&gt;=$D18)*(Table168[[#All],[날짜]]=R$3)),0)),INDEX(Table168[[#All],[표시값]],MATCH(1,--((Table168[[#All],[시작시간]]&lt;=$C18)*(Table168[[#All],[종료시간]]&gt;=$D18)*(Table168[[#All],[날짜]]=R$3)),0)),"")),"")</f>
        <v/>
      </c>
      <c r="S18" s="5" t="str">
        <f t="array" ref="S18">IFERROR(INDEX(Table168[[#All],[색상]],MATCH(1,--((Table168[[#All],[시작시간]]&lt;=$C18)*(Table168[[#All],[종료시간]]&gt;=$D18)*(Table168[[#All],[날짜]]=R$3)),0)),"")</f>
        <v/>
      </c>
      <c r="T18" s="22" t="str">
        <f t="array" ref="T18">IFERROR(IF(ISNA(INDEX(Table168[[#All],[표시값]],MATCH(1,--((Table168[[#All],[시작시간]]&lt;=$C17)*(Table168[[#All],[종료시간]]&gt;=$D17)*(Table168[[#All],[날짜]]=T$3)),0))),INDEX(Table168[[#All],[표시값]],MATCH(1,--((Table168[[#All],[시작시간]]&lt;=$C18)*(Table168[[#All],[종료시간]]&gt;=$D18)*(Table168[[#All],[날짜]]=T$3)),0)),IF(INDEX(Table168[[#All],[표시값]],MATCH(1,--((Table168[[#All],[시작시간]]&lt;=$C17)*(Table168[[#All],[종료시간]]&gt;=$D17)*(Table168[[#All],[날짜]]=T$3)),0))&lt;&gt;INDEX(Table168[[#All],[표시값]],MATCH(1,--((Table168[[#All],[시작시간]]&lt;=$C18)*(Table168[[#All],[종료시간]]&gt;=$D18)*(Table168[[#All],[날짜]]=T$3)),0)),INDEX(Table168[[#All],[표시값]],MATCH(1,--((Table168[[#All],[시작시간]]&lt;=$C18)*(Table168[[#All],[종료시간]]&gt;=$D18)*(Table168[[#All],[날짜]]=T$3)),0)),"")),"")</f>
        <v/>
      </c>
      <c r="U18" s="5" t="str">
        <f t="array" ref="U18">IFERROR(INDEX(Table168[[#All],[색상]],MATCH(1,--((Table168[[#All],[시작시간]]&lt;=$C18)*(Table168[[#All],[종료시간]]&gt;=$D18)*(Table168[[#All],[날짜]]=T$3)),0)),"")</f>
        <v/>
      </c>
      <c r="W18" s="19">
        <v>45181</v>
      </c>
      <c r="X18" s="20">
        <v>0.5</v>
      </c>
      <c r="Y18" s="20">
        <v>0.54166666666666663</v>
      </c>
      <c r="Z18" s="21" t="s">
        <v>55</v>
      </c>
      <c r="AA18" s="4" t="s">
        <v>54</v>
      </c>
      <c r="AB18" s="4" t="s">
        <v>28</v>
      </c>
      <c r="AC18" s="26" t="str">
        <f>IF(Table168[[#This Row],[아이콘]]="",Table168[[#This Row],[일정]],Table168[[#This Row],[아이콘]]&amp;" "&amp;Table168[[#This Row],[일정]])</f>
        <v>🍚 점심</v>
      </c>
    </row>
    <row r="19" spans="2:29" ht="39" customHeight="1" x14ac:dyDescent="0.3">
      <c r="B19" s="15" t="str">
        <f t="shared" si="0"/>
        <v>15:00 - 16:00</v>
      </c>
      <c r="C19" s="16">
        <v>0.625</v>
      </c>
      <c r="D19" s="16">
        <v>0.66666666666666663</v>
      </c>
      <c r="H19" s="22" t="str">
        <f t="array" ref="H19">IFERROR(IF(ISNA(INDEX(Table168[[#All],[표시값]],MATCH(1,--((Table168[[#All],[시작시간]]&lt;=$C18)*(Table168[[#All],[종료시간]]&gt;=$D18)*(Table168[[#All],[날짜]]=H$3)),0))),INDEX(Table168[[#All],[표시값]],MATCH(1,--((Table168[[#All],[시작시간]]&lt;=$C19)*(Table168[[#All],[종료시간]]&gt;=$D19)*(Table168[[#All],[날짜]]=H$3)),0)),IF(INDEX(Table168[[#All],[표시값]],MATCH(1,--((Table168[[#All],[시작시간]]&lt;=$C18)*(Table168[[#All],[종료시간]]&gt;=$D18)*(Table168[[#All],[날짜]]=H$3)),0))&lt;&gt;INDEX(Table168[[#All],[표시값]],MATCH(1,--((Table168[[#All],[시작시간]]&lt;=$C19)*(Table168[[#All],[종료시간]]&gt;=$D19)*(Table168[[#All],[날짜]]=H$3)),0)),INDEX(Table168[[#All],[표시값]],MATCH(1,--((Table168[[#All],[시작시간]]&lt;=$C19)*(Table168[[#All],[종료시간]]&gt;=$D19)*(Table168[[#All],[날짜]]=H$3)),0)),"")),"")</f>
        <v/>
      </c>
      <c r="I19" s="24" t="str">
        <f t="array" ref="I19">IFERROR(INDEX(Table168[[#All],[색상]],MATCH(1,--((Table168[[#All],[시작시간]]&lt;=$C19)*(Table168[[#All],[종료시간]]&gt;=$D19)*(Table168[[#All],[날짜]]=H$3)),0)),"")</f>
        <v/>
      </c>
      <c r="J19" s="22" t="str">
        <f t="array" ref="J19">IFERROR(IF(ISNA(INDEX(Table168[[#All],[표시값]],MATCH(1,--((Table168[[#All],[시작시간]]&lt;=$C18)*(Table168[[#All],[종료시간]]&gt;=$D18)*(Table168[[#All],[날짜]]=J$3)),0))),INDEX(Table168[[#All],[표시값]],MATCH(1,--((Table168[[#All],[시작시간]]&lt;=$C19)*(Table168[[#All],[종료시간]]&gt;=$D19)*(Table168[[#All],[날짜]]=J$3)),0)),IF(INDEX(Table168[[#All],[표시값]],MATCH(1,--((Table168[[#All],[시작시간]]&lt;=$C18)*(Table168[[#All],[종료시간]]&gt;=$D18)*(Table168[[#All],[날짜]]=J$3)),0))&lt;&gt;INDEX(Table168[[#All],[표시값]],MATCH(1,--((Table168[[#All],[시작시간]]&lt;=$C19)*(Table168[[#All],[종료시간]]&gt;=$D19)*(Table168[[#All],[날짜]]=J$3)),0)),INDEX(Table168[[#All],[표시값]],MATCH(1,--((Table168[[#All],[시작시간]]&lt;=$C19)*(Table168[[#All],[종료시간]]&gt;=$D19)*(Table168[[#All],[날짜]]=J$3)),0)),"")),"")</f>
        <v/>
      </c>
      <c r="K19" s="24" t="str">
        <f t="array" ref="K19">IFERROR(INDEX(Table168[[#All],[색상]],MATCH(1,--((Table168[[#All],[시작시간]]&lt;=$C19)*(Table168[[#All],[종료시간]]&gt;=$D19)*(Table168[[#All],[날짜]]=J$3)),0)),"")</f>
        <v/>
      </c>
      <c r="L19" s="22" t="str">
        <f t="array" ref="L19">IFERROR(IF(ISNA(INDEX(Table168[[#All],[표시값]],MATCH(1,--((Table168[[#All],[시작시간]]&lt;=$C18)*(Table168[[#All],[종료시간]]&gt;=$D18)*(Table168[[#All],[날짜]]=L$3)),0))),INDEX(Table168[[#All],[표시값]],MATCH(1,--((Table168[[#All],[시작시간]]&lt;=$C19)*(Table168[[#All],[종료시간]]&gt;=$D19)*(Table168[[#All],[날짜]]=L$3)),0)),IF(INDEX(Table168[[#All],[표시값]],MATCH(1,--((Table168[[#All],[시작시간]]&lt;=$C18)*(Table168[[#All],[종료시간]]&gt;=$D18)*(Table168[[#All],[날짜]]=L$3)),0))&lt;&gt;INDEX(Table168[[#All],[표시값]],MATCH(1,--((Table168[[#All],[시작시간]]&lt;=$C19)*(Table168[[#All],[종료시간]]&gt;=$D19)*(Table168[[#All],[날짜]]=L$3)),0)),INDEX(Table168[[#All],[표시값]],MATCH(1,--((Table168[[#All],[시작시간]]&lt;=$C19)*(Table168[[#All],[종료시간]]&gt;=$D19)*(Table168[[#All],[날짜]]=L$3)),0)),"")),"")</f>
        <v/>
      </c>
      <c r="M19" s="24" t="str">
        <f t="array" ref="M19">IFERROR(INDEX(Table168[[#All],[색상]],MATCH(1,--((Table168[[#All],[시작시간]]&lt;=$C19)*(Table168[[#All],[종료시간]]&gt;=$D19)*(Table168[[#All],[날짜]]=L$3)),0)),"")</f>
        <v/>
      </c>
      <c r="N19" s="22" t="str">
        <f t="array" ref="N19">IFERROR(IF(ISNA(INDEX(Table168[[#All],[표시값]],MATCH(1,--((Table168[[#All],[시작시간]]&lt;=$C18)*(Table168[[#All],[종료시간]]&gt;=$D18)*(Table168[[#All],[날짜]]=N$3)),0))),INDEX(Table168[[#All],[표시값]],MATCH(1,--((Table168[[#All],[시작시간]]&lt;=$C19)*(Table168[[#All],[종료시간]]&gt;=$D19)*(Table168[[#All],[날짜]]=N$3)),0)),IF(INDEX(Table168[[#All],[표시값]],MATCH(1,--((Table168[[#All],[시작시간]]&lt;=$C18)*(Table168[[#All],[종료시간]]&gt;=$D18)*(Table168[[#All],[날짜]]=N$3)),0))&lt;&gt;INDEX(Table168[[#All],[표시값]],MATCH(1,--((Table168[[#All],[시작시간]]&lt;=$C19)*(Table168[[#All],[종료시간]]&gt;=$D19)*(Table168[[#All],[날짜]]=N$3)),0)),INDEX(Table168[[#All],[표시값]],MATCH(1,--((Table168[[#All],[시작시간]]&lt;=$C19)*(Table168[[#All],[종료시간]]&gt;=$D19)*(Table168[[#All],[날짜]]=N$3)),0)),"")),"")</f>
        <v/>
      </c>
      <c r="O19" s="24" t="str">
        <f t="array" ref="O19">IFERROR(INDEX(Table168[[#All],[색상]],MATCH(1,--((Table168[[#All],[시작시간]]&lt;=$C19)*(Table168[[#All],[종료시간]]&gt;=$D19)*(Table168[[#All],[날짜]]=N$3)),0)),"")</f>
        <v/>
      </c>
      <c r="P19" s="22" t="str">
        <f t="array" ref="P19">IFERROR(IF(ISNA(INDEX(Table168[[#All],[표시값]],MATCH(1,--((Table168[[#All],[시작시간]]&lt;=$C18)*(Table168[[#All],[종료시간]]&gt;=$D18)*(Table168[[#All],[날짜]]=P$3)),0))),INDEX(Table168[[#All],[표시값]],MATCH(1,--((Table168[[#All],[시작시간]]&lt;=$C19)*(Table168[[#All],[종료시간]]&gt;=$D19)*(Table168[[#All],[날짜]]=P$3)),0)),IF(INDEX(Table168[[#All],[표시값]],MATCH(1,--((Table168[[#All],[시작시간]]&lt;=$C18)*(Table168[[#All],[종료시간]]&gt;=$D18)*(Table168[[#All],[날짜]]=P$3)),0))&lt;&gt;INDEX(Table168[[#All],[표시값]],MATCH(1,--((Table168[[#All],[시작시간]]&lt;=$C19)*(Table168[[#All],[종료시간]]&gt;=$D19)*(Table168[[#All],[날짜]]=P$3)),0)),INDEX(Table168[[#All],[표시값]],MATCH(1,--((Table168[[#All],[시작시간]]&lt;=$C19)*(Table168[[#All],[종료시간]]&gt;=$D19)*(Table168[[#All],[날짜]]=P$3)),0)),"")),"")</f>
        <v/>
      </c>
      <c r="Q19" s="5" t="str">
        <f t="array" ref="Q19">IFERROR(INDEX(Table168[[#All],[색상]],MATCH(1,--((Table168[[#All],[시작시간]]&lt;=$C19)*(Table168[[#All],[종료시간]]&gt;=$D19)*(Table168[[#All],[날짜]]=P$3)),0)),"")</f>
        <v/>
      </c>
      <c r="R19" s="22" t="str">
        <f t="array" ref="R19">IFERROR(IF(ISNA(INDEX(Table168[[#All],[표시값]],MATCH(1,--((Table168[[#All],[시작시간]]&lt;=$C18)*(Table168[[#All],[종료시간]]&gt;=$D18)*(Table168[[#All],[날짜]]=R$3)),0))),INDEX(Table168[[#All],[표시값]],MATCH(1,--((Table168[[#All],[시작시간]]&lt;=$C19)*(Table168[[#All],[종료시간]]&gt;=$D19)*(Table168[[#All],[날짜]]=R$3)),0)),IF(INDEX(Table168[[#All],[표시값]],MATCH(1,--((Table168[[#All],[시작시간]]&lt;=$C18)*(Table168[[#All],[종료시간]]&gt;=$D18)*(Table168[[#All],[날짜]]=R$3)),0))&lt;&gt;INDEX(Table168[[#All],[표시값]],MATCH(1,--((Table168[[#All],[시작시간]]&lt;=$C19)*(Table168[[#All],[종료시간]]&gt;=$D19)*(Table168[[#All],[날짜]]=R$3)),0)),INDEX(Table168[[#All],[표시값]],MATCH(1,--((Table168[[#All],[시작시간]]&lt;=$C19)*(Table168[[#All],[종료시간]]&gt;=$D19)*(Table168[[#All],[날짜]]=R$3)),0)),"")),"")</f>
        <v/>
      </c>
      <c r="S19" s="5" t="str">
        <f t="array" ref="S19">IFERROR(INDEX(Table168[[#All],[색상]],MATCH(1,--((Table168[[#All],[시작시간]]&lt;=$C19)*(Table168[[#All],[종료시간]]&gt;=$D19)*(Table168[[#All],[날짜]]=R$3)),0)),"")</f>
        <v/>
      </c>
      <c r="T19" s="22" t="str">
        <f t="array" ref="T19">IFERROR(IF(ISNA(INDEX(Table168[[#All],[표시값]],MATCH(1,--((Table168[[#All],[시작시간]]&lt;=$C18)*(Table168[[#All],[종료시간]]&gt;=$D18)*(Table168[[#All],[날짜]]=T$3)),0))),INDEX(Table168[[#All],[표시값]],MATCH(1,--((Table168[[#All],[시작시간]]&lt;=$C19)*(Table168[[#All],[종료시간]]&gt;=$D19)*(Table168[[#All],[날짜]]=T$3)),0)),IF(INDEX(Table168[[#All],[표시값]],MATCH(1,--((Table168[[#All],[시작시간]]&lt;=$C18)*(Table168[[#All],[종료시간]]&gt;=$D18)*(Table168[[#All],[날짜]]=T$3)),0))&lt;&gt;INDEX(Table168[[#All],[표시값]],MATCH(1,--((Table168[[#All],[시작시간]]&lt;=$C19)*(Table168[[#All],[종료시간]]&gt;=$D19)*(Table168[[#All],[날짜]]=T$3)),0)),INDEX(Table168[[#All],[표시값]],MATCH(1,--((Table168[[#All],[시작시간]]&lt;=$C19)*(Table168[[#All],[종료시간]]&gt;=$D19)*(Table168[[#All],[날짜]]=T$3)),0)),"")),"")</f>
        <v/>
      </c>
      <c r="U19" s="5" t="str">
        <f t="array" ref="U19">IFERROR(INDEX(Table168[[#All],[색상]],MATCH(1,--((Table168[[#All],[시작시간]]&lt;=$C19)*(Table168[[#All],[종료시간]]&gt;=$D19)*(Table168[[#All],[날짜]]=T$3)),0)),"")</f>
        <v/>
      </c>
      <c r="W19" s="19">
        <v>45182</v>
      </c>
      <c r="X19" s="20">
        <v>0.5</v>
      </c>
      <c r="Y19" s="20">
        <v>0.54166666666666663</v>
      </c>
      <c r="Z19" s="21" t="s">
        <v>55</v>
      </c>
      <c r="AA19" s="4" t="s">
        <v>54</v>
      </c>
      <c r="AB19" s="4" t="s">
        <v>28</v>
      </c>
      <c r="AC19" s="26" t="str">
        <f>IF(Table168[[#This Row],[아이콘]]="",Table168[[#This Row],[일정]],Table168[[#This Row],[아이콘]]&amp;" "&amp;Table168[[#This Row],[일정]])</f>
        <v>🍚 점심</v>
      </c>
    </row>
    <row r="20" spans="2:29" ht="39" customHeight="1" x14ac:dyDescent="0.3">
      <c r="B20" s="15" t="str">
        <f t="shared" si="0"/>
        <v>16:00 - 17:00</v>
      </c>
      <c r="C20" s="16">
        <v>0.66666666666666663</v>
      </c>
      <c r="D20" s="16">
        <v>0.70833333333333337</v>
      </c>
      <c r="H20" s="22" t="str">
        <f t="array" ref="H20">IFERROR(IF(ISNA(INDEX(Table168[[#All],[표시값]],MATCH(1,--((Table168[[#All],[시작시간]]&lt;=$C19)*(Table168[[#All],[종료시간]]&gt;=$D19)*(Table168[[#All],[날짜]]=H$3)),0))),INDEX(Table168[[#All],[표시값]],MATCH(1,--((Table168[[#All],[시작시간]]&lt;=$C20)*(Table168[[#All],[종료시간]]&gt;=$D20)*(Table168[[#All],[날짜]]=H$3)),0)),IF(INDEX(Table168[[#All],[표시값]],MATCH(1,--((Table168[[#All],[시작시간]]&lt;=$C19)*(Table168[[#All],[종료시간]]&gt;=$D19)*(Table168[[#All],[날짜]]=H$3)),0))&lt;&gt;INDEX(Table168[[#All],[표시값]],MATCH(1,--((Table168[[#All],[시작시간]]&lt;=$C20)*(Table168[[#All],[종료시간]]&gt;=$D20)*(Table168[[#All],[날짜]]=H$3)),0)),INDEX(Table168[[#All],[표시값]],MATCH(1,--((Table168[[#All],[시작시간]]&lt;=$C20)*(Table168[[#All],[종료시간]]&gt;=$D20)*(Table168[[#All],[날짜]]=H$3)),0)),"")),"")</f>
        <v/>
      </c>
      <c r="I20" s="24" t="str">
        <f t="array" ref="I20">IFERROR(INDEX(Table168[[#All],[색상]],MATCH(1,--((Table168[[#All],[시작시간]]&lt;=$C20)*(Table168[[#All],[종료시간]]&gt;=$D20)*(Table168[[#All],[날짜]]=H$3)),0)),"")</f>
        <v/>
      </c>
      <c r="J20" s="22" t="str">
        <f t="array" ref="J20">IFERROR(IF(ISNA(INDEX(Table168[[#All],[표시값]],MATCH(1,--((Table168[[#All],[시작시간]]&lt;=$C19)*(Table168[[#All],[종료시간]]&gt;=$D19)*(Table168[[#All],[날짜]]=J$3)),0))),INDEX(Table168[[#All],[표시값]],MATCH(1,--((Table168[[#All],[시작시간]]&lt;=$C20)*(Table168[[#All],[종료시간]]&gt;=$D20)*(Table168[[#All],[날짜]]=J$3)),0)),IF(INDEX(Table168[[#All],[표시값]],MATCH(1,--((Table168[[#All],[시작시간]]&lt;=$C19)*(Table168[[#All],[종료시간]]&gt;=$D19)*(Table168[[#All],[날짜]]=J$3)),0))&lt;&gt;INDEX(Table168[[#All],[표시값]],MATCH(1,--((Table168[[#All],[시작시간]]&lt;=$C20)*(Table168[[#All],[종료시간]]&gt;=$D20)*(Table168[[#All],[날짜]]=J$3)),0)),INDEX(Table168[[#All],[표시값]],MATCH(1,--((Table168[[#All],[시작시간]]&lt;=$C20)*(Table168[[#All],[종료시간]]&gt;=$D20)*(Table168[[#All],[날짜]]=J$3)),0)),"")),"")</f>
        <v/>
      </c>
      <c r="K20" s="24" t="str">
        <f t="array" ref="K20">IFERROR(INDEX(Table168[[#All],[색상]],MATCH(1,--((Table168[[#All],[시작시간]]&lt;=$C20)*(Table168[[#All],[종료시간]]&gt;=$D20)*(Table168[[#All],[날짜]]=J$3)),0)),"")</f>
        <v/>
      </c>
      <c r="L20" s="22" t="str">
        <f t="array" ref="L20">IFERROR(IF(ISNA(INDEX(Table168[[#All],[표시값]],MATCH(1,--((Table168[[#All],[시작시간]]&lt;=$C19)*(Table168[[#All],[종료시간]]&gt;=$D19)*(Table168[[#All],[날짜]]=L$3)),0))),INDEX(Table168[[#All],[표시값]],MATCH(1,--((Table168[[#All],[시작시간]]&lt;=$C20)*(Table168[[#All],[종료시간]]&gt;=$D20)*(Table168[[#All],[날짜]]=L$3)),0)),IF(INDEX(Table168[[#All],[표시값]],MATCH(1,--((Table168[[#All],[시작시간]]&lt;=$C19)*(Table168[[#All],[종료시간]]&gt;=$D19)*(Table168[[#All],[날짜]]=L$3)),0))&lt;&gt;INDEX(Table168[[#All],[표시값]],MATCH(1,--((Table168[[#All],[시작시간]]&lt;=$C20)*(Table168[[#All],[종료시간]]&gt;=$D20)*(Table168[[#All],[날짜]]=L$3)),0)),INDEX(Table168[[#All],[표시값]],MATCH(1,--((Table168[[#All],[시작시간]]&lt;=$C20)*(Table168[[#All],[종료시간]]&gt;=$D20)*(Table168[[#All],[날짜]]=L$3)),0)),"")),"")</f>
        <v/>
      </c>
      <c r="M20" s="24" t="str">
        <f t="array" ref="M20">IFERROR(INDEX(Table168[[#All],[색상]],MATCH(1,--((Table168[[#All],[시작시간]]&lt;=$C20)*(Table168[[#All],[종료시간]]&gt;=$D20)*(Table168[[#All],[날짜]]=L$3)),0)),"")</f>
        <v/>
      </c>
      <c r="N20" s="22" t="str">
        <f t="array" ref="N20">IFERROR(IF(ISNA(INDEX(Table168[[#All],[표시값]],MATCH(1,--((Table168[[#All],[시작시간]]&lt;=$C19)*(Table168[[#All],[종료시간]]&gt;=$D19)*(Table168[[#All],[날짜]]=N$3)),0))),INDEX(Table168[[#All],[표시값]],MATCH(1,--((Table168[[#All],[시작시간]]&lt;=$C20)*(Table168[[#All],[종료시간]]&gt;=$D20)*(Table168[[#All],[날짜]]=N$3)),0)),IF(INDEX(Table168[[#All],[표시값]],MATCH(1,--((Table168[[#All],[시작시간]]&lt;=$C19)*(Table168[[#All],[종료시간]]&gt;=$D19)*(Table168[[#All],[날짜]]=N$3)),0))&lt;&gt;INDEX(Table168[[#All],[표시값]],MATCH(1,--((Table168[[#All],[시작시간]]&lt;=$C20)*(Table168[[#All],[종료시간]]&gt;=$D20)*(Table168[[#All],[날짜]]=N$3)),0)),INDEX(Table168[[#All],[표시값]],MATCH(1,--((Table168[[#All],[시작시간]]&lt;=$C20)*(Table168[[#All],[종료시간]]&gt;=$D20)*(Table168[[#All],[날짜]]=N$3)),0)),"")),"")</f>
        <v/>
      </c>
      <c r="O20" s="24" t="str">
        <f t="array" ref="O20">IFERROR(INDEX(Table168[[#All],[색상]],MATCH(1,--((Table168[[#All],[시작시간]]&lt;=$C20)*(Table168[[#All],[종료시간]]&gt;=$D20)*(Table168[[#All],[날짜]]=N$3)),0)),"")</f>
        <v/>
      </c>
      <c r="P20" s="22" t="str">
        <f t="array" ref="P20">IFERROR(IF(ISNA(INDEX(Table168[[#All],[표시값]],MATCH(1,--((Table168[[#All],[시작시간]]&lt;=$C19)*(Table168[[#All],[종료시간]]&gt;=$D19)*(Table168[[#All],[날짜]]=P$3)),0))),INDEX(Table168[[#All],[표시값]],MATCH(1,--((Table168[[#All],[시작시간]]&lt;=$C20)*(Table168[[#All],[종료시간]]&gt;=$D20)*(Table168[[#All],[날짜]]=P$3)),0)),IF(INDEX(Table168[[#All],[표시값]],MATCH(1,--((Table168[[#All],[시작시간]]&lt;=$C19)*(Table168[[#All],[종료시간]]&gt;=$D19)*(Table168[[#All],[날짜]]=P$3)),0))&lt;&gt;INDEX(Table168[[#All],[표시값]],MATCH(1,--((Table168[[#All],[시작시간]]&lt;=$C20)*(Table168[[#All],[종료시간]]&gt;=$D20)*(Table168[[#All],[날짜]]=P$3)),0)),INDEX(Table168[[#All],[표시값]],MATCH(1,--((Table168[[#All],[시작시간]]&lt;=$C20)*(Table168[[#All],[종료시간]]&gt;=$D20)*(Table168[[#All],[날짜]]=P$3)),0)),"")),"")</f>
        <v/>
      </c>
      <c r="Q20" s="5" t="str">
        <f t="array" ref="Q20">IFERROR(INDEX(Table168[[#All],[색상]],MATCH(1,--((Table168[[#All],[시작시간]]&lt;=$C20)*(Table168[[#All],[종료시간]]&gt;=$D20)*(Table168[[#All],[날짜]]=P$3)),0)),"")</f>
        <v/>
      </c>
      <c r="R20" s="22" t="str">
        <f t="array" ref="R20">IFERROR(IF(ISNA(INDEX(Table168[[#All],[표시값]],MATCH(1,--((Table168[[#All],[시작시간]]&lt;=$C19)*(Table168[[#All],[종료시간]]&gt;=$D19)*(Table168[[#All],[날짜]]=R$3)),0))),INDEX(Table168[[#All],[표시값]],MATCH(1,--((Table168[[#All],[시작시간]]&lt;=$C20)*(Table168[[#All],[종료시간]]&gt;=$D20)*(Table168[[#All],[날짜]]=R$3)),0)),IF(INDEX(Table168[[#All],[표시값]],MATCH(1,--((Table168[[#All],[시작시간]]&lt;=$C19)*(Table168[[#All],[종료시간]]&gt;=$D19)*(Table168[[#All],[날짜]]=R$3)),0))&lt;&gt;INDEX(Table168[[#All],[표시값]],MATCH(1,--((Table168[[#All],[시작시간]]&lt;=$C20)*(Table168[[#All],[종료시간]]&gt;=$D20)*(Table168[[#All],[날짜]]=R$3)),0)),INDEX(Table168[[#All],[표시값]],MATCH(1,--((Table168[[#All],[시작시간]]&lt;=$C20)*(Table168[[#All],[종료시간]]&gt;=$D20)*(Table168[[#All],[날짜]]=R$3)),0)),"")),"")</f>
        <v/>
      </c>
      <c r="S20" s="5" t="str">
        <f t="array" ref="S20">IFERROR(INDEX(Table168[[#All],[색상]],MATCH(1,--((Table168[[#All],[시작시간]]&lt;=$C20)*(Table168[[#All],[종료시간]]&gt;=$D20)*(Table168[[#All],[날짜]]=R$3)),0)),"")</f>
        <v/>
      </c>
      <c r="T20" s="22" t="str">
        <f t="array" ref="T20">IFERROR(IF(ISNA(INDEX(Table168[[#All],[표시값]],MATCH(1,--((Table168[[#All],[시작시간]]&lt;=$C19)*(Table168[[#All],[종료시간]]&gt;=$D19)*(Table168[[#All],[날짜]]=T$3)),0))),INDEX(Table168[[#All],[표시값]],MATCH(1,--((Table168[[#All],[시작시간]]&lt;=$C20)*(Table168[[#All],[종료시간]]&gt;=$D20)*(Table168[[#All],[날짜]]=T$3)),0)),IF(INDEX(Table168[[#All],[표시값]],MATCH(1,--((Table168[[#All],[시작시간]]&lt;=$C19)*(Table168[[#All],[종료시간]]&gt;=$D19)*(Table168[[#All],[날짜]]=T$3)),0))&lt;&gt;INDEX(Table168[[#All],[표시값]],MATCH(1,--((Table168[[#All],[시작시간]]&lt;=$C20)*(Table168[[#All],[종료시간]]&gt;=$D20)*(Table168[[#All],[날짜]]=T$3)),0)),INDEX(Table168[[#All],[표시값]],MATCH(1,--((Table168[[#All],[시작시간]]&lt;=$C20)*(Table168[[#All],[종료시간]]&gt;=$D20)*(Table168[[#All],[날짜]]=T$3)),0)),"")),"")</f>
        <v/>
      </c>
      <c r="U20" s="5" t="str">
        <f t="array" ref="U20">IFERROR(INDEX(Table168[[#All],[색상]],MATCH(1,--((Table168[[#All],[시작시간]]&lt;=$C20)*(Table168[[#All],[종료시간]]&gt;=$D20)*(Table168[[#All],[날짜]]=T$3)),0)),"")</f>
        <v/>
      </c>
      <c r="W20" s="19">
        <v>45183</v>
      </c>
      <c r="X20" s="20">
        <v>0.5</v>
      </c>
      <c r="Y20" s="20">
        <v>0.54166666666666663</v>
      </c>
      <c r="Z20" s="21" t="s">
        <v>55</v>
      </c>
      <c r="AA20" s="4" t="s">
        <v>54</v>
      </c>
      <c r="AB20" s="4" t="s">
        <v>28</v>
      </c>
      <c r="AC20" s="26" t="str">
        <f>IF(Table168[[#This Row],[아이콘]]="",Table168[[#This Row],[일정]],Table168[[#This Row],[아이콘]]&amp;" "&amp;Table168[[#This Row],[일정]])</f>
        <v>🍚 점심</v>
      </c>
    </row>
    <row r="21" spans="2:29" ht="39" customHeight="1" x14ac:dyDescent="0.3">
      <c r="B21" s="15" t="str">
        <f t="shared" si="0"/>
        <v>17:00 - 18:00</v>
      </c>
      <c r="C21" s="16">
        <v>0.70833333333333337</v>
      </c>
      <c r="D21" s="16">
        <v>0.75</v>
      </c>
      <c r="H21" s="22" t="str">
        <f t="array" ref="H21">IFERROR(IF(ISNA(INDEX(Table168[[#All],[표시값]],MATCH(1,--((Table168[[#All],[시작시간]]&lt;=$C20)*(Table168[[#All],[종료시간]]&gt;=$D20)*(Table168[[#All],[날짜]]=H$3)),0))),INDEX(Table168[[#All],[표시값]],MATCH(1,--((Table168[[#All],[시작시간]]&lt;=$C21)*(Table168[[#All],[종료시간]]&gt;=$D21)*(Table168[[#All],[날짜]]=H$3)),0)),IF(INDEX(Table168[[#All],[표시값]],MATCH(1,--((Table168[[#All],[시작시간]]&lt;=$C20)*(Table168[[#All],[종료시간]]&gt;=$D20)*(Table168[[#All],[날짜]]=H$3)),0))&lt;&gt;INDEX(Table168[[#All],[표시값]],MATCH(1,--((Table168[[#All],[시작시간]]&lt;=$C21)*(Table168[[#All],[종료시간]]&gt;=$D21)*(Table168[[#All],[날짜]]=H$3)),0)),INDEX(Table168[[#All],[표시값]],MATCH(1,--((Table168[[#All],[시작시간]]&lt;=$C21)*(Table168[[#All],[종료시간]]&gt;=$D21)*(Table168[[#All],[날짜]]=H$3)),0)),"")),"")</f>
        <v/>
      </c>
      <c r="I21" s="24" t="str">
        <f t="array" ref="I21">IFERROR(INDEX(Table168[[#All],[색상]],MATCH(1,--((Table168[[#All],[시작시간]]&lt;=$C21)*(Table168[[#All],[종료시간]]&gt;=$D21)*(Table168[[#All],[날짜]]=H$3)),0)),"")</f>
        <v/>
      </c>
      <c r="J21" s="22" t="str">
        <f t="array" ref="J21">IFERROR(IF(ISNA(INDEX(Table168[[#All],[표시값]],MATCH(1,--((Table168[[#All],[시작시간]]&lt;=$C20)*(Table168[[#All],[종료시간]]&gt;=$D20)*(Table168[[#All],[날짜]]=J$3)),0))),INDEX(Table168[[#All],[표시값]],MATCH(1,--((Table168[[#All],[시작시간]]&lt;=$C21)*(Table168[[#All],[종료시간]]&gt;=$D21)*(Table168[[#All],[날짜]]=J$3)),0)),IF(INDEX(Table168[[#All],[표시값]],MATCH(1,--((Table168[[#All],[시작시간]]&lt;=$C20)*(Table168[[#All],[종료시간]]&gt;=$D20)*(Table168[[#All],[날짜]]=J$3)),0))&lt;&gt;INDEX(Table168[[#All],[표시값]],MATCH(1,--((Table168[[#All],[시작시간]]&lt;=$C21)*(Table168[[#All],[종료시간]]&gt;=$D21)*(Table168[[#All],[날짜]]=J$3)),0)),INDEX(Table168[[#All],[표시값]],MATCH(1,--((Table168[[#All],[시작시간]]&lt;=$C21)*(Table168[[#All],[종료시간]]&gt;=$D21)*(Table168[[#All],[날짜]]=J$3)),0)),"")),"")</f>
        <v/>
      </c>
      <c r="K21" s="24" t="str">
        <f t="array" ref="K21">IFERROR(INDEX(Table168[[#All],[색상]],MATCH(1,--((Table168[[#All],[시작시간]]&lt;=$C21)*(Table168[[#All],[종료시간]]&gt;=$D21)*(Table168[[#All],[날짜]]=J$3)),0)),"")</f>
        <v/>
      </c>
      <c r="L21" s="22" t="str">
        <f t="array" ref="L21">IFERROR(IF(ISNA(INDEX(Table168[[#All],[표시값]],MATCH(1,--((Table168[[#All],[시작시간]]&lt;=$C20)*(Table168[[#All],[종료시간]]&gt;=$D20)*(Table168[[#All],[날짜]]=L$3)),0))),INDEX(Table168[[#All],[표시값]],MATCH(1,--((Table168[[#All],[시작시간]]&lt;=$C21)*(Table168[[#All],[종료시간]]&gt;=$D21)*(Table168[[#All],[날짜]]=L$3)),0)),IF(INDEX(Table168[[#All],[표시값]],MATCH(1,--((Table168[[#All],[시작시간]]&lt;=$C20)*(Table168[[#All],[종료시간]]&gt;=$D20)*(Table168[[#All],[날짜]]=L$3)),0))&lt;&gt;INDEX(Table168[[#All],[표시값]],MATCH(1,--((Table168[[#All],[시작시간]]&lt;=$C21)*(Table168[[#All],[종료시간]]&gt;=$D21)*(Table168[[#All],[날짜]]=L$3)),0)),INDEX(Table168[[#All],[표시값]],MATCH(1,--((Table168[[#All],[시작시간]]&lt;=$C21)*(Table168[[#All],[종료시간]]&gt;=$D21)*(Table168[[#All],[날짜]]=L$3)),0)),"")),"")</f>
        <v/>
      </c>
      <c r="M21" s="24" t="str">
        <f t="array" ref="M21">IFERROR(INDEX(Table168[[#All],[색상]],MATCH(1,--((Table168[[#All],[시작시간]]&lt;=$C21)*(Table168[[#All],[종료시간]]&gt;=$D21)*(Table168[[#All],[날짜]]=L$3)),0)),"")</f>
        <v/>
      </c>
      <c r="N21" s="22" t="str">
        <f t="array" ref="N21">IFERROR(IF(ISNA(INDEX(Table168[[#All],[표시값]],MATCH(1,--((Table168[[#All],[시작시간]]&lt;=$C20)*(Table168[[#All],[종료시간]]&gt;=$D20)*(Table168[[#All],[날짜]]=N$3)),0))),INDEX(Table168[[#All],[표시값]],MATCH(1,--((Table168[[#All],[시작시간]]&lt;=$C21)*(Table168[[#All],[종료시간]]&gt;=$D21)*(Table168[[#All],[날짜]]=N$3)),0)),IF(INDEX(Table168[[#All],[표시값]],MATCH(1,--((Table168[[#All],[시작시간]]&lt;=$C20)*(Table168[[#All],[종료시간]]&gt;=$D20)*(Table168[[#All],[날짜]]=N$3)),0))&lt;&gt;INDEX(Table168[[#All],[표시값]],MATCH(1,--((Table168[[#All],[시작시간]]&lt;=$C21)*(Table168[[#All],[종료시간]]&gt;=$D21)*(Table168[[#All],[날짜]]=N$3)),0)),INDEX(Table168[[#All],[표시값]],MATCH(1,--((Table168[[#All],[시작시간]]&lt;=$C21)*(Table168[[#All],[종료시간]]&gt;=$D21)*(Table168[[#All],[날짜]]=N$3)),0)),"")),"")</f>
        <v/>
      </c>
      <c r="O21" s="24" t="str">
        <f t="array" ref="O21">IFERROR(INDEX(Table168[[#All],[색상]],MATCH(1,--((Table168[[#All],[시작시간]]&lt;=$C21)*(Table168[[#All],[종료시간]]&gt;=$D21)*(Table168[[#All],[날짜]]=N$3)),0)),"")</f>
        <v/>
      </c>
      <c r="P21" s="22" t="str">
        <f t="array" ref="P21">IFERROR(IF(ISNA(INDEX(Table168[[#All],[표시값]],MATCH(1,--((Table168[[#All],[시작시간]]&lt;=$C20)*(Table168[[#All],[종료시간]]&gt;=$D20)*(Table168[[#All],[날짜]]=P$3)),0))),INDEX(Table168[[#All],[표시값]],MATCH(1,--((Table168[[#All],[시작시간]]&lt;=$C21)*(Table168[[#All],[종료시간]]&gt;=$D21)*(Table168[[#All],[날짜]]=P$3)),0)),IF(INDEX(Table168[[#All],[표시값]],MATCH(1,--((Table168[[#All],[시작시간]]&lt;=$C20)*(Table168[[#All],[종료시간]]&gt;=$D20)*(Table168[[#All],[날짜]]=P$3)),0))&lt;&gt;INDEX(Table168[[#All],[표시값]],MATCH(1,--((Table168[[#All],[시작시간]]&lt;=$C21)*(Table168[[#All],[종료시간]]&gt;=$D21)*(Table168[[#All],[날짜]]=P$3)),0)),INDEX(Table168[[#All],[표시값]],MATCH(1,--((Table168[[#All],[시작시간]]&lt;=$C21)*(Table168[[#All],[종료시간]]&gt;=$D21)*(Table168[[#All],[날짜]]=P$3)),0)),"")),"")</f>
        <v/>
      </c>
      <c r="Q21" s="5" t="str">
        <f t="array" ref="Q21">IFERROR(INDEX(Table168[[#All],[색상]],MATCH(1,--((Table168[[#All],[시작시간]]&lt;=$C21)*(Table168[[#All],[종료시간]]&gt;=$D21)*(Table168[[#All],[날짜]]=P$3)),0)),"")</f>
        <v/>
      </c>
      <c r="R21" s="22" t="str">
        <f t="array" ref="R21">IFERROR(IF(ISNA(INDEX(Table168[[#All],[표시값]],MATCH(1,--((Table168[[#All],[시작시간]]&lt;=$C20)*(Table168[[#All],[종료시간]]&gt;=$D20)*(Table168[[#All],[날짜]]=R$3)),0))),INDEX(Table168[[#All],[표시값]],MATCH(1,--((Table168[[#All],[시작시간]]&lt;=$C21)*(Table168[[#All],[종료시간]]&gt;=$D21)*(Table168[[#All],[날짜]]=R$3)),0)),IF(INDEX(Table168[[#All],[표시값]],MATCH(1,--((Table168[[#All],[시작시간]]&lt;=$C20)*(Table168[[#All],[종료시간]]&gt;=$D20)*(Table168[[#All],[날짜]]=R$3)),0))&lt;&gt;INDEX(Table168[[#All],[표시값]],MATCH(1,--((Table168[[#All],[시작시간]]&lt;=$C21)*(Table168[[#All],[종료시간]]&gt;=$D21)*(Table168[[#All],[날짜]]=R$3)),0)),INDEX(Table168[[#All],[표시값]],MATCH(1,--((Table168[[#All],[시작시간]]&lt;=$C21)*(Table168[[#All],[종료시간]]&gt;=$D21)*(Table168[[#All],[날짜]]=R$3)),0)),"")),"")</f>
        <v/>
      </c>
      <c r="S21" s="5" t="str">
        <f t="array" ref="S21">IFERROR(INDEX(Table168[[#All],[색상]],MATCH(1,--((Table168[[#All],[시작시간]]&lt;=$C21)*(Table168[[#All],[종료시간]]&gt;=$D21)*(Table168[[#All],[날짜]]=R$3)),0)),"")</f>
        <v/>
      </c>
      <c r="T21" s="22" t="str">
        <f t="array" ref="T21">IFERROR(IF(ISNA(INDEX(Table168[[#All],[표시값]],MATCH(1,--((Table168[[#All],[시작시간]]&lt;=$C20)*(Table168[[#All],[종료시간]]&gt;=$D20)*(Table168[[#All],[날짜]]=T$3)),0))),INDEX(Table168[[#All],[표시값]],MATCH(1,--((Table168[[#All],[시작시간]]&lt;=$C21)*(Table168[[#All],[종료시간]]&gt;=$D21)*(Table168[[#All],[날짜]]=T$3)),0)),IF(INDEX(Table168[[#All],[표시값]],MATCH(1,--((Table168[[#All],[시작시간]]&lt;=$C20)*(Table168[[#All],[종료시간]]&gt;=$D20)*(Table168[[#All],[날짜]]=T$3)),0))&lt;&gt;INDEX(Table168[[#All],[표시값]],MATCH(1,--((Table168[[#All],[시작시간]]&lt;=$C21)*(Table168[[#All],[종료시간]]&gt;=$D21)*(Table168[[#All],[날짜]]=T$3)),0)),INDEX(Table168[[#All],[표시값]],MATCH(1,--((Table168[[#All],[시작시간]]&lt;=$C21)*(Table168[[#All],[종료시간]]&gt;=$D21)*(Table168[[#All],[날짜]]=T$3)),0)),"")),"")</f>
        <v/>
      </c>
      <c r="U21" s="5" t="str">
        <f t="array" ref="U21">IFERROR(INDEX(Table168[[#All],[색상]],MATCH(1,--((Table168[[#All],[시작시간]]&lt;=$C21)*(Table168[[#All],[종료시간]]&gt;=$D21)*(Table168[[#All],[날짜]]=T$3)),0)),"")</f>
        <v/>
      </c>
      <c r="W21" s="19">
        <v>45184</v>
      </c>
      <c r="X21" s="20">
        <v>0.5</v>
      </c>
      <c r="Y21" s="20">
        <v>0.54166666666666663</v>
      </c>
      <c r="Z21" s="21" t="s">
        <v>55</v>
      </c>
      <c r="AA21" s="4" t="s">
        <v>54</v>
      </c>
      <c r="AB21" s="4" t="s">
        <v>28</v>
      </c>
      <c r="AC21" s="26" t="str">
        <f>IF(Table168[[#This Row],[아이콘]]="",Table168[[#This Row],[일정]],Table168[[#This Row],[아이콘]]&amp;" "&amp;Table168[[#This Row],[일정]])</f>
        <v>🍚 점심</v>
      </c>
    </row>
    <row r="22" spans="2:29" ht="39" customHeight="1" x14ac:dyDescent="0.3">
      <c r="B22" s="15" t="str">
        <f t="shared" si="0"/>
        <v>18:00 - 19:00</v>
      </c>
      <c r="C22" s="16">
        <v>0.75</v>
      </c>
      <c r="D22" s="16">
        <v>0.79166666666666663</v>
      </c>
      <c r="H22" s="22" t="str">
        <f t="array" ref="H22">IFERROR(IF(ISNA(INDEX(Table168[[#All],[표시값]],MATCH(1,--((Table168[[#All],[시작시간]]&lt;=$C21)*(Table168[[#All],[종료시간]]&gt;=$D21)*(Table168[[#All],[날짜]]=H$3)),0))),INDEX(Table168[[#All],[표시값]],MATCH(1,--((Table168[[#All],[시작시간]]&lt;=$C22)*(Table168[[#All],[종료시간]]&gt;=$D22)*(Table168[[#All],[날짜]]=H$3)),0)),IF(INDEX(Table168[[#All],[표시값]],MATCH(1,--((Table168[[#All],[시작시간]]&lt;=$C21)*(Table168[[#All],[종료시간]]&gt;=$D21)*(Table168[[#All],[날짜]]=H$3)),0))&lt;&gt;INDEX(Table168[[#All],[표시값]],MATCH(1,--((Table168[[#All],[시작시간]]&lt;=$C22)*(Table168[[#All],[종료시간]]&gt;=$D22)*(Table168[[#All],[날짜]]=H$3)),0)),INDEX(Table168[[#All],[표시값]],MATCH(1,--((Table168[[#All],[시작시간]]&lt;=$C22)*(Table168[[#All],[종료시간]]&gt;=$D22)*(Table168[[#All],[날짜]]=H$3)),0)),"")),"")</f>
        <v/>
      </c>
      <c r="I22" s="24" t="str">
        <f t="array" ref="I22">IFERROR(INDEX(Table168[[#All],[색상]],MATCH(1,--((Table168[[#All],[시작시간]]&lt;=$C22)*(Table168[[#All],[종료시간]]&gt;=$D22)*(Table168[[#All],[날짜]]=H$3)),0)),"")</f>
        <v/>
      </c>
      <c r="J22" s="22" t="str">
        <f t="array" ref="J22">IFERROR(IF(ISNA(INDEX(Table168[[#All],[표시값]],MATCH(1,--((Table168[[#All],[시작시간]]&lt;=$C21)*(Table168[[#All],[종료시간]]&gt;=$D21)*(Table168[[#All],[날짜]]=J$3)),0))),INDEX(Table168[[#All],[표시값]],MATCH(1,--((Table168[[#All],[시작시간]]&lt;=$C22)*(Table168[[#All],[종료시간]]&gt;=$D22)*(Table168[[#All],[날짜]]=J$3)),0)),IF(INDEX(Table168[[#All],[표시값]],MATCH(1,--((Table168[[#All],[시작시간]]&lt;=$C21)*(Table168[[#All],[종료시간]]&gt;=$D21)*(Table168[[#All],[날짜]]=J$3)),0))&lt;&gt;INDEX(Table168[[#All],[표시값]],MATCH(1,--((Table168[[#All],[시작시간]]&lt;=$C22)*(Table168[[#All],[종료시간]]&gt;=$D22)*(Table168[[#All],[날짜]]=J$3)),0)),INDEX(Table168[[#All],[표시값]],MATCH(1,--((Table168[[#All],[시작시간]]&lt;=$C22)*(Table168[[#All],[종료시간]]&gt;=$D22)*(Table168[[#All],[날짜]]=J$3)),0)),"")),"")</f>
        <v/>
      </c>
      <c r="K22" s="24" t="str">
        <f t="array" ref="K22">IFERROR(INDEX(Table168[[#All],[색상]],MATCH(1,--((Table168[[#All],[시작시간]]&lt;=$C22)*(Table168[[#All],[종료시간]]&gt;=$D22)*(Table168[[#All],[날짜]]=J$3)),0)),"")</f>
        <v/>
      </c>
      <c r="L22" s="22" t="str">
        <f t="array" ref="L22">IFERROR(IF(ISNA(INDEX(Table168[[#All],[표시값]],MATCH(1,--((Table168[[#All],[시작시간]]&lt;=$C21)*(Table168[[#All],[종료시간]]&gt;=$D21)*(Table168[[#All],[날짜]]=L$3)),0))),INDEX(Table168[[#All],[표시값]],MATCH(1,--((Table168[[#All],[시작시간]]&lt;=$C22)*(Table168[[#All],[종료시간]]&gt;=$D22)*(Table168[[#All],[날짜]]=L$3)),0)),IF(INDEX(Table168[[#All],[표시값]],MATCH(1,--((Table168[[#All],[시작시간]]&lt;=$C21)*(Table168[[#All],[종료시간]]&gt;=$D21)*(Table168[[#All],[날짜]]=L$3)),0))&lt;&gt;INDEX(Table168[[#All],[표시값]],MATCH(1,--((Table168[[#All],[시작시간]]&lt;=$C22)*(Table168[[#All],[종료시간]]&gt;=$D22)*(Table168[[#All],[날짜]]=L$3)),0)),INDEX(Table168[[#All],[표시값]],MATCH(1,--((Table168[[#All],[시작시간]]&lt;=$C22)*(Table168[[#All],[종료시간]]&gt;=$D22)*(Table168[[#All],[날짜]]=L$3)),0)),"")),"")</f>
        <v/>
      </c>
      <c r="M22" s="24" t="str">
        <f t="array" ref="M22">IFERROR(INDEX(Table168[[#All],[색상]],MATCH(1,--((Table168[[#All],[시작시간]]&lt;=$C22)*(Table168[[#All],[종료시간]]&gt;=$D22)*(Table168[[#All],[날짜]]=L$3)),0)),"")</f>
        <v/>
      </c>
      <c r="N22" s="22" t="str">
        <f t="array" ref="N22">IFERROR(IF(ISNA(INDEX(Table168[[#All],[표시값]],MATCH(1,--((Table168[[#All],[시작시간]]&lt;=$C21)*(Table168[[#All],[종료시간]]&gt;=$D21)*(Table168[[#All],[날짜]]=N$3)),0))),INDEX(Table168[[#All],[표시값]],MATCH(1,--((Table168[[#All],[시작시간]]&lt;=$C22)*(Table168[[#All],[종료시간]]&gt;=$D22)*(Table168[[#All],[날짜]]=N$3)),0)),IF(INDEX(Table168[[#All],[표시값]],MATCH(1,--((Table168[[#All],[시작시간]]&lt;=$C21)*(Table168[[#All],[종료시간]]&gt;=$D21)*(Table168[[#All],[날짜]]=N$3)),0))&lt;&gt;INDEX(Table168[[#All],[표시값]],MATCH(1,--((Table168[[#All],[시작시간]]&lt;=$C22)*(Table168[[#All],[종료시간]]&gt;=$D22)*(Table168[[#All],[날짜]]=N$3)),0)),INDEX(Table168[[#All],[표시값]],MATCH(1,--((Table168[[#All],[시작시간]]&lt;=$C22)*(Table168[[#All],[종료시간]]&gt;=$D22)*(Table168[[#All],[날짜]]=N$3)),0)),"")),"")</f>
        <v/>
      </c>
      <c r="O22" s="24" t="str">
        <f t="array" ref="O22">IFERROR(INDEX(Table168[[#All],[색상]],MATCH(1,--((Table168[[#All],[시작시간]]&lt;=$C22)*(Table168[[#All],[종료시간]]&gt;=$D22)*(Table168[[#All],[날짜]]=N$3)),0)),"")</f>
        <v/>
      </c>
      <c r="P22" s="22" t="str">
        <f t="array" ref="P22">IFERROR(IF(ISNA(INDEX(Table168[[#All],[표시값]],MATCH(1,--((Table168[[#All],[시작시간]]&lt;=$C21)*(Table168[[#All],[종료시간]]&gt;=$D21)*(Table168[[#All],[날짜]]=P$3)),0))),INDEX(Table168[[#All],[표시값]],MATCH(1,--((Table168[[#All],[시작시간]]&lt;=$C22)*(Table168[[#All],[종료시간]]&gt;=$D22)*(Table168[[#All],[날짜]]=P$3)),0)),IF(INDEX(Table168[[#All],[표시값]],MATCH(1,--((Table168[[#All],[시작시간]]&lt;=$C21)*(Table168[[#All],[종료시간]]&gt;=$D21)*(Table168[[#All],[날짜]]=P$3)),0))&lt;&gt;INDEX(Table168[[#All],[표시값]],MATCH(1,--((Table168[[#All],[시작시간]]&lt;=$C22)*(Table168[[#All],[종료시간]]&gt;=$D22)*(Table168[[#All],[날짜]]=P$3)),0)),INDEX(Table168[[#All],[표시값]],MATCH(1,--((Table168[[#All],[시작시간]]&lt;=$C22)*(Table168[[#All],[종료시간]]&gt;=$D22)*(Table168[[#All],[날짜]]=P$3)),0)),"")),"")</f>
        <v/>
      </c>
      <c r="Q22" s="5" t="str">
        <f t="array" ref="Q22">IFERROR(INDEX(Table168[[#All],[색상]],MATCH(1,--((Table168[[#All],[시작시간]]&lt;=$C22)*(Table168[[#All],[종료시간]]&gt;=$D22)*(Table168[[#All],[날짜]]=P$3)),0)),"")</f>
        <v/>
      </c>
      <c r="R22" s="22" t="str">
        <f t="array" ref="R22">IFERROR(IF(ISNA(INDEX(Table168[[#All],[표시값]],MATCH(1,--((Table168[[#All],[시작시간]]&lt;=$C21)*(Table168[[#All],[종료시간]]&gt;=$D21)*(Table168[[#All],[날짜]]=R$3)),0))),INDEX(Table168[[#All],[표시값]],MATCH(1,--((Table168[[#All],[시작시간]]&lt;=$C22)*(Table168[[#All],[종료시간]]&gt;=$D22)*(Table168[[#All],[날짜]]=R$3)),0)),IF(INDEX(Table168[[#All],[표시값]],MATCH(1,--((Table168[[#All],[시작시간]]&lt;=$C21)*(Table168[[#All],[종료시간]]&gt;=$D21)*(Table168[[#All],[날짜]]=R$3)),0))&lt;&gt;INDEX(Table168[[#All],[표시값]],MATCH(1,--((Table168[[#All],[시작시간]]&lt;=$C22)*(Table168[[#All],[종료시간]]&gt;=$D22)*(Table168[[#All],[날짜]]=R$3)),0)),INDEX(Table168[[#All],[표시값]],MATCH(1,--((Table168[[#All],[시작시간]]&lt;=$C22)*(Table168[[#All],[종료시간]]&gt;=$D22)*(Table168[[#All],[날짜]]=R$3)),0)),"")),"")</f>
        <v/>
      </c>
      <c r="S22" s="5" t="str">
        <f t="array" ref="S22">IFERROR(INDEX(Table168[[#All],[색상]],MATCH(1,--((Table168[[#All],[시작시간]]&lt;=$C22)*(Table168[[#All],[종료시간]]&gt;=$D22)*(Table168[[#All],[날짜]]=R$3)),0)),"")</f>
        <v/>
      </c>
      <c r="T22" s="22" t="str">
        <f t="array" ref="T22">IFERROR(IF(ISNA(INDEX(Table168[[#All],[표시값]],MATCH(1,--((Table168[[#All],[시작시간]]&lt;=$C21)*(Table168[[#All],[종료시간]]&gt;=$D21)*(Table168[[#All],[날짜]]=T$3)),0))),INDEX(Table168[[#All],[표시값]],MATCH(1,--((Table168[[#All],[시작시간]]&lt;=$C22)*(Table168[[#All],[종료시간]]&gt;=$D22)*(Table168[[#All],[날짜]]=T$3)),0)),IF(INDEX(Table168[[#All],[표시값]],MATCH(1,--((Table168[[#All],[시작시간]]&lt;=$C21)*(Table168[[#All],[종료시간]]&gt;=$D21)*(Table168[[#All],[날짜]]=T$3)),0))&lt;&gt;INDEX(Table168[[#All],[표시값]],MATCH(1,--((Table168[[#All],[시작시간]]&lt;=$C22)*(Table168[[#All],[종료시간]]&gt;=$D22)*(Table168[[#All],[날짜]]=T$3)),0)),INDEX(Table168[[#All],[표시값]],MATCH(1,--((Table168[[#All],[시작시간]]&lt;=$C22)*(Table168[[#All],[종료시간]]&gt;=$D22)*(Table168[[#All],[날짜]]=T$3)),0)),"")),"")</f>
        <v/>
      </c>
      <c r="U22" s="5" t="str">
        <f t="array" ref="U22">IFERROR(INDEX(Table168[[#All],[색상]],MATCH(1,--((Table168[[#All],[시작시간]]&lt;=$C22)*(Table168[[#All],[종료시간]]&gt;=$D22)*(Table168[[#All],[날짜]]=T$3)),0)),"")</f>
        <v/>
      </c>
      <c r="W22" s="19">
        <v>45181</v>
      </c>
      <c r="X22" s="20">
        <v>0.54166666666666663</v>
      </c>
      <c r="Y22" s="20">
        <v>0.75</v>
      </c>
      <c r="Z22" s="21" t="s">
        <v>53</v>
      </c>
      <c r="AA22" s="4" t="s">
        <v>52</v>
      </c>
      <c r="AB22" s="4" t="s">
        <v>10</v>
      </c>
      <c r="AC22" s="26" t="str">
        <f>IF(Table168[[#This Row],[아이콘]]="",Table168[[#This Row],[일정]],Table168[[#This Row],[아이콘]]&amp;" "&amp;Table168[[#This Row],[일정]])</f>
        <v>🖱️ 업무</v>
      </c>
    </row>
    <row r="23" spans="2:29" ht="39" customHeight="1" x14ac:dyDescent="0.3">
      <c r="B23" s="15" t="str">
        <f t="shared" si="0"/>
        <v>19:00 - 20:00</v>
      </c>
      <c r="C23" s="16">
        <v>0.79166666666666663</v>
      </c>
      <c r="D23" s="16">
        <v>0.83333333333333337</v>
      </c>
      <c r="H23" s="22" t="str">
        <f t="array" ref="H23">IFERROR(IF(ISNA(INDEX(Table168[[#All],[표시값]],MATCH(1,--((Table168[[#All],[시작시간]]&lt;=$C22)*(Table168[[#All],[종료시간]]&gt;=$D22)*(Table168[[#All],[날짜]]=H$3)),0))),INDEX(Table168[[#All],[표시값]],MATCH(1,--((Table168[[#All],[시작시간]]&lt;=$C23)*(Table168[[#All],[종료시간]]&gt;=$D23)*(Table168[[#All],[날짜]]=H$3)),0)),IF(INDEX(Table168[[#All],[표시값]],MATCH(1,--((Table168[[#All],[시작시간]]&lt;=$C22)*(Table168[[#All],[종료시간]]&gt;=$D22)*(Table168[[#All],[날짜]]=H$3)),0))&lt;&gt;INDEX(Table168[[#All],[표시값]],MATCH(1,--((Table168[[#All],[시작시간]]&lt;=$C23)*(Table168[[#All],[종료시간]]&gt;=$D23)*(Table168[[#All],[날짜]]=H$3)),0)),INDEX(Table168[[#All],[표시값]],MATCH(1,--((Table168[[#All],[시작시간]]&lt;=$C23)*(Table168[[#All],[종료시간]]&gt;=$D23)*(Table168[[#All],[날짜]]=H$3)),0)),"")),"")</f>
        <v/>
      </c>
      <c r="I23" s="24" t="str">
        <f t="array" ref="I23">IFERROR(INDEX(Table168[[#All],[색상]],MATCH(1,--((Table168[[#All],[시작시간]]&lt;=$C23)*(Table168[[#All],[종료시간]]&gt;=$D23)*(Table168[[#All],[날짜]]=H$3)),0)),"")</f>
        <v/>
      </c>
      <c r="J23" s="22" t="str">
        <f t="array" ref="J23">IFERROR(IF(ISNA(INDEX(Table168[[#All],[표시값]],MATCH(1,--((Table168[[#All],[시작시간]]&lt;=$C22)*(Table168[[#All],[종료시간]]&gt;=$D22)*(Table168[[#All],[날짜]]=J$3)),0))),INDEX(Table168[[#All],[표시값]],MATCH(1,--((Table168[[#All],[시작시간]]&lt;=$C23)*(Table168[[#All],[종료시간]]&gt;=$D23)*(Table168[[#All],[날짜]]=J$3)),0)),IF(INDEX(Table168[[#All],[표시값]],MATCH(1,--((Table168[[#All],[시작시간]]&lt;=$C22)*(Table168[[#All],[종료시간]]&gt;=$D22)*(Table168[[#All],[날짜]]=J$3)),0))&lt;&gt;INDEX(Table168[[#All],[표시값]],MATCH(1,--((Table168[[#All],[시작시간]]&lt;=$C23)*(Table168[[#All],[종료시간]]&gt;=$D23)*(Table168[[#All],[날짜]]=J$3)),0)),INDEX(Table168[[#All],[표시값]],MATCH(1,--((Table168[[#All],[시작시간]]&lt;=$C23)*(Table168[[#All],[종료시간]]&gt;=$D23)*(Table168[[#All],[날짜]]=J$3)),0)),"")),"")</f>
        <v/>
      </c>
      <c r="K23" s="24" t="str">
        <f t="array" ref="K23">IFERROR(INDEX(Table168[[#All],[색상]],MATCH(1,--((Table168[[#All],[시작시간]]&lt;=$C23)*(Table168[[#All],[종료시간]]&gt;=$D23)*(Table168[[#All],[날짜]]=J$3)),0)),"")</f>
        <v/>
      </c>
      <c r="L23" s="22" t="str">
        <f t="array" ref="L23">IFERROR(IF(ISNA(INDEX(Table168[[#All],[표시값]],MATCH(1,--((Table168[[#All],[시작시간]]&lt;=$C22)*(Table168[[#All],[종료시간]]&gt;=$D22)*(Table168[[#All],[날짜]]=L$3)),0))),INDEX(Table168[[#All],[표시값]],MATCH(1,--((Table168[[#All],[시작시간]]&lt;=$C23)*(Table168[[#All],[종료시간]]&gt;=$D23)*(Table168[[#All],[날짜]]=L$3)),0)),IF(INDEX(Table168[[#All],[표시값]],MATCH(1,--((Table168[[#All],[시작시간]]&lt;=$C22)*(Table168[[#All],[종료시간]]&gt;=$D22)*(Table168[[#All],[날짜]]=L$3)),0))&lt;&gt;INDEX(Table168[[#All],[표시값]],MATCH(1,--((Table168[[#All],[시작시간]]&lt;=$C23)*(Table168[[#All],[종료시간]]&gt;=$D23)*(Table168[[#All],[날짜]]=L$3)),0)),INDEX(Table168[[#All],[표시값]],MATCH(1,--((Table168[[#All],[시작시간]]&lt;=$C23)*(Table168[[#All],[종료시간]]&gt;=$D23)*(Table168[[#All],[날짜]]=L$3)),0)),"")),"")</f>
        <v/>
      </c>
      <c r="M23" s="24" t="str">
        <f t="array" ref="M23">IFERROR(INDEX(Table168[[#All],[색상]],MATCH(1,--((Table168[[#All],[시작시간]]&lt;=$C23)*(Table168[[#All],[종료시간]]&gt;=$D23)*(Table168[[#All],[날짜]]=L$3)),0)),"")</f>
        <v/>
      </c>
      <c r="N23" s="22" t="str">
        <f t="array" ref="N23">IFERROR(IF(ISNA(INDEX(Table168[[#All],[표시값]],MATCH(1,--((Table168[[#All],[시작시간]]&lt;=$C22)*(Table168[[#All],[종료시간]]&gt;=$D22)*(Table168[[#All],[날짜]]=N$3)),0))),INDEX(Table168[[#All],[표시값]],MATCH(1,--((Table168[[#All],[시작시간]]&lt;=$C23)*(Table168[[#All],[종료시간]]&gt;=$D23)*(Table168[[#All],[날짜]]=N$3)),0)),IF(INDEX(Table168[[#All],[표시값]],MATCH(1,--((Table168[[#All],[시작시간]]&lt;=$C22)*(Table168[[#All],[종료시간]]&gt;=$D22)*(Table168[[#All],[날짜]]=N$3)),0))&lt;&gt;INDEX(Table168[[#All],[표시값]],MATCH(1,--((Table168[[#All],[시작시간]]&lt;=$C23)*(Table168[[#All],[종료시간]]&gt;=$D23)*(Table168[[#All],[날짜]]=N$3)),0)),INDEX(Table168[[#All],[표시값]],MATCH(1,--((Table168[[#All],[시작시간]]&lt;=$C23)*(Table168[[#All],[종료시간]]&gt;=$D23)*(Table168[[#All],[날짜]]=N$3)),0)),"")),"")</f>
        <v/>
      </c>
      <c r="O23" s="24" t="str">
        <f t="array" ref="O23">IFERROR(INDEX(Table168[[#All],[색상]],MATCH(1,--((Table168[[#All],[시작시간]]&lt;=$C23)*(Table168[[#All],[종료시간]]&gt;=$D23)*(Table168[[#All],[날짜]]=N$3)),0)),"")</f>
        <v/>
      </c>
      <c r="P23" s="22" t="str">
        <f t="array" ref="P23">IFERROR(IF(ISNA(INDEX(Table168[[#All],[표시값]],MATCH(1,--((Table168[[#All],[시작시간]]&lt;=$C22)*(Table168[[#All],[종료시간]]&gt;=$D22)*(Table168[[#All],[날짜]]=P$3)),0))),INDEX(Table168[[#All],[표시값]],MATCH(1,--((Table168[[#All],[시작시간]]&lt;=$C23)*(Table168[[#All],[종료시간]]&gt;=$D23)*(Table168[[#All],[날짜]]=P$3)),0)),IF(INDEX(Table168[[#All],[표시값]],MATCH(1,--((Table168[[#All],[시작시간]]&lt;=$C22)*(Table168[[#All],[종료시간]]&gt;=$D22)*(Table168[[#All],[날짜]]=P$3)),0))&lt;&gt;INDEX(Table168[[#All],[표시값]],MATCH(1,--((Table168[[#All],[시작시간]]&lt;=$C23)*(Table168[[#All],[종료시간]]&gt;=$D23)*(Table168[[#All],[날짜]]=P$3)),0)),INDEX(Table168[[#All],[표시값]],MATCH(1,--((Table168[[#All],[시작시간]]&lt;=$C23)*(Table168[[#All],[종료시간]]&gt;=$D23)*(Table168[[#All],[날짜]]=P$3)),0)),"")),"")</f>
        <v/>
      </c>
      <c r="Q23" s="5" t="str">
        <f t="array" ref="Q23">IFERROR(INDEX(Table168[[#All],[색상]],MATCH(1,--((Table168[[#All],[시작시간]]&lt;=$C23)*(Table168[[#All],[종료시간]]&gt;=$D23)*(Table168[[#All],[날짜]]=P$3)),0)),"")</f>
        <v/>
      </c>
      <c r="R23" s="22" t="str">
        <f t="array" ref="R23">IFERROR(IF(ISNA(INDEX(Table168[[#All],[표시값]],MATCH(1,--((Table168[[#All],[시작시간]]&lt;=$C22)*(Table168[[#All],[종료시간]]&gt;=$D22)*(Table168[[#All],[날짜]]=R$3)),0))),INDEX(Table168[[#All],[표시값]],MATCH(1,--((Table168[[#All],[시작시간]]&lt;=$C23)*(Table168[[#All],[종료시간]]&gt;=$D23)*(Table168[[#All],[날짜]]=R$3)),0)),IF(INDEX(Table168[[#All],[표시값]],MATCH(1,--((Table168[[#All],[시작시간]]&lt;=$C22)*(Table168[[#All],[종료시간]]&gt;=$D22)*(Table168[[#All],[날짜]]=R$3)),0))&lt;&gt;INDEX(Table168[[#All],[표시값]],MATCH(1,--((Table168[[#All],[시작시간]]&lt;=$C23)*(Table168[[#All],[종료시간]]&gt;=$D23)*(Table168[[#All],[날짜]]=R$3)),0)),INDEX(Table168[[#All],[표시값]],MATCH(1,--((Table168[[#All],[시작시간]]&lt;=$C23)*(Table168[[#All],[종료시간]]&gt;=$D23)*(Table168[[#All],[날짜]]=R$3)),0)),"")),"")</f>
        <v/>
      </c>
      <c r="S23" s="5" t="str">
        <f t="array" ref="S23">IFERROR(INDEX(Table168[[#All],[색상]],MATCH(1,--((Table168[[#All],[시작시간]]&lt;=$C23)*(Table168[[#All],[종료시간]]&gt;=$D23)*(Table168[[#All],[날짜]]=R$3)),0)),"")</f>
        <v/>
      </c>
      <c r="T23" s="22" t="str">
        <f t="array" ref="T23">IFERROR(IF(ISNA(INDEX(Table168[[#All],[표시값]],MATCH(1,--((Table168[[#All],[시작시간]]&lt;=$C22)*(Table168[[#All],[종료시간]]&gt;=$D22)*(Table168[[#All],[날짜]]=T$3)),0))),INDEX(Table168[[#All],[표시값]],MATCH(1,--((Table168[[#All],[시작시간]]&lt;=$C23)*(Table168[[#All],[종료시간]]&gt;=$D23)*(Table168[[#All],[날짜]]=T$3)),0)),IF(INDEX(Table168[[#All],[표시값]],MATCH(1,--((Table168[[#All],[시작시간]]&lt;=$C22)*(Table168[[#All],[종료시간]]&gt;=$D22)*(Table168[[#All],[날짜]]=T$3)),0))&lt;&gt;INDEX(Table168[[#All],[표시값]],MATCH(1,--((Table168[[#All],[시작시간]]&lt;=$C23)*(Table168[[#All],[종료시간]]&gt;=$D23)*(Table168[[#All],[날짜]]=T$3)),0)),INDEX(Table168[[#All],[표시값]],MATCH(1,--((Table168[[#All],[시작시간]]&lt;=$C23)*(Table168[[#All],[종료시간]]&gt;=$D23)*(Table168[[#All],[날짜]]=T$3)),0)),"")),"")</f>
        <v/>
      </c>
      <c r="U23" s="5" t="str">
        <f t="array" ref="U23">IFERROR(INDEX(Table168[[#All],[색상]],MATCH(1,--((Table168[[#All],[시작시간]]&lt;=$C23)*(Table168[[#All],[종료시간]]&gt;=$D23)*(Table168[[#All],[날짜]]=T$3)),0)),"")</f>
        <v/>
      </c>
      <c r="W23" s="19">
        <v>45182</v>
      </c>
      <c r="X23" s="20">
        <v>0.54166666666666663</v>
      </c>
      <c r="Y23" s="20">
        <v>0.75</v>
      </c>
      <c r="Z23" s="21" t="s">
        <v>53</v>
      </c>
      <c r="AA23" s="4" t="s">
        <v>52</v>
      </c>
      <c r="AB23" s="4" t="s">
        <v>10</v>
      </c>
      <c r="AC23" s="26" t="str">
        <f>IF(Table168[[#This Row],[아이콘]]="",Table168[[#This Row],[일정]],Table168[[#This Row],[아이콘]]&amp;" "&amp;Table168[[#This Row],[일정]])</f>
        <v>🖱️ 업무</v>
      </c>
    </row>
    <row r="24" spans="2:29" ht="39" customHeight="1" x14ac:dyDescent="0.3">
      <c r="B24" s="15" t="str">
        <f t="shared" si="0"/>
        <v>20:00 - 21:00</v>
      </c>
      <c r="C24" s="16">
        <v>0.83333333333333337</v>
      </c>
      <c r="D24" s="16">
        <v>0.875</v>
      </c>
      <c r="H24" s="22" t="str">
        <f t="array" ref="H24">IFERROR(IF(ISNA(INDEX(Table168[[#All],[표시값]],MATCH(1,--((Table168[[#All],[시작시간]]&lt;=$C23)*(Table168[[#All],[종료시간]]&gt;=$D23)*(Table168[[#All],[날짜]]=H$3)),0))),INDEX(Table168[[#All],[표시값]],MATCH(1,--((Table168[[#All],[시작시간]]&lt;=$C24)*(Table168[[#All],[종료시간]]&gt;=$D24)*(Table168[[#All],[날짜]]=H$3)),0)),IF(INDEX(Table168[[#All],[표시값]],MATCH(1,--((Table168[[#All],[시작시간]]&lt;=$C23)*(Table168[[#All],[종료시간]]&gt;=$D23)*(Table168[[#All],[날짜]]=H$3)),0))&lt;&gt;INDEX(Table168[[#All],[표시값]],MATCH(1,--((Table168[[#All],[시작시간]]&lt;=$C24)*(Table168[[#All],[종료시간]]&gt;=$D24)*(Table168[[#All],[날짜]]=H$3)),0)),INDEX(Table168[[#All],[표시값]],MATCH(1,--((Table168[[#All],[시작시간]]&lt;=$C24)*(Table168[[#All],[종료시간]]&gt;=$D24)*(Table168[[#All],[날짜]]=H$3)),0)),"")),"")</f>
        <v/>
      </c>
      <c r="I24" s="24" t="str">
        <f t="array" ref="I24">IFERROR(INDEX(Table168[[#All],[색상]],MATCH(1,--((Table168[[#All],[시작시간]]&lt;=$C24)*(Table168[[#All],[종료시간]]&gt;=$D24)*(Table168[[#All],[날짜]]=H$3)),0)),"")</f>
        <v/>
      </c>
      <c r="J24" s="22" t="str">
        <f t="array" ref="J24">IFERROR(IF(ISNA(INDEX(Table168[[#All],[표시값]],MATCH(1,--((Table168[[#All],[시작시간]]&lt;=$C23)*(Table168[[#All],[종료시간]]&gt;=$D23)*(Table168[[#All],[날짜]]=J$3)),0))),INDEX(Table168[[#All],[표시값]],MATCH(1,--((Table168[[#All],[시작시간]]&lt;=$C24)*(Table168[[#All],[종료시간]]&gt;=$D24)*(Table168[[#All],[날짜]]=J$3)),0)),IF(INDEX(Table168[[#All],[표시값]],MATCH(1,--((Table168[[#All],[시작시간]]&lt;=$C23)*(Table168[[#All],[종료시간]]&gt;=$D23)*(Table168[[#All],[날짜]]=J$3)),0))&lt;&gt;INDEX(Table168[[#All],[표시값]],MATCH(1,--((Table168[[#All],[시작시간]]&lt;=$C24)*(Table168[[#All],[종료시간]]&gt;=$D24)*(Table168[[#All],[날짜]]=J$3)),0)),INDEX(Table168[[#All],[표시값]],MATCH(1,--((Table168[[#All],[시작시간]]&lt;=$C24)*(Table168[[#All],[종료시간]]&gt;=$D24)*(Table168[[#All],[날짜]]=J$3)),0)),"")),"")</f>
        <v/>
      </c>
      <c r="K24" s="24" t="str">
        <f t="array" ref="K24">IFERROR(INDEX(Table168[[#All],[색상]],MATCH(1,--((Table168[[#All],[시작시간]]&lt;=$C24)*(Table168[[#All],[종료시간]]&gt;=$D24)*(Table168[[#All],[날짜]]=J$3)),0)),"")</f>
        <v/>
      </c>
      <c r="L24" s="22" t="str">
        <f t="array" ref="L24">IFERROR(IF(ISNA(INDEX(Table168[[#All],[표시값]],MATCH(1,--((Table168[[#All],[시작시간]]&lt;=$C23)*(Table168[[#All],[종료시간]]&gt;=$D23)*(Table168[[#All],[날짜]]=L$3)),0))),INDEX(Table168[[#All],[표시값]],MATCH(1,--((Table168[[#All],[시작시간]]&lt;=$C24)*(Table168[[#All],[종료시간]]&gt;=$D24)*(Table168[[#All],[날짜]]=L$3)),0)),IF(INDEX(Table168[[#All],[표시값]],MATCH(1,--((Table168[[#All],[시작시간]]&lt;=$C23)*(Table168[[#All],[종료시간]]&gt;=$D23)*(Table168[[#All],[날짜]]=L$3)),0))&lt;&gt;INDEX(Table168[[#All],[표시값]],MATCH(1,--((Table168[[#All],[시작시간]]&lt;=$C24)*(Table168[[#All],[종료시간]]&gt;=$D24)*(Table168[[#All],[날짜]]=L$3)),0)),INDEX(Table168[[#All],[표시값]],MATCH(1,--((Table168[[#All],[시작시간]]&lt;=$C24)*(Table168[[#All],[종료시간]]&gt;=$D24)*(Table168[[#All],[날짜]]=L$3)),0)),"")),"")</f>
        <v/>
      </c>
      <c r="M24" s="24" t="str">
        <f t="array" ref="M24">IFERROR(INDEX(Table168[[#All],[색상]],MATCH(1,--((Table168[[#All],[시작시간]]&lt;=$C24)*(Table168[[#All],[종료시간]]&gt;=$D24)*(Table168[[#All],[날짜]]=L$3)),0)),"")</f>
        <v/>
      </c>
      <c r="N24" s="22" t="str">
        <f t="array" ref="N24">IFERROR(IF(ISNA(INDEX(Table168[[#All],[표시값]],MATCH(1,--((Table168[[#All],[시작시간]]&lt;=$C23)*(Table168[[#All],[종료시간]]&gt;=$D23)*(Table168[[#All],[날짜]]=N$3)),0))),INDEX(Table168[[#All],[표시값]],MATCH(1,--((Table168[[#All],[시작시간]]&lt;=$C24)*(Table168[[#All],[종료시간]]&gt;=$D24)*(Table168[[#All],[날짜]]=N$3)),0)),IF(INDEX(Table168[[#All],[표시값]],MATCH(1,--((Table168[[#All],[시작시간]]&lt;=$C23)*(Table168[[#All],[종료시간]]&gt;=$D23)*(Table168[[#All],[날짜]]=N$3)),0))&lt;&gt;INDEX(Table168[[#All],[표시값]],MATCH(1,--((Table168[[#All],[시작시간]]&lt;=$C24)*(Table168[[#All],[종료시간]]&gt;=$D24)*(Table168[[#All],[날짜]]=N$3)),0)),INDEX(Table168[[#All],[표시값]],MATCH(1,--((Table168[[#All],[시작시간]]&lt;=$C24)*(Table168[[#All],[종료시간]]&gt;=$D24)*(Table168[[#All],[날짜]]=N$3)),0)),"")),"")</f>
        <v/>
      </c>
      <c r="O24" s="24" t="str">
        <f t="array" ref="O24">IFERROR(INDEX(Table168[[#All],[색상]],MATCH(1,--((Table168[[#All],[시작시간]]&lt;=$C24)*(Table168[[#All],[종료시간]]&gt;=$D24)*(Table168[[#All],[날짜]]=N$3)),0)),"")</f>
        <v/>
      </c>
      <c r="P24" s="22" t="str">
        <f t="array" ref="P24">IFERROR(IF(ISNA(INDEX(Table168[[#All],[표시값]],MATCH(1,--((Table168[[#All],[시작시간]]&lt;=$C23)*(Table168[[#All],[종료시간]]&gt;=$D23)*(Table168[[#All],[날짜]]=P$3)),0))),INDEX(Table168[[#All],[표시값]],MATCH(1,--((Table168[[#All],[시작시간]]&lt;=$C24)*(Table168[[#All],[종료시간]]&gt;=$D24)*(Table168[[#All],[날짜]]=P$3)),0)),IF(INDEX(Table168[[#All],[표시값]],MATCH(1,--((Table168[[#All],[시작시간]]&lt;=$C23)*(Table168[[#All],[종료시간]]&gt;=$D23)*(Table168[[#All],[날짜]]=P$3)),0))&lt;&gt;INDEX(Table168[[#All],[표시값]],MATCH(1,--((Table168[[#All],[시작시간]]&lt;=$C24)*(Table168[[#All],[종료시간]]&gt;=$D24)*(Table168[[#All],[날짜]]=P$3)),0)),INDEX(Table168[[#All],[표시값]],MATCH(1,--((Table168[[#All],[시작시간]]&lt;=$C24)*(Table168[[#All],[종료시간]]&gt;=$D24)*(Table168[[#All],[날짜]]=P$3)),0)),"")),"")</f>
        <v/>
      </c>
      <c r="Q24" s="5" t="str">
        <f t="array" ref="Q24">IFERROR(INDEX(Table168[[#All],[색상]],MATCH(1,--((Table168[[#All],[시작시간]]&lt;=$C24)*(Table168[[#All],[종료시간]]&gt;=$D24)*(Table168[[#All],[날짜]]=P$3)),0)),"")</f>
        <v/>
      </c>
      <c r="R24" s="22" t="str">
        <f t="array" ref="R24">IFERROR(IF(ISNA(INDEX(Table168[[#All],[표시값]],MATCH(1,--((Table168[[#All],[시작시간]]&lt;=$C23)*(Table168[[#All],[종료시간]]&gt;=$D23)*(Table168[[#All],[날짜]]=R$3)),0))),INDEX(Table168[[#All],[표시값]],MATCH(1,--((Table168[[#All],[시작시간]]&lt;=$C24)*(Table168[[#All],[종료시간]]&gt;=$D24)*(Table168[[#All],[날짜]]=R$3)),0)),IF(INDEX(Table168[[#All],[표시값]],MATCH(1,--((Table168[[#All],[시작시간]]&lt;=$C23)*(Table168[[#All],[종료시간]]&gt;=$D23)*(Table168[[#All],[날짜]]=R$3)),0))&lt;&gt;INDEX(Table168[[#All],[표시값]],MATCH(1,--((Table168[[#All],[시작시간]]&lt;=$C24)*(Table168[[#All],[종료시간]]&gt;=$D24)*(Table168[[#All],[날짜]]=R$3)),0)),INDEX(Table168[[#All],[표시값]],MATCH(1,--((Table168[[#All],[시작시간]]&lt;=$C24)*(Table168[[#All],[종료시간]]&gt;=$D24)*(Table168[[#All],[날짜]]=R$3)),0)),"")),"")</f>
        <v/>
      </c>
      <c r="S24" s="5" t="str">
        <f t="array" ref="S24">IFERROR(INDEX(Table168[[#All],[색상]],MATCH(1,--((Table168[[#All],[시작시간]]&lt;=$C24)*(Table168[[#All],[종료시간]]&gt;=$D24)*(Table168[[#All],[날짜]]=R$3)),0)),"")</f>
        <v/>
      </c>
      <c r="T24" s="22" t="str">
        <f t="array" ref="T24">IFERROR(IF(ISNA(INDEX(Table168[[#All],[표시값]],MATCH(1,--((Table168[[#All],[시작시간]]&lt;=$C23)*(Table168[[#All],[종료시간]]&gt;=$D23)*(Table168[[#All],[날짜]]=T$3)),0))),INDEX(Table168[[#All],[표시값]],MATCH(1,--((Table168[[#All],[시작시간]]&lt;=$C24)*(Table168[[#All],[종료시간]]&gt;=$D24)*(Table168[[#All],[날짜]]=T$3)),0)),IF(INDEX(Table168[[#All],[표시값]],MATCH(1,--((Table168[[#All],[시작시간]]&lt;=$C23)*(Table168[[#All],[종료시간]]&gt;=$D23)*(Table168[[#All],[날짜]]=T$3)),0))&lt;&gt;INDEX(Table168[[#All],[표시값]],MATCH(1,--((Table168[[#All],[시작시간]]&lt;=$C24)*(Table168[[#All],[종료시간]]&gt;=$D24)*(Table168[[#All],[날짜]]=T$3)),0)),INDEX(Table168[[#All],[표시값]],MATCH(1,--((Table168[[#All],[시작시간]]&lt;=$C24)*(Table168[[#All],[종료시간]]&gt;=$D24)*(Table168[[#All],[날짜]]=T$3)),0)),"")),"")</f>
        <v/>
      </c>
      <c r="U24" s="5" t="str">
        <f t="array" ref="U24">IFERROR(INDEX(Table168[[#All],[색상]],MATCH(1,--((Table168[[#All],[시작시간]]&lt;=$C24)*(Table168[[#All],[종료시간]]&gt;=$D24)*(Table168[[#All],[날짜]]=T$3)),0)),"")</f>
        <v/>
      </c>
      <c r="W24" s="19">
        <v>45183</v>
      </c>
      <c r="X24" s="20">
        <v>0.54166666666666663</v>
      </c>
      <c r="Y24" s="20">
        <v>0.75</v>
      </c>
      <c r="Z24" s="21" t="s">
        <v>53</v>
      </c>
      <c r="AA24" s="4" t="s">
        <v>52</v>
      </c>
      <c r="AB24" s="4" t="s">
        <v>10</v>
      </c>
      <c r="AC24" s="26" t="str">
        <f>IF(Table168[[#This Row],[아이콘]]="",Table168[[#This Row],[일정]],Table168[[#This Row],[아이콘]]&amp;" "&amp;Table168[[#This Row],[일정]])</f>
        <v>🖱️ 업무</v>
      </c>
    </row>
    <row r="25" spans="2:29" ht="39" customHeight="1" x14ac:dyDescent="0.3">
      <c r="B25" s="15" t="str">
        <f t="shared" si="0"/>
        <v>21:00 - 23:59</v>
      </c>
      <c r="C25" s="32">
        <v>0.875</v>
      </c>
      <c r="D25" s="32">
        <v>0.99930555555555556</v>
      </c>
      <c r="H25" s="22" t="str">
        <f t="array" ref="H25">IFERROR(IF(ISNA(INDEX(Table168[[#All],[표시값]],MATCH(1,--((Table168[[#All],[시작시간]]&lt;=$C24)*(Table168[[#All],[종료시간]]&gt;=$D24)*(Table168[[#All],[날짜]]=H$3)),0))),INDEX(Table168[[#All],[표시값]],MATCH(1,--((Table168[[#All],[시작시간]]&lt;=$C25)*(Table168[[#All],[종료시간]]&gt;=$D25)*(Table168[[#All],[날짜]]=H$3)),0)),IF(INDEX(Table168[[#All],[표시값]],MATCH(1,--((Table168[[#All],[시작시간]]&lt;=$C24)*(Table168[[#All],[종료시간]]&gt;=$D24)*(Table168[[#All],[날짜]]=H$3)),0))&lt;&gt;INDEX(Table168[[#All],[표시값]],MATCH(1,--((Table168[[#All],[시작시간]]&lt;=$C25)*(Table168[[#All],[종료시간]]&gt;=$D25)*(Table168[[#All],[날짜]]=H$3)),0)),INDEX(Table168[[#All],[표시값]],MATCH(1,--((Table168[[#All],[시작시간]]&lt;=$C25)*(Table168[[#All],[종료시간]]&gt;=$D25)*(Table168[[#All],[날짜]]=H$3)),0)),"")),"")</f>
        <v/>
      </c>
      <c r="I25" s="24" t="str">
        <f t="array" ref="I25">IFERROR(INDEX(Table168[[#All],[색상]],MATCH(1,--((Table168[[#All],[시작시간]]&lt;=$C25)*(Table168[[#All],[종료시간]]&gt;=$D25)*(Table168[[#All],[날짜]]=H$3)),0)),"")</f>
        <v/>
      </c>
      <c r="J25" s="22" t="str">
        <f t="array" ref="J25">IFERROR(IF(ISNA(INDEX(Table168[[#All],[표시값]],MATCH(1,--((Table168[[#All],[시작시간]]&lt;=$C24)*(Table168[[#All],[종료시간]]&gt;=$D24)*(Table168[[#All],[날짜]]=J$3)),0))),INDEX(Table168[[#All],[표시값]],MATCH(1,--((Table168[[#All],[시작시간]]&lt;=$C25)*(Table168[[#All],[종료시간]]&gt;=$D25)*(Table168[[#All],[날짜]]=J$3)),0)),IF(INDEX(Table168[[#All],[표시값]],MATCH(1,--((Table168[[#All],[시작시간]]&lt;=$C24)*(Table168[[#All],[종료시간]]&gt;=$D24)*(Table168[[#All],[날짜]]=J$3)),0))&lt;&gt;INDEX(Table168[[#All],[표시값]],MATCH(1,--((Table168[[#All],[시작시간]]&lt;=$C25)*(Table168[[#All],[종료시간]]&gt;=$D25)*(Table168[[#All],[날짜]]=J$3)),0)),INDEX(Table168[[#All],[표시값]],MATCH(1,--((Table168[[#All],[시작시간]]&lt;=$C25)*(Table168[[#All],[종료시간]]&gt;=$D25)*(Table168[[#All],[날짜]]=J$3)),0)),"")),"")</f>
        <v/>
      </c>
      <c r="K25" s="24" t="str">
        <f t="array" ref="K25">IFERROR(INDEX(Table168[[#All],[색상]],MATCH(1,--((Table168[[#All],[시작시간]]&lt;=$C25)*(Table168[[#All],[종료시간]]&gt;=$D25)*(Table168[[#All],[날짜]]=J$3)),0)),"")</f>
        <v/>
      </c>
      <c r="L25" s="22" t="str">
        <f t="array" ref="L25">IFERROR(IF(ISNA(INDEX(Table168[[#All],[표시값]],MATCH(1,--((Table168[[#All],[시작시간]]&lt;=$C24)*(Table168[[#All],[종료시간]]&gt;=$D24)*(Table168[[#All],[날짜]]=L$3)),0))),INDEX(Table168[[#All],[표시값]],MATCH(1,--((Table168[[#All],[시작시간]]&lt;=$C25)*(Table168[[#All],[종료시간]]&gt;=$D25)*(Table168[[#All],[날짜]]=L$3)),0)),IF(INDEX(Table168[[#All],[표시값]],MATCH(1,--((Table168[[#All],[시작시간]]&lt;=$C24)*(Table168[[#All],[종료시간]]&gt;=$D24)*(Table168[[#All],[날짜]]=L$3)),0))&lt;&gt;INDEX(Table168[[#All],[표시값]],MATCH(1,--((Table168[[#All],[시작시간]]&lt;=$C25)*(Table168[[#All],[종료시간]]&gt;=$D25)*(Table168[[#All],[날짜]]=L$3)),0)),INDEX(Table168[[#All],[표시값]],MATCH(1,--((Table168[[#All],[시작시간]]&lt;=$C25)*(Table168[[#All],[종료시간]]&gt;=$D25)*(Table168[[#All],[날짜]]=L$3)),0)),"")),"")</f>
        <v/>
      </c>
      <c r="M25" s="24" t="str">
        <f t="array" ref="M25">IFERROR(INDEX(Table168[[#All],[색상]],MATCH(1,--((Table168[[#All],[시작시간]]&lt;=$C25)*(Table168[[#All],[종료시간]]&gt;=$D25)*(Table168[[#All],[날짜]]=L$3)),0)),"")</f>
        <v/>
      </c>
      <c r="N25" s="22" t="str">
        <f t="array" ref="N25">IFERROR(IF(ISNA(INDEX(Table168[[#All],[표시값]],MATCH(1,--((Table168[[#All],[시작시간]]&lt;=$C24)*(Table168[[#All],[종료시간]]&gt;=$D24)*(Table168[[#All],[날짜]]=N$3)),0))),INDEX(Table168[[#All],[표시값]],MATCH(1,--((Table168[[#All],[시작시간]]&lt;=$C25)*(Table168[[#All],[종료시간]]&gt;=$D25)*(Table168[[#All],[날짜]]=N$3)),0)),IF(INDEX(Table168[[#All],[표시값]],MATCH(1,--((Table168[[#All],[시작시간]]&lt;=$C24)*(Table168[[#All],[종료시간]]&gt;=$D24)*(Table168[[#All],[날짜]]=N$3)),0))&lt;&gt;INDEX(Table168[[#All],[표시값]],MATCH(1,--((Table168[[#All],[시작시간]]&lt;=$C25)*(Table168[[#All],[종료시간]]&gt;=$D25)*(Table168[[#All],[날짜]]=N$3)),0)),INDEX(Table168[[#All],[표시값]],MATCH(1,--((Table168[[#All],[시작시간]]&lt;=$C25)*(Table168[[#All],[종료시간]]&gt;=$D25)*(Table168[[#All],[날짜]]=N$3)),0)),"")),"")</f>
        <v/>
      </c>
      <c r="O25" s="24" t="str">
        <f t="array" ref="O25">IFERROR(INDEX(Table168[[#All],[색상]],MATCH(1,--((Table168[[#All],[시작시간]]&lt;=$C25)*(Table168[[#All],[종료시간]]&gt;=$D25)*(Table168[[#All],[날짜]]=N$3)),0)),"")</f>
        <v/>
      </c>
      <c r="P25" s="22" t="str">
        <f t="array" ref="P25">IFERROR(IF(ISNA(INDEX(Table168[[#All],[표시값]],MATCH(1,--((Table168[[#All],[시작시간]]&lt;=$C24)*(Table168[[#All],[종료시간]]&gt;=$D24)*(Table168[[#All],[날짜]]=P$3)),0))),INDEX(Table168[[#All],[표시값]],MATCH(1,--((Table168[[#All],[시작시간]]&lt;=$C25)*(Table168[[#All],[종료시간]]&gt;=$D25)*(Table168[[#All],[날짜]]=P$3)),0)),IF(INDEX(Table168[[#All],[표시값]],MATCH(1,--((Table168[[#All],[시작시간]]&lt;=$C24)*(Table168[[#All],[종료시간]]&gt;=$D24)*(Table168[[#All],[날짜]]=P$3)),0))&lt;&gt;INDEX(Table168[[#All],[표시값]],MATCH(1,--((Table168[[#All],[시작시간]]&lt;=$C25)*(Table168[[#All],[종료시간]]&gt;=$D25)*(Table168[[#All],[날짜]]=P$3)),0)),INDEX(Table168[[#All],[표시값]],MATCH(1,--((Table168[[#All],[시작시간]]&lt;=$C25)*(Table168[[#All],[종료시간]]&gt;=$D25)*(Table168[[#All],[날짜]]=P$3)),0)),"")),"")</f>
        <v/>
      </c>
      <c r="Q25" s="5" t="str">
        <f t="array" ref="Q25">IFERROR(INDEX(Table168[[#All],[색상]],MATCH(1,--((Table168[[#All],[시작시간]]&lt;=$C25)*(Table168[[#All],[종료시간]]&gt;=$D25)*(Table168[[#All],[날짜]]=P$3)),0)),"")</f>
        <v/>
      </c>
      <c r="R25" s="22" t="str">
        <f t="array" ref="R25">IFERROR(IF(ISNA(INDEX(Table168[[#All],[표시값]],MATCH(1,--((Table168[[#All],[시작시간]]&lt;=$C24)*(Table168[[#All],[종료시간]]&gt;=$D24)*(Table168[[#All],[날짜]]=R$3)),0))),INDEX(Table168[[#All],[표시값]],MATCH(1,--((Table168[[#All],[시작시간]]&lt;=$C25)*(Table168[[#All],[종료시간]]&gt;=$D25)*(Table168[[#All],[날짜]]=R$3)),0)),IF(INDEX(Table168[[#All],[표시값]],MATCH(1,--((Table168[[#All],[시작시간]]&lt;=$C24)*(Table168[[#All],[종료시간]]&gt;=$D24)*(Table168[[#All],[날짜]]=R$3)),0))&lt;&gt;INDEX(Table168[[#All],[표시값]],MATCH(1,--((Table168[[#All],[시작시간]]&lt;=$C25)*(Table168[[#All],[종료시간]]&gt;=$D25)*(Table168[[#All],[날짜]]=R$3)),0)),INDEX(Table168[[#All],[표시값]],MATCH(1,--((Table168[[#All],[시작시간]]&lt;=$C25)*(Table168[[#All],[종료시간]]&gt;=$D25)*(Table168[[#All],[날짜]]=R$3)),0)),"")),"")</f>
        <v/>
      </c>
      <c r="S25" s="5" t="str">
        <f t="array" ref="S25">IFERROR(INDEX(Table168[[#All],[색상]],MATCH(1,--((Table168[[#All],[시작시간]]&lt;=$C25)*(Table168[[#All],[종료시간]]&gt;=$D25)*(Table168[[#All],[날짜]]=R$3)),0)),"")</f>
        <v/>
      </c>
      <c r="T25" s="22" t="str">
        <f t="array" ref="T25">IFERROR(IF(ISNA(INDEX(Table168[[#All],[표시값]],MATCH(1,--((Table168[[#All],[시작시간]]&lt;=$C24)*(Table168[[#All],[종료시간]]&gt;=$D24)*(Table168[[#All],[날짜]]=T$3)),0))),INDEX(Table168[[#All],[표시값]],MATCH(1,--((Table168[[#All],[시작시간]]&lt;=$C25)*(Table168[[#All],[종료시간]]&gt;=$D25)*(Table168[[#All],[날짜]]=T$3)),0)),IF(INDEX(Table168[[#All],[표시값]],MATCH(1,--((Table168[[#All],[시작시간]]&lt;=$C24)*(Table168[[#All],[종료시간]]&gt;=$D24)*(Table168[[#All],[날짜]]=T$3)),0))&lt;&gt;INDEX(Table168[[#All],[표시값]],MATCH(1,--((Table168[[#All],[시작시간]]&lt;=$C25)*(Table168[[#All],[종료시간]]&gt;=$D25)*(Table168[[#All],[날짜]]=T$3)),0)),INDEX(Table168[[#All],[표시값]],MATCH(1,--((Table168[[#All],[시작시간]]&lt;=$C25)*(Table168[[#All],[종료시간]]&gt;=$D25)*(Table168[[#All],[날짜]]=T$3)),0)),"")),"")</f>
        <v/>
      </c>
      <c r="U25" s="5" t="str">
        <f t="array" ref="U25">IFERROR(INDEX(Table168[[#All],[색상]],MATCH(1,--((Table168[[#All],[시작시간]]&lt;=$C25)*(Table168[[#All],[종료시간]]&gt;=$D25)*(Table168[[#All],[날짜]]=T$3)),0)),"")</f>
        <v/>
      </c>
      <c r="W25" s="19">
        <v>45184</v>
      </c>
      <c r="X25" s="20">
        <v>0.54166666666666663</v>
      </c>
      <c r="Y25" s="20">
        <v>0.75</v>
      </c>
      <c r="Z25" s="21" t="s">
        <v>53</v>
      </c>
      <c r="AA25" s="4" t="s">
        <v>52</v>
      </c>
      <c r="AB25" s="4" t="s">
        <v>10</v>
      </c>
      <c r="AC25" s="26" t="str">
        <f>IF(Table168[[#This Row],[아이콘]]="",Table168[[#This Row],[일정]],Table168[[#This Row],[아이콘]]&amp;" "&amp;Table168[[#This Row],[일정]])</f>
        <v>🖱️ 업무</v>
      </c>
    </row>
    <row r="26" spans="2:29" ht="39" customHeight="1" x14ac:dyDescent="0.3">
      <c r="B26" s="15" t="str">
        <f t="shared" si="0"/>
        <v>0:00 - 1:30</v>
      </c>
      <c r="C26" s="32">
        <v>0</v>
      </c>
      <c r="D26" s="32">
        <v>6.25E-2</v>
      </c>
      <c r="H26" s="22" t="str">
        <f t="array" ref="H26">IFERROR(IF(ISNA(INDEX(Table168[[#All],[표시값]],MATCH(1,--((Table168[[#All],[시작시간]]&lt;=$C25)*(Table168[[#All],[종료시간]]&gt;=$D25)*(Table168[[#All],[날짜]]=H$3)),0))),INDEX(Table168[[#All],[표시값]],MATCH(1,--((Table168[[#All],[시작시간]]&lt;=$C26)*(Table168[[#All],[종료시간]]&gt;=$D26)*(Table168[[#All],[날짜]]=H$3)),0)),IF(INDEX(Table168[[#All],[표시값]],MATCH(1,--((Table168[[#All],[시작시간]]&lt;=$C25)*(Table168[[#All],[종료시간]]&gt;=$D25)*(Table168[[#All],[날짜]]=H$3)),0))&lt;&gt;INDEX(Table168[[#All],[표시값]],MATCH(1,--((Table168[[#All],[시작시간]]&lt;=$C26)*(Table168[[#All],[종료시간]]&gt;=$D26)*(Table168[[#All],[날짜]]=H$3)),0)),INDEX(Table168[[#All],[표시값]],MATCH(1,--((Table168[[#All],[시작시간]]&lt;=$C26)*(Table168[[#All],[종료시간]]&gt;=$D26)*(Table168[[#All],[날짜]]=H$3)),0)),"")),"")</f>
        <v/>
      </c>
      <c r="I26" s="24" t="str">
        <f t="array" ref="I26">IFERROR(INDEX(Table168[[#All],[색상]],MATCH(1,--((Table168[[#All],[시작시간]]&lt;=$C26)*(Table168[[#All],[종료시간]]&gt;=$D26)*(Table168[[#All],[날짜]]=H$3)),0)),"")</f>
        <v/>
      </c>
      <c r="J26" s="22" t="str">
        <f t="array" ref="J26">IFERROR(IF(ISNA(INDEX(Table168[[#All],[표시값]],MATCH(1,--((Table168[[#All],[시작시간]]&lt;=$C25)*(Table168[[#All],[종료시간]]&gt;=$D25)*(Table168[[#All],[날짜]]=J$3)),0))),INDEX(Table168[[#All],[표시값]],MATCH(1,--((Table168[[#All],[시작시간]]&lt;=$C26)*(Table168[[#All],[종료시간]]&gt;=$D26)*(Table168[[#All],[날짜]]=J$3)),0)),IF(INDEX(Table168[[#All],[표시값]],MATCH(1,--((Table168[[#All],[시작시간]]&lt;=$C25)*(Table168[[#All],[종료시간]]&gt;=$D25)*(Table168[[#All],[날짜]]=J$3)),0))&lt;&gt;INDEX(Table168[[#All],[표시값]],MATCH(1,--((Table168[[#All],[시작시간]]&lt;=$C26)*(Table168[[#All],[종료시간]]&gt;=$D26)*(Table168[[#All],[날짜]]=J$3)),0)),INDEX(Table168[[#All],[표시값]],MATCH(1,--((Table168[[#All],[시작시간]]&lt;=$C26)*(Table168[[#All],[종료시간]]&gt;=$D26)*(Table168[[#All],[날짜]]=J$3)),0)),"")),"")</f>
        <v/>
      </c>
      <c r="K26" s="24" t="str">
        <f t="array" ref="K26">IFERROR(INDEX(Table168[[#All],[색상]],MATCH(1,--((Table168[[#All],[시작시간]]&lt;=$C26)*(Table168[[#All],[종료시간]]&gt;=$D26)*(Table168[[#All],[날짜]]=J$3)),0)),"")</f>
        <v/>
      </c>
      <c r="L26" s="22" t="str">
        <f t="array" ref="L26">IFERROR(IF(ISNA(INDEX(Table168[[#All],[표시값]],MATCH(1,--((Table168[[#All],[시작시간]]&lt;=$C25)*(Table168[[#All],[종료시간]]&gt;=$D25)*(Table168[[#All],[날짜]]=L$3)),0))),INDEX(Table168[[#All],[표시값]],MATCH(1,--((Table168[[#All],[시작시간]]&lt;=$C26)*(Table168[[#All],[종료시간]]&gt;=$D26)*(Table168[[#All],[날짜]]=L$3)),0)),IF(INDEX(Table168[[#All],[표시값]],MATCH(1,--((Table168[[#All],[시작시간]]&lt;=$C25)*(Table168[[#All],[종료시간]]&gt;=$D25)*(Table168[[#All],[날짜]]=L$3)),0))&lt;&gt;INDEX(Table168[[#All],[표시값]],MATCH(1,--((Table168[[#All],[시작시간]]&lt;=$C26)*(Table168[[#All],[종료시간]]&gt;=$D26)*(Table168[[#All],[날짜]]=L$3)),0)),INDEX(Table168[[#All],[표시값]],MATCH(1,--((Table168[[#All],[시작시간]]&lt;=$C26)*(Table168[[#All],[종료시간]]&gt;=$D26)*(Table168[[#All],[날짜]]=L$3)),0)),"")),"")</f>
        <v/>
      </c>
      <c r="M26" s="24" t="str">
        <f t="array" ref="M26">IFERROR(INDEX(Table168[[#All],[색상]],MATCH(1,--((Table168[[#All],[시작시간]]&lt;=$C26)*(Table168[[#All],[종료시간]]&gt;=$D26)*(Table168[[#All],[날짜]]=L$3)),0)),"")</f>
        <v/>
      </c>
      <c r="N26" s="22" t="str">
        <f t="array" ref="N26">IFERROR(IF(ISNA(INDEX(Table168[[#All],[표시값]],MATCH(1,--((Table168[[#All],[시작시간]]&lt;=$C25)*(Table168[[#All],[종료시간]]&gt;=$D25)*(Table168[[#All],[날짜]]=N$3)),0))),INDEX(Table168[[#All],[표시값]],MATCH(1,--((Table168[[#All],[시작시간]]&lt;=$C26)*(Table168[[#All],[종료시간]]&gt;=$D26)*(Table168[[#All],[날짜]]=N$3)),0)),IF(INDEX(Table168[[#All],[표시값]],MATCH(1,--((Table168[[#All],[시작시간]]&lt;=$C25)*(Table168[[#All],[종료시간]]&gt;=$D25)*(Table168[[#All],[날짜]]=N$3)),0))&lt;&gt;INDEX(Table168[[#All],[표시값]],MATCH(1,--((Table168[[#All],[시작시간]]&lt;=$C26)*(Table168[[#All],[종료시간]]&gt;=$D26)*(Table168[[#All],[날짜]]=N$3)),0)),INDEX(Table168[[#All],[표시값]],MATCH(1,--((Table168[[#All],[시작시간]]&lt;=$C26)*(Table168[[#All],[종료시간]]&gt;=$D26)*(Table168[[#All],[날짜]]=N$3)),0)),"")),"")</f>
        <v/>
      </c>
      <c r="O26" s="24" t="str">
        <f t="array" ref="O26">IFERROR(INDEX(Table168[[#All],[색상]],MATCH(1,--((Table168[[#All],[시작시간]]&lt;=$C26)*(Table168[[#All],[종료시간]]&gt;=$D26)*(Table168[[#All],[날짜]]=N$3)),0)),"")</f>
        <v/>
      </c>
      <c r="P26" s="22" t="str">
        <f t="array" ref="P26">IFERROR(IF(ISNA(INDEX(Table168[[#All],[표시값]],MATCH(1,--((Table168[[#All],[시작시간]]&lt;=$C25)*(Table168[[#All],[종료시간]]&gt;=$D25)*(Table168[[#All],[날짜]]=P$3)),0))),INDEX(Table168[[#All],[표시값]],MATCH(1,--((Table168[[#All],[시작시간]]&lt;=$C26)*(Table168[[#All],[종료시간]]&gt;=$D26)*(Table168[[#All],[날짜]]=P$3)),0)),IF(INDEX(Table168[[#All],[표시값]],MATCH(1,--((Table168[[#All],[시작시간]]&lt;=$C25)*(Table168[[#All],[종료시간]]&gt;=$D25)*(Table168[[#All],[날짜]]=P$3)),0))&lt;&gt;INDEX(Table168[[#All],[표시값]],MATCH(1,--((Table168[[#All],[시작시간]]&lt;=$C26)*(Table168[[#All],[종료시간]]&gt;=$D26)*(Table168[[#All],[날짜]]=P$3)),0)),INDEX(Table168[[#All],[표시값]],MATCH(1,--((Table168[[#All],[시작시간]]&lt;=$C26)*(Table168[[#All],[종료시간]]&gt;=$D26)*(Table168[[#All],[날짜]]=P$3)),0)),"")),"")</f>
        <v/>
      </c>
      <c r="Q26" s="5" t="str">
        <f t="array" ref="Q26">IFERROR(INDEX(Table168[[#All],[색상]],MATCH(1,--((Table168[[#All],[시작시간]]&lt;=$C26)*(Table168[[#All],[종료시간]]&gt;=$D26)*(Table168[[#All],[날짜]]=P$3)),0)),"")</f>
        <v/>
      </c>
      <c r="R26" s="22" t="str">
        <f t="array" ref="R26">IFERROR(IF(ISNA(INDEX(Table168[[#All],[표시값]],MATCH(1,--((Table168[[#All],[시작시간]]&lt;=$C25)*(Table168[[#All],[종료시간]]&gt;=$D25)*(Table168[[#All],[날짜]]=R$3)),0))),INDEX(Table168[[#All],[표시값]],MATCH(1,--((Table168[[#All],[시작시간]]&lt;=$C26)*(Table168[[#All],[종료시간]]&gt;=$D26)*(Table168[[#All],[날짜]]=R$3)),0)),IF(INDEX(Table168[[#All],[표시값]],MATCH(1,--((Table168[[#All],[시작시간]]&lt;=$C25)*(Table168[[#All],[종료시간]]&gt;=$D25)*(Table168[[#All],[날짜]]=R$3)),0))&lt;&gt;INDEX(Table168[[#All],[표시값]],MATCH(1,--((Table168[[#All],[시작시간]]&lt;=$C26)*(Table168[[#All],[종료시간]]&gt;=$D26)*(Table168[[#All],[날짜]]=R$3)),0)),INDEX(Table168[[#All],[표시값]],MATCH(1,--((Table168[[#All],[시작시간]]&lt;=$C26)*(Table168[[#All],[종료시간]]&gt;=$D26)*(Table168[[#All],[날짜]]=R$3)),0)),"")),"")</f>
        <v/>
      </c>
      <c r="S26" s="5" t="str">
        <f t="array" ref="S26">IFERROR(INDEX(Table168[[#All],[색상]],MATCH(1,--((Table168[[#All],[시작시간]]&lt;=$C26)*(Table168[[#All],[종료시간]]&gt;=$D26)*(Table168[[#All],[날짜]]=R$3)),0)),"")</f>
        <v/>
      </c>
      <c r="T26" s="22" t="str">
        <f t="array" ref="T26">IFERROR(IF(ISNA(INDEX(Table168[[#All],[표시값]],MATCH(1,--((Table168[[#All],[시작시간]]&lt;=$C25)*(Table168[[#All],[종료시간]]&gt;=$D25)*(Table168[[#All],[날짜]]=T$3)),0))),INDEX(Table168[[#All],[표시값]],MATCH(1,--((Table168[[#All],[시작시간]]&lt;=$C26)*(Table168[[#All],[종료시간]]&gt;=$D26)*(Table168[[#All],[날짜]]=T$3)),0)),IF(INDEX(Table168[[#All],[표시값]],MATCH(1,--((Table168[[#All],[시작시간]]&lt;=$C25)*(Table168[[#All],[종료시간]]&gt;=$D25)*(Table168[[#All],[날짜]]=T$3)),0))&lt;&gt;INDEX(Table168[[#All],[표시값]],MATCH(1,--((Table168[[#All],[시작시간]]&lt;=$C26)*(Table168[[#All],[종료시간]]&gt;=$D26)*(Table168[[#All],[날짜]]=T$3)),0)),INDEX(Table168[[#All],[표시값]],MATCH(1,--((Table168[[#All],[시작시간]]&lt;=$C26)*(Table168[[#All],[종료시간]]&gt;=$D26)*(Table168[[#All],[날짜]]=T$3)),0)),"")),"")</f>
        <v/>
      </c>
      <c r="U26" s="5" t="str">
        <f t="array" ref="U26">IFERROR(INDEX(Table168[[#All],[색상]],MATCH(1,--((Table168[[#All],[시작시간]]&lt;=$C26)*(Table168[[#All],[종료시간]]&gt;=$D26)*(Table168[[#All],[날짜]]=T$3)),0)),"")</f>
        <v/>
      </c>
      <c r="W26" s="19">
        <v>45181</v>
      </c>
      <c r="X26" s="20">
        <v>0.75</v>
      </c>
      <c r="Y26" s="20">
        <v>0.79166666666666663</v>
      </c>
      <c r="Z26" s="21" t="s">
        <v>51</v>
      </c>
      <c r="AA26" s="4" t="s">
        <v>56</v>
      </c>
      <c r="AB26" s="4" t="s">
        <v>31</v>
      </c>
      <c r="AC26" s="26" t="str">
        <f>IF(Table168[[#This Row],[아이콘]]="",Table168[[#This Row],[일정]],Table168[[#This Row],[아이콘]]&amp;" "&amp;Table168[[#This Row],[일정]])</f>
        <v>🚘 퇴근</v>
      </c>
    </row>
    <row r="27" spans="2:29" ht="39" customHeight="1" x14ac:dyDescent="0.3">
      <c r="W27" s="19">
        <v>45182</v>
      </c>
      <c r="X27" s="20">
        <v>0.75</v>
      </c>
      <c r="Y27" s="20">
        <v>0.79166666666666663</v>
      </c>
      <c r="Z27" s="21" t="s">
        <v>51</v>
      </c>
      <c r="AA27" s="4" t="s">
        <v>56</v>
      </c>
      <c r="AB27" s="4" t="s">
        <v>31</v>
      </c>
      <c r="AC27" s="26" t="str">
        <f>IF(Table168[[#This Row],[아이콘]]="",Table168[[#This Row],[일정]],Table168[[#This Row],[아이콘]]&amp;" "&amp;Table168[[#This Row],[일정]])</f>
        <v>🚘 퇴근</v>
      </c>
    </row>
    <row r="28" spans="2:29" ht="39" customHeight="1" x14ac:dyDescent="0.3">
      <c r="W28" s="19">
        <v>45183</v>
      </c>
      <c r="X28" s="20">
        <v>0.75</v>
      </c>
      <c r="Y28" s="20">
        <v>0.79166666666666663</v>
      </c>
      <c r="Z28" s="21" t="s">
        <v>51</v>
      </c>
      <c r="AA28" s="4" t="s">
        <v>56</v>
      </c>
      <c r="AB28" s="4" t="s">
        <v>31</v>
      </c>
      <c r="AC28" s="26" t="str">
        <f>IF(Table168[[#This Row],[아이콘]]="",Table168[[#This Row],[일정]],Table168[[#This Row],[아이콘]]&amp;" "&amp;Table168[[#This Row],[일정]])</f>
        <v>🚘 퇴근</v>
      </c>
    </row>
    <row r="29" spans="2:29" ht="39" customHeight="1" x14ac:dyDescent="0.3">
      <c r="W29" s="19">
        <v>45184</v>
      </c>
      <c r="X29" s="20">
        <v>0.75</v>
      </c>
      <c r="Y29" s="20">
        <v>0.79166666666666663</v>
      </c>
      <c r="Z29" s="21" t="s">
        <v>51</v>
      </c>
      <c r="AA29" s="4" t="s">
        <v>56</v>
      </c>
      <c r="AB29" s="4" t="s">
        <v>31</v>
      </c>
      <c r="AC29" s="26" t="str">
        <f>IF(Table168[[#This Row],[아이콘]]="",Table168[[#This Row],[일정]],Table168[[#This Row],[아이콘]]&amp;" "&amp;Table168[[#This Row],[일정]])</f>
        <v>🚘 퇴근</v>
      </c>
    </row>
    <row r="30" spans="2:29" ht="39" customHeight="1" x14ac:dyDescent="0.3">
      <c r="W30" s="19">
        <v>45181</v>
      </c>
      <c r="X30" s="20">
        <v>0.79166666666666663</v>
      </c>
      <c r="Y30" s="20">
        <v>0.83333333333333337</v>
      </c>
      <c r="Z30" s="21" t="s">
        <v>55</v>
      </c>
      <c r="AA30" s="4" t="s">
        <v>57</v>
      </c>
      <c r="AB30" s="4" t="s">
        <v>28</v>
      </c>
      <c r="AC30" s="26" t="str">
        <f>IF(Table168[[#This Row],[아이콘]]="",Table168[[#This Row],[일정]],Table168[[#This Row],[아이콘]]&amp;" "&amp;Table168[[#This Row],[일정]])</f>
        <v>🍚 저녘</v>
      </c>
    </row>
    <row r="31" spans="2:29" ht="39" customHeight="1" x14ac:dyDescent="0.3">
      <c r="W31" s="19">
        <v>45182</v>
      </c>
      <c r="X31" s="20">
        <v>0.79166666666666663</v>
      </c>
      <c r="Y31" s="20">
        <v>0.83333333333333337</v>
      </c>
      <c r="Z31" s="21" t="s">
        <v>55</v>
      </c>
      <c r="AA31" s="4" t="s">
        <v>57</v>
      </c>
      <c r="AB31" s="4" t="s">
        <v>28</v>
      </c>
      <c r="AC31" s="26" t="str">
        <f>IF(Table168[[#This Row],[아이콘]]="",Table168[[#This Row],[일정]],Table168[[#This Row],[아이콘]]&amp;" "&amp;Table168[[#This Row],[일정]])</f>
        <v>🍚 저녘</v>
      </c>
    </row>
    <row r="32" spans="2:29" ht="39" customHeight="1" x14ac:dyDescent="0.3">
      <c r="W32" s="19">
        <v>45183</v>
      </c>
      <c r="X32" s="20">
        <v>0.79166666666666663</v>
      </c>
      <c r="Y32" s="20">
        <v>0.83333333333333337</v>
      </c>
      <c r="Z32" s="21" t="s">
        <v>55</v>
      </c>
      <c r="AA32" s="4" t="s">
        <v>57</v>
      </c>
      <c r="AB32" s="4" t="s">
        <v>28</v>
      </c>
      <c r="AC32" s="26" t="str">
        <f>IF(Table168[[#This Row],[아이콘]]="",Table168[[#This Row],[일정]],Table168[[#This Row],[아이콘]]&amp;" "&amp;Table168[[#This Row],[일정]])</f>
        <v>🍚 저녘</v>
      </c>
    </row>
    <row r="33" spans="23:29" ht="39" customHeight="1" x14ac:dyDescent="0.3">
      <c r="W33" s="19">
        <v>45184</v>
      </c>
      <c r="X33" s="20">
        <v>0.79166666666666663</v>
      </c>
      <c r="Y33" s="20">
        <v>0.83333333333333337</v>
      </c>
      <c r="Z33" s="21" t="s">
        <v>55</v>
      </c>
      <c r="AA33" s="4" t="s">
        <v>57</v>
      </c>
      <c r="AB33" s="4" t="s">
        <v>28</v>
      </c>
      <c r="AC33" s="26" t="str">
        <f>IF(Table168[[#This Row],[아이콘]]="",Table168[[#This Row],[일정]],Table168[[#This Row],[아이콘]]&amp;" "&amp;Table168[[#This Row],[일정]])</f>
        <v>🍚 저녘</v>
      </c>
    </row>
    <row r="34" spans="23:29" ht="39" customHeight="1" x14ac:dyDescent="0.3">
      <c r="W34" s="19">
        <v>45181</v>
      </c>
      <c r="X34" s="20">
        <v>0.83333333333333337</v>
      </c>
      <c r="Y34" s="20">
        <v>0.875</v>
      </c>
      <c r="Z34" s="21" t="s">
        <v>59</v>
      </c>
      <c r="AA34" s="4" t="s">
        <v>58</v>
      </c>
      <c r="AB34" s="4" t="s">
        <v>30</v>
      </c>
      <c r="AC34" s="26" t="str">
        <f>IF(Table168[[#This Row],[아이콘]]="",Table168[[#This Row],[일정]],Table168[[#This Row],[아이콘]]&amp;" "&amp;Table168[[#This Row],[일정]])</f>
        <v>👟 운동</v>
      </c>
    </row>
    <row r="35" spans="23:29" ht="39" customHeight="1" x14ac:dyDescent="0.3">
      <c r="W35" s="19">
        <v>45184</v>
      </c>
      <c r="X35" s="20">
        <v>0.83333333333333337</v>
      </c>
      <c r="Y35" s="20">
        <v>0.875</v>
      </c>
      <c r="Z35" s="21" t="s">
        <v>59</v>
      </c>
      <c r="AA35" s="4" t="s">
        <v>58</v>
      </c>
      <c r="AB35" s="4" t="s">
        <v>30</v>
      </c>
      <c r="AC35" s="26" t="str">
        <f>IF(Table168[[#This Row],[아이콘]]="",Table168[[#This Row],[일정]],Table168[[#This Row],[아이콘]]&amp;" "&amp;Table168[[#This Row],[일정]])</f>
        <v>👟 운동</v>
      </c>
    </row>
    <row r="36" spans="23:29" ht="39" customHeight="1" x14ac:dyDescent="0.3">
      <c r="W36" s="19">
        <v>45181</v>
      </c>
      <c r="X36" s="20">
        <v>0.875</v>
      </c>
      <c r="Y36" s="20">
        <v>0.99930555555555556</v>
      </c>
      <c r="Z36" s="21" t="s">
        <v>60</v>
      </c>
      <c r="AA36" s="4" t="s">
        <v>61</v>
      </c>
      <c r="AB36" s="29" t="s">
        <v>9</v>
      </c>
      <c r="AC36" s="26" t="str">
        <f>IF(Table168[[#This Row],[아이콘]]="",Table168[[#This Row],[일정]],Table168[[#This Row],[아이콘]]&amp;" "&amp;Table168[[#This Row],[일정]])</f>
        <v>🎮 게임(엘든링)</v>
      </c>
    </row>
    <row r="37" spans="23:29" ht="39" customHeight="1" x14ac:dyDescent="0.3">
      <c r="W37" s="19">
        <v>45181</v>
      </c>
      <c r="X37" s="20">
        <v>0</v>
      </c>
      <c r="Y37" s="20">
        <v>6.25E-2</v>
      </c>
      <c r="Z37" s="21" t="s">
        <v>60</v>
      </c>
      <c r="AA37" s="4" t="s">
        <v>61</v>
      </c>
      <c r="AB37" s="29" t="s">
        <v>9</v>
      </c>
      <c r="AC37" s="26" t="str">
        <f>IF(Table168[[#This Row],[아이콘]]="",Table168[[#This Row],[일정]],Table168[[#This Row],[아이콘]]&amp;" "&amp;Table168[[#This Row],[일정]])</f>
        <v>🎮 게임(엘든링)</v>
      </c>
    </row>
    <row r="38" spans="23:29" ht="39" customHeight="1" x14ac:dyDescent="0.3">
      <c r="W38" s="19">
        <v>45182</v>
      </c>
      <c r="X38" s="20">
        <v>0.875</v>
      </c>
      <c r="Y38" s="20">
        <v>0.99930555555555556</v>
      </c>
      <c r="Z38" s="21" t="s">
        <v>60</v>
      </c>
      <c r="AA38" s="4" t="s">
        <v>61</v>
      </c>
      <c r="AB38" s="29" t="s">
        <v>9</v>
      </c>
      <c r="AC38" s="26" t="str">
        <f>IF(Table168[[#This Row],[아이콘]]="",Table168[[#This Row],[일정]],Table168[[#This Row],[아이콘]]&amp;" "&amp;Table168[[#This Row],[일정]])</f>
        <v>🎮 게임(엘든링)</v>
      </c>
    </row>
    <row r="39" spans="23:29" ht="39" customHeight="1" x14ac:dyDescent="0.3">
      <c r="W39" s="19">
        <v>45182</v>
      </c>
      <c r="X39" s="20">
        <v>0</v>
      </c>
      <c r="Y39" s="20">
        <v>6.25E-2</v>
      </c>
      <c r="Z39" s="21" t="s">
        <v>60</v>
      </c>
      <c r="AA39" s="4" t="s">
        <v>61</v>
      </c>
      <c r="AB39" s="29" t="s">
        <v>9</v>
      </c>
      <c r="AC39" s="26" t="str">
        <f>IF(Table168[[#This Row],[아이콘]]="",Table168[[#This Row],[일정]],Table168[[#This Row],[아이콘]]&amp;" "&amp;Table168[[#This Row],[일정]])</f>
        <v>🎮 게임(엘든링)</v>
      </c>
    </row>
    <row r="40" spans="23:29" ht="39" customHeight="1" x14ac:dyDescent="0.3">
      <c r="W40" s="19">
        <v>45183</v>
      </c>
      <c r="X40" s="20">
        <v>0.875</v>
      </c>
      <c r="Y40" s="20">
        <v>0.99930555555555556</v>
      </c>
      <c r="Z40" s="21" t="s">
        <v>60</v>
      </c>
      <c r="AA40" s="4" t="s">
        <v>61</v>
      </c>
      <c r="AB40" s="29" t="s">
        <v>9</v>
      </c>
      <c r="AC40" s="26" t="str">
        <f>IF(Table168[[#This Row],[아이콘]]="",Table168[[#This Row],[일정]],Table168[[#This Row],[아이콘]]&amp;" "&amp;Table168[[#This Row],[일정]])</f>
        <v>🎮 게임(엘든링)</v>
      </c>
    </row>
    <row r="41" spans="23:29" ht="39" customHeight="1" x14ac:dyDescent="0.3">
      <c r="W41" s="19">
        <v>45183</v>
      </c>
      <c r="X41" s="20">
        <v>0</v>
      </c>
      <c r="Y41" s="20">
        <v>6.25E-2</v>
      </c>
      <c r="Z41" s="21" t="s">
        <v>60</v>
      </c>
      <c r="AA41" s="4" t="s">
        <v>61</v>
      </c>
      <c r="AB41" s="29" t="s">
        <v>9</v>
      </c>
      <c r="AC41" s="26" t="str">
        <f>IF(Table168[[#This Row],[아이콘]]="",Table168[[#This Row],[일정]],Table168[[#This Row],[아이콘]]&amp;" "&amp;Table168[[#This Row],[일정]])</f>
        <v>🎮 게임(엘든링)</v>
      </c>
    </row>
    <row r="42" spans="23:29" ht="39" customHeight="1" x14ac:dyDescent="0.3">
      <c r="W42" s="19">
        <v>45184</v>
      </c>
      <c r="X42" s="20">
        <v>0.875</v>
      </c>
      <c r="Y42" s="20">
        <v>0.99930555555555556</v>
      </c>
      <c r="Z42" s="21" t="s">
        <v>60</v>
      </c>
      <c r="AA42" s="4" t="s">
        <v>61</v>
      </c>
      <c r="AB42" s="29" t="s">
        <v>9</v>
      </c>
      <c r="AC42" s="26" t="str">
        <f>IF(Table168[[#This Row],[아이콘]]="",Table168[[#This Row],[일정]],Table168[[#This Row],[아이콘]]&amp;" "&amp;Table168[[#This Row],[일정]])</f>
        <v>🎮 게임(엘든링)</v>
      </c>
    </row>
    <row r="43" spans="23:29" ht="39" customHeight="1" x14ac:dyDescent="0.3">
      <c r="W43" s="19">
        <v>45184</v>
      </c>
      <c r="X43" s="20">
        <v>0</v>
      </c>
      <c r="Y43" s="20">
        <v>6.25E-2</v>
      </c>
      <c r="Z43" s="21" t="s">
        <v>60</v>
      </c>
      <c r="AA43" s="4" t="s">
        <v>61</v>
      </c>
      <c r="AB43" s="29" t="s">
        <v>9</v>
      </c>
      <c r="AC43" s="26" t="str">
        <f>IF(Table168[[#This Row],[아이콘]]="",Table168[[#This Row],[일정]],Table168[[#This Row],[아이콘]]&amp;" "&amp;Table168[[#This Row],[일정]])</f>
        <v>🎮 게임(엘든링)</v>
      </c>
    </row>
    <row r="44" spans="23:29" ht="39" customHeight="1" x14ac:dyDescent="0.3">
      <c r="W44" s="19">
        <v>45185</v>
      </c>
      <c r="X44" s="20">
        <v>6.25E-2</v>
      </c>
      <c r="Y44" s="20">
        <v>0.125</v>
      </c>
      <c r="Z44" s="21" t="s">
        <v>60</v>
      </c>
      <c r="AA44" s="4" t="s">
        <v>61</v>
      </c>
      <c r="AB44" s="29" t="s">
        <v>9</v>
      </c>
      <c r="AC44" s="26" t="str">
        <f>IF(Table168[[#This Row],[아이콘]]="",Table168[[#This Row],[일정]],Table168[[#This Row],[아이콘]]&amp;" "&amp;Table168[[#This Row],[일정]])</f>
        <v>🎮 게임(엘든링)</v>
      </c>
    </row>
    <row r="45" spans="23:29" ht="39" customHeight="1" x14ac:dyDescent="0.3">
      <c r="W45" s="19">
        <v>45185</v>
      </c>
      <c r="X45" s="20">
        <v>0.125</v>
      </c>
      <c r="Y45" s="20">
        <v>0.33333333333333331</v>
      </c>
      <c r="Z45" s="21" t="s">
        <v>49</v>
      </c>
      <c r="AA45" s="4" t="s">
        <v>48</v>
      </c>
      <c r="AB45" s="4" t="s">
        <v>29</v>
      </c>
      <c r="AC45" s="26" t="str">
        <f>IF(Table168[[#This Row],[아이콘]]="",Table168[[#This Row],[일정]],Table168[[#This Row],[아이콘]]&amp;" "&amp;Table168[[#This Row],[일정]])</f>
        <v>🛏️ 취침</v>
      </c>
    </row>
    <row r="46" spans="23:29" ht="39" customHeight="1" x14ac:dyDescent="0.3">
      <c r="W46" s="19">
        <v>45185</v>
      </c>
      <c r="X46" s="20">
        <v>0.33333333333333331</v>
      </c>
      <c r="Y46" s="20">
        <v>0.41666666666666669</v>
      </c>
      <c r="Z46" s="21" t="s">
        <v>60</v>
      </c>
      <c r="AA46" s="4" t="s">
        <v>61</v>
      </c>
      <c r="AB46" s="29" t="s">
        <v>9</v>
      </c>
      <c r="AC46" s="26" t="str">
        <f>IF(Table168[[#This Row],[아이콘]]="",Table168[[#This Row],[일정]],Table168[[#This Row],[아이콘]]&amp;" "&amp;Table168[[#This Row],[일정]])</f>
        <v>🎮 게임(엘든링)</v>
      </c>
    </row>
    <row r="47" spans="23:29" ht="39" customHeight="1" x14ac:dyDescent="0.3">
      <c r="W47" s="19">
        <v>45185</v>
      </c>
      <c r="X47" s="20">
        <v>0.41666666666666669</v>
      </c>
      <c r="Y47" s="20">
        <v>0.58333333333333337</v>
      </c>
      <c r="Z47" s="33" t="s">
        <v>63</v>
      </c>
      <c r="AA47" s="4" t="s">
        <v>64</v>
      </c>
      <c r="AB47" s="29" t="s">
        <v>29</v>
      </c>
      <c r="AC47" s="26" t="str">
        <f>IF(Table168[[#This Row],[아이콘]]="",Table168[[#This Row],[일정]],Table168[[#This Row],[아이콘]]&amp;" "&amp;Table168[[#This Row],[일정]])</f>
        <v>🏥 병원(라식 검안)</v>
      </c>
    </row>
    <row r="48" spans="23:29" ht="39" customHeight="1" x14ac:dyDescent="0.3">
      <c r="W48" s="19">
        <v>45185</v>
      </c>
      <c r="X48" s="20">
        <v>0.58333333333333337</v>
      </c>
      <c r="Y48" s="20">
        <v>0.70833333333333337</v>
      </c>
      <c r="Z48" s="21" t="s">
        <v>60</v>
      </c>
      <c r="AA48" s="4" t="s">
        <v>61</v>
      </c>
      <c r="AB48" s="29" t="s">
        <v>9</v>
      </c>
      <c r="AC48" s="26" t="str">
        <f>IF(Table168[[#This Row],[아이콘]]="",Table168[[#This Row],[일정]],Table168[[#This Row],[아이콘]]&amp;" "&amp;Table168[[#This Row],[일정]])</f>
        <v>🎮 게임(엘든링)</v>
      </c>
    </row>
    <row r="49" spans="23:29" ht="39" customHeight="1" x14ac:dyDescent="0.3">
      <c r="W49" s="19">
        <v>45185</v>
      </c>
      <c r="X49" s="20">
        <v>0.70833333333333337</v>
      </c>
      <c r="Y49" s="20">
        <v>0.79166666666666663</v>
      </c>
      <c r="Z49" s="21" t="s">
        <v>26</v>
      </c>
      <c r="AA49" s="4" t="s">
        <v>69</v>
      </c>
      <c r="AB49" s="4" t="s">
        <v>31</v>
      </c>
      <c r="AC49" s="26" t="str">
        <f>IF(Table168[[#This Row],[아이콘]]="",Table168[[#This Row],[일정]],Table168[[#This Row],[아이콘]]&amp;" "&amp;Table168[[#This Row],[일정]])</f>
        <v>✏️ 반려동물 과제 하기</v>
      </c>
    </row>
    <row r="50" spans="23:29" ht="39" customHeight="1" x14ac:dyDescent="0.3">
      <c r="W50" s="19">
        <v>45185</v>
      </c>
      <c r="X50" s="20">
        <v>0.79166666666666663</v>
      </c>
      <c r="Y50" s="20">
        <v>0.91666666666666663</v>
      </c>
      <c r="Z50" s="21" t="s">
        <v>55</v>
      </c>
      <c r="AA50" s="4" t="s">
        <v>57</v>
      </c>
      <c r="AB50" s="4" t="s">
        <v>28</v>
      </c>
      <c r="AC50" s="26" t="str">
        <f>IF(Table168[[#This Row],[아이콘]]="",Table168[[#This Row],[일정]],Table168[[#This Row],[아이콘]]&amp;" "&amp;Table168[[#This Row],[일정]])</f>
        <v>🍚 저녘</v>
      </c>
    </row>
    <row r="51" spans="23:29" ht="39" customHeight="1" x14ac:dyDescent="0.3">
      <c r="W51" s="19">
        <v>45185</v>
      </c>
      <c r="X51" s="20">
        <v>0.875</v>
      </c>
      <c r="Y51" s="20">
        <v>0.99930555555555556</v>
      </c>
      <c r="Z51" s="21" t="s">
        <v>60</v>
      </c>
      <c r="AA51" s="4" t="s">
        <v>61</v>
      </c>
      <c r="AB51" s="29" t="s">
        <v>9</v>
      </c>
      <c r="AC51" s="26" t="str">
        <f>IF(Table168[[#This Row],[아이콘]]="",Table168[[#This Row],[일정]],Table168[[#This Row],[아이콘]]&amp;" "&amp;Table168[[#This Row],[일정]])</f>
        <v>🎮 게임(엘든링)</v>
      </c>
    </row>
    <row r="52" spans="23:29" ht="39" customHeight="1" x14ac:dyDescent="0.3">
      <c r="W52" s="19">
        <v>45185</v>
      </c>
      <c r="X52" s="20">
        <v>0</v>
      </c>
      <c r="Y52" s="20">
        <v>6.25E-2</v>
      </c>
      <c r="Z52" s="21" t="s">
        <v>60</v>
      </c>
      <c r="AA52" s="4" t="s">
        <v>61</v>
      </c>
      <c r="AB52" s="29" t="s">
        <v>9</v>
      </c>
      <c r="AC52" s="26" t="str">
        <f>IF(Table168[[#This Row],[아이콘]]="",Table168[[#This Row],[일정]],Table168[[#This Row],[아이콘]]&amp;" "&amp;Table168[[#This Row],[일정]])</f>
        <v>🎮 게임(엘든링)</v>
      </c>
    </row>
    <row r="53" spans="23:29" ht="39" customHeight="1" x14ac:dyDescent="0.3">
      <c r="W53" s="19">
        <v>45186</v>
      </c>
      <c r="X53" s="20">
        <v>6.25E-2</v>
      </c>
      <c r="Y53" s="20">
        <v>0.33333333333333331</v>
      </c>
      <c r="Z53" s="21" t="s">
        <v>49</v>
      </c>
      <c r="AA53" s="4" t="s">
        <v>48</v>
      </c>
      <c r="AB53" s="4" t="s">
        <v>29</v>
      </c>
      <c r="AC53" s="26" t="str">
        <f>IF(Table168[[#This Row],[아이콘]]="",Table168[[#This Row],[일정]],Table168[[#This Row],[아이콘]]&amp;" "&amp;Table168[[#This Row],[일정]])</f>
        <v>🛏️ 취침</v>
      </c>
    </row>
    <row r="54" spans="23:29" ht="39" customHeight="1" x14ac:dyDescent="0.3">
      <c r="W54" s="19">
        <v>45186</v>
      </c>
      <c r="X54" s="20">
        <v>0.33333333333333331</v>
      </c>
      <c r="Y54" s="20">
        <v>0.83333333333333337</v>
      </c>
      <c r="Z54" s="21" t="s">
        <v>66</v>
      </c>
      <c r="AA54" s="4" t="s">
        <v>65</v>
      </c>
      <c r="AB54" s="4" t="s">
        <v>67</v>
      </c>
      <c r="AC54" s="26" t="str">
        <f>IF(Table168[[#This Row],[아이콘]]="",Table168[[#This Row],[일정]],Table168[[#This Row],[아이콘]]&amp;" "&amp;Table168[[#This Row],[일정]])</f>
        <v>🌿 벌초</v>
      </c>
    </row>
    <row r="55" spans="23:29" ht="39" customHeight="1" x14ac:dyDescent="0.3">
      <c r="W55" s="19">
        <v>45186</v>
      </c>
      <c r="X55" s="20">
        <v>0.83333333333333337</v>
      </c>
      <c r="Y55" s="20">
        <v>0.875</v>
      </c>
      <c r="Z55" s="21" t="s">
        <v>55</v>
      </c>
      <c r="AA55" s="4" t="s">
        <v>57</v>
      </c>
      <c r="AB55" s="4" t="s">
        <v>28</v>
      </c>
      <c r="AC55" s="26" t="str">
        <f>IF(Table168[[#This Row],[아이콘]]="",Table168[[#This Row],[일정]],Table168[[#This Row],[아이콘]]&amp;" "&amp;Table168[[#This Row],[일정]])</f>
        <v>🍚 저녘</v>
      </c>
    </row>
    <row r="56" spans="23:29" ht="39" customHeight="1" x14ac:dyDescent="0.3">
      <c r="W56" s="19">
        <v>45186</v>
      </c>
      <c r="X56" s="20">
        <v>0.875</v>
      </c>
      <c r="Y56" s="20">
        <v>0.91666666666666663</v>
      </c>
      <c r="Z56" s="21" t="s">
        <v>26</v>
      </c>
      <c r="AA56" s="4" t="s">
        <v>68</v>
      </c>
      <c r="AB56" s="4" t="s">
        <v>31</v>
      </c>
      <c r="AC56" s="26" t="str">
        <f>IF(Table168[[#This Row],[아이콘]]="",Table168[[#This Row],[일정]],Table168[[#This Row],[아이콘]]&amp;" "&amp;Table168[[#This Row],[일정]])</f>
        <v>✏️ 대학영어1강듣기</v>
      </c>
    </row>
  </sheetData>
  <phoneticPr fontId="1" type="noConversion"/>
  <conditionalFormatting sqref="G6:Q17 H18:Q26">
    <cfRule type="expression" dxfId="43" priority="45">
      <formula>($E6=TRUE)</formula>
    </cfRule>
  </conditionalFormatting>
  <conditionalFormatting sqref="S6:S26 U6:V26">
    <cfRule type="expression" dxfId="42" priority="29">
      <formula>($E6=TRUE)</formula>
    </cfRule>
  </conditionalFormatting>
  <conditionalFormatting sqref="T6:T26">
    <cfRule type="expression" dxfId="41" priority="1">
      <formula>(Y6="갈색")</formula>
    </cfRule>
    <cfRule type="expression" dxfId="40" priority="2">
      <formula>(AND(Y6="갈색",LEN(T6)&gt;0))</formula>
    </cfRule>
    <cfRule type="expression" dxfId="39" priority="3">
      <formula>(Y6="남색")</formula>
    </cfRule>
    <cfRule type="expression" dxfId="38" priority="4">
      <formula>(AND(Y6="남색",LEN(T6)&gt;0))</formula>
    </cfRule>
    <cfRule type="expression" dxfId="37" priority="5">
      <formula>(Y6="보라")</formula>
    </cfRule>
    <cfRule type="expression" dxfId="36" priority="6">
      <formula>(AND(Y6="보라",LEN(T6)&gt;0))</formula>
    </cfRule>
    <cfRule type="expression" dxfId="35" priority="7">
      <formula>(Y6="초록")</formula>
    </cfRule>
    <cfRule type="expression" dxfId="34" priority="8">
      <formula>(AND(Y6="초록",LEN(T6)&gt;0))</formula>
    </cfRule>
    <cfRule type="expression" dxfId="33" priority="9">
      <formula>(Y6="파랑")</formula>
    </cfRule>
    <cfRule type="expression" dxfId="32" priority="10">
      <formula>(AND(Y6="파랑",LEN(T6)&gt;0))</formula>
    </cfRule>
    <cfRule type="expression" dxfId="31" priority="11">
      <formula>(AND(Y6="노랑",LEN(T6)&gt;0))</formula>
    </cfRule>
    <cfRule type="expression" dxfId="30" priority="12">
      <formula>(Y6="노랑")</formula>
    </cfRule>
    <cfRule type="expression" dxfId="29" priority="13">
      <formula>(AND(Y6="빨강",LEN(T6)&gt;0))</formula>
    </cfRule>
    <cfRule type="expression" dxfId="28" priority="14">
      <formula>(Y6="빨강")</formula>
    </cfRule>
  </conditionalFormatting>
  <conditionalFormatting sqref="T6:T26">
    <cfRule type="expression" dxfId="27" priority="15">
      <formula>(U6="갈색")</formula>
    </cfRule>
    <cfRule type="expression" dxfId="26" priority="16">
      <formula>(AND(U6="갈색",LEN(T6)&gt;0))</formula>
    </cfRule>
    <cfRule type="expression" dxfId="25" priority="17">
      <formula>(U6="남색")</formula>
    </cfRule>
    <cfRule type="expression" dxfId="24" priority="18">
      <formula>(AND(U6="남색",LEN(T6)&gt;0))</formula>
    </cfRule>
    <cfRule type="expression" dxfId="23" priority="19">
      <formula>(U6="보라")</formula>
    </cfRule>
    <cfRule type="expression" dxfId="22" priority="20">
      <formula>(AND(U6="보라",LEN(T6)&gt;0))</formula>
    </cfRule>
    <cfRule type="expression" dxfId="21" priority="21">
      <formula>(U6="초록")</formula>
    </cfRule>
    <cfRule type="expression" dxfId="20" priority="22">
      <formula>(AND(U6="초록",LEN(T6)&gt;0))</formula>
    </cfRule>
    <cfRule type="expression" dxfId="19" priority="23">
      <formula>(U6="파랑")</formula>
    </cfRule>
    <cfRule type="expression" dxfId="18" priority="24">
      <formula>(AND(U6="파랑",LEN(T6)&gt;0))</formula>
    </cfRule>
    <cfRule type="expression" dxfId="17" priority="25">
      <formula>(AND(U6="노랑",LEN(T6)&gt;0))</formula>
    </cfRule>
    <cfRule type="expression" dxfId="16" priority="26">
      <formula>(U6="노랑")</formula>
    </cfRule>
    <cfRule type="expression" dxfId="15" priority="27">
      <formula>(AND(U6="빨강",LEN(T6)&gt;0))</formula>
    </cfRule>
    <cfRule type="expression" dxfId="14" priority="28">
      <formula>(U6="빨강")</formula>
    </cfRule>
  </conditionalFormatting>
  <conditionalFormatting sqref="H6:H26 J6:J26 L6:L26 N6:N26 P6:P26 R6:R26 T6:T26">
    <cfRule type="expression" dxfId="13" priority="46">
      <formula>(I6="갈색")</formula>
    </cfRule>
    <cfRule type="expression" dxfId="12" priority="47">
      <formula>(AND(I6="갈색",LEN(H6)&gt;0))</formula>
    </cfRule>
    <cfRule type="expression" dxfId="11" priority="48">
      <formula>(I6="남색")</formula>
    </cfRule>
    <cfRule type="expression" dxfId="10" priority="49">
      <formula>(AND(I6="남색",LEN(H6)&gt;0))</formula>
    </cfRule>
    <cfRule type="expression" dxfId="9" priority="50">
      <formula>(I6="보라")</formula>
    </cfRule>
    <cfRule type="expression" dxfId="8" priority="51">
      <formula>(AND(I6="보라",LEN(H6)&gt;0))</formula>
    </cfRule>
    <cfRule type="expression" dxfId="7" priority="52">
      <formula>(I6="초록")</formula>
    </cfRule>
    <cfRule type="expression" dxfId="6" priority="53">
      <formula>(AND(I6="초록",LEN(H6)&gt;0))</formula>
    </cfRule>
    <cfRule type="expression" dxfId="5" priority="54">
      <formula>(I6="파랑")</formula>
    </cfRule>
    <cfRule type="expression" dxfId="4" priority="55">
      <formula>(AND(I6="파랑",LEN(H6)&gt;0))</formula>
    </cfRule>
    <cfRule type="expression" dxfId="3" priority="56">
      <formula>(AND(I6="노랑",LEN(H6)&gt;0))</formula>
    </cfRule>
    <cfRule type="expression" dxfId="2" priority="57">
      <formula>(I6="노랑")</formula>
    </cfRule>
    <cfRule type="expression" dxfId="1" priority="58">
      <formula>(AND(I6="빨강",LEN(H6)&gt;0))</formula>
    </cfRule>
    <cfRule type="expression" dxfId="0" priority="59">
      <formula>(I6="빨강")</formula>
    </cfRule>
  </conditionalFormatting>
  <dataValidations count="6">
    <dataValidation type="list" allowBlank="1" showInputMessage="1" showErrorMessage="1" sqref="AF5" xr:uid="{57F5EF88-F895-491C-B5D0-6DC2948BEF86}">
      <formula1>"시작시간만,종료시간만,시작~종료시간"</formula1>
    </dataValidation>
    <dataValidation type="list" allowBlank="1" showInputMessage="1" showErrorMessage="1" sqref="AF6" xr:uid="{4ADF7A5F-55C4-428B-86F1-A64756909DCE}">
      <formula1>"TRUE, FALSE"</formula1>
    </dataValidation>
    <dataValidation type="list" allowBlank="1" showInputMessage="1" showErrorMessage="1" sqref="AD6:AD11 AB6:AB56" xr:uid="{017D9E17-961F-4374-BC1F-7443D1FAFD67}">
      <formula1>INDIRECT("tbl색상목록[색상목록]")</formula1>
    </dataValidation>
    <dataValidation type="date" allowBlank="1" showInputMessage="1" showErrorMessage="1" sqref="W6:W56" xr:uid="{048947AE-007D-4300-B349-362B293691EC}">
      <formula1>18264</formula1>
      <formula2>73415</formula2>
    </dataValidation>
    <dataValidation type="time" allowBlank="1" showInputMessage="1" showErrorMessage="1" sqref="C25:D26 X6:Y56" xr:uid="{1F8F731D-2D5F-4F01-ACDB-6488794653FB}">
      <formula1>0</formula1>
      <formula2>0.999988425925926</formula2>
    </dataValidation>
    <dataValidation type="list" allowBlank="1" showInputMessage="1" showErrorMessage="1" sqref="Z6:Z46 Z48:Z56" xr:uid="{6CBD925A-43AF-4871-A380-046551CDA3BD}">
      <formula1>"⌚️,💻,⏰,🎁,✉️,🗓,🗂,✏️,📝,🔒,📽,👔,📷,✈️,🚌,🏆,🎬,🎤,🎄,✔️,☑️,❌"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91"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9</vt:i4>
      </vt:variant>
    </vt:vector>
  </HeadingPairs>
  <TitlesOfParts>
    <vt:vector size="13" baseType="lpstr">
      <vt:lpstr>알림</vt:lpstr>
      <vt:lpstr>sample</vt:lpstr>
      <vt:lpstr>9.12~9.17</vt:lpstr>
      <vt:lpstr>9.18~9.24</vt:lpstr>
      <vt:lpstr>'9.12~9.17'!Print_Area</vt:lpstr>
      <vt:lpstr>'9.18~9.24'!Print_Area</vt:lpstr>
      <vt:lpstr>sample!Print_Area</vt:lpstr>
      <vt:lpstr>'9.12~9.17'!스케쥴</vt:lpstr>
      <vt:lpstr>'9.18~9.24'!스케쥴</vt:lpstr>
      <vt:lpstr>스케쥴</vt:lpstr>
      <vt:lpstr>'9.12~9.17'!스케쥴범위all</vt:lpstr>
      <vt:lpstr>'9.18~9.24'!스케쥴범위all</vt:lpstr>
      <vt:lpstr>스케쥴범위all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Jinkwon Jeon</dc:creator>
  <cp:lastModifiedBy>이 윤경</cp:lastModifiedBy>
  <cp:lastPrinted>2020-03-04T10:25:20Z</cp:lastPrinted>
  <dcterms:created xsi:type="dcterms:W3CDTF">2020-03-02T08:30:01Z</dcterms:created>
  <dcterms:modified xsi:type="dcterms:W3CDTF">2023-09-12T08:28:09Z</dcterms:modified>
</cp:coreProperties>
</file>