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店员考核提成" sheetId="1" r:id="rId1"/>
    <sheet name="智慧屏月度考核" sheetId="2" r:id="rId2"/>
    <sheet name="店长赛马&amp;考核 " sheetId="3" r:id="rId3"/>
    <sheet name="智慧屏月度考核 (2)" sheetId="10" r:id="rId4"/>
    <sheet name="区域赛马" sheetId="4" r:id="rId5"/>
    <sheet name="负责人考核" sheetId="5" r:id="rId6"/>
    <sheet name="特殊门店考核&amp;事项" sheetId="6" r:id="rId7"/>
    <sheet name="运营商" sheetId="7" r:id="rId8"/>
    <sheet name="移动厅政策 " sheetId="8" r:id="rId9"/>
    <sheet name="目标" sheetId="9" r:id="rId10"/>
  </sheets>
  <calcPr calcId="144525"/>
</workbook>
</file>

<file path=xl/sharedStrings.xml><?xml version="1.0" encoding="utf-8"?>
<sst xmlns="http://schemas.openxmlformats.org/spreadsheetml/2006/main" count="1045" uniqueCount="504">
  <si>
    <t>项目</t>
  </si>
  <si>
    <t>提成方式</t>
  </si>
  <si>
    <t>提成</t>
  </si>
  <si>
    <t>备注：</t>
  </si>
  <si>
    <r>
      <rPr>
        <sz val="10"/>
        <color rgb="FF000000"/>
        <rFont val="宋体"/>
        <charset val="134"/>
      </rPr>
      <t>1.</t>
    </r>
    <r>
      <rPr>
        <sz val="14"/>
        <color rgb="FF000000"/>
        <rFont val="宋体"/>
        <charset val="134"/>
      </rPr>
      <t>店员考核运营商匹配率及回收跟机率综合达成</t>
    </r>
    <r>
      <rPr>
        <sz val="14"/>
        <color rgb="FF000000"/>
        <rFont val="Arial"/>
        <charset val="134"/>
      </rPr>
      <t xml:space="preserve">
2.</t>
    </r>
    <r>
      <rPr>
        <sz val="14"/>
        <color rgb="FF000000"/>
        <rFont val="宋体"/>
        <charset val="134"/>
      </rPr>
      <t>计算公式</t>
    </r>
    <r>
      <rPr>
        <sz val="14"/>
        <color rgb="FF000000"/>
        <rFont val="Arial"/>
        <charset val="134"/>
      </rPr>
      <t>=</t>
    </r>
    <r>
      <rPr>
        <sz val="14"/>
        <color rgb="FF000000"/>
        <rFont val="宋体"/>
        <charset val="134"/>
      </rPr>
      <t>（个人运营商匹配率</t>
    </r>
    <r>
      <rPr>
        <sz val="14"/>
        <color rgb="FF000000"/>
        <rFont val="Arial"/>
        <charset val="134"/>
      </rPr>
      <t>/22%</t>
    </r>
    <r>
      <rPr>
        <sz val="14"/>
        <color rgb="FF000000"/>
        <rFont val="宋体"/>
        <charset val="134"/>
      </rPr>
      <t>）</t>
    </r>
    <r>
      <rPr>
        <sz val="14"/>
        <color rgb="FF000000"/>
        <rFont val="Arial"/>
        <charset val="134"/>
      </rPr>
      <t>*50%+</t>
    </r>
    <r>
      <rPr>
        <sz val="14"/>
        <color rgb="FF000000"/>
        <rFont val="宋体"/>
        <charset val="134"/>
      </rPr>
      <t>（个人回收跟机率</t>
    </r>
    <r>
      <rPr>
        <sz val="14"/>
        <color rgb="FF000000"/>
        <rFont val="Arial"/>
        <charset val="134"/>
      </rPr>
      <t>/28%</t>
    </r>
    <r>
      <rPr>
        <sz val="14"/>
        <color rgb="FF000000"/>
        <rFont val="宋体"/>
        <charset val="134"/>
      </rPr>
      <t>）</t>
    </r>
    <r>
      <rPr>
        <sz val="14"/>
        <color rgb="FF000000"/>
        <rFont val="Arial"/>
        <charset val="134"/>
      </rPr>
      <t>*50%</t>
    </r>
    <r>
      <rPr>
        <sz val="14"/>
        <color rgb="FF000000"/>
        <rFont val="宋体"/>
        <charset val="134"/>
      </rPr>
      <t>。单项最高</t>
    </r>
    <r>
      <rPr>
        <sz val="14"/>
        <color rgb="FF000000"/>
        <rFont val="Arial"/>
        <charset val="134"/>
      </rPr>
      <t>60</t>
    </r>
    <r>
      <rPr>
        <sz val="14"/>
        <color rgb="FF000000"/>
        <rFont val="宋体"/>
        <charset val="134"/>
      </rPr>
      <t>分</t>
    </r>
    <r>
      <rPr>
        <sz val="14"/>
        <color rgb="FF000000"/>
        <rFont val="Arial"/>
        <charset val="134"/>
      </rPr>
      <t xml:space="preserve">
3.门店达到</t>
    </r>
    <r>
      <rPr>
        <sz val="14"/>
        <color rgb="FF000000"/>
        <rFont val="宋体"/>
        <charset val="134"/>
      </rPr>
      <t>回收和运营商的任务量绝对值，且个人达成</t>
    </r>
    <r>
      <rPr>
        <sz val="14"/>
        <color rgb="FF000000"/>
        <rFont val="Arial"/>
        <charset val="134"/>
      </rPr>
      <t>22%</t>
    </r>
    <r>
      <rPr>
        <sz val="14"/>
        <color rgb="FF000000"/>
        <rFont val="宋体"/>
        <charset val="134"/>
      </rPr>
      <t>匹配率和</t>
    </r>
    <r>
      <rPr>
        <sz val="14"/>
        <color rgb="FF000000"/>
        <rFont val="Arial"/>
        <charset val="134"/>
      </rPr>
      <t>28%</t>
    </r>
    <r>
      <rPr>
        <sz val="14"/>
        <color rgb="FF000000"/>
        <rFont val="宋体"/>
        <charset val="134"/>
      </rPr>
      <t>跟机率，个人系数</t>
    </r>
    <r>
      <rPr>
        <sz val="14"/>
        <color rgb="FF000000"/>
        <rFont val="Arial"/>
        <charset val="134"/>
      </rPr>
      <t>1.2</t>
    </r>
    <r>
      <rPr>
        <sz val="14"/>
        <color rgb="FF000000"/>
        <rFont val="宋体"/>
        <charset val="134"/>
      </rPr>
      <t>，单项达成</t>
    </r>
    <r>
      <rPr>
        <sz val="14"/>
        <color rgb="FF000000"/>
        <rFont val="Arial"/>
        <charset val="134"/>
      </rPr>
      <t>1.1</t>
    </r>
    <r>
      <rPr>
        <sz val="14"/>
        <color rgb="FF000000"/>
        <rFont val="宋体"/>
        <charset val="134"/>
      </rPr>
      <t>（符合以上条件，若在最后</t>
    </r>
    <r>
      <rPr>
        <sz val="14"/>
        <color rgb="FF000000"/>
        <rFont val="Arial"/>
        <charset val="134"/>
      </rPr>
      <t>20%</t>
    </r>
    <r>
      <rPr>
        <sz val="14"/>
        <color rgb="FF000000"/>
        <rFont val="宋体"/>
        <charset val="134"/>
      </rPr>
      <t>的店员名单内，不参与</t>
    </r>
    <r>
      <rPr>
        <sz val="14"/>
        <color rgb="FF000000"/>
        <rFont val="Arial"/>
        <charset val="134"/>
      </rPr>
      <t>1.1-1.2</t>
    </r>
    <r>
      <rPr>
        <sz val="14"/>
        <color rgb="FF000000"/>
        <rFont val="宋体"/>
        <charset val="134"/>
      </rPr>
      <t>系数）</t>
    </r>
    <r>
      <rPr>
        <sz val="14"/>
        <color rgb="FF000000"/>
        <rFont val="Arial"/>
        <charset val="134"/>
      </rPr>
      <t xml:space="preserve">
4.</t>
    </r>
    <r>
      <rPr>
        <sz val="14"/>
        <color rgb="FF000000"/>
        <rFont val="宋体"/>
        <charset val="134"/>
      </rPr>
      <t>综合达成最后</t>
    </r>
    <r>
      <rPr>
        <sz val="14"/>
        <color rgb="FF000000"/>
        <rFont val="Arial"/>
        <charset val="134"/>
      </rPr>
      <t>20%</t>
    </r>
    <r>
      <rPr>
        <sz val="14"/>
        <color rgb="FF000000"/>
        <rFont val="宋体"/>
        <charset val="134"/>
      </rPr>
      <t>店员所有提成系数</t>
    </r>
    <r>
      <rPr>
        <sz val="14"/>
        <color rgb="FF000000"/>
        <rFont val="Arial"/>
        <charset val="134"/>
      </rPr>
      <t>0.8（新人赦免）</t>
    </r>
    <r>
      <rPr>
        <sz val="14"/>
        <color rgb="FF000000"/>
        <rFont val="Arial"/>
        <charset val="134"/>
      </rPr>
      <t>5.</t>
    </r>
    <r>
      <rPr>
        <sz val="14"/>
        <color rgb="FF000000"/>
        <rFont val="宋体"/>
        <charset val="134"/>
      </rPr>
      <t>配件智能的团单毛利＞</t>
    </r>
    <r>
      <rPr>
        <sz val="14"/>
        <color rgb="FF000000"/>
        <rFont val="Arial"/>
        <charset val="134"/>
      </rPr>
      <t>3000</t>
    </r>
    <r>
      <rPr>
        <sz val="14"/>
        <color rgb="FF000000"/>
        <rFont val="宋体"/>
        <charset val="134"/>
      </rPr>
      <t xml:space="preserve">，且有申请价格的提成单独核算
</t>
    </r>
    <r>
      <rPr>
        <sz val="14"/>
        <color rgb="FFFF0000"/>
        <rFont val="Arial"/>
        <charset val="134"/>
      </rPr>
      <t>6.所有积分提成不涉及系数核算</t>
    </r>
  </si>
  <si>
    <t>大件</t>
  </si>
  <si>
    <t>订机量</t>
  </si>
  <si>
    <r>
      <rPr>
        <sz val="14"/>
        <rFont val="方正书宋_GBK"/>
        <charset val="134"/>
      </rPr>
      <t>手机</t>
    </r>
    <r>
      <rPr>
        <sz val="14"/>
        <rFont val="Arial"/>
        <charset val="134"/>
      </rPr>
      <t>/</t>
    </r>
    <r>
      <rPr>
        <sz val="14"/>
        <rFont val="方正书宋_GBK"/>
        <charset val="134"/>
      </rPr>
      <t>电脑</t>
    </r>
    <r>
      <rPr>
        <sz val="14"/>
        <rFont val="Arial"/>
        <charset val="134"/>
      </rPr>
      <t>/</t>
    </r>
    <r>
      <rPr>
        <sz val="14"/>
        <rFont val="方正书宋_GBK"/>
        <charset val="134"/>
      </rPr>
      <t>平板</t>
    </r>
  </si>
  <si>
    <t>微信公众号
关注</t>
  </si>
  <si>
    <t>积分发放</t>
  </si>
  <si>
    <t>回收加单</t>
  </si>
  <si>
    <t>显示器</t>
  </si>
  <si>
    <t>台量提成</t>
  </si>
  <si>
    <t>智能</t>
  </si>
  <si>
    <t>毛利</t>
  </si>
  <si>
    <t>备注：核算综合毛利，除手表</t>
  </si>
  <si>
    <t>GT手表/Watch3&amp;pro</t>
  </si>
  <si>
    <t>35元</t>
  </si>
  <si>
    <t>已发红包部分剔除</t>
  </si>
  <si>
    <t>配件</t>
  </si>
  <si>
    <t>备注：核算综合毛利，除碎屏&amp;延长</t>
  </si>
  <si>
    <t>畅通服务</t>
  </si>
  <si>
    <t>营业额</t>
  </si>
  <si>
    <t>碎屏&amp;延长</t>
  </si>
  <si>
    <t>维修</t>
  </si>
  <si>
    <t>备注：核算综合毛利</t>
  </si>
  <si>
    <t>OA回收</t>
  </si>
  <si>
    <t>回收金额提</t>
  </si>
  <si>
    <r>
      <rPr>
        <sz val="14"/>
        <color rgb="FF000000"/>
        <rFont val="Arial"/>
        <charset val="134"/>
      </rPr>
      <t xml:space="preserve">差异300～500不追责没提成，500以上补差异金额。
</t>
    </r>
    <r>
      <rPr>
        <sz val="14"/>
        <color rgb="FFFF0000"/>
        <rFont val="Arial"/>
        <charset val="134"/>
      </rPr>
      <t>提成100封顶</t>
    </r>
  </si>
  <si>
    <r>
      <rPr>
        <sz val="14"/>
        <color rgb="FF000000"/>
        <rFont val="宋体"/>
        <charset val="134"/>
      </rPr>
      <t xml:space="preserve">考核所有主机（手机、电脑、平板、手机样机）
</t>
    </r>
    <r>
      <rPr>
        <sz val="14"/>
        <color rgb="FFFF0000"/>
        <rFont val="宋体"/>
        <charset val="134"/>
      </rPr>
      <t>只剔除：</t>
    </r>
    <r>
      <rPr>
        <sz val="14"/>
        <color rgb="FF000000"/>
        <rFont val="宋体"/>
        <charset val="134"/>
      </rPr>
      <t xml:space="preserve">
1.京东到家
2.≥5台以上主机团单
3.显示器，智慧屏，一体机，台式机</t>
    </r>
  </si>
  <si>
    <t>运营商</t>
  </si>
  <si>
    <t>量提</t>
  </si>
  <si>
    <t>主机/智能/配件清库</t>
  </si>
  <si>
    <t>立项</t>
  </si>
  <si>
    <r>
      <rPr>
        <sz val="16"/>
        <color rgb="FFFF0000"/>
        <rFont val="宋体"/>
        <charset val="134"/>
      </rPr>
      <t>备注：京东到家</t>
    </r>
    <r>
      <rPr>
        <sz val="16"/>
        <color rgb="FFFF0000"/>
        <rFont val="Arial"/>
        <charset val="134"/>
      </rPr>
      <t>/</t>
    </r>
    <r>
      <rPr>
        <sz val="16"/>
        <color rgb="FFFF0000"/>
        <rFont val="宋体"/>
        <charset val="134"/>
      </rPr>
      <t>志愿者</t>
    </r>
    <r>
      <rPr>
        <sz val="16"/>
        <color rgb="FFFF0000"/>
        <rFont val="Arial"/>
        <charset val="134"/>
      </rPr>
      <t>/</t>
    </r>
    <r>
      <rPr>
        <sz val="16"/>
        <color rgb="FFFF0000"/>
        <rFont val="宋体"/>
        <charset val="134"/>
      </rPr>
      <t>中智内购及其他：算店面的量，店员无提成（只算店长提成）。</t>
    </r>
  </si>
  <si>
    <t>区域</t>
  </si>
  <si>
    <t>类别</t>
  </si>
  <si>
    <t>门店</t>
  </si>
  <si>
    <t>店面</t>
  </si>
  <si>
    <t>智慧屏目标</t>
  </si>
  <si>
    <t>佛山区域</t>
  </si>
  <si>
    <t>B</t>
  </si>
  <si>
    <t>GD_hw23</t>
  </si>
  <si>
    <t>华为佛山桂城天河城店（原悦万城）</t>
  </si>
  <si>
    <t>A</t>
  </si>
  <si>
    <t>GD_hw22</t>
  </si>
  <si>
    <t>华为佛山环宇城店</t>
  </si>
  <si>
    <t>GD_hw24</t>
  </si>
  <si>
    <t>华为佛山南海天河城店</t>
  </si>
  <si>
    <t>GD_hw21</t>
  </si>
  <si>
    <t>华为佛山新福港店</t>
  </si>
  <si>
    <t>GD_hw25</t>
  </si>
  <si>
    <t>华为坑口广百店（荔胜）</t>
  </si>
  <si>
    <t>广州体验店</t>
  </si>
  <si>
    <t>GD_hw8</t>
  </si>
  <si>
    <t>华为东方宝泰店</t>
  </si>
  <si>
    <t>GD_hw6</t>
  </si>
  <si>
    <t>华为丽影广场店</t>
  </si>
  <si>
    <t>GD_hw1</t>
  </si>
  <si>
    <t>华为花都来又来店</t>
  </si>
  <si>
    <t>GD_hw10</t>
  </si>
  <si>
    <t>华为高德冬广场店</t>
  </si>
  <si>
    <t xml:space="preserve"> A</t>
  </si>
  <si>
    <t>GD_hw9</t>
  </si>
  <si>
    <t>华为万国奥特莱斯店</t>
  </si>
  <si>
    <t>GD_hw5</t>
  </si>
  <si>
    <t>华为万科里店</t>
  </si>
  <si>
    <t>GD_hw3</t>
  </si>
  <si>
    <t>华为越秀中环广场店</t>
  </si>
  <si>
    <t>GD_hw2</t>
  </si>
  <si>
    <t>华为正佳4D169店</t>
  </si>
  <si>
    <t>GD_hw4</t>
  </si>
  <si>
    <t>华为新世界广场店</t>
  </si>
  <si>
    <r>
      <rPr>
        <sz val="11"/>
        <rFont val="微软雅黑"/>
        <charset val="134"/>
      </rPr>
      <t>广州专卖店</t>
    </r>
  </si>
  <si>
    <t>GD_hw15</t>
  </si>
  <si>
    <t>华为百脑汇店</t>
  </si>
  <si>
    <t>GD_hw19</t>
  </si>
  <si>
    <t>华为太阳新天地店</t>
  </si>
  <si>
    <t>GD_hw12</t>
  </si>
  <si>
    <t>华为颐高189店</t>
  </si>
  <si>
    <t>GD_hw20</t>
  </si>
  <si>
    <t>华为北京路中旅店</t>
  </si>
  <si>
    <t>GD_ct6</t>
  </si>
  <si>
    <t>华为番禺奥园店</t>
  </si>
  <si>
    <t>GD_hw16</t>
  </si>
  <si>
    <t>华为天河城T18店</t>
  </si>
  <si>
    <t>GD_ct5</t>
  </si>
  <si>
    <t>华为5号停机坪店</t>
  </si>
  <si>
    <t>GD_hw18</t>
  </si>
  <si>
    <t>华为番禺钻汇广场店</t>
  </si>
  <si>
    <t>GD_hw13</t>
  </si>
  <si>
    <t>华为江南西广百店</t>
  </si>
  <si>
    <t>广州专卖店</t>
  </si>
  <si>
    <t>综合店</t>
  </si>
  <si>
    <t>GD_C2</t>
  </si>
  <si>
    <t>华为较场西电信厅店</t>
  </si>
  <si>
    <t>合计</t>
  </si>
  <si>
    <t>提成明细奖励明细</t>
  </si>
  <si>
    <r>
      <rPr>
        <sz val="14"/>
        <color rgb="FFFF0000"/>
        <rFont val="宋体"/>
        <charset val="134"/>
      </rPr>
      <t>店员：</t>
    </r>
    <r>
      <rPr>
        <sz val="14"/>
        <color rgb="FF0C0C0C"/>
        <rFont val="宋体"/>
        <charset val="134"/>
      </rPr>
      <t xml:space="preserve">
s55/v55:100元
s65/v65:100元
s75/v75/x65:300元
未销售人员A店-200元/人，B店-100/人
门店目标达成，取消负激励
</t>
    </r>
  </si>
  <si>
    <t xml:space="preserve">店长：
奖励+50元/台
店长按目标差额-50积分/台
</t>
  </si>
  <si>
    <t>PS：只考核有智慧大屏样机的门店，新人不参与扣罚。</t>
  </si>
  <si>
    <t>组别</t>
  </si>
  <si>
    <t>赛马&amp;店长考核细则</t>
  </si>
  <si>
    <t>赛马占比（单项达成封顶150%）</t>
  </si>
  <si>
    <t>主机30%</t>
  </si>
  <si>
    <t>运营商17%</t>
  </si>
  <si>
    <t>回收17%</t>
  </si>
  <si>
    <t>配件20%</t>
  </si>
  <si>
    <t>智能16%</t>
  </si>
  <si>
    <t>T1</t>
  </si>
  <si>
    <t>验机版块</t>
  </si>
  <si>
    <t>配件智能的团单毛利＞3000，不参与赛马数据，单独评估核算</t>
  </si>
  <si>
    <t>选机系数</t>
  </si>
  <si>
    <r>
      <rPr>
        <sz val="10"/>
        <color rgb="FF000000"/>
        <rFont val="宋体"/>
        <charset val="134"/>
      </rPr>
      <t xml:space="preserve">1.门店达成回收和运营商的任务量，并且达成22%匹配率和28%跟机率，个人系数1.2。单项达成1.1
2.运营商回收考核绝对值达成率，计算公式=（运营商达成户数/任务数）*50%+（回收台数/任务数）*50%。单项最高60分
3.综合达成率后20%的店长0.8系数，若门店达成率高于任务值则赦免（举例目前31家门店，运营商和回收综合达成率最低的6家门店店长系数0.8）
4.所有积分提成不涉及系数核算
</t>
    </r>
    <r>
      <rPr>
        <sz val="10"/>
        <color rgb="FFFF0000"/>
        <rFont val="宋体"/>
        <charset val="134"/>
      </rPr>
      <t>5.运营商单独政策奖励挂扣选机系数
6.赛马大件只核算以下四个分类：手机+平板+电脑+手机样机</t>
    </r>
  </si>
  <si>
    <t>T2</t>
  </si>
  <si>
    <t>T3</t>
  </si>
  <si>
    <t>当月大件目标&lt;200台的门店店长可参与个人销售，提成正常核算</t>
  </si>
  <si>
    <t xml:space="preserve">最终奖金=门店赛马金*选机系数*大件系数*运营管控
</t>
  </si>
  <si>
    <t>T4</t>
  </si>
  <si>
    <t>赛马金比例分配
（2500元/店）</t>
  </si>
  <si>
    <r>
      <rPr>
        <sz val="10"/>
        <color rgb="FFCC0000"/>
        <rFont val="宋体"/>
        <charset val="134"/>
      </rPr>
      <t>3个店</t>
    </r>
  </si>
  <si>
    <r>
      <rPr>
        <sz val="10"/>
        <color rgb="FFCC0000"/>
        <rFont val="宋体"/>
        <charset val="134"/>
      </rPr>
      <t>比例</t>
    </r>
  </si>
  <si>
    <r>
      <rPr>
        <sz val="10"/>
        <color rgb="FFCC0000"/>
        <rFont val="宋体"/>
        <charset val="134"/>
      </rPr>
      <t>4个店</t>
    </r>
  </si>
  <si>
    <t>C</t>
  </si>
  <si>
    <t>珠海华发Clife店</t>
  </si>
  <si>
    <t>华为天娱广场店</t>
  </si>
  <si>
    <t>江南西广百Clife店</t>
  </si>
  <si>
    <t>Z1</t>
  </si>
  <si>
    <t>大件系数</t>
  </si>
  <si>
    <t>台量</t>
  </si>
  <si>
    <t>达到台量即可获得</t>
  </si>
  <si>
    <t>Z2</t>
  </si>
  <si>
    <t>Z3</t>
  </si>
  <si>
    <t>200以下</t>
  </si>
  <si>
    <t>华为江南大道中电信营业厅</t>
  </si>
  <si>
    <r>
      <rPr>
        <sz val="10"/>
        <color rgb="FFCC0000"/>
        <rFont val="宋体"/>
        <charset val="134"/>
      </rPr>
      <t xml:space="preserve">不参与赛马，但参与后20%门店的考核
</t>
    </r>
    <r>
      <rPr>
        <sz val="10"/>
        <color rgb="FF000000"/>
        <rFont val="宋体"/>
        <charset val="134"/>
      </rPr>
      <t xml:space="preserve">奖金2500元/店，低于80%综合完成率，奖金=综合完成率/80%*2500
综合完成率≥80%，奖金=2500
综合完成率≥90%，奖金=2500*1.1系数，即2750
综合完成率≥100%，奖金=2500*1.2系数，即3000
综合完成率≥110%，奖金=2500*1.3系数，即3250
综合完成率≥120%，奖金=2500*1.5系数，即3750
</t>
    </r>
    <r>
      <rPr>
        <sz val="10"/>
        <color rgb="FFCC0000"/>
        <rFont val="宋体"/>
        <charset val="134"/>
      </rPr>
      <t xml:space="preserve">PS：最终奖金=门店赛马金*选机系数*大件系数*运营管控
</t>
    </r>
    <r>
      <rPr>
        <sz val="10"/>
        <color rgb="FFCC0000"/>
        <rFont val="宋体"/>
        <charset val="134"/>
      </rPr>
      <t>特殊情况将按进度剔除任务及奖金</t>
    </r>
  </si>
  <si>
    <t>华为高德置地负一楼店</t>
  </si>
  <si>
    <t>T</t>
  </si>
  <si>
    <t>华为佛山汾江南电信营业厅</t>
  </si>
  <si>
    <t>Z</t>
  </si>
  <si>
    <t>华为文冲沃尔玛店</t>
  </si>
  <si>
    <t>ID01</t>
  </si>
  <si>
    <t>group01</t>
  </si>
  <si>
    <t>AREA01</t>
  </si>
  <si>
    <t>AREA_ZHP_TASK01</t>
  </si>
  <si>
    <t>大件台量（30%）</t>
  </si>
  <si>
    <t>运营商（17%）</t>
  </si>
  <si>
    <t>回收（17%）</t>
  </si>
  <si>
    <t>配件（20%）</t>
  </si>
  <si>
    <t>智能（16%）</t>
  </si>
  <si>
    <t>占比</t>
  </si>
  <si>
    <t>体验店区域</t>
  </si>
  <si>
    <t>综合店区域</t>
  </si>
  <si>
    <t>专卖店区域</t>
  </si>
  <si>
    <t>备注</t>
  </si>
  <si>
    <t>促销</t>
  </si>
  <si>
    <t>提成按100%发放要求：（二选一）
1.个人跟机率、匹配率、增值利润比同时高于区域大盘
2.门店大件台量完成率≥90%
注:若个人跟机率、匹配率、增值利润比其中一项低于区域大盘，提成则按50%核算发放。
   （积分不参与打折）</t>
  </si>
  <si>
    <t>第二负责人</t>
  </si>
  <si>
    <t>岗位奖金</t>
  </si>
  <si>
    <r>
      <rPr>
        <sz val="9"/>
        <color rgb="FF000000"/>
        <rFont val="宋体"/>
        <charset val="134"/>
      </rPr>
      <t xml:space="preserve">赛马（配件30%+智能20%+回收25%+运营商25%）
</t>
    </r>
    <r>
      <rPr>
        <sz val="9"/>
        <color rgb="FFCC0000"/>
        <rFont val="宋体"/>
        <charset val="134"/>
      </rPr>
      <t>（没有赛马门店奖励逻辑与店长一样）</t>
    </r>
  </si>
  <si>
    <t>1500元</t>
  </si>
  <si>
    <t>个人业绩按照个人考核提成，扣罚与奖励正常核算</t>
  </si>
  <si>
    <t>无台量系数加成</t>
  </si>
  <si>
    <t>第二负责人业务能力考核</t>
  </si>
  <si>
    <t>考核内容</t>
  </si>
  <si>
    <t>分数</t>
  </si>
  <si>
    <t>复核方式</t>
  </si>
  <si>
    <t>考核</t>
  </si>
  <si>
    <t>验机流程</t>
  </si>
  <si>
    <t>监控门店人员的验机流程，及时发现问题并整改</t>
  </si>
  <si>
    <t>查到有问题，每次扣5分</t>
  </si>
  <si>
    <r>
      <rPr>
        <sz val="9"/>
        <color rgb="FF000000"/>
        <rFont val="宋体"/>
        <charset val="134"/>
      </rPr>
      <t xml:space="preserve">得分＜50，无赛马金
50≤得分＜60，赛马金*60%
60≤得分＜70，赛马金*70%
70≤得分＜80，赛马金*80%
80≤得分＜90，赛马金*90%
得分≥100，赛马金*110%
</t>
    </r>
    <r>
      <rPr>
        <sz val="9"/>
        <color rgb="FFCC0000"/>
        <rFont val="宋体"/>
        <charset val="134"/>
      </rPr>
      <t>（无赛马门店按奖金折算）</t>
    </r>
  </si>
  <si>
    <t>话术口径</t>
  </si>
  <si>
    <t>复盘门店人员的验机SOP话术口径是否熟悉</t>
  </si>
  <si>
    <t>抽查店员SOP每周一次，整月覆盖全门店；
一周5分，复查发现有问题不得分</t>
  </si>
  <si>
    <t>个人验机流程</t>
  </si>
  <si>
    <t>熟悉验机流程并可以完整给客户做验机</t>
  </si>
  <si>
    <t>每月20号店长复评第二负责人验机SOP情况
（复评流程15分+实战流程15分）
评分：98分及以上得15分；90-98得10分；80-90得5分；80以下0分</t>
  </si>
  <si>
    <t>培训</t>
  </si>
  <si>
    <t>针对门店验机业务行为动作培训，分享其他门店优秀案例</t>
  </si>
  <si>
    <t>培训反馈
图片+时间水印+会议内容
加5分/次，封顶20分</t>
  </si>
  <si>
    <t>第三负责人业务能力考核</t>
  </si>
  <si>
    <t>笔算表使用</t>
  </si>
  <si>
    <t>熟悉笔算流程和内容并监督门店使用笔算</t>
  </si>
  <si>
    <t>抽查到有问题，第一次警示复训，第二次开始每次扣10分</t>
  </si>
  <si>
    <t>岗位补贴1000元
最终分数*岗位补贴=最终补贴</t>
  </si>
  <si>
    <t>回收加单率</t>
  </si>
  <si>
    <t>监督门店选机流程中回收测机加单流程</t>
  </si>
  <si>
    <t>门店加单率＞150%加10分；门店加单率＜100%扣20分</t>
  </si>
  <si>
    <t>针对门店选机业务行为动作培训，分享其他门店优秀案例，RP学习无问题</t>
  </si>
  <si>
    <t>培训反馈次数＜4次，每少一次扣5分；（视频反馈，不低于3分钟）
月考低于100%及格率扣10分；
RP学习（时长+月考+人员变动报备）有问题扣20分</t>
  </si>
  <si>
    <t>回收周转</t>
  </si>
  <si>
    <t>辅助门店管理回收机器的周转</t>
  </si>
  <si>
    <t>门店回收机器合计超过300元，在24小时内OA转仓并发快递
第一次超时警告，第二次开始每次扣5分</t>
  </si>
  <si>
    <t>回收差异率</t>
  </si>
  <si>
    <t>辅助监控门店回收差异率情况</t>
  </si>
  <si>
    <t>15%≥差异率＞12%扣5分；
差异率＞15%扣10分</t>
  </si>
  <si>
    <t>维修回收政策</t>
  </si>
  <si>
    <t>提成/奖励内容</t>
  </si>
  <si>
    <t>对象</t>
  </si>
  <si>
    <t>维修提成</t>
  </si>
  <si>
    <t>维修毛利20%</t>
  </si>
  <si>
    <t>售后负责人</t>
  </si>
  <si>
    <t>中心复检</t>
  </si>
  <si>
    <t>3元/台</t>
  </si>
  <si>
    <t>赵荣荣/黄宁/邓倩/张仁伟/张旗扬/陈潇明/龚静/许伟鹏</t>
  </si>
  <si>
    <t>维修带单</t>
  </si>
  <si>
    <t>20元/台</t>
  </si>
  <si>
    <t>业务员</t>
  </si>
  <si>
    <t>碎屏卡送修</t>
  </si>
  <si>
    <t>30元</t>
  </si>
  <si>
    <t>189 30元/单</t>
  </si>
  <si>
    <t>店长</t>
  </si>
  <si>
    <t>第三负责人</t>
  </si>
  <si>
    <t>孙俊辉</t>
  </si>
  <si>
    <t>赵赛博</t>
  </si>
  <si>
    <t>邓群清</t>
  </si>
  <si>
    <t>温雪桃</t>
  </si>
  <si>
    <t>黄林鑫</t>
  </si>
  <si>
    <t>郭子文</t>
  </si>
  <si>
    <t>林明霞</t>
  </si>
  <si>
    <t>黎豪标</t>
  </si>
  <si>
    <t>GD_C7</t>
  </si>
  <si>
    <t>黄燕梅</t>
  </si>
  <si>
    <t>丘道金</t>
  </si>
  <si>
    <t>邹昌岳</t>
  </si>
  <si>
    <t>吴兴豪</t>
  </si>
  <si>
    <t>何志优</t>
  </si>
  <si>
    <t>林冠宇</t>
  </si>
  <si>
    <t>陈秋燕</t>
  </si>
  <si>
    <t>何勇兴</t>
  </si>
  <si>
    <t>程崇艳</t>
  </si>
  <si>
    <t>郑招豪</t>
  </si>
  <si>
    <t>谢嘉玲</t>
  </si>
  <si>
    <t>杜志权</t>
  </si>
  <si>
    <t>钟毅</t>
  </si>
  <si>
    <t>梁玲珠</t>
  </si>
  <si>
    <t>黄远远</t>
  </si>
  <si>
    <t>黄木星</t>
  </si>
  <si>
    <t>朱阳城</t>
  </si>
  <si>
    <t>朱清林</t>
  </si>
  <si>
    <t>罗耀荣</t>
  </si>
  <si>
    <t>于洪军</t>
  </si>
  <si>
    <t>黄嘉嘉</t>
  </si>
  <si>
    <t>卓少波</t>
  </si>
  <si>
    <t>GD_hw11</t>
  </si>
  <si>
    <t>华为新光百货体验店</t>
  </si>
  <si>
    <t>邓益敬</t>
  </si>
  <si>
    <t>梁硕丰</t>
  </si>
  <si>
    <t>伍建伟</t>
  </si>
  <si>
    <t>郑泽文</t>
  </si>
  <si>
    <t>吴肖</t>
  </si>
  <si>
    <t>董晓霞</t>
  </si>
  <si>
    <t>杨晨晖</t>
  </si>
  <si>
    <t>廖文琴</t>
  </si>
  <si>
    <t>陈晓云</t>
  </si>
  <si>
    <t>周君俊</t>
  </si>
  <si>
    <t>GD_ry1</t>
  </si>
  <si>
    <t>万国荣耀体验店</t>
  </si>
  <si>
    <t>梁旭初</t>
  </si>
  <si>
    <t>全磊</t>
  </si>
  <si>
    <t>GD_ct4</t>
  </si>
  <si>
    <t>詹泽涛</t>
  </si>
  <si>
    <t>毛龙</t>
  </si>
  <si>
    <t>邱耀锋</t>
  </si>
  <si>
    <t>庞金耀</t>
  </si>
  <si>
    <t>周杰</t>
  </si>
  <si>
    <t>庞秋兴</t>
  </si>
  <si>
    <t>袁海鹏</t>
  </si>
  <si>
    <t>陈华婷</t>
  </si>
  <si>
    <t>尹丹凤</t>
  </si>
  <si>
    <t>林伟钦</t>
  </si>
  <si>
    <t>李燕</t>
  </si>
  <si>
    <t>黄苏昊</t>
  </si>
  <si>
    <t>郭文畅</t>
  </si>
  <si>
    <t>林志耿</t>
  </si>
  <si>
    <t>李浩</t>
  </si>
  <si>
    <t>葛景颐</t>
  </si>
  <si>
    <t>郭泽滨</t>
  </si>
  <si>
    <t>吴丽</t>
  </si>
  <si>
    <t>GD_hw17</t>
  </si>
  <si>
    <t>关嘉豪</t>
  </si>
  <si>
    <t>王国智</t>
  </si>
  <si>
    <t>苟海峰</t>
  </si>
  <si>
    <t>李丽珍</t>
  </si>
  <si>
    <t>张天保</t>
  </si>
  <si>
    <t>徐成</t>
  </si>
  <si>
    <t>专卖店</t>
  </si>
  <si>
    <t>GD_ct2</t>
  </si>
  <si>
    <t>江南西广百CLife店</t>
  </si>
  <si>
    <t>吕成胜</t>
  </si>
  <si>
    <t>高晓纯</t>
  </si>
  <si>
    <t>肖志鹏</t>
  </si>
  <si>
    <t>GD_ct3</t>
  </si>
  <si>
    <t>陈钊永</t>
  </si>
  <si>
    <t>李春浩</t>
  </si>
  <si>
    <t>GD_ct1</t>
  </si>
  <si>
    <t>蔡海东</t>
  </si>
  <si>
    <t>莫碧霞</t>
  </si>
  <si>
    <t>吴瑞录</t>
  </si>
  <si>
    <t>李志远</t>
  </si>
  <si>
    <t>GD_C1</t>
  </si>
  <si>
    <t>胡宇锋</t>
  </si>
  <si>
    <t>GD_U1</t>
  </si>
  <si>
    <t>中华广场联通厅</t>
  </si>
  <si>
    <t>张晓琴</t>
  </si>
  <si>
    <t>陈军卫</t>
  </si>
  <si>
    <t>GD_ry2</t>
  </si>
  <si>
    <t>金箔荣耀店</t>
  </si>
  <si>
    <t>张俊峰</t>
  </si>
  <si>
    <t>曹婷</t>
  </si>
  <si>
    <t>万国荣耀店7月政策</t>
  </si>
  <si>
    <t>店长
（梁旭初）</t>
  </si>
  <si>
    <t>奖励包</t>
  </si>
  <si>
    <t>主机目标</t>
  </si>
  <si>
    <t>配件目标</t>
  </si>
  <si>
    <t>智能目标</t>
  </si>
  <si>
    <t>运营商目标</t>
  </si>
  <si>
    <t>回收目标</t>
  </si>
  <si>
    <t>奖励方案</t>
  </si>
  <si>
    <t>最终奖励=7月（主机30%+回收17%+运营商17%+配件利润比20%+智能利润比16%）*2500</t>
  </si>
  <si>
    <r>
      <rPr>
        <sz val="11"/>
        <color rgb="FFFF0000"/>
        <rFont val="SimSun"/>
        <charset val="134"/>
      </rPr>
      <t>运营商提成：</t>
    </r>
    <r>
      <rPr>
        <sz val="11"/>
        <color rgb="FF000000"/>
        <rFont val="SimSun"/>
        <charset val="134"/>
      </rPr>
      <t>奖励50元/户，未完成按差额-30元/户。</t>
    </r>
  </si>
  <si>
    <r>
      <rPr>
        <sz val="11"/>
        <color rgb="FFFF0000"/>
        <rFont val="SimSun"/>
        <charset val="134"/>
      </rPr>
      <t>综合完成率奖励：</t>
    </r>
    <r>
      <rPr>
        <sz val="11"/>
        <color rgb="FF000000"/>
        <rFont val="SimSun"/>
        <charset val="134"/>
      </rPr>
      <t>低于80%综合完成率，奖金=综合完成率/80%*2500，
                        综合完成率≥80%，奖金=2500
                        综合完成率≥90%，奖金=2500*1.1系数，即2750
                        综合完成率≥100%，奖金=2500*1.2系数，即3000
                        综合完成率≥110%，奖金=2500*1.3系数，即3250
                        综合完成率≥120%，奖金=2500*1.5系数，即3750</t>
    </r>
  </si>
  <si>
    <r>
      <rPr>
        <sz val="11"/>
        <color rgb="FFFF0000"/>
        <rFont val="SimSun"/>
        <charset val="134"/>
      </rPr>
      <t>大件系数：</t>
    </r>
    <r>
      <rPr>
        <sz val="11"/>
        <color rgb="FF000000"/>
        <rFont val="SimSun"/>
        <charset val="134"/>
      </rPr>
      <t>主机目标完成≥130台，核算提成*1.2  注：所有系数是叠加，如所有都达成=奖金*选机系数*大件系数</t>
    </r>
  </si>
  <si>
    <t>第二负责人
（全磊）</t>
  </si>
  <si>
    <t>薪资构成=底薪（2600）+店长提成（不含系数及运营商提成）*60%+个人绩效</t>
  </si>
  <si>
    <t>区域（何卓仪）</t>
  </si>
  <si>
    <t>门店综合完成率100%达标，区域奖励200元。综合完成率100%&amp;大件100%达标奖励500元</t>
  </si>
  <si>
    <t>金箔荣耀店7月政策</t>
  </si>
  <si>
    <t>店长
（张俊峰）</t>
  </si>
  <si>
    <t>运营商提成：门店达成25户店长奖励30元/户，店员奖励100元/户（99及以下奖励50元/户，老用户15元/户）；未达成25户店员奖励按照正常奖励核算</t>
  </si>
  <si>
    <r>
      <rPr>
        <sz val="11"/>
        <color rgb="FFFF0000"/>
        <rFont val="SimSun"/>
        <charset val="134"/>
      </rPr>
      <t>大件系数：</t>
    </r>
    <r>
      <rPr>
        <sz val="11"/>
        <color rgb="FF000000"/>
        <rFont val="SimSun"/>
        <charset val="134"/>
      </rPr>
      <t>主机目标完成≥200台，核算提成*1.2  注：所有系数是叠加，如所有都达成=奖金*选机系数*大件系数</t>
    </r>
  </si>
  <si>
    <t>第二负责人
（曹婷）</t>
  </si>
  <si>
    <t>区域（唐杏丹）</t>
  </si>
  <si>
    <t>中华广场店7月政策</t>
  </si>
  <si>
    <t>店长
（张晓琴）</t>
  </si>
  <si>
    <r>
      <rPr>
        <sz val="11"/>
        <color rgb="FFFF0000"/>
        <rFont val="SimSun"/>
        <charset val="134"/>
      </rPr>
      <t>运营商提成：店员：</t>
    </r>
    <r>
      <rPr>
        <sz val="11"/>
        <color rgb="FF000000"/>
        <rFont val="SimSun"/>
        <charset val="134"/>
      </rPr>
      <t xml:space="preserve">119元以下套餐奖励：50元/户；119元及以上套餐奖励：100元/户；单开户：20元/户
</t>
    </r>
    <r>
      <rPr>
        <sz val="11"/>
        <color rgb="FFFF0000"/>
        <rFont val="SimSun"/>
        <charset val="134"/>
      </rPr>
      <t xml:space="preserve">           店长：</t>
    </r>
    <r>
      <rPr>
        <sz val="11"/>
        <color rgb="FF000000"/>
        <rFont val="SimSun"/>
        <charset val="134"/>
      </rPr>
      <t>月销售联通粘性放号每户奖励30元；</t>
    </r>
  </si>
  <si>
    <r>
      <rPr>
        <sz val="11"/>
        <color rgb="FFFF0000"/>
        <rFont val="SimSun"/>
        <charset val="134"/>
      </rPr>
      <t>大件系数：</t>
    </r>
    <r>
      <rPr>
        <sz val="11"/>
        <color rgb="FF000000"/>
        <rFont val="SimSun"/>
        <charset val="134"/>
      </rPr>
      <t>主机目标完成≥80台，核算提成*1.2  注：所有系数是叠加，如所有都达成=奖金*选机系数*大件系数</t>
    </r>
  </si>
  <si>
    <t>石牌厅店长考核考核人：曾剑辉</t>
  </si>
  <si>
    <t>考核内容：每台主机奖励80元，配件、智能毛利按25%提成，回收（除去公益机&amp;回收价低于21元），每台奖励40元</t>
  </si>
  <si>
    <t>部门：华为/手机组</t>
  </si>
  <si>
    <t>门店编码</t>
  </si>
  <si>
    <t>门店名称</t>
  </si>
  <si>
    <t>门店任务</t>
  </si>
  <si>
    <t>青春卡/王卡</t>
  </si>
  <si>
    <t>门店类别</t>
  </si>
  <si>
    <t>保底</t>
  </si>
  <si>
    <t>电信</t>
  </si>
  <si>
    <t>移动</t>
  </si>
  <si>
    <t>携转</t>
  </si>
  <si>
    <t>#REF!</t>
  </si>
  <si>
    <t>华为高德体验店</t>
  </si>
  <si>
    <t>佛山体验店小计</t>
  </si>
  <si>
    <t>电信/移动</t>
  </si>
  <si>
    <t>华为太平洋188店</t>
  </si>
  <si>
    <t>华为丽日广场店</t>
  </si>
  <si>
    <t>广州体验店小计</t>
  </si>
  <si>
    <t>电信/联通</t>
  </si>
  <si>
    <t>华为中华广场店</t>
  </si>
  <si>
    <t>移动/联通</t>
  </si>
  <si>
    <t>专卖店小计</t>
  </si>
  <si>
    <t>GD_C4</t>
  </si>
  <si>
    <t>华为石牌电信厅</t>
  </si>
  <si>
    <t>综合店小计</t>
  </si>
  <si>
    <t>总量小计</t>
  </si>
  <si>
    <t>运营商户数计算方式</t>
  </si>
  <si>
    <r>
      <rPr>
        <sz val="10"/>
        <color rgb="FFFF0000"/>
        <rFont val="SimSun"/>
        <charset val="134"/>
      </rPr>
      <t>移动：</t>
    </r>
    <r>
      <rPr>
        <sz val="10"/>
        <color rgb="FF000000"/>
        <rFont val="SimSun"/>
        <charset val="134"/>
      </rPr>
      <t>宽带：计算</t>
    </r>
    <r>
      <rPr>
        <sz val="10"/>
        <color rgb="FFFF0000"/>
        <rFont val="Arial"/>
        <charset val="134"/>
      </rPr>
      <t>0.5/</t>
    </r>
    <r>
      <rPr>
        <sz val="10"/>
        <color rgb="FFFF0000"/>
        <rFont val="SimSun"/>
        <charset val="134"/>
      </rPr>
      <t>户</t>
    </r>
    <r>
      <rPr>
        <sz val="10"/>
        <color rgb="FF000000"/>
        <rFont val="SimSun"/>
        <charset val="134"/>
      </rPr>
      <t xml:space="preserve">
老用户：计算</t>
    </r>
    <r>
      <rPr>
        <sz val="10"/>
        <color rgb="FFFF0000"/>
        <rFont val="Arial"/>
        <charset val="134"/>
      </rPr>
      <t>0.3/</t>
    </r>
    <r>
      <rPr>
        <sz val="10"/>
        <color rgb="FFFF0000"/>
        <rFont val="SimSun"/>
        <charset val="134"/>
      </rPr>
      <t xml:space="preserve">户
</t>
    </r>
    <r>
      <rPr>
        <sz val="10"/>
        <color rgb="FFFF0000"/>
        <rFont val="SimSun"/>
        <charset val="134"/>
      </rPr>
      <t>电信：</t>
    </r>
    <r>
      <rPr>
        <sz val="10"/>
        <color rgb="FF000000"/>
        <rFont val="SimSun"/>
        <charset val="134"/>
      </rPr>
      <t xml:space="preserve">
老用户：计算</t>
    </r>
    <r>
      <rPr>
        <sz val="10"/>
        <color rgb="FFFF0000"/>
        <rFont val="Arial"/>
        <charset val="134"/>
      </rPr>
      <t>0.3/</t>
    </r>
    <r>
      <rPr>
        <sz val="10"/>
        <color rgb="FFFF0000"/>
        <rFont val="SimSun"/>
        <charset val="134"/>
      </rPr>
      <t>户</t>
    </r>
    <r>
      <rPr>
        <sz val="10"/>
        <color rgb="FF000000"/>
        <rFont val="SimSun"/>
        <charset val="134"/>
      </rPr>
      <t xml:space="preserve">（佛山区域）
</t>
    </r>
    <r>
      <rPr>
        <sz val="10"/>
        <color rgb="FFFF0000"/>
        <rFont val="SimSun"/>
        <charset val="134"/>
      </rPr>
      <t>所有移动粘性万能副卡搭载率＜6</t>
    </r>
    <r>
      <rPr>
        <sz val="10"/>
        <color rgb="FFFF0000"/>
        <rFont val="Arial"/>
        <charset val="134"/>
      </rPr>
      <t>0%</t>
    </r>
    <r>
      <rPr>
        <sz val="10"/>
        <color rgb="FFFF0000"/>
        <rFont val="SimSun"/>
        <charset val="134"/>
      </rPr>
      <t>不算量不算奖励（珠海考核王卡）</t>
    </r>
  </si>
  <si>
    <t>奖励方案考核办法</t>
  </si>
  <si>
    <t>店员考核：
粘性提成
①每户奖励30元/户
②个人完成≥10户，每户奖励统一60元/户
（①②奖励互不叠加）
个人匹配率高于大盘，叠加奖励40元/户
99元套餐及以下奖励减半
老用户每户奖励15元/户</t>
  </si>
  <si>
    <r>
      <rPr>
        <sz val="10"/>
        <color rgb="FFFF0000"/>
        <rFont val="Arial"/>
        <charset val="134"/>
      </rPr>
      <t>店长考核：
店面绝对量考核：</t>
    </r>
    <r>
      <rPr>
        <sz val="10"/>
        <color rgb="FF000000"/>
        <rFont val="Arial"/>
        <charset val="134"/>
      </rPr>
      <t xml:space="preserve">
0-20户月任务的店长每户奖励</t>
    </r>
    <r>
      <rPr>
        <sz val="10"/>
        <color rgb="FFFF0000"/>
        <rFont val="Arial"/>
        <charset val="134"/>
      </rPr>
      <t>50元</t>
    </r>
    <r>
      <rPr>
        <sz val="10"/>
        <color rgb="FF000000"/>
        <rFont val="Arial"/>
        <charset val="134"/>
      </rPr>
      <t>；
21-40户月任务店长每户奖励</t>
    </r>
    <r>
      <rPr>
        <sz val="10"/>
        <color rgb="FFFF0000"/>
        <rFont val="Arial"/>
        <charset val="134"/>
      </rPr>
      <t>40元</t>
    </r>
    <r>
      <rPr>
        <sz val="10"/>
        <color rgb="FF000000"/>
        <rFont val="Arial"/>
        <charset val="134"/>
      </rPr>
      <t>；
41以上户月任务店长每户奖励</t>
    </r>
    <r>
      <rPr>
        <sz val="10"/>
        <color rgb="FFFF0000"/>
        <rFont val="Arial"/>
        <charset val="134"/>
      </rPr>
      <t>30元</t>
    </r>
    <r>
      <rPr>
        <sz val="10"/>
        <color rgb="FF000000"/>
        <rFont val="Arial"/>
        <charset val="134"/>
      </rPr>
      <t>；（正佳移动指标完成必须占门店放号量30%，如未达标奖励减半）
月任务未达标的乐捐差额值</t>
    </r>
    <r>
      <rPr>
        <sz val="10"/>
        <color rgb="FFFF0000"/>
        <rFont val="Arial"/>
        <charset val="134"/>
      </rPr>
      <t>30元/户</t>
    </r>
    <r>
      <rPr>
        <sz val="10"/>
        <color rgb="FF000000"/>
        <rFont val="Arial"/>
        <charset val="134"/>
      </rPr>
      <t xml:space="preserve">（月总任务达标无乐捐）
</t>
    </r>
    <r>
      <rPr>
        <sz val="10"/>
        <color rgb="FF000000"/>
        <rFont val="Arial"/>
        <charset val="134"/>
      </rPr>
      <t xml:space="preserve">（老用户按比例结算）（电信厅店长奖罚政策减半）
完成门店的运营商任务且店面的匹配率≥22%，额外叠加20元/户
</t>
    </r>
    <r>
      <rPr>
        <sz val="10"/>
        <color rgb="FFFF0000"/>
        <rFont val="Arial"/>
        <charset val="134"/>
      </rPr>
      <t>完成门店的运营商任务且店面的匹配率均≥22%，店长月度最终提成*110%</t>
    </r>
  </si>
  <si>
    <r>
      <rPr>
        <sz val="10"/>
        <color rgb="FFFF0000"/>
        <rFont val="Arial"/>
        <charset val="134"/>
      </rPr>
      <t>青春卡</t>
    </r>
    <r>
      <rPr>
        <sz val="10"/>
        <color rgb="FFFF0000"/>
        <rFont val="Arial"/>
        <charset val="134"/>
      </rPr>
      <t>/</t>
    </r>
    <r>
      <rPr>
        <sz val="10"/>
        <color rgb="FFFF0000"/>
        <rFont val="Arial"/>
        <charset val="134"/>
      </rPr>
      <t>王卡店面月度任务完成奖励</t>
    </r>
    <r>
      <rPr>
        <sz val="10"/>
        <color rgb="FFFF0000"/>
        <rFont val="Arial"/>
        <charset val="134"/>
      </rPr>
      <t>5</t>
    </r>
    <r>
      <rPr>
        <sz val="10"/>
        <color rgb="FFFF0000"/>
        <rFont val="Arial"/>
        <charset val="134"/>
      </rPr>
      <t>元</t>
    </r>
    <r>
      <rPr>
        <sz val="10"/>
        <color rgb="FFFF0000"/>
        <rFont val="Arial"/>
        <charset val="134"/>
      </rPr>
      <t>/</t>
    </r>
    <r>
      <rPr>
        <sz val="10"/>
        <color rgb="FFFF0000"/>
        <rFont val="Arial"/>
        <charset val="134"/>
      </rPr>
      <t>户，未完成乐捐差额值</t>
    </r>
    <r>
      <rPr>
        <sz val="10"/>
        <color rgb="FFFF0000"/>
        <rFont val="Arial"/>
        <charset val="134"/>
      </rPr>
      <t>10</t>
    </r>
    <r>
      <rPr>
        <sz val="10"/>
        <color rgb="FFFF0000"/>
        <rFont val="Arial"/>
        <charset val="134"/>
      </rPr>
      <t>元</t>
    </r>
    <r>
      <rPr>
        <sz val="10"/>
        <color rgb="FFFF0000"/>
        <rFont val="Arial"/>
        <charset val="134"/>
      </rPr>
      <t>/</t>
    </r>
    <r>
      <rPr>
        <sz val="10"/>
        <color rgb="FFFF0000"/>
        <rFont val="Arial"/>
        <charset val="134"/>
      </rPr>
      <t>户</t>
    </r>
  </si>
  <si>
    <t>联通厅特殊方案</t>
  </si>
  <si>
    <r>
      <rPr>
        <sz val="10"/>
        <color rgb="FFFF0000"/>
        <rFont val="Arial"/>
        <charset val="134"/>
      </rPr>
      <t xml:space="preserve">119元以下套餐奖励：50元/户
119元及以上套餐奖励：100元/户
</t>
    </r>
    <r>
      <rPr>
        <sz val="11"/>
        <color rgb="FF000000"/>
        <rFont val="SimSun"/>
        <charset val="134"/>
      </rPr>
      <t>单开户：20元/户</t>
    </r>
  </si>
  <si>
    <r>
      <rPr>
        <sz val="10"/>
        <color rgb="FFFF0000"/>
        <rFont val="SimSun"/>
        <charset val="134"/>
      </rPr>
      <t>月销售联通粘性放号店长每户奖励</t>
    </r>
    <r>
      <rPr>
        <sz val="10"/>
        <color rgb="FFFF0000"/>
        <rFont val="Arial"/>
        <charset val="134"/>
      </rPr>
      <t>30</t>
    </r>
    <r>
      <rPr>
        <sz val="10"/>
        <color rgb="FFFF0000"/>
        <rFont val="SimSun"/>
        <charset val="134"/>
      </rPr>
      <t>元；</t>
    </r>
  </si>
  <si>
    <t>区域考核奖励方案</t>
  </si>
  <si>
    <r>
      <rPr>
        <sz val="10"/>
        <color rgb="FF000000"/>
        <rFont val="SimSun"/>
        <charset val="134"/>
      </rPr>
      <t>体验店、专卖店区域每户奖励</t>
    </r>
    <r>
      <rPr>
        <sz val="10"/>
        <color rgb="FFFF0000"/>
        <rFont val="Arial"/>
        <charset val="134"/>
      </rPr>
      <t>10</t>
    </r>
    <r>
      <rPr>
        <sz val="10"/>
        <color rgb="FFFF0000"/>
        <rFont val="SimSun"/>
        <charset val="134"/>
      </rPr>
      <t>元</t>
    </r>
    <r>
      <rPr>
        <sz val="10"/>
        <color rgb="FF000000"/>
        <rFont val="SimSun"/>
        <charset val="134"/>
      </rPr>
      <t>；未达到月任务，乐捐差值每户</t>
    </r>
    <r>
      <rPr>
        <sz val="10"/>
        <color rgb="FFFF0000"/>
        <rFont val="Arial"/>
        <charset val="134"/>
      </rPr>
      <t>10</t>
    </r>
    <r>
      <rPr>
        <sz val="10"/>
        <color rgb="FFFF0000"/>
        <rFont val="SimSun"/>
        <charset val="134"/>
      </rPr>
      <t>元。</t>
    </r>
    <r>
      <rPr>
        <sz val="10"/>
        <color rgb="FF000000"/>
        <rFont val="SimSun"/>
        <charset val="134"/>
      </rPr>
      <t>佛山、综合店每户奖励</t>
    </r>
    <r>
      <rPr>
        <sz val="10"/>
        <color rgb="FFFF0000"/>
        <rFont val="Arial"/>
        <charset val="134"/>
      </rPr>
      <t>15</t>
    </r>
    <r>
      <rPr>
        <sz val="10"/>
        <color rgb="FFFF0000"/>
        <rFont val="SimSun"/>
        <charset val="134"/>
      </rPr>
      <t>元</t>
    </r>
    <r>
      <rPr>
        <sz val="10"/>
        <color rgb="FF000000"/>
        <rFont val="SimSun"/>
        <charset val="134"/>
      </rPr>
      <t>；未达到月任务，乐捐差值每户</t>
    </r>
    <r>
      <rPr>
        <sz val="10"/>
        <color rgb="FFFF0000"/>
        <rFont val="Arial"/>
        <charset val="134"/>
      </rPr>
      <t>15</t>
    </r>
    <r>
      <rPr>
        <sz val="10"/>
        <color rgb="FFFF0000"/>
        <rFont val="SimSun"/>
        <charset val="134"/>
      </rPr>
      <t>元
完成区域的运营商任务且店面的匹配率均≥</t>
    </r>
    <r>
      <rPr>
        <sz val="10"/>
        <color rgb="FFFF0000"/>
        <rFont val="Arial"/>
        <charset val="134"/>
      </rPr>
      <t>22%</t>
    </r>
    <r>
      <rPr>
        <sz val="10"/>
        <color rgb="FFFF0000"/>
        <rFont val="SimSun"/>
        <charset val="134"/>
      </rPr>
      <t>，区域月度最终提成</t>
    </r>
    <r>
      <rPr>
        <sz val="10"/>
        <color rgb="FFFF0000"/>
        <rFont val="Arial"/>
        <charset val="134"/>
      </rPr>
      <t>*110%</t>
    </r>
  </si>
  <si>
    <t>⚠️警告</t>
  </si>
  <si>
    <r>
      <rPr>
        <sz val="10"/>
        <color rgb="FF000000"/>
        <rFont val="Microsoft YaHei"/>
        <charset val="134"/>
      </rPr>
      <t>一、运营商开户拍照不符合规定，乐捐</t>
    </r>
    <r>
      <rPr>
        <sz val="10"/>
        <color rgb="FF70AD47"/>
        <rFont val="Microsoft YaHei"/>
        <charset val="134"/>
      </rPr>
      <t xml:space="preserve">=100元/户
</t>
    </r>
    <r>
      <rPr>
        <sz val="10"/>
        <color rgb="FF000000"/>
        <rFont val="Microsoft YaHei"/>
        <charset val="134"/>
      </rPr>
      <t>二、电信、联通激活动作（3分钟通话+30M流量），移动激活动（3分钟通话+200M流量）作缺少激活动作，乐捐</t>
    </r>
    <r>
      <rPr>
        <sz val="10"/>
        <color rgb="FF70AD47"/>
        <rFont val="Microsoft YaHei"/>
        <charset val="134"/>
      </rPr>
      <t xml:space="preserve"> =100元/户
</t>
    </r>
    <r>
      <rPr>
        <sz val="10"/>
        <color rgb="FF000000"/>
        <rFont val="Microsoft YaHei"/>
        <charset val="134"/>
      </rPr>
      <t>三、</t>
    </r>
    <r>
      <rPr>
        <sz val="10"/>
        <color rgb="FFFF0000"/>
        <rFont val="Microsoft YaHei"/>
        <charset val="134"/>
      </rPr>
      <t xml:space="preserve">移动充值执行：
</t>
    </r>
    <r>
      <rPr>
        <sz val="10"/>
        <color rgb="FF000000"/>
        <rFont val="Microsoft YaHei"/>
        <charset val="134"/>
      </rPr>
      <t xml:space="preserve">1、移动新开户号码必须让客人当日内充值200元，如次日后台发现或移动公布数据发现该号码没有当日充值的则不计算任务和奖励并扣罚200元/户.举例：客人开户并办理和分期，销售人员可收取客人200元充值费帮客人充值，或客人自行充值200元，最后在OA系统录入”客人扫码充值“标识的，均可计算预存款任务。
</t>
    </r>
    <r>
      <rPr>
        <sz val="10"/>
        <color rgb="FFFF0000"/>
        <rFont val="Microsoft YaHei"/>
        <charset val="134"/>
      </rPr>
      <t xml:space="preserve">2、粘性办万能副卡，每办理1张万能副卡，需往对应主号充值50元话费（办理副卡当天充值），不满足充值动作，则不计算粘性及奖励。
</t>
    </r>
    <r>
      <rPr>
        <sz val="10"/>
        <color rgb="FF000000"/>
        <rFont val="Microsoft YaHei"/>
        <charset val="134"/>
      </rPr>
      <t>五、移动开</t>
    </r>
    <r>
      <rPr>
        <u/>
        <sz val="10"/>
        <color rgb="FF000000"/>
        <rFont val="Microsoft YaHei"/>
        <charset val="134"/>
      </rPr>
      <t>老用户粘性</t>
    </r>
    <r>
      <rPr>
        <sz val="10"/>
        <color rgb="FF000000"/>
        <rFont val="Microsoft YaHei"/>
        <charset val="134"/>
      </rPr>
      <t>必须使用当场购买的5G手机进行绑定，如果不是当场购买的请跟移动负责人核实情况，如果不报备导致绑定出现问题的，则不计算任务和奖励并扣罚200元/户</t>
    </r>
    <r>
      <rPr>
        <sz val="10"/>
        <color rgb="FF000000"/>
        <rFont val="Microsoft YaHei"/>
        <charset val="134"/>
      </rPr>
      <t>五、备注的号码和收银的编码，非11位正确的合约号码则不计算奖励</t>
    </r>
    <r>
      <rPr>
        <sz val="10"/>
        <color rgb="FF000000"/>
        <rFont val="Microsoft YaHei"/>
        <charset val="134"/>
      </rPr>
      <t>六、移动不按要求违规领取和包卷，乐捐500元/户</t>
    </r>
    <r>
      <rPr>
        <sz val="10"/>
        <color rgb="FF000000"/>
        <rFont val="Microsoft YaHei"/>
        <charset val="134"/>
      </rPr>
      <t>七、</t>
    </r>
    <r>
      <rPr>
        <sz val="10"/>
        <color rgb="FFFF0000"/>
        <rFont val="Microsoft YaHei"/>
        <charset val="134"/>
      </rPr>
      <t>电信直降券优惠需指定机型才能参与，必须机码匹配，现场插卡到新机卡1进行激活，按电信激活动作要求执行，不按要求出现结算问题，个人承担直降券费用。</t>
    </r>
  </si>
  <si>
    <t>运营商类别</t>
  </si>
  <si>
    <t>月度绝对量奖励</t>
  </si>
  <si>
    <t>年度绝对量奖励</t>
  </si>
  <si>
    <t>第一名：奖励600/元
第二名：奖励400/元</t>
  </si>
  <si>
    <t>第一名：
融合宽带一年</t>
  </si>
  <si>
    <t>第一名：奖励500/元
第二名：奖励300/元</t>
  </si>
  <si>
    <t>第一名：奖励400/元
第二名：奖励200/元</t>
  </si>
  <si>
    <t>D</t>
  </si>
  <si>
    <t>第一名：奖励300/元
第二名：奖励150/元</t>
  </si>
  <si>
    <t>E</t>
  </si>
  <si>
    <t>第一名：奖励200/元
第二名：奖励100/元</t>
  </si>
  <si>
    <t>华为中华广场联通厅</t>
  </si>
  <si>
    <t>广州华为部移动厅考核政策</t>
  </si>
  <si>
    <t>执行日期2021年7⽉1⽇—7⽉31⽇</t>
  </si>
  <si>
    <t>毛利：单厅综合目标为45万元，毛利包含主机项目10万元、新业务毛利项目30万元、配件/智能项目3.5万元、回收项目1.5万元，其中回收匹配率为10%。7月只作引导，不做考核（只考结果，不考过程）。</t>
  </si>
  <si>
    <r>
      <rPr>
        <sz val="8"/>
        <rFont val="宋体"/>
        <charset val="134"/>
      </rPr>
      <t>移动评分系数</t>
    </r>
    <r>
      <rPr>
        <sz val="8"/>
        <color rgb="FF000000"/>
        <rFont val="微软雅黑"/>
        <charset val="134"/>
      </rPr>
      <t>参照广州移动市公司下发的【月度考核终稿】邮件的厅店评分，当月评分大于等于90分，该系数为1；低于90分线性扣罚，该系数为【评分/90】；小于等于70分，提成为0.5；小于等于60分，系数为0。</t>
    </r>
  </si>
  <si>
    <t>岗位</t>
  </si>
  <si>
    <t>薪资计算方式</t>
  </si>
  <si>
    <t>毛利计提</t>
  </si>
  <si>
    <t>业务计提：</t>
  </si>
  <si>
    <t>花都公益路移动厅-林树婷
黄埔公园移动厅-沈俊华</t>
  </si>
  <si>
    <t>基础工资+（总毛利计提+业务计提）*移动评分系数*难度系数</t>
  </si>
  <si>
    <r>
      <rPr>
        <sz val="8"/>
        <rFont val="宋体"/>
        <charset val="134"/>
      </rPr>
      <t xml:space="preserve">总毛利包含新业务毛利及非新业务毛利，其中，回收项目的设置回收提成；
毛利计提方法：（厅总新业务毛利收入+厅总非新业务毛利收入*厅手机台数完成率*厅回收系数+回收提成）*总毛利计提系数；
</t>
    </r>
    <r>
      <rPr>
        <sz val="8"/>
        <color rgb="FFFF0000"/>
        <rFont val="等线"/>
        <charset val="134"/>
      </rPr>
      <t>总毛利计提系数</t>
    </r>
    <r>
      <rPr>
        <sz val="8"/>
        <color rgb="FF000000"/>
        <rFont val="等线"/>
        <charset val="134"/>
      </rPr>
      <t xml:space="preserve">，完成小于等于45万元，计提3.0%；完成大于45万元，计提3.5%；
</t>
    </r>
    <r>
      <rPr>
        <sz val="8"/>
        <color rgb="FFFF0000"/>
        <rFont val="等线"/>
        <charset val="134"/>
      </rPr>
      <t>厅大件完成率</t>
    </r>
    <r>
      <rPr>
        <sz val="8"/>
        <color rgb="FF000000"/>
        <rFont val="等线"/>
        <charset val="134"/>
      </rPr>
      <t xml:space="preserve">=全月大件完成量/全月大件任务，封顶完成率封顶为1；
</t>
    </r>
    <r>
      <rPr>
        <sz val="8"/>
        <color rgb="FFFF0000"/>
        <rFont val="等线"/>
        <charset val="134"/>
      </rPr>
      <t>厅回收系数</t>
    </r>
    <r>
      <rPr>
        <sz val="8"/>
        <color rgb="FF000000"/>
        <rFont val="等线"/>
        <charset val="134"/>
      </rPr>
      <t xml:space="preserve">：设定跟机率，回收跟机率低于10%，系数为0.9，大于等于10%，系数为1；
</t>
    </r>
    <r>
      <rPr>
        <sz val="8"/>
        <color rgb="FFFF0000"/>
        <rFont val="等线"/>
        <charset val="134"/>
      </rPr>
      <t>回收提成</t>
    </r>
    <r>
      <rPr>
        <sz val="8"/>
        <color rgb="FF000000"/>
        <rFont val="等线"/>
        <charset val="134"/>
      </rPr>
      <t>：10%≤跟机率＜15%，回收奖励为回收金额2%；跟机率≥15%，回收奖励为回收金额3%；</t>
    </r>
  </si>
  <si>
    <t>设置业务计件提成，详见当月《移动委托厅提成方案》。</t>
  </si>
  <si>
    <t>花都公益路移动厅-张健
黄埔公园移动厅-叶启迪</t>
  </si>
  <si>
    <t>基础工资+（总毛利计提*达量调节系数+业务绩效+回收提成）*移动评分系数*合规系数</t>
  </si>
  <si>
    <r>
      <rPr>
        <sz val="8"/>
        <rFont val="宋体"/>
        <charset val="134"/>
      </rPr>
      <t>毛利计提为运营商毛利与非运营商毛利（主机、配件/智能等）的计提汇总，全厅的运营商总毛利收入，计提0.75%；全厅的非运营商总毛利收入，计提5%，并挂靠</t>
    </r>
    <r>
      <rPr>
        <sz val="8"/>
        <color rgb="FFFF0000"/>
        <rFont val="等线"/>
        <charset val="134"/>
      </rPr>
      <t>非运营商毛利系数</t>
    </r>
    <r>
      <rPr>
        <sz val="8"/>
        <color rgb="FF000000"/>
        <rFont val="等线"/>
        <charset val="134"/>
      </rPr>
      <t xml:space="preserve">。
A，厅店完成当月大件任务；B，当月全厅回收跟机率达10%；
当月厅店完成A、B两项，则非运营商毛利系数为1，完成A或B任意一项，系数为0.9，A、B均没有完成则系数为0.8。
</t>
    </r>
    <r>
      <rPr>
        <sz val="8"/>
        <color rgb="FFFF0000"/>
        <rFont val="等线"/>
        <charset val="134"/>
      </rPr>
      <t>设置毛利达量调节系数</t>
    </r>
    <r>
      <rPr>
        <sz val="8"/>
        <color rgb="FF000000"/>
        <rFont val="等线"/>
        <charset val="134"/>
      </rPr>
      <t xml:space="preserve">：
当月全厅毛利小于等于38万元时，系数默认为1；当月全厅毛利大于38万元时，店长对该系数进行评分：优秀为1.1，正常为1，不及格为0.9或0.8；运营商部总监有±0.2的修正系数评分。
</t>
    </r>
    <r>
      <rPr>
        <sz val="8"/>
        <color rgb="FFFF0000"/>
        <rFont val="等线"/>
        <charset val="134"/>
      </rPr>
      <t>合规系数</t>
    </r>
    <r>
      <rPr>
        <sz val="8"/>
        <color rgb="FF000000"/>
        <rFont val="等线"/>
        <charset val="134"/>
      </rPr>
      <t xml:space="preserve">默认为1；如前台出现私自接收毛利款项情况，一经发现，则该系数为0.8。
</t>
    </r>
    <r>
      <rPr>
        <sz val="8"/>
        <color rgb="FFFF0000"/>
        <rFont val="等线"/>
        <charset val="134"/>
      </rPr>
      <t>回收提成</t>
    </r>
    <r>
      <rPr>
        <sz val="8"/>
        <color rgb="FF000000"/>
        <rFont val="等线"/>
        <charset val="134"/>
      </rPr>
      <t>：10%≤跟机率＜15%，回收奖励为回收金额3%；跟机率≥15%，回收奖励为回收金额4%</t>
    </r>
  </si>
  <si>
    <r>
      <rPr>
        <sz val="8"/>
        <color rgb="FFFF0000"/>
        <rFont val="等线"/>
        <charset val="134"/>
      </rPr>
      <t>业务绩效</t>
    </r>
    <r>
      <rPr>
        <sz val="8"/>
        <color rgb="FF000000"/>
        <rFont val="等线"/>
        <charset val="134"/>
      </rPr>
      <t xml:space="preserve">：
考核厅店四大重点指标整体完成情况，设置对应业务绩效：
新增计提*新增完成率+（携转计提+终端合约计提+宽带计提）*终端合约完成率
</t>
    </r>
    <r>
      <rPr>
        <sz val="8"/>
        <color rgb="FFFF0000"/>
        <rFont val="等线"/>
        <charset val="134"/>
      </rPr>
      <t>新增：300元；宽带：100元；终端合约：100元，携号转网：100元</t>
    </r>
    <r>
      <rPr>
        <sz val="8"/>
        <color rgb="FF000000"/>
        <rFont val="等线"/>
        <charset val="134"/>
      </rPr>
      <t xml:space="preserve">
各指标按照厅店当月完成率线性计算，完成率最高为100%；其中新增指标完成率影响新增业务绩效，如新增完成率小于100%，则整体业务绩效汇总后系数为【0.7*新增完成率】；终端合约完成率影响终端合约携转、宽带三项重点指标的业务绩效，如新增完成率小于100%，则整体业务绩效汇总后系数为【0.8*新增完成率】。</t>
    </r>
  </si>
  <si>
    <t>花都公益路移动厅-何敏婷
黄埔公园移动厅-谢招霞</t>
  </si>
  <si>
    <t>基础工资+（毛利计提*达量调节系数+业务计提）*移动评分系数</t>
  </si>
  <si>
    <r>
      <rPr>
        <sz val="8"/>
        <rFont val="宋体"/>
        <charset val="134"/>
      </rPr>
      <t>全厅的总毛利收入，完成小于等于45万元，计提1.2%；完成大于45万元，计提1.4%。
设置</t>
    </r>
    <r>
      <rPr>
        <sz val="8"/>
        <color rgb="FFFF0000"/>
        <rFont val="等线"/>
        <charset val="134"/>
      </rPr>
      <t>毛利达量调节系数</t>
    </r>
    <r>
      <rPr>
        <sz val="8"/>
        <color rgb="FF000000"/>
        <rFont val="等线"/>
        <charset val="134"/>
      </rPr>
      <t>：
当月全厅毛利小于等于38万元时，系数默认为1；当月全厅毛利大于38万元时，店长对该系数进行评分：优秀为1.1，正常为1，不及格为0.9；运营商部总监有±0.2的修正系数评分。</t>
    </r>
  </si>
  <si>
    <t>后端（移动端业务）人员</t>
  </si>
  <si>
    <t>基础工资+（毛利计提*毛利系数+业务计提+回收奖励）*移动评分系数*难度系数</t>
  </si>
  <si>
    <r>
      <rPr>
        <sz val="8"/>
        <color rgb="FFFF0000"/>
        <rFont val="等线"/>
        <charset val="134"/>
      </rPr>
      <t>毛利计提</t>
    </r>
    <r>
      <rPr>
        <sz val="8"/>
        <color rgb="FF000000"/>
        <rFont val="等线"/>
        <charset val="134"/>
      </rPr>
      <t>：
个人的毛利收入，完成小于等于3.0万元，计提15%；个人的毛利收入，完成大于3.0万元，计提18%；
设置毛利系数：A，完成当月个人移动携转分解指标B，完成个人分解真实开户量（注</t>
    </r>
    <r>
      <rPr>
        <sz val="8"/>
        <color rgb="FFFF0000"/>
        <rFont val="等线"/>
        <charset val="134"/>
      </rPr>
      <t>：“真实开户”指实收客人预存款200元的89+新增开户业务</t>
    </r>
    <r>
      <rPr>
        <sz val="8"/>
        <color rgb="FF000000"/>
        <rFont val="等线"/>
        <charset val="134"/>
      </rPr>
      <t xml:space="preserve">）；当月个人完成AB两项，则毛利系数为1，完成A或B任意一项，系数为0.9，A、B均没有完成则系数为0.8；
</t>
    </r>
    <r>
      <rPr>
        <sz val="8"/>
        <color rgb="FFFF0000"/>
        <rFont val="等线"/>
        <charset val="134"/>
      </rPr>
      <t>回收奖励</t>
    </r>
    <r>
      <rPr>
        <sz val="8"/>
        <color rgb="FF000000"/>
        <rFont val="等线"/>
        <charset val="134"/>
      </rPr>
      <t>：回收价*5%；</t>
    </r>
  </si>
  <si>
    <t>前端（手机导购业务）
及厂家促销人员</t>
  </si>
  <si>
    <r>
      <rPr>
        <sz val="8"/>
        <rFont val="宋体"/>
        <charset val="134"/>
      </rPr>
      <t xml:space="preserve">配件/智能毛利提成10%+回收奖励+积分（大件奖金核算方式：零售价4000~10000+=50元/台；3000~4000+ =40元/台；2500~3000+ =35元/台；0~ 2500大件=25元/台）；促销员大件奖金按前端的50%计提。
</t>
    </r>
    <r>
      <rPr>
        <sz val="8"/>
        <color rgb="FFFF0000"/>
        <rFont val="等线"/>
        <charset val="134"/>
      </rPr>
      <t xml:space="preserve">
回收奖励</t>
    </r>
    <r>
      <rPr>
        <sz val="8"/>
        <color rgb="FF000000"/>
        <rFont val="等线"/>
        <charset val="134"/>
      </rPr>
      <t xml:space="preserve">：回收价*5%；
</t>
    </r>
    <r>
      <rPr>
        <sz val="8"/>
        <color rgb="FFFF0000"/>
        <rFont val="等线"/>
        <charset val="134"/>
      </rPr>
      <t>新业务计提</t>
    </r>
    <r>
      <rPr>
        <sz val="8"/>
        <color rgb="FF000000"/>
        <rFont val="等线"/>
        <charset val="134"/>
      </rPr>
      <t>：个人的毛利收入，完成小于等于3.0万元，计提15%；个人的毛利收入，完成大于3.0万元，计提18%；
设置</t>
    </r>
    <r>
      <rPr>
        <sz val="8"/>
        <color rgb="FFFF0000"/>
        <rFont val="等线"/>
        <charset val="134"/>
      </rPr>
      <t>新业务毛利系数</t>
    </r>
    <r>
      <rPr>
        <sz val="8"/>
        <color rgb="FF000000"/>
        <rFont val="等线"/>
        <charset val="134"/>
      </rPr>
      <t>：A，完成当月分解到个人的大件任务（按3-3-4递增10%原则）；B，当月个人回收跟机率达10%；
当月个人完成AB两项，则毛利系数为1，完成A或B任意一项，系数为0.9，A、B均没有完成则系数为0.8</t>
    </r>
  </si>
  <si>
    <t>执行日期：2021年7月1日至7月31日。
1，业务端计件酬金，需提供准确的数据证明业务办理的档次，方可结算提成。如无法直观统计（统计来源：OA录单、NGBOSS受理日志），则不计算该项提成，请各位重视！
严禁虚报业务，违者重罚！
2，当月涉及岗位变动（入职/离职）的人员，相关信息（畅通公司工号、姓名、入职时间）请准确提报至运营商部。</t>
  </si>
  <si>
    <t>级别</t>
  </si>
  <si>
    <t>业务类型</t>
  </si>
  <si>
    <t>明细类型</t>
  </si>
  <si>
    <t>前台计件奖金</t>
  </si>
  <si>
    <t>店长奖金</t>
  </si>
  <si>
    <t>业务副店奖金</t>
  </si>
  <si>
    <t>高价值新增</t>
  </si>
  <si>
    <t>189元及以上套餐</t>
  </si>
  <si>
    <t>89或以上套餐首充为200元或以上真实开户；
59套餐为首充100元或以上真实开户
青春卡改89+畅享套餐，需少额外充值145元话费</t>
  </si>
  <si>
    <t>计件奖金说明：
月度业务计件指标拆分到个人指标值，前台个人对应单项完成率低于80%，则对应级别的计件奖金打7折；
针对开户、终端合约、宽带指标：如当月移动通报考核结果终稿中，单项厅店排名在全市前5，则该项的计件奖励计算1.1；排名6-10名，计件系数为1.0；11-22名，计件系数为0.9；23-32名，计件系数为0.8；33-42名，计件系数为0.7；43-45名，计件系数为0.6。</t>
  </si>
  <si>
    <t>119元及以上套餐</t>
  </si>
  <si>
    <t>89元及以上套餐</t>
  </si>
  <si>
    <t>59元及以上套餐</t>
  </si>
  <si>
    <t>新增客户数</t>
  </si>
  <si>
    <t>青春卡</t>
  </si>
  <si>
    <t>青春卡自带55元话费，需至少额外充值45元话费</t>
  </si>
  <si>
    <t>万能副卡</t>
  </si>
  <si>
    <t>激活后需产生流量使用记录</t>
  </si>
  <si>
    <t>套餐升档</t>
  </si>
  <si>
    <t>存量客户升档</t>
  </si>
  <si>
    <t>58+套餐以上，新开户不计算升档，新旧套餐实收差价小于10元的主套升档或平迁业务不予计酬；同一号码半年内只计算首次升档奖励</t>
  </si>
  <si>
    <t>新业务</t>
  </si>
  <si>
    <t>任我换及7项重点业务、金卡/银卡/白金卡/钻石卡会员</t>
  </si>
  <si>
    <t>任我换、和彩云、和留言、视频彩铃、咪咕音乐会员、咪咕阅读会员、和多号、咪咕游戏会员、金卡/银卡/白金卡/钻石卡会员</t>
  </si>
  <si>
    <t>锁档流量包</t>
  </si>
  <si>
    <t>90元半年流量包/180元年流量包</t>
  </si>
  <si>
    <t>真实办理，需锁档</t>
  </si>
  <si>
    <t>宽带新增</t>
  </si>
  <si>
    <t>含指定商宽、校园宽带、体验宽带</t>
  </si>
  <si>
    <t>办理当月已完工，需真实办理宽带的用户</t>
  </si>
  <si>
    <t>携号转网</t>
  </si>
  <si>
    <t>联通携号转网</t>
  </si>
  <si>
    <t>办理的号码需做好登记，8元套餐充值50元，59+充值100元，89+充值200元，并当月内添加【承诺在网】标识。</t>
  </si>
  <si>
    <t>电信携号转网</t>
  </si>
  <si>
    <t>F</t>
  </si>
  <si>
    <t>终极一单</t>
  </si>
  <si>
    <t>119新开+宽带+代付</t>
  </si>
  <si>
    <t>新增119的基础上，加办【宽带】（需当月归档）、【群组业务】或【活跃副卡】两项业务中的其中一项；需手工报表体现</t>
  </si>
  <si>
    <t>新增119的基础上，同时加办【宽带】（需当月归档）、【群组业务】或【活跃副卡】两项业务；需手工报表体现</t>
  </si>
  <si>
    <t>G</t>
  </si>
  <si>
    <t>插卡类合约</t>
  </si>
  <si>
    <t>收费版权益包</t>
  </si>
  <si>
    <t>真实办理</t>
  </si>
  <si>
    <t>新增合约/升档合约</t>
  </si>
  <si>
    <r>
      <rPr>
        <sz val="8"/>
        <rFont val="宋体"/>
        <charset val="134"/>
      </rPr>
      <t xml:space="preserve">含和分期信用购、金币方案、集团购机、大顺差、自带机等。
</t>
    </r>
    <r>
      <rPr>
        <sz val="8"/>
        <color rgb="FFFF0000"/>
        <rFont val="Microsoft YaHei Light"/>
        <charset val="134"/>
      </rPr>
      <t>（如移动通报扣罚机卡分离明细数据，则对应扣减对应号码提成！）</t>
    </r>
  </si>
  <si>
    <r>
      <rPr>
        <sz val="8"/>
        <rFont val="宋体"/>
        <charset val="134"/>
      </rPr>
      <t>平档合约、</t>
    </r>
    <r>
      <rPr>
        <sz val="8"/>
        <color rgb="FFFF0000"/>
        <rFont val="Microsoft YaHei Light"/>
        <charset val="134"/>
      </rPr>
      <t>非插卡</t>
    </r>
  </si>
  <si>
    <t>套包</t>
  </si>
  <si>
    <t>合约</t>
  </si>
  <si>
    <t>宽带</t>
  </si>
  <si>
    <t>花都公益厅</t>
  </si>
  <si>
    <r>
      <rPr>
        <sz val="8"/>
        <rFont val="宋体"/>
        <charset val="134"/>
      </rPr>
      <t xml:space="preserve">1、月度业务计件指标会根据移动方向以及结合公司方向修订、个人指标由厅指标拆分到前台，公平平均执行。
月中入职/离职的前台，当月指标按在职天数进行折算，参考全月在职的同事均分后的任务，有小数的往上取整（如指标A分解到个人的任务指标为20，张三在1月15日入职，则对应人员指标计算应为20*（16/31）=11）
2、携转计算指标规则：
</t>
    </r>
    <r>
      <rPr>
        <sz val="8"/>
        <color rgb="FFFF0000"/>
        <rFont val="微软雅黑"/>
        <charset val="134"/>
      </rPr>
      <t>有效携转：</t>
    </r>
    <r>
      <rPr>
        <sz val="8"/>
        <color rgb="FFFF0000"/>
        <rFont val="微软雅黑"/>
        <charset val="134"/>
      </rPr>
      <t xml:space="preserve">计算奖励需满足条件：1，移动下发的互联互通要求；2，添加【承诺在网】标识；3，按套餐档次要求完成首充动作。
</t>
    </r>
    <r>
      <rPr>
        <sz val="8"/>
        <color rgb="FF000000"/>
        <rFont val="微软雅黑"/>
        <charset val="134"/>
      </rPr>
      <t>携转规则：</t>
    </r>
    <r>
      <rPr>
        <sz val="8"/>
        <color rgb="FFFF0000"/>
        <rFont val="微软雅黑"/>
        <charset val="134"/>
      </rPr>
      <t>全厅完成携转目标，叠加奖励100元/笔。</t>
    </r>
    <r>
      <rPr>
        <sz val="8"/>
        <color rgb="FF000000"/>
        <rFont val="微软雅黑"/>
        <charset val="134"/>
      </rPr>
      <t xml:space="preserve">
**各项指标达成数需剔除公司门店挪量及外拓指标的完成值。</t>
    </r>
  </si>
  <si>
    <t>黄埔公园厅</t>
  </si>
  <si>
    <t>注：考核指标根据移动月度政策初稿进行下发，非终稿！</t>
  </si>
  <si>
    <t>计件奖励则按单个发展的数量核算奖励；其中新增、宽带撤单等条件不达移动考核要求则需剔除计件奖励</t>
  </si>
  <si>
    <r>
      <rPr>
        <sz val="8"/>
        <color rgb="FFFF0000"/>
        <rFont val="等线"/>
        <charset val="134"/>
      </rPr>
      <t>质检</t>
    </r>
    <r>
      <rPr>
        <sz val="8"/>
        <color rgb="FF000000"/>
        <rFont val="等线"/>
        <charset val="134"/>
      </rPr>
      <t xml:space="preserve">
1、新入网号码开通当天必须要按照系统要求预存并且当月产生主动通话（不允许10086/13800138000等免费电话）且4G/5G流量大于200M。
2、如发现有虚假上报按照双倍计件提成扣罚，新入网客户需当月月末最后一天为“正使用”状态。
3、集团客户办理业务除购机业务外，不核算提成只核算指标。
4、业务差错规则
（1）业务稽核时发现业务差错，如未能按时完成有效整改，则在工资中按照50元/笔差错扣罚。
（2）对于留存照片中人像拍照不合规扣罚：对于号码留存照片出现非本人现场照（包括PS图片、照片翻拍或同一张人像照复用等）的人员，严重违反实名制规范要求，则在工资中按照200元/单处罚。
（3）对于留存照片中证件拍照不合规扣罚：对于证件照出现非本人证件照片、非原件照片（复印件照片或照片翻拍等）的人员，违反新入网用户的拍照要求，按照100元/单进行工资扣罚。
（4）对于通过实名认证，可正常激活的学霸卡号码（实名登记、身份证符合要求），如无校园客户身份证明材料，或所提供材料不符合要求的按照扣罚50元/笔。如后续整改符合要求，可免除扣罚。（具体以移动数据为准）。</t>
    </r>
  </si>
  <si>
    <t>4月</t>
  </si>
  <si>
    <t>5月</t>
  </si>
  <si>
    <t>6月</t>
  </si>
  <si>
    <r>
      <rPr>
        <sz val="9"/>
        <color rgb="FFFFFFFF"/>
        <rFont val="宋体"/>
        <charset val="134"/>
      </rPr>
      <t>大件目标</t>
    </r>
    <r>
      <rPr>
        <sz val="9"/>
        <color rgb="FFFFFFFF"/>
        <rFont val="宋体"/>
        <charset val="134"/>
      </rPr>
      <t>+20%</t>
    </r>
  </si>
  <si>
    <r>
      <rPr>
        <sz val="11"/>
        <color rgb="FFFFFFFF"/>
        <rFont val="宋体"/>
        <charset val="134"/>
      </rPr>
      <t>手机235</t>
    </r>
  </si>
  <si>
    <t>手机占比</t>
  </si>
  <si>
    <t>手机目标</t>
  </si>
  <si>
    <t>单毛目标</t>
  </si>
  <si>
    <t>总销售毛利</t>
  </si>
  <si>
    <t>大件毛利</t>
  </si>
  <si>
    <t>配件利润比</t>
  </si>
  <si>
    <t>配件毛利</t>
  </si>
  <si>
    <t>智能利润比</t>
  </si>
  <si>
    <t>智能毛利</t>
  </si>
  <si>
    <t>回收跟机转化值（28%）</t>
  </si>
  <si>
    <t>运营商匹配率转化值（20%）</t>
  </si>
  <si>
    <t>增长逻辑</t>
  </si>
  <si>
    <t>235+20%</t>
  </si>
  <si>
    <t>235+10利润比</t>
  </si>
  <si>
    <t>高于150利润比235不做增长</t>
  </si>
  <si>
    <t>低于70利润比235增长15利润比</t>
  </si>
  <si>
    <t>235+15利润比</t>
  </si>
  <si>
    <t>高于200利润比235不做增长</t>
  </si>
  <si>
    <t>低于100利润比235增长20利润比</t>
  </si>
  <si>
    <t>回收</t>
  </si>
  <si>
    <t>荣耀万国奥特莱斯店</t>
  </si>
  <si>
    <t>电信厅</t>
  </si>
  <si>
    <t>联通厅</t>
  </si>
  <si>
    <t>移动厅</t>
  </si>
  <si>
    <t>GD_M1</t>
  </si>
  <si>
    <t>黄埔公园移动厅</t>
  </si>
  <si>
    <t>GD_M2</t>
  </si>
  <si>
    <t>花都公益路移动厅</t>
  </si>
  <si>
    <t>营业厅小计</t>
  </si>
</sst>
</file>

<file path=xl/styles.xml><?xml version="1.0" encoding="utf-8"?>
<styleSheet xmlns="http://schemas.openxmlformats.org/spreadsheetml/2006/main">
  <numFmts count="7">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_ "/>
    <numFmt numFmtId="177" formatCode="0_);[Red]\(0\)"/>
    <numFmt numFmtId="178" formatCode="#,##0_ "/>
  </numFmts>
  <fonts count="156">
    <font>
      <sz val="11"/>
      <color indexed="8"/>
      <name val="宋体"/>
      <charset val="134"/>
      <scheme val="minor"/>
    </font>
    <font>
      <b/>
      <sz val="9"/>
      <color rgb="FFFFFFFF"/>
      <name val="微软雅黑"/>
      <charset val="134"/>
    </font>
    <font>
      <sz val="9"/>
      <color rgb="FF000000"/>
      <name val="微软雅黑"/>
      <charset val="134"/>
    </font>
    <font>
      <b/>
      <sz val="9"/>
      <color rgb="FF000000"/>
      <name val="宋体"/>
      <charset val="134"/>
    </font>
    <font>
      <sz val="10"/>
      <name val="微软雅黑"/>
      <charset val="134"/>
    </font>
    <font>
      <b/>
      <sz val="9"/>
      <color rgb="FF000000"/>
      <name val="微软雅黑"/>
      <charset val="134"/>
    </font>
    <font>
      <sz val="9"/>
      <color rgb="FF000000"/>
      <name val="宋体"/>
      <charset val="134"/>
    </font>
    <font>
      <b/>
      <sz val="9"/>
      <color rgb="FFFFFFFF"/>
      <name val="方正书宋_GBK"/>
      <charset val="134"/>
    </font>
    <font>
      <b/>
      <sz val="9"/>
      <color rgb="FFFFFFFF"/>
      <name val="Microsoft YaHei"/>
      <charset val="134"/>
    </font>
    <font>
      <b/>
      <sz val="8"/>
      <color rgb="FFFFFFFF"/>
      <name val="Microsoft YaHei"/>
      <charset val="134"/>
    </font>
    <font>
      <sz val="9"/>
      <color rgb="FF000000"/>
      <name val="等线"/>
      <charset val="134"/>
    </font>
    <font>
      <sz val="8"/>
      <color rgb="FF000000"/>
      <name val="等线"/>
      <charset val="134"/>
    </font>
    <font>
      <b/>
      <sz val="9"/>
      <color rgb="FFFFFFFF"/>
      <name val="宋体"/>
      <charset val="134"/>
    </font>
    <font>
      <b/>
      <sz val="8"/>
      <color rgb="FFFFFFFF"/>
      <name val="微软雅黑"/>
      <charset val="134"/>
    </font>
    <font>
      <sz val="11"/>
      <color rgb="FF000000"/>
      <name val="宋体"/>
      <charset val="134"/>
    </font>
    <font>
      <sz val="9"/>
      <color rgb="FFFFFFFF"/>
      <name val="微软雅黑"/>
      <charset val="134"/>
    </font>
    <font>
      <sz val="9"/>
      <color rgb="FFFFFFFF"/>
      <name val="等线"/>
      <charset val="134"/>
    </font>
    <font>
      <sz val="10"/>
      <color rgb="FF000000"/>
      <name val="微软雅黑"/>
      <charset val="134"/>
    </font>
    <font>
      <sz val="8"/>
      <color rgb="FF000000"/>
      <name val="微软雅黑"/>
      <charset val="134"/>
    </font>
    <font>
      <sz val="8"/>
      <color rgb="FF000000"/>
      <name val="宋体"/>
      <charset val="134"/>
    </font>
    <font>
      <sz val="9"/>
      <name val="宋体"/>
      <charset val="134"/>
    </font>
    <font>
      <sz val="8"/>
      <name val="宋体"/>
      <charset val="134"/>
    </font>
    <font>
      <sz val="8"/>
      <name val="微软雅黑"/>
      <charset val="134"/>
    </font>
    <font>
      <sz val="8"/>
      <name val="等线"/>
      <charset val="134"/>
    </font>
    <font>
      <b/>
      <sz val="8"/>
      <name val="微软雅黑"/>
      <charset val="134"/>
    </font>
    <font>
      <b/>
      <sz val="8"/>
      <name val="Microsoft YaHei Light"/>
      <charset val="134"/>
    </font>
    <font>
      <sz val="8"/>
      <name val="Microsoft YaHei Light"/>
      <charset val="134"/>
    </font>
    <font>
      <b/>
      <sz val="8"/>
      <color rgb="FFFF0000"/>
      <name val="Microsoft YaHei Light"/>
      <charset val="134"/>
    </font>
    <font>
      <sz val="8"/>
      <color rgb="FFFF0000"/>
      <name val="Microsoft YaHei Light"/>
      <charset val="134"/>
    </font>
    <font>
      <sz val="9"/>
      <name val="微软雅黑"/>
      <charset val="134"/>
    </font>
    <font>
      <sz val="36"/>
      <name val="Microsoft YaHei"/>
      <charset val="134"/>
    </font>
    <font>
      <sz val="10"/>
      <color rgb="FF3F3F3F"/>
      <name val="Microsoft YaHei"/>
      <charset val="134"/>
    </font>
    <font>
      <sz val="12"/>
      <color rgb="FFFFFFFF"/>
      <name val="宋体"/>
      <charset val="134"/>
    </font>
    <font>
      <sz val="12"/>
      <color rgb="FFFFFFFF"/>
      <name val="Microsoft YaHei"/>
      <charset val="134"/>
    </font>
    <font>
      <sz val="11"/>
      <name val="微软雅黑"/>
      <charset val="134"/>
    </font>
    <font>
      <sz val="12"/>
      <name val="宋体"/>
      <charset val="134"/>
    </font>
    <font>
      <sz val="10"/>
      <name val="阿里巴巴普惠体"/>
      <charset val="134"/>
    </font>
    <font>
      <sz val="12"/>
      <name val="微软雅黑"/>
      <charset val="134"/>
    </font>
    <font>
      <b/>
      <sz val="11"/>
      <name val="微软雅黑"/>
      <charset val="134"/>
    </font>
    <font>
      <b/>
      <sz val="10"/>
      <name val="微软雅黑"/>
      <charset val="134"/>
    </font>
    <font>
      <sz val="12"/>
      <color rgb="FF000000"/>
      <name val="SimSun"/>
      <charset val="134"/>
    </font>
    <font>
      <b/>
      <sz val="10"/>
      <name val="宋体"/>
      <charset val="134"/>
    </font>
    <font>
      <sz val="10"/>
      <name val="Microsoft YaHei"/>
      <charset val="134"/>
    </font>
    <font>
      <b/>
      <sz val="10"/>
      <color rgb="FFFF0000"/>
      <name val="Arial"/>
      <charset val="134"/>
    </font>
    <font>
      <sz val="10"/>
      <name val="Arial"/>
      <charset val="134"/>
    </font>
    <font>
      <sz val="10"/>
      <color rgb="FFFF0000"/>
      <name val="Arial"/>
      <charset val="134"/>
    </font>
    <font>
      <sz val="11"/>
      <name val="宋体 (正文)"/>
      <charset val="134"/>
    </font>
    <font>
      <sz val="10"/>
      <color rgb="FF70AD47"/>
      <name val="Microsoft YaHei"/>
      <charset val="134"/>
    </font>
    <font>
      <b/>
      <sz val="10"/>
      <color rgb="FFFFFFFF"/>
      <name val="微软雅黑"/>
      <charset val="134"/>
    </font>
    <font>
      <sz val="11"/>
      <name val="宋体"/>
      <charset val="134"/>
    </font>
    <font>
      <sz val="10"/>
      <color rgb="FF272727"/>
      <name val="微软雅黑"/>
      <charset val="134"/>
    </font>
    <font>
      <sz val="11"/>
      <name val="华文中宋"/>
      <charset val="134"/>
    </font>
    <font>
      <sz val="10"/>
      <name val="宋体"/>
      <charset val="134"/>
    </font>
    <font>
      <b/>
      <sz val="20"/>
      <color rgb="FFFF0000"/>
      <name val="Arial"/>
      <charset val="134"/>
    </font>
    <font>
      <b/>
      <sz val="14"/>
      <color rgb="FF000000"/>
      <name val="宋体"/>
      <charset val="134"/>
    </font>
    <font>
      <b/>
      <sz val="18"/>
      <color rgb="FFFF0000"/>
      <name val="SimSun"/>
      <charset val="134"/>
    </font>
    <font>
      <b/>
      <sz val="14"/>
      <color rgb="FF000000"/>
      <name val="SimSun"/>
      <charset val="134"/>
    </font>
    <font>
      <b/>
      <sz val="14"/>
      <color rgb="FF000000"/>
      <name val="Arial"/>
      <charset val="134"/>
    </font>
    <font>
      <b/>
      <sz val="14"/>
      <color rgb="FFFF0000"/>
      <name val="Arial"/>
      <charset val="134"/>
    </font>
    <font>
      <b/>
      <sz val="14"/>
      <color rgb="FFFF0000"/>
      <name val="SimSun"/>
      <charset val="134"/>
    </font>
    <font>
      <sz val="11"/>
      <color rgb="FF000000"/>
      <name val="SimSun"/>
      <charset val="134"/>
    </font>
    <font>
      <b/>
      <sz val="11"/>
      <color rgb="FFFF0000"/>
      <name val="SimSun"/>
      <charset val="134"/>
    </font>
    <font>
      <sz val="14"/>
      <color rgb="FF000000"/>
      <name val="方正书宋_GBK"/>
      <charset val="134"/>
    </font>
    <font>
      <sz val="11"/>
      <name val="SimSun"/>
      <charset val="134"/>
    </font>
    <font>
      <sz val="12"/>
      <color rgb="FFCC0000"/>
      <name val="Microsoft YaHei"/>
      <charset val="134"/>
    </font>
    <font>
      <sz val="12"/>
      <color rgb="FF000000"/>
      <name val="微软雅黑"/>
      <charset val="134"/>
    </font>
    <font>
      <sz val="9"/>
      <color rgb="FFFFFFFF"/>
      <name val="Microsoft YaHei"/>
      <charset val="134"/>
    </font>
    <font>
      <sz val="9"/>
      <color rgb="FF000000"/>
      <name val="Arial"/>
      <charset val="134"/>
    </font>
    <font>
      <sz val="9"/>
      <name val="方正书宋_GBK"/>
      <charset val="134"/>
    </font>
    <font>
      <b/>
      <sz val="9"/>
      <name val="Microsoft YaHei Light"/>
      <charset val="134"/>
    </font>
    <font>
      <sz val="9"/>
      <name val="Microsoft YaHei Light"/>
      <charset val="134"/>
    </font>
    <font>
      <sz val="9"/>
      <color rgb="FF000000"/>
      <name val="方正书宋_GBK"/>
      <charset val="134"/>
    </font>
    <font>
      <sz val="9"/>
      <name val="等线"/>
      <charset val="134"/>
    </font>
    <font>
      <b/>
      <sz val="9"/>
      <name val="Arial"/>
      <charset val="134"/>
    </font>
    <font>
      <sz val="9"/>
      <name val="Arial"/>
      <charset val="134"/>
    </font>
    <font>
      <sz val="9"/>
      <name val="Microsoft YaHei"/>
      <charset val="134"/>
    </font>
    <font>
      <sz val="11"/>
      <color rgb="FFFFFFFF"/>
      <name val="Microsoft YaHei"/>
      <charset val="134"/>
    </font>
    <font>
      <sz val="9"/>
      <color rgb="FF000000"/>
      <name val="Microsoft YaHei"/>
      <charset val="134"/>
    </font>
    <font>
      <b/>
      <sz val="10"/>
      <color rgb="FF000000"/>
      <name val="Arial"/>
      <charset val="134"/>
    </font>
    <font>
      <b/>
      <sz val="11"/>
      <color rgb="FFFFFFFF"/>
      <name val="华文黑体"/>
      <charset val="134"/>
    </font>
    <font>
      <b/>
      <sz val="11"/>
      <color rgb="FFFFFFFF"/>
      <name val="Arial"/>
      <charset val="134"/>
    </font>
    <font>
      <b/>
      <sz val="10"/>
      <color rgb="FFFFFFFF"/>
      <name val="Arial"/>
      <charset val="134"/>
    </font>
    <font>
      <sz val="10"/>
      <color rgb="FF000000"/>
      <name val="Arial"/>
      <charset val="134"/>
    </font>
    <font>
      <b/>
      <sz val="11"/>
      <color rgb="FF000000"/>
      <name val="微软雅黑"/>
      <charset val="134"/>
    </font>
    <font>
      <sz val="10"/>
      <color rgb="FF000000"/>
      <name val="Microsoft YaHei"/>
      <charset val="134"/>
    </font>
    <font>
      <sz val="11"/>
      <name val="Arial"/>
      <charset val="134"/>
    </font>
    <font>
      <b/>
      <sz val="10"/>
      <color rgb="FFFFFFFF"/>
      <name val="华文黑体"/>
      <charset val="134"/>
    </font>
    <font>
      <sz val="10"/>
      <color rgb="FFFFFFFF"/>
      <name val="微软雅黑"/>
      <charset val="134"/>
    </font>
    <font>
      <b/>
      <sz val="10"/>
      <color rgb="FF0C0C0C"/>
      <name val="宋体"/>
      <charset val="134"/>
    </font>
    <font>
      <b/>
      <sz val="10"/>
      <color rgb="FF000000"/>
      <name val="宋体"/>
      <charset val="134"/>
    </font>
    <font>
      <sz val="10"/>
      <color rgb="FFFF0000"/>
      <name val="微软雅黑"/>
      <charset val="134"/>
    </font>
    <font>
      <sz val="10"/>
      <color rgb="FFFF0000"/>
      <name val="Helvetica Neue"/>
      <charset val="134"/>
    </font>
    <font>
      <sz val="10"/>
      <color rgb="FFCC0000"/>
      <name val="微软雅黑"/>
      <charset val="134"/>
    </font>
    <font>
      <b/>
      <sz val="10"/>
      <color rgb="FF000000"/>
      <name val="微软雅黑"/>
      <charset val="134"/>
    </font>
    <font>
      <sz val="10"/>
      <color rgb="FF5C5C5C"/>
      <name val="微软雅黑"/>
      <charset val="134"/>
    </font>
    <font>
      <sz val="6"/>
      <color rgb="FF000000"/>
      <name val="微软雅黑"/>
      <charset val="134"/>
    </font>
    <font>
      <b/>
      <sz val="10"/>
      <color rgb="FF0C0C0C"/>
      <name val="SimSun"/>
      <charset val="134"/>
    </font>
    <font>
      <sz val="10"/>
      <color rgb="FF000000"/>
      <name val="宋体"/>
      <charset val="134"/>
    </font>
    <font>
      <b/>
      <sz val="12"/>
      <color rgb="FF0C0C0C"/>
      <name val="微软雅黑"/>
      <charset val="134"/>
    </font>
    <font>
      <b/>
      <sz val="16"/>
      <color rgb="FF0C0C0C"/>
      <name val="微软雅黑"/>
      <charset val="134"/>
    </font>
    <font>
      <sz val="14"/>
      <color rgb="FFFF0000"/>
      <name val="宋体"/>
      <charset val="134"/>
    </font>
    <font>
      <sz val="12"/>
      <color rgb="FF0C0C0C"/>
      <name val="宋体"/>
      <charset val="134"/>
    </font>
    <font>
      <b/>
      <sz val="16"/>
      <color rgb="FFFF0000"/>
      <name val="微软雅黑"/>
      <charset val="134"/>
    </font>
    <font>
      <sz val="20"/>
      <color rgb="FFFFFFFF"/>
      <name val="Microsoft YaHei"/>
      <charset val="134"/>
    </font>
    <font>
      <sz val="14"/>
      <name val="方正书宋_GBK"/>
      <charset val="134"/>
    </font>
    <font>
      <sz val="14"/>
      <name val="pingfang sc"/>
      <charset val="134"/>
    </font>
    <font>
      <sz val="14"/>
      <name val="Arial"/>
      <charset val="134"/>
    </font>
    <font>
      <b/>
      <sz val="14"/>
      <name val="微软雅黑"/>
      <charset val="134"/>
    </font>
    <font>
      <sz val="14"/>
      <name val="微软雅黑"/>
      <charset val="134"/>
    </font>
    <font>
      <sz val="14"/>
      <name val="SimSun"/>
      <charset val="134"/>
    </font>
    <font>
      <sz val="14"/>
      <name val="宋体"/>
      <charset val="134"/>
    </font>
    <font>
      <sz val="14"/>
      <color rgb="FF000000"/>
      <name val="微软雅黑"/>
      <charset val="134"/>
    </font>
    <font>
      <sz val="12"/>
      <color rgb="FF000000"/>
      <name val="宋体"/>
      <charset val="134"/>
    </font>
    <font>
      <sz val="12"/>
      <color rgb="FF000000"/>
      <name val="pingfang sc"/>
      <charset val="134"/>
    </font>
    <font>
      <sz val="12"/>
      <color rgb="FF000000"/>
      <name val="Arial"/>
      <charset val="134"/>
    </font>
    <font>
      <sz val="14"/>
      <color rgb="FF000000"/>
      <name val="Arial"/>
      <charset val="134"/>
    </font>
    <font>
      <b/>
      <sz val="14"/>
      <name val="宋体"/>
      <charset val="134"/>
    </font>
    <font>
      <sz val="14"/>
      <color rgb="FF000000"/>
      <name val="SimSun"/>
      <charset val="134"/>
    </font>
    <font>
      <sz val="16"/>
      <name val="Arial"/>
      <charset val="134"/>
    </font>
    <font>
      <sz val="11"/>
      <color theme="1"/>
      <name val="宋体"/>
      <charset val="134"/>
      <scheme val="minor"/>
    </font>
    <font>
      <sz val="11"/>
      <color theme="1"/>
      <name val="宋体"/>
      <charset val="0"/>
      <scheme val="minor"/>
    </font>
    <font>
      <b/>
      <sz val="11"/>
      <color rgb="FFFFFFFF"/>
      <name val="宋体"/>
      <charset val="0"/>
      <scheme val="minor"/>
    </font>
    <font>
      <u/>
      <sz val="11"/>
      <color rgb="FF0000FF"/>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3"/>
      <color theme="3"/>
      <name val="宋体"/>
      <charset val="134"/>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9"/>
      <color rgb="FFFFFFFF"/>
      <name val="宋体"/>
      <charset val="134"/>
    </font>
    <font>
      <sz val="11"/>
      <color rgb="FFFFFFFF"/>
      <name val="宋体"/>
      <charset val="134"/>
    </font>
    <font>
      <sz val="8"/>
      <color rgb="FFFF0000"/>
      <name val="等线"/>
      <charset val="134"/>
    </font>
    <font>
      <sz val="8"/>
      <color rgb="FFFF0000"/>
      <name val="微软雅黑"/>
      <charset val="134"/>
    </font>
    <font>
      <sz val="10"/>
      <color rgb="FFFF0000"/>
      <name val="SimSun"/>
      <charset val="134"/>
    </font>
    <font>
      <sz val="10"/>
      <color rgb="FF000000"/>
      <name val="SimSun"/>
      <charset val="134"/>
    </font>
    <font>
      <sz val="10"/>
      <color rgb="FFFF0000"/>
      <name val="Microsoft YaHei"/>
      <charset val="134"/>
    </font>
    <font>
      <u/>
      <sz val="10"/>
      <color rgb="FF000000"/>
      <name val="Microsoft YaHei"/>
      <charset val="134"/>
    </font>
    <font>
      <sz val="11"/>
      <color rgb="FFFF0000"/>
      <name val="SimSun"/>
      <charset val="134"/>
    </font>
    <font>
      <sz val="9"/>
      <color rgb="FFCC0000"/>
      <name val="宋体"/>
      <charset val="134"/>
    </font>
    <font>
      <sz val="10"/>
      <color rgb="FFFF0000"/>
      <name val="宋体"/>
      <charset val="134"/>
    </font>
    <font>
      <sz val="10"/>
      <color rgb="FFCC0000"/>
      <name val="宋体"/>
      <charset val="134"/>
    </font>
    <font>
      <sz val="14"/>
      <color rgb="FF0C0C0C"/>
      <name val="宋体"/>
      <charset val="134"/>
    </font>
    <font>
      <sz val="14"/>
      <color rgb="FF000000"/>
      <name val="宋体"/>
      <charset val="134"/>
    </font>
    <font>
      <sz val="14"/>
      <color rgb="FFFF0000"/>
      <name val="Arial"/>
      <charset val="134"/>
    </font>
    <font>
      <sz val="16"/>
      <color rgb="FFFF0000"/>
      <name val="宋体"/>
      <charset val="134"/>
    </font>
    <font>
      <sz val="16"/>
      <color rgb="FFFF0000"/>
      <name val="Arial"/>
      <charset val="134"/>
    </font>
  </fonts>
  <fills count="74">
    <fill>
      <patternFill patternType="none"/>
    </fill>
    <fill>
      <patternFill patternType="gray125"/>
    </fill>
    <fill>
      <patternFill patternType="solid">
        <fgColor rgb="FF1E3864"/>
        <bgColor indexed="64"/>
      </patternFill>
    </fill>
    <fill>
      <patternFill patternType="solid">
        <fgColor rgb="FFFAF8C7"/>
        <bgColor indexed="64"/>
      </patternFill>
    </fill>
    <fill>
      <patternFill patternType="solid">
        <fgColor rgb="FFE2EEDA"/>
        <bgColor indexed="64"/>
      </patternFill>
    </fill>
    <fill>
      <patternFill patternType="solid">
        <fgColor rgb="FFFF0000"/>
        <bgColor indexed="64"/>
      </patternFill>
    </fill>
    <fill>
      <patternFill patternType="solid">
        <fgColor rgb="FFFFF2CC"/>
        <bgColor indexed="64"/>
      </patternFill>
    </fill>
    <fill>
      <patternFill patternType="solid">
        <fgColor rgb="FFFFC8B8"/>
        <bgColor indexed="64"/>
      </patternFill>
    </fill>
    <fill>
      <patternFill patternType="solid">
        <fgColor rgb="FFDEEBF6"/>
        <bgColor indexed="64"/>
      </patternFill>
    </fill>
    <fill>
      <patternFill patternType="solid">
        <fgColor rgb="FFDFF8FF"/>
        <bgColor indexed="64"/>
      </patternFill>
    </fill>
    <fill>
      <patternFill patternType="solid">
        <fgColor rgb="FFF2F2F2"/>
        <bgColor indexed="64"/>
      </patternFill>
    </fill>
    <fill>
      <patternFill patternType="solid">
        <fgColor rgb="FFE9E9E9"/>
        <bgColor indexed="64"/>
      </patternFill>
    </fill>
    <fill>
      <patternFill patternType="solid">
        <fgColor rgb="FFE7E6E6"/>
        <bgColor indexed="64"/>
      </patternFill>
    </fill>
    <fill>
      <patternFill patternType="solid">
        <fgColor rgb="FF2D4D6A"/>
        <bgColor indexed="64"/>
      </patternFill>
    </fill>
    <fill>
      <patternFill patternType="solid">
        <fgColor rgb="FFFFE599"/>
        <bgColor indexed="64"/>
      </patternFill>
    </fill>
    <fill>
      <patternFill patternType="solid">
        <fgColor rgb="FFCFCFCF"/>
        <bgColor indexed="64"/>
      </patternFill>
    </fill>
    <fill>
      <patternFill patternType="solid">
        <fgColor rgb="FFFFE1B2"/>
        <bgColor indexed="64"/>
      </patternFill>
    </fill>
    <fill>
      <patternFill patternType="solid">
        <fgColor rgb="FFECECEC"/>
        <bgColor indexed="64"/>
      </patternFill>
    </fill>
    <fill>
      <patternFill patternType="solid">
        <fgColor rgb="FFFAFFAA"/>
        <bgColor indexed="64"/>
      </patternFill>
    </fill>
    <fill>
      <patternFill patternType="solid">
        <fgColor rgb="FFFEF3ED"/>
        <bgColor indexed="64"/>
      </patternFill>
    </fill>
    <fill>
      <patternFill patternType="solid">
        <fgColor rgb="FFFDF6E6"/>
        <bgColor indexed="64"/>
      </patternFill>
    </fill>
    <fill>
      <patternFill patternType="solid">
        <fgColor rgb="FFDDEBF7"/>
        <bgColor indexed="64"/>
      </patternFill>
    </fill>
    <fill>
      <patternFill patternType="solid">
        <fgColor rgb="FFFEE4FF"/>
        <bgColor indexed="64"/>
      </patternFill>
    </fill>
    <fill>
      <patternFill patternType="solid">
        <fgColor rgb="FFD9EAD3"/>
        <bgColor indexed="64"/>
      </patternFill>
    </fill>
    <fill>
      <patternFill patternType="solid">
        <fgColor rgb="FFDEEAF6"/>
        <bgColor indexed="64"/>
      </patternFill>
    </fill>
    <fill>
      <patternFill patternType="solid">
        <fgColor rgb="FFFDE9D9"/>
        <bgColor indexed="64"/>
      </patternFill>
    </fill>
    <fill>
      <patternFill patternType="solid">
        <fgColor rgb="FFD9E2F3"/>
        <bgColor indexed="64"/>
      </patternFill>
    </fill>
    <fill>
      <patternFill patternType="solid">
        <fgColor rgb="FFDCE6F1"/>
        <bgColor indexed="64"/>
      </patternFill>
    </fill>
    <fill>
      <patternFill patternType="solid">
        <fgColor rgb="FFF2DCDB"/>
        <bgColor indexed="64"/>
      </patternFill>
    </fill>
    <fill>
      <patternFill patternType="solid">
        <fgColor rgb="FFEEECE1"/>
        <bgColor indexed="64"/>
      </patternFill>
    </fill>
    <fill>
      <patternFill patternType="solid">
        <fgColor rgb="FFDAEEF3"/>
        <bgColor indexed="64"/>
      </patternFill>
    </fill>
    <fill>
      <patternFill patternType="solid">
        <fgColor rgb="FFEBF1DE"/>
        <bgColor indexed="64"/>
      </patternFill>
    </fill>
    <fill>
      <patternFill patternType="solid">
        <fgColor rgb="FFE4DFEC"/>
        <bgColor indexed="64"/>
      </patternFill>
    </fill>
    <fill>
      <patternFill patternType="solid">
        <fgColor rgb="FFFFFF00"/>
        <bgColor indexed="64"/>
      </patternFill>
    </fill>
    <fill>
      <patternFill patternType="solid">
        <fgColor rgb="FFFFF2CB"/>
        <bgColor indexed="64"/>
      </patternFill>
    </fill>
    <fill>
      <patternFill patternType="solid">
        <fgColor rgb="FF44749F"/>
        <bgColor indexed="64"/>
      </patternFill>
    </fill>
    <fill>
      <patternFill patternType="solid">
        <fgColor rgb="FFFFB84D"/>
        <bgColor indexed="64"/>
      </patternFill>
    </fill>
    <fill>
      <patternFill patternType="solid">
        <fgColor rgb="FF85D4E6"/>
        <bgColor indexed="64"/>
      </patternFill>
    </fill>
    <fill>
      <patternFill patternType="solid">
        <fgColor rgb="FFCFC7F4"/>
        <bgColor indexed="64"/>
      </patternFill>
    </fill>
    <fill>
      <patternFill patternType="solid">
        <fgColor rgb="FFE99899"/>
        <bgColor indexed="64"/>
      </patternFill>
    </fill>
    <fill>
      <patternFill patternType="solid">
        <fgColor rgb="FFFFFFFF"/>
        <bgColor indexed="64"/>
      </patternFill>
    </fill>
    <fill>
      <patternFill patternType="solid">
        <fgColor rgb="FFDBDBDB"/>
        <bgColor indexed="64"/>
      </patternFill>
    </fill>
    <fill>
      <patternFill patternType="solid">
        <fgColor rgb="FFEDEDED"/>
        <bgColor indexed="64"/>
      </patternFill>
    </fill>
    <fill>
      <patternFill patternType="solid">
        <fgColor rgb="FFA9CD90"/>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25">
    <border>
      <left/>
      <right/>
      <top/>
      <bottom/>
      <diagonal/>
    </border>
    <border>
      <left style="thin">
        <color rgb="FFF7F6B6"/>
      </left>
      <right style="thin">
        <color rgb="FFF7F6B6"/>
      </right>
      <top style="thin">
        <color rgb="FFF7F6B6"/>
      </top>
      <bottom style="thin">
        <color rgb="FFF7F6B6"/>
      </bottom>
      <diagonal/>
    </border>
    <border>
      <left style="thin">
        <color rgb="FFF7F6B6"/>
      </left>
      <right style="thin">
        <color rgb="FF1E3864"/>
      </right>
      <top style="thin">
        <color rgb="FFF7F6B6"/>
      </top>
      <bottom style="thin">
        <color rgb="FFF7F6B6"/>
      </bottom>
      <diagonal/>
    </border>
    <border>
      <left style="thin">
        <color rgb="FF000000"/>
      </left>
      <right style="thin">
        <color rgb="FF000000"/>
      </right>
      <top style="thin">
        <color rgb="FF000000"/>
      </top>
      <bottom style="thin">
        <color rgb="FF000000"/>
      </bottom>
      <diagonal/>
    </border>
    <border>
      <left style="thin">
        <color rgb="FF595959"/>
      </left>
      <right style="thin">
        <color rgb="FF595959"/>
      </right>
      <top style="thin">
        <color rgb="FFFAF8C7"/>
      </top>
      <bottom style="thin">
        <color rgb="FF595959"/>
      </bottom>
      <diagonal/>
    </border>
    <border>
      <left style="thin">
        <color rgb="FF595959"/>
      </left>
      <right style="thin">
        <color rgb="FF595959"/>
      </right>
      <top/>
      <bottom style="thin">
        <color rgb="FF595959"/>
      </bottom>
      <diagonal/>
    </border>
    <border>
      <left style="thin">
        <color rgb="FF595959"/>
      </left>
      <right/>
      <top/>
      <bottom style="thin">
        <color rgb="FF595959"/>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E2EEDA"/>
      </top>
      <bottom style="thin">
        <color rgb="FF000000"/>
      </bottom>
      <diagonal/>
    </border>
    <border>
      <left style="thin">
        <color rgb="FF595959"/>
      </left>
      <right/>
      <top style="thin">
        <color rgb="FF595959"/>
      </top>
      <bottom style="thin">
        <color rgb="FF595959"/>
      </bottom>
      <diagonal/>
    </border>
    <border>
      <left style="thin">
        <color rgb="FF000000"/>
      </left>
      <right style="thin">
        <color rgb="FFFF0000"/>
      </right>
      <top style="thin">
        <color rgb="FFFF0000"/>
      </top>
      <bottom style="thin">
        <color rgb="FF000000"/>
      </bottom>
      <diagonal/>
    </border>
    <border>
      <left style="thin">
        <color rgb="FF000000"/>
      </left>
      <right style="thin">
        <color rgb="FF000000"/>
      </right>
      <top style="thin">
        <color rgb="FFFF0000"/>
      </top>
      <bottom style="thin">
        <color rgb="FF000000"/>
      </bottom>
      <diagonal/>
    </border>
    <border>
      <left style="thin">
        <color rgb="FF595959"/>
      </left>
      <right style="thin">
        <color rgb="FFFFF2CC"/>
      </right>
      <top style="thin">
        <color rgb="FF595959"/>
      </top>
      <bottom style="thin">
        <color rgb="FFFFF2CC"/>
      </bottom>
      <diagonal/>
    </border>
    <border>
      <left style="thin">
        <color rgb="FF000000"/>
      </left>
      <right style="thin">
        <color rgb="FFFFF2CC"/>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595959"/>
      </left>
      <right style="thin">
        <color rgb="FFFBE5D5"/>
      </right>
      <top style="thin">
        <color rgb="FFFBE5D5"/>
      </top>
      <bottom style="thin">
        <color rgb="FFFBE5D5"/>
      </bottom>
      <diagonal/>
    </border>
    <border>
      <left style="thin">
        <color rgb="FF000000"/>
      </left>
      <right style="thin">
        <color rgb="FFFBE5D5"/>
      </right>
      <top style="thin">
        <color rgb="FF000000"/>
      </top>
      <bottom style="thin">
        <color rgb="FF000000"/>
      </bottom>
      <diagonal/>
    </border>
    <border>
      <left style="thin">
        <color rgb="FF595959"/>
      </left>
      <right style="thin">
        <color rgb="FFDEEBF6"/>
      </right>
      <top style="thin">
        <color rgb="FFDEEBF6"/>
      </top>
      <bottom style="thin">
        <color rgb="FF595959"/>
      </bottom>
      <diagonal/>
    </border>
    <border>
      <left style="thin">
        <color rgb="FF000000"/>
      </left>
      <right style="thin">
        <color rgb="FFDEEBF6"/>
      </right>
      <top style="thin">
        <color rgb="FF000000"/>
      </top>
      <bottom style="thin">
        <color rgb="FF000000"/>
      </bottom>
      <diagonal/>
    </border>
    <border>
      <left style="thin">
        <color rgb="FF595959"/>
      </left>
      <right style="thin">
        <color rgb="FF595959"/>
      </right>
      <top style="thin">
        <color rgb="FF595959"/>
      </top>
      <bottom style="thin">
        <color rgb="FFF2F2F2"/>
      </bottom>
      <diagonal/>
    </border>
    <border>
      <left style="thin">
        <color rgb="FF595959"/>
      </left>
      <right style="thin">
        <color rgb="FFE7E6E6"/>
      </right>
      <top style="thin">
        <color rgb="FF595959"/>
      </top>
      <bottom style="thin">
        <color rgb="FF595959"/>
      </bottom>
      <diagonal/>
    </border>
    <border>
      <left style="thin">
        <color rgb="FF000000"/>
      </left>
      <right style="thin">
        <color rgb="FFE7E6E6"/>
      </right>
      <top style="thin">
        <color rgb="FF000000"/>
      </top>
      <bottom style="thin">
        <color rgb="FF000000"/>
      </bottom>
      <diagonal/>
    </border>
    <border>
      <left style="thin">
        <color rgb="FF000000"/>
      </left>
      <right style="thin">
        <color rgb="FF000000"/>
      </right>
      <top style="thin">
        <color rgb="FFEDEDED"/>
      </top>
      <bottom style="thin">
        <color rgb="FF000000"/>
      </bottom>
      <diagonal/>
    </border>
    <border>
      <left style="thin">
        <color rgb="FF595959"/>
      </left>
      <right style="thin">
        <color rgb="FF595959"/>
      </right>
      <top style="thin">
        <color rgb="FF595959"/>
      </top>
      <bottom style="thin">
        <color rgb="FF595959"/>
      </bottom>
      <diagonal/>
    </border>
    <border>
      <left style="thin">
        <color rgb="FFFF0000"/>
      </left>
      <right style="thin">
        <color rgb="FFFF0000"/>
      </right>
      <top style="thin">
        <color rgb="FFFF0000"/>
      </top>
      <bottom style="thin">
        <color rgb="FFFF0000"/>
      </bottom>
      <diagonal/>
    </border>
    <border>
      <left style="thin">
        <color rgb="FF000000"/>
      </left>
      <right style="thin">
        <color rgb="FF0969C0"/>
      </right>
      <top style="thin">
        <color rgb="FF000000"/>
      </top>
      <bottom style="thin">
        <color rgb="FF000000"/>
      </bottom>
      <diagonal/>
    </border>
    <border>
      <left style="thin">
        <color rgb="FF1E38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1E3864"/>
      </bottom>
      <diagonal/>
    </border>
    <border>
      <left style="thin">
        <color rgb="FF000000"/>
      </left>
      <right/>
      <top style="thin">
        <color rgb="FF000000"/>
      </top>
      <bottom style="thin">
        <color rgb="FF1E3864"/>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FFF2CC"/>
      </left>
      <right style="thin">
        <color rgb="FF000000"/>
      </right>
      <top style="thin">
        <color rgb="FF000000"/>
      </top>
      <bottom style="thin">
        <color rgb="FF000000"/>
      </bottom>
      <diagonal/>
    </border>
    <border>
      <left style="thin">
        <color rgb="FFDEEBF6"/>
      </left>
      <right style="thin">
        <color rgb="FF000000"/>
      </right>
      <top style="thin">
        <color rgb="FF000000"/>
      </top>
      <bottom style="thin">
        <color rgb="FF000000"/>
      </bottom>
      <diagonal/>
    </border>
    <border>
      <left style="thin">
        <color rgb="FFE7E6E6"/>
      </left>
      <right style="thin">
        <color rgb="FF000000"/>
      </right>
      <top style="thin">
        <color rgb="FF000000"/>
      </top>
      <bottom style="thin">
        <color rgb="FF000000"/>
      </bottom>
      <diagonal/>
    </border>
    <border>
      <left style="thin">
        <color rgb="FFFBE5D5"/>
      </left>
      <right style="thin">
        <color rgb="FF000000"/>
      </right>
      <top style="thin">
        <color rgb="FF000000"/>
      </top>
      <bottom style="thin">
        <color rgb="FF000000"/>
      </bottom>
      <diagonal/>
    </border>
    <border>
      <left style="thin">
        <color rgb="FF595959"/>
      </left>
      <right style="thin">
        <color rgb="FF0969C0"/>
      </right>
      <top style="thin">
        <color rgb="FF595959"/>
      </top>
      <bottom style="thin">
        <color rgb="FF595959"/>
      </bottom>
      <diagonal/>
    </border>
    <border>
      <left style="thin">
        <color rgb="FF0969C0"/>
      </left>
      <right style="thin">
        <color rgb="FF595959"/>
      </right>
      <top style="thin">
        <color rgb="FF595959"/>
      </top>
      <bottom style="thin">
        <color rgb="FF595959"/>
      </bottom>
      <diagonal/>
    </border>
    <border>
      <left style="thin">
        <color rgb="FF0969C0"/>
      </left>
      <right/>
      <top style="thin">
        <color rgb="FF595959"/>
      </top>
      <bottom style="thin">
        <color rgb="FF595959"/>
      </bottom>
      <diagonal/>
    </border>
    <border>
      <left style="thin">
        <color rgb="FFDEEBF6"/>
      </left>
      <right style="thin">
        <color rgb="FFDEEBF6"/>
      </right>
      <top style="thin">
        <color rgb="FFDEEBF6"/>
      </top>
      <bottom style="thin">
        <color rgb="FFDEEBF6"/>
      </bottom>
      <diagonal/>
    </border>
    <border>
      <left style="thin">
        <color rgb="FFE7E6E6"/>
      </left>
      <right style="thin">
        <color rgb="FFE7E6E6"/>
      </right>
      <top style="thin">
        <color rgb="FFE7E6E6"/>
      </top>
      <bottom style="thin">
        <color rgb="FFE7E6E6"/>
      </bottom>
      <diagonal/>
    </border>
    <border>
      <left/>
      <right style="thin">
        <color rgb="FFFBE5D5"/>
      </right>
      <top style="thin">
        <color rgb="FF000000"/>
      </top>
      <bottom style="thin">
        <color rgb="FF000000"/>
      </bottom>
      <diagonal/>
    </border>
    <border>
      <left style="thin">
        <color rgb="FFFBE5D5"/>
      </left>
      <right style="thin">
        <color rgb="FFFBE5D5"/>
      </right>
      <top style="thin">
        <color rgb="FFFBE5D5"/>
      </top>
      <bottom style="thin">
        <color rgb="FFFBE5D5"/>
      </bottom>
      <diagonal/>
    </border>
    <border>
      <left/>
      <right style="thin">
        <color rgb="FF0969C0"/>
      </right>
      <top style="thin">
        <color rgb="FF000000"/>
      </top>
      <bottom style="thin">
        <color rgb="FF000000"/>
      </bottom>
      <diagonal/>
    </border>
    <border>
      <left style="thin">
        <color rgb="FF0969C0"/>
      </left>
      <right style="thin">
        <color rgb="FF0969C0"/>
      </right>
      <top style="thin">
        <color rgb="FF0969C0"/>
      </top>
      <bottom style="thin">
        <color rgb="FF0969C0"/>
      </bottom>
      <diagonal/>
    </border>
    <border>
      <left/>
      <right style="thin">
        <color rgb="FF000000"/>
      </right>
      <top/>
      <bottom/>
      <diagonal/>
    </border>
    <border>
      <left style="thin">
        <color rgb="FF000000"/>
      </left>
      <right style="thin">
        <color rgb="FF1E3864"/>
      </right>
      <top style="thin">
        <color rgb="FF000000"/>
      </top>
      <bottom style="thin">
        <color rgb="FF1E3864"/>
      </bottom>
      <diagonal/>
    </border>
    <border>
      <left style="thin">
        <color rgb="FF595959"/>
      </left>
      <right style="thin">
        <color rgb="FF595959"/>
      </right>
      <top style="thin">
        <color rgb="FFFFFFFF"/>
      </top>
      <bottom style="thin">
        <color rgb="FF595959"/>
      </bottom>
      <diagonal/>
    </border>
    <border>
      <left style="thin">
        <color rgb="FF595959"/>
      </left>
      <right style="thin">
        <color rgb="FFFFFFFF"/>
      </right>
      <top style="thin">
        <color rgb="FFFFFFFF"/>
      </top>
      <bottom style="thin">
        <color rgb="FF595959"/>
      </bottom>
      <diagonal/>
    </border>
    <border>
      <left style="thin">
        <color rgb="FF000000"/>
      </left>
      <right style="thin">
        <color rgb="FFFFFFFF"/>
      </right>
      <top style="thin">
        <color rgb="FF000000"/>
      </top>
      <bottom style="thin">
        <color rgb="FF000000"/>
      </bottom>
      <diagonal/>
    </border>
    <border>
      <left style="thin">
        <color rgb="FFFFE1B2"/>
      </left>
      <right style="thin">
        <color rgb="FFADACAC"/>
      </right>
      <top style="thin">
        <color rgb="FFADACAC"/>
      </top>
      <bottom style="thin">
        <color rgb="FFADACAC"/>
      </bottom>
      <diagonal/>
    </border>
    <border>
      <left style="thin">
        <color rgb="FF595959"/>
      </left>
      <right style="thin">
        <color rgb="FFFFFFFF"/>
      </right>
      <top style="thin">
        <color rgb="FF595959"/>
      </top>
      <bottom style="thin">
        <color rgb="FF595959"/>
      </bottom>
      <diagonal/>
    </border>
    <border>
      <left style="thin">
        <color rgb="FFFFE1B2"/>
      </left>
      <right style="thin">
        <color rgb="FFADACAC"/>
      </right>
      <top style="thin">
        <color rgb="FFFFE1B2"/>
      </top>
      <bottom style="thin">
        <color rgb="FFADACAC"/>
      </bottom>
      <diagonal/>
    </border>
    <border>
      <left style="thin">
        <color rgb="FF595959"/>
      </left>
      <right style="thin">
        <color rgb="FF595959"/>
      </right>
      <top style="thin">
        <color rgb="FFECECEC"/>
      </top>
      <bottom style="thin">
        <color rgb="FF595959"/>
      </bottom>
      <diagonal/>
    </border>
    <border>
      <left style="thin">
        <color rgb="FF595959"/>
      </left>
      <right style="thin">
        <color rgb="FFECECEC"/>
      </right>
      <top style="thin">
        <color rgb="FF595959"/>
      </top>
      <bottom style="thin">
        <color rgb="FF595959"/>
      </bottom>
      <diagonal/>
    </border>
    <border>
      <left style="thin">
        <color rgb="FF000000"/>
      </left>
      <right style="thin">
        <color rgb="FFECECEC"/>
      </right>
      <top style="thin">
        <color rgb="FF000000"/>
      </top>
      <bottom style="thin">
        <color rgb="FF000000"/>
      </bottom>
      <diagonal/>
    </border>
    <border>
      <left style="thin">
        <color rgb="FF595959"/>
      </left>
      <right style="thin">
        <color rgb="FFFAF8C7"/>
      </right>
      <top style="thin">
        <color rgb="FF595959"/>
      </top>
      <bottom style="thin">
        <color rgb="FF595959"/>
      </bottom>
      <diagonal/>
    </border>
    <border>
      <left style="thin">
        <color rgb="FF000000"/>
      </left>
      <right style="thin">
        <color rgb="FFFAF8C7"/>
      </right>
      <top style="thin">
        <color rgb="FF000000"/>
      </top>
      <bottom style="thin">
        <color rgb="FF000000"/>
      </bottom>
      <diagonal/>
    </border>
    <border>
      <left style="thin">
        <color rgb="FF595959"/>
      </left>
      <right style="thin">
        <color rgb="FF595959"/>
      </right>
      <top style="thin">
        <color rgb="FFECECEC"/>
      </top>
      <bottom style="thin">
        <color rgb="FF000000"/>
      </bottom>
      <diagonal/>
    </border>
    <border>
      <left style="thin">
        <color rgb="FF595959"/>
      </left>
      <right style="thin">
        <color rgb="FFECECEC"/>
      </right>
      <top style="thin">
        <color rgb="FF595959"/>
      </top>
      <bottom style="thin">
        <color rgb="FF000000"/>
      </bottom>
      <diagonal/>
    </border>
    <border>
      <left style="thin">
        <color rgb="FF000000"/>
      </left>
      <right style="thin">
        <color rgb="FF000000"/>
      </right>
      <top style="thin">
        <color rgb="FFFFFFFF"/>
      </top>
      <bottom style="thin">
        <color rgb="FF000000"/>
      </bottom>
      <diagonal/>
    </border>
    <border>
      <left style="thin">
        <color rgb="FFDFF8FF"/>
      </left>
      <right style="thin">
        <color rgb="FFADACAC"/>
      </right>
      <top style="thin">
        <color rgb="FFDFF8FF"/>
      </top>
      <bottom style="thin">
        <color rgb="FFADACAC"/>
      </bottom>
      <diagonal/>
    </border>
    <border>
      <left style="thin">
        <color rgb="FF595959"/>
      </left>
      <right style="thin">
        <color rgb="FFFEF3ED"/>
      </right>
      <top style="thin">
        <color rgb="FF595959"/>
      </top>
      <bottom style="thin">
        <color rgb="FF595959"/>
      </bottom>
      <diagonal/>
    </border>
    <border>
      <left style="thin">
        <color rgb="FF000000"/>
      </left>
      <right style="thin">
        <color rgb="FFFEF3ED"/>
      </right>
      <top style="thin">
        <color rgb="FF000000"/>
      </top>
      <bottom style="thin">
        <color rgb="FF000000"/>
      </bottom>
      <diagonal/>
    </border>
    <border>
      <left style="thin">
        <color rgb="FFFEE4FF"/>
      </left>
      <right style="thin">
        <color rgb="FFADACAC"/>
      </right>
      <top style="thin">
        <color rgb="FFFEE4FF"/>
      </top>
      <bottom style="thin">
        <color rgb="FFADACAC"/>
      </bottom>
      <diagonal/>
    </border>
    <border>
      <left style="thin">
        <color rgb="FF595959"/>
      </left>
      <right style="thin">
        <color rgb="FF595959"/>
      </right>
      <top style="thin">
        <color rgb="FFDDEBF7"/>
      </top>
      <bottom style="thin">
        <color rgb="FFDDEBF7"/>
      </bottom>
      <diagonal/>
    </border>
    <border>
      <left style="thin">
        <color rgb="FFD9EAD3"/>
      </left>
      <right style="thin">
        <color rgb="FFADACAC"/>
      </right>
      <top style="thin">
        <color rgb="FFD9EAD3"/>
      </top>
      <bottom style="thin">
        <color rgb="FFADACAC"/>
      </bottom>
      <diagonal/>
    </border>
    <border>
      <left style="thin">
        <color rgb="FF595959"/>
      </left>
      <right style="thin">
        <color rgb="FF595959"/>
      </right>
      <top style="thin">
        <color rgb="FFDDEBF7"/>
      </top>
      <bottom style="thin">
        <color rgb="FF595959"/>
      </bottom>
      <diagonal/>
    </border>
    <border>
      <left style="thin">
        <color rgb="FFD9EAD3"/>
      </left>
      <right style="thin">
        <color rgb="FFD9EAD3"/>
      </right>
      <top style="thin">
        <color rgb="FFD9EAD3"/>
      </top>
      <bottom style="thin">
        <color rgb="FFD9EAD3"/>
      </bottom>
      <diagonal/>
    </border>
    <border>
      <left style="thin">
        <color rgb="FF595959"/>
      </left>
      <right style="thin">
        <color rgb="FFDDEBF7"/>
      </right>
      <top style="thin">
        <color rgb="FF595959"/>
      </top>
      <bottom style="thin">
        <color rgb="FF595959"/>
      </bottom>
      <diagonal/>
    </border>
    <border>
      <left style="thin">
        <color rgb="FF000000"/>
      </left>
      <right style="thin">
        <color rgb="FFDDEBF7"/>
      </right>
      <top style="thin">
        <color rgb="FF000000"/>
      </top>
      <bottom style="thin">
        <color rgb="FF000000"/>
      </bottom>
      <diagonal/>
    </border>
    <border>
      <left style="thin">
        <color rgb="FF595959"/>
      </left>
      <right style="thin">
        <color rgb="FF595959"/>
      </right>
      <top style="thin">
        <color rgb="FFE7E6E6"/>
      </top>
      <bottom style="thin">
        <color rgb="FFE7E6E6"/>
      </bottom>
      <diagonal/>
    </border>
    <border>
      <left style="thin">
        <color rgb="FF595959"/>
      </left>
      <right style="thin">
        <color rgb="FF595959"/>
      </right>
      <top style="thin">
        <color rgb="FFE7E6E6"/>
      </top>
      <bottom style="thin">
        <color rgb="FF595959"/>
      </bottom>
      <diagonal/>
    </border>
    <border>
      <left style="thin">
        <color rgb="FF000000"/>
      </left>
      <right style="thin">
        <color rgb="FFE7E6E6"/>
      </right>
      <top style="thin">
        <color rgb="FF000000"/>
      </top>
      <bottom style="thin">
        <color rgb="FFE7E6E6"/>
      </bottom>
      <diagonal/>
    </border>
    <border>
      <left style="thin">
        <color rgb="FFE7E6E6"/>
      </left>
      <right style="thin">
        <color rgb="FFE7E6E6"/>
      </right>
      <top style="thin">
        <color rgb="FF595959"/>
      </top>
      <bottom style="thin">
        <color rgb="FFE7E6E6"/>
      </bottom>
      <diagonal/>
    </border>
    <border>
      <left style="thin">
        <color rgb="FF000000"/>
      </left>
      <right style="thin">
        <color rgb="FF000000"/>
      </right>
      <top style="thin">
        <color rgb="FF000000"/>
      </top>
      <bottom style="thin">
        <color rgb="FFE7E6E6"/>
      </bottom>
      <diagonal/>
    </border>
    <border>
      <left/>
      <right style="thin">
        <color rgb="FF000000"/>
      </right>
      <top style="thin">
        <color rgb="FF000000"/>
      </top>
      <bottom/>
      <diagonal/>
    </border>
    <border>
      <left style="thin">
        <color rgb="FF1E3864"/>
      </left>
      <right style="thin">
        <color rgb="FF1E3864"/>
      </right>
      <top style="thin">
        <color rgb="FF1E3864"/>
      </top>
      <bottom style="thin">
        <color rgb="FF1E3864"/>
      </bottom>
      <diagonal/>
    </border>
    <border>
      <left style="thin">
        <color rgb="FF000000"/>
      </left>
      <right style="thin">
        <color rgb="FF000000"/>
      </right>
      <top style="thin">
        <color rgb="FFFDE9D9"/>
      </top>
      <bottom style="thin">
        <color rgb="FFFDE9D9"/>
      </bottom>
      <diagonal/>
    </border>
    <border>
      <left style="thin">
        <color rgb="FF000000"/>
      </left>
      <right style="thin">
        <color rgb="FF000000"/>
      </right>
      <top style="thin">
        <color rgb="FFFDE9D9"/>
      </top>
      <bottom style="thin">
        <color rgb="FF000000"/>
      </bottom>
      <diagonal/>
    </border>
    <border>
      <left style="thin">
        <color rgb="FF000000"/>
      </left>
      <right style="thin">
        <color rgb="FF000000"/>
      </right>
      <top style="thin">
        <color rgb="FFDCE6F1"/>
      </top>
      <bottom style="thin">
        <color rgb="FFDCE6F1"/>
      </bottom>
      <diagonal/>
    </border>
    <border>
      <left style="thin">
        <color rgb="FF000000"/>
      </left>
      <right style="thin">
        <color rgb="FF000000"/>
      </right>
      <top style="thin">
        <color rgb="FFDCE6F1"/>
      </top>
      <bottom style="thin">
        <color rgb="FF000000"/>
      </bottom>
      <diagonal/>
    </border>
    <border>
      <left style="thin">
        <color rgb="FF000000"/>
      </left>
      <right style="thin">
        <color rgb="FF000000"/>
      </right>
      <top style="thin">
        <color rgb="FFF2DCDB"/>
      </top>
      <bottom style="thin">
        <color rgb="FFF2DCDB"/>
      </bottom>
      <diagonal/>
    </border>
    <border>
      <left style="thin">
        <color rgb="FFEEECE1"/>
      </left>
      <right style="thin">
        <color rgb="FF000000"/>
      </right>
      <top style="thin">
        <color rgb="FFEEECE1"/>
      </top>
      <bottom style="thin">
        <color rgb="FF000000"/>
      </bottom>
      <diagonal/>
    </border>
    <border>
      <left style="thin">
        <color rgb="FFDAEEF3"/>
      </left>
      <right style="thin">
        <color rgb="FF000000"/>
      </right>
      <top style="thin">
        <color rgb="FFDAEEF3"/>
      </top>
      <bottom style="thin">
        <color rgb="FF000000"/>
      </bottom>
      <diagonal/>
    </border>
    <border>
      <left style="thin">
        <color rgb="FFFFFFFF"/>
      </left>
      <right style="thin">
        <color rgb="FFFFFFFF"/>
      </right>
      <top style="thin">
        <color rgb="FFFFFFFF"/>
      </top>
      <bottom style="thin">
        <color rgb="FFFFFFFF"/>
      </bottom>
      <diagonal/>
    </border>
    <border>
      <left style="thin">
        <color rgb="FFEBF1DE"/>
      </left>
      <right style="thin">
        <color rgb="FF000000"/>
      </right>
      <top style="thin">
        <color rgb="FFEBF1DE"/>
      </top>
      <bottom style="thin">
        <color rgb="FF000000"/>
      </bottom>
      <diagonal/>
    </border>
    <border>
      <left style="thin">
        <color rgb="FF000000"/>
      </left>
      <right style="thin">
        <color rgb="FF000000"/>
      </right>
      <top style="thin">
        <color rgb="FFE4DFEC"/>
      </top>
      <bottom style="thin">
        <color rgb="FF000000"/>
      </bottom>
      <diagonal/>
    </border>
    <border>
      <left style="thin">
        <color rgb="FFFFFF00"/>
      </left>
      <right style="thin">
        <color rgb="FF000000"/>
      </right>
      <top style="thin">
        <color rgb="FFFFFF00"/>
      </top>
      <bottom style="thin">
        <color rgb="FF000000"/>
      </bottom>
      <diagonal/>
    </border>
    <border>
      <left style="thin">
        <color rgb="FFFFFF00"/>
      </left>
      <right style="thin">
        <color rgb="FFFFFF00"/>
      </right>
      <top style="thin">
        <color rgb="FFFFFF00"/>
      </top>
      <bottom style="thin">
        <color rgb="FFFFFF00"/>
      </bottom>
      <diagonal/>
    </border>
    <border>
      <left style="thin">
        <color rgb="FF000000"/>
      </left>
      <right style="thin">
        <color rgb="FF000000"/>
      </right>
      <top style="thin">
        <color rgb="FFEBF1DE"/>
      </top>
      <bottom style="thin">
        <color rgb="FFEBF1DE"/>
      </bottom>
      <diagonal/>
    </border>
    <border>
      <left style="thin">
        <color rgb="FF000000"/>
      </left>
      <right style="thin">
        <color rgb="FF000000"/>
      </right>
      <top style="thin">
        <color rgb="FFEBF1DE"/>
      </top>
      <bottom style="thin">
        <color rgb="FF000000"/>
      </bottom>
      <diagonal/>
    </border>
    <border>
      <left style="thin">
        <color rgb="FF000000"/>
      </left>
      <right style="thin">
        <color rgb="FF000000"/>
      </right>
      <top style="thin">
        <color rgb="FF000000"/>
      </top>
      <bottom style="thin">
        <color rgb="FFFFF2CB"/>
      </bottom>
      <diagonal/>
    </border>
    <border>
      <left style="thin">
        <color rgb="FF000000"/>
      </left>
      <right style="thin">
        <color rgb="FF000000"/>
      </right>
      <top style="thin">
        <color rgb="FFFFF2CB"/>
      </top>
      <bottom style="thin">
        <color rgb="FFFFF2CB"/>
      </bottom>
      <diagonal/>
    </border>
    <border>
      <left style="thin">
        <color rgb="FF000000"/>
      </left>
      <right style="thin">
        <color rgb="FF000000"/>
      </right>
      <top style="thin">
        <color rgb="FFFFF2CB"/>
      </top>
      <bottom style="thin">
        <color rgb="FF000000"/>
      </bottom>
      <diagonal/>
    </border>
    <border>
      <left style="thin">
        <color rgb="FFDAEEF3"/>
      </left>
      <right style="thin">
        <color rgb="FF000000"/>
      </right>
      <top style="thin">
        <color rgb="FFDAEEF3"/>
      </top>
      <bottom style="thin">
        <color rgb="FFDAEEF3"/>
      </bottom>
      <diagonal/>
    </border>
    <border>
      <left style="thin">
        <color rgb="FF3282CA"/>
      </left>
      <right style="thin">
        <color rgb="FF3282CA"/>
      </right>
      <top style="thin">
        <color rgb="FF3282CA"/>
      </top>
      <bottom style="thin">
        <color rgb="FF3282CA"/>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FDE9D9"/>
      </top>
      <bottom style="thin">
        <color rgb="FF000000"/>
      </bottom>
      <diagonal/>
    </border>
    <border>
      <left style="thin">
        <color rgb="FFFDE9D9"/>
      </left>
      <right style="thin">
        <color rgb="FF000000"/>
      </right>
      <top style="thin">
        <color rgb="FFFDE9D9"/>
      </top>
      <bottom style="thin">
        <color rgb="FF000000"/>
      </bottom>
      <diagonal/>
    </border>
    <border>
      <left/>
      <right style="thin">
        <color rgb="FF000000"/>
      </right>
      <top style="thin">
        <color rgb="FFDAEEF3"/>
      </top>
      <bottom style="thin">
        <color rgb="FF000000"/>
      </bottom>
      <diagonal/>
    </border>
    <border>
      <left/>
      <right style="thin">
        <color rgb="FF000000"/>
      </right>
      <top style="thin">
        <color rgb="FFE4DFEC"/>
      </top>
      <bottom style="thin">
        <color rgb="FF000000"/>
      </bottom>
      <diagonal/>
    </border>
    <border>
      <left style="thin">
        <color rgb="FFE4DFEC"/>
      </left>
      <right style="thin">
        <color rgb="FF000000"/>
      </right>
      <top style="thin">
        <color rgb="FFE4DFEC"/>
      </top>
      <bottom style="thin">
        <color rgb="FF000000"/>
      </bottom>
      <diagonal/>
    </border>
    <border>
      <left/>
      <right style="thin">
        <color rgb="FF000000"/>
      </right>
      <top style="thin">
        <color rgb="FFF2DCDB"/>
      </top>
      <bottom style="thin">
        <color rgb="FF000000"/>
      </bottom>
      <diagonal/>
    </border>
    <border>
      <left style="thin">
        <color rgb="FFF2DCDB"/>
      </left>
      <right style="thin">
        <color rgb="FF000000"/>
      </right>
      <top style="thin">
        <color rgb="FFF2DCDB"/>
      </top>
      <bottom style="thin">
        <color rgb="FF000000"/>
      </bottom>
      <diagonal/>
    </border>
    <border>
      <left style="thin">
        <color rgb="FF1E3864"/>
      </left>
      <right/>
      <top style="thin">
        <color rgb="FFF7F6B6"/>
      </top>
      <bottom style="thin">
        <color rgb="FF000000"/>
      </bottom>
      <diagonal/>
    </border>
    <border>
      <left/>
      <right/>
      <top style="thin">
        <color rgb="FF000000"/>
      </top>
      <bottom/>
      <diagonal/>
    </border>
    <border>
      <left/>
      <right/>
      <top/>
      <bottom style="thin">
        <color rgb="FF1E3864"/>
      </bottom>
      <diagonal/>
    </border>
    <border>
      <left/>
      <right style="thin">
        <color rgb="FF808080"/>
      </right>
      <top style="thin">
        <color rgb="FFFFF2CC"/>
      </top>
      <bottom style="thin">
        <color rgb="FF808080"/>
      </bottom>
      <diagonal/>
    </border>
    <border>
      <left/>
      <right style="thin">
        <color rgb="FF808080"/>
      </right>
      <top style="thin">
        <color rgb="FF808080"/>
      </top>
      <bottom style="thin">
        <color rgb="FF808080"/>
      </bottom>
      <diagonal/>
    </border>
    <border>
      <left style="thin">
        <color rgb="FF000000"/>
      </left>
      <right style="thin">
        <color rgb="FF000000"/>
      </right>
      <top/>
      <bottom/>
      <diagonal/>
    </border>
    <border>
      <left style="thin">
        <color rgb="FF000000"/>
      </left>
      <right style="thin">
        <color rgb="FF000000"/>
      </right>
      <top style="thin">
        <color rgb="FFDBDBDB"/>
      </top>
      <bottom style="thin">
        <color rgb="FF000000"/>
      </bottom>
      <diagonal/>
    </border>
    <border>
      <left style="thin">
        <color rgb="FFDBDBDB"/>
      </left>
      <right style="thin">
        <color rgb="FF000000"/>
      </right>
      <top style="thin">
        <color rgb="FFDBDBDB"/>
      </top>
      <bottom style="thin">
        <color rgb="FF000000"/>
      </bottom>
      <diagonal/>
    </border>
    <border>
      <left style="thin">
        <color rgb="FFEDEDED"/>
      </left>
      <right style="thin">
        <color rgb="FF000000"/>
      </right>
      <top style="thin">
        <color rgb="FFEDEDED"/>
      </top>
      <bottom style="thin">
        <color rgb="FF000000"/>
      </bottom>
      <diagonal/>
    </border>
    <border>
      <left style="thin">
        <color rgb="FF000000"/>
      </left>
      <right style="thin">
        <color rgb="FF000000"/>
      </right>
      <top style="thin">
        <color rgb="FFFFFFFF"/>
      </top>
      <bottom style="thin">
        <color rgb="FFFFFFF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19" fillId="0" borderId="0" applyFont="0" applyFill="0" applyBorder="0" applyAlignment="0" applyProtection="0">
      <alignment vertical="center"/>
    </xf>
    <xf numFmtId="0" fontId="120" fillId="52" borderId="0" applyNumberFormat="0" applyBorder="0" applyAlignment="0" applyProtection="0">
      <alignment vertical="center"/>
    </xf>
    <xf numFmtId="0" fontId="129" fillId="59" borderId="121" applyNumberFormat="0" applyAlignment="0" applyProtection="0">
      <alignment vertical="center"/>
    </xf>
    <xf numFmtId="44" fontId="119" fillId="0" borderId="0" applyFont="0" applyFill="0" applyBorder="0" applyAlignment="0" applyProtection="0">
      <alignment vertical="center"/>
    </xf>
    <xf numFmtId="41" fontId="119" fillId="0" borderId="0" applyFont="0" applyFill="0" applyBorder="0" applyAlignment="0" applyProtection="0">
      <alignment vertical="center"/>
    </xf>
    <xf numFmtId="0" fontId="120" fillId="53" borderId="0" applyNumberFormat="0" applyBorder="0" applyAlignment="0" applyProtection="0">
      <alignment vertical="center"/>
    </xf>
    <xf numFmtId="0" fontId="123" fillId="46" borderId="0" applyNumberFormat="0" applyBorder="0" applyAlignment="0" applyProtection="0">
      <alignment vertical="center"/>
    </xf>
    <xf numFmtId="43" fontId="119" fillId="0" borderId="0" applyFont="0" applyFill="0" applyBorder="0" applyAlignment="0" applyProtection="0">
      <alignment vertical="center"/>
    </xf>
    <xf numFmtId="0" fontId="124" fillId="50" borderId="0" applyNumberFormat="0" applyBorder="0" applyAlignment="0" applyProtection="0">
      <alignment vertical="center"/>
    </xf>
    <xf numFmtId="0" fontId="122" fillId="0" borderId="0" applyNumberFormat="0" applyFill="0" applyBorder="0" applyAlignment="0" applyProtection="0">
      <alignment vertical="center"/>
    </xf>
    <xf numFmtId="9" fontId="119" fillId="0" borderId="0" applyFont="0" applyFill="0" applyBorder="0" applyAlignment="0" applyProtection="0">
      <alignment vertical="center"/>
    </xf>
    <xf numFmtId="0" fontId="133" fillId="0" borderId="0" applyNumberFormat="0" applyFill="0" applyBorder="0" applyAlignment="0" applyProtection="0">
      <alignment vertical="center"/>
    </xf>
    <xf numFmtId="0" fontId="119" fillId="58" borderId="120" applyNumberFormat="0" applyFont="0" applyAlignment="0" applyProtection="0">
      <alignment vertical="center"/>
    </xf>
    <xf numFmtId="0" fontId="124" fillId="57" borderId="0" applyNumberFormat="0" applyBorder="0" applyAlignment="0" applyProtection="0">
      <alignment vertical="center"/>
    </xf>
    <xf numFmtId="0" fontId="125"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1" fillId="0" borderId="122" applyNumberFormat="0" applyFill="0" applyAlignment="0" applyProtection="0">
      <alignment vertical="center"/>
    </xf>
    <xf numFmtId="0" fontId="132" fillId="0" borderId="122" applyNumberFormat="0" applyFill="0" applyAlignment="0" applyProtection="0">
      <alignment vertical="center"/>
    </xf>
    <xf numFmtId="0" fontId="124" fillId="63" borderId="0" applyNumberFormat="0" applyBorder="0" applyAlignment="0" applyProtection="0">
      <alignment vertical="center"/>
    </xf>
    <xf numFmtId="0" fontId="125" fillId="0" borderId="118" applyNumberFormat="0" applyFill="0" applyAlignment="0" applyProtection="0">
      <alignment vertical="center"/>
    </xf>
    <xf numFmtId="0" fontId="124" fillId="51" borderId="0" applyNumberFormat="0" applyBorder="0" applyAlignment="0" applyProtection="0">
      <alignment vertical="center"/>
    </xf>
    <xf numFmtId="0" fontId="138" fillId="10" borderId="124" applyNumberFormat="0" applyAlignment="0" applyProtection="0">
      <alignment vertical="center"/>
    </xf>
    <xf numFmtId="0" fontId="134" fillId="10" borderId="121" applyNumberFormat="0" applyAlignment="0" applyProtection="0">
      <alignment vertical="center"/>
    </xf>
    <xf numFmtId="0" fontId="121" fillId="45" borderId="117" applyNumberFormat="0" applyAlignment="0" applyProtection="0">
      <alignment vertical="center"/>
    </xf>
    <xf numFmtId="0" fontId="120" fillId="70" borderId="0" applyNumberFormat="0" applyBorder="0" applyAlignment="0" applyProtection="0">
      <alignment vertical="center"/>
    </xf>
    <xf numFmtId="0" fontId="124" fillId="49" borderId="0" applyNumberFormat="0" applyBorder="0" applyAlignment="0" applyProtection="0">
      <alignment vertical="center"/>
    </xf>
    <xf numFmtId="0" fontId="126" fillId="0" borderId="119" applyNumberFormat="0" applyFill="0" applyAlignment="0" applyProtection="0">
      <alignment vertical="center"/>
    </xf>
    <xf numFmtId="0" fontId="135" fillId="0" borderId="123" applyNumberFormat="0" applyFill="0" applyAlignment="0" applyProtection="0">
      <alignment vertical="center"/>
    </xf>
    <xf numFmtId="0" fontId="130" fillId="62" borderId="0" applyNumberFormat="0" applyBorder="0" applyAlignment="0" applyProtection="0">
      <alignment vertical="center"/>
    </xf>
    <xf numFmtId="0" fontId="128" fillId="56" borderId="0" applyNumberFormat="0" applyBorder="0" applyAlignment="0" applyProtection="0">
      <alignment vertical="center"/>
    </xf>
    <xf numFmtId="0" fontId="120" fillId="67" borderId="0" applyNumberFormat="0" applyBorder="0" applyAlignment="0" applyProtection="0">
      <alignment vertical="center"/>
    </xf>
    <xf numFmtId="0" fontId="124" fillId="48" borderId="0" applyNumberFormat="0" applyBorder="0" applyAlignment="0" applyProtection="0">
      <alignment vertical="center"/>
    </xf>
    <xf numFmtId="0" fontId="120" fillId="61" borderId="0" applyNumberFormat="0" applyBorder="0" applyAlignment="0" applyProtection="0">
      <alignment vertical="center"/>
    </xf>
    <xf numFmtId="0" fontId="120" fillId="66" borderId="0" applyNumberFormat="0" applyBorder="0" applyAlignment="0" applyProtection="0">
      <alignment vertical="center"/>
    </xf>
    <xf numFmtId="0" fontId="120" fillId="60" borderId="0" applyNumberFormat="0" applyBorder="0" applyAlignment="0" applyProtection="0">
      <alignment vertical="center"/>
    </xf>
    <xf numFmtId="0" fontId="120" fillId="44" borderId="0" applyNumberFormat="0" applyBorder="0" applyAlignment="0" applyProtection="0">
      <alignment vertical="center"/>
    </xf>
    <xf numFmtId="0" fontId="124" fillId="64" borderId="0" applyNumberFormat="0" applyBorder="0" applyAlignment="0" applyProtection="0">
      <alignment vertical="center"/>
    </xf>
    <xf numFmtId="0" fontId="124" fillId="65" borderId="0" applyNumberFormat="0" applyBorder="0" applyAlignment="0" applyProtection="0">
      <alignment vertical="center"/>
    </xf>
    <xf numFmtId="0" fontId="120" fillId="55" borderId="0" applyNumberFormat="0" applyBorder="0" applyAlignment="0" applyProtection="0">
      <alignment vertical="center"/>
    </xf>
    <xf numFmtId="0" fontId="120" fillId="68" borderId="0" applyNumberFormat="0" applyBorder="0" applyAlignment="0" applyProtection="0">
      <alignment vertical="center"/>
    </xf>
    <xf numFmtId="0" fontId="124" fillId="47" borderId="0" applyNumberFormat="0" applyBorder="0" applyAlignment="0" applyProtection="0">
      <alignment vertical="center"/>
    </xf>
    <xf numFmtId="0" fontId="120" fillId="54" borderId="0" applyNumberFormat="0" applyBorder="0" applyAlignment="0" applyProtection="0">
      <alignment vertical="center"/>
    </xf>
    <xf numFmtId="0" fontId="124" fillId="71" borderId="0" applyNumberFormat="0" applyBorder="0" applyAlignment="0" applyProtection="0">
      <alignment vertical="center"/>
    </xf>
    <xf numFmtId="0" fontId="124" fillId="69" borderId="0" applyNumberFormat="0" applyBorder="0" applyAlignment="0" applyProtection="0">
      <alignment vertical="center"/>
    </xf>
    <xf numFmtId="0" fontId="120" fillId="72" borderId="0" applyNumberFormat="0" applyBorder="0" applyAlignment="0" applyProtection="0">
      <alignment vertical="center"/>
    </xf>
    <xf numFmtId="0" fontId="124" fillId="73" borderId="0" applyNumberFormat="0" applyBorder="0" applyAlignment="0" applyProtection="0">
      <alignment vertical="center"/>
    </xf>
  </cellStyleXfs>
  <cellXfs count="513">
    <xf numFmtId="0" fontId="0" fillId="0" borderId="0" xfId="0" applyFont="1">
      <alignment vertical="center"/>
    </xf>
    <xf numFmtId="9" fontId="1" fillId="2" borderId="1" xfId="0" applyNumberFormat="1" applyFont="1" applyFill="1" applyBorder="1" applyAlignment="1">
      <alignment horizontal="center" vertical="center" wrapText="1"/>
    </xf>
    <xf numFmtId="9" fontId="1" fillId="2" borderId="2" xfId="0" applyNumberFormat="1" applyFont="1" applyFill="1" applyBorder="1" applyAlignment="1">
      <alignment horizontal="center" vertical="center" wrapText="1"/>
    </xf>
    <xf numFmtId="9" fontId="1" fillId="2" borderId="3" xfId="0" applyNumberFormat="1" applyFont="1" applyFill="1" applyBorder="1" applyAlignment="1">
      <alignment horizontal="center" vertical="center" wrapText="1"/>
    </xf>
    <xf numFmtId="176" fontId="1" fillId="2" borderId="3" xfId="0" applyNumberFormat="1" applyFont="1" applyFill="1" applyBorder="1" applyAlignment="1">
      <alignment horizontal="center" vertical="center" wrapText="1"/>
    </xf>
    <xf numFmtId="9" fontId="0" fillId="2" borderId="3" xfId="0" applyNumberFormat="1" applyFont="1" applyFill="1" applyBorder="1" applyAlignment="1">
      <alignment horizontal="center" vertical="center" wrapText="1"/>
    </xf>
    <xf numFmtId="0" fontId="2" fillId="3" borderId="4" xfId="0" applyNumberFormat="1" applyFont="1" applyFill="1" applyBorder="1" applyAlignment="1">
      <alignment horizontal="center" vertical="center" wrapText="1"/>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3" fillId="0" borderId="7" xfId="0" applyNumberFormat="1" applyFont="1" applyBorder="1" applyAlignment="1">
      <alignment horizontal="center" vertical="center"/>
    </xf>
    <xf numFmtId="176" fontId="3" fillId="0" borderId="7"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4" borderId="9" xfId="0" applyNumberFormat="1" applyFont="1" applyFill="1" applyBorder="1" applyAlignment="1">
      <alignment horizontal="center" vertical="center"/>
    </xf>
    <xf numFmtId="0" fontId="4" fillId="0" borderId="4" xfId="0" applyNumberFormat="1" applyFont="1" applyBorder="1" applyAlignment="1">
      <alignment horizontal="center" vertical="center"/>
    </xf>
    <xf numFmtId="0" fontId="2" fillId="0" borderId="10" xfId="0" applyNumberFormat="1" applyFont="1" applyBorder="1" applyAlignment="1">
      <alignment horizontal="center" vertical="center"/>
    </xf>
    <xf numFmtId="0" fontId="3" fillId="0" borderId="3" xfId="0" applyNumberFormat="1" applyFont="1" applyBorder="1" applyAlignment="1">
      <alignment horizontal="center" vertical="center"/>
    </xf>
    <xf numFmtId="176" fontId="3" fillId="0" borderId="3" xfId="0" applyNumberFormat="1" applyFont="1" applyBorder="1" applyAlignment="1">
      <alignment horizontal="center" vertical="center"/>
    </xf>
    <xf numFmtId="176" fontId="3" fillId="5" borderId="3" xfId="0" applyNumberFormat="1" applyFont="1" applyFill="1" applyBorder="1" applyAlignment="1">
      <alignment horizontal="center" vertical="center"/>
    </xf>
    <xf numFmtId="176" fontId="3" fillId="5" borderId="11" xfId="0" applyNumberFormat="1" applyFont="1" applyFill="1" applyBorder="1" applyAlignment="1">
      <alignment horizontal="center" vertical="center"/>
    </xf>
    <xf numFmtId="176" fontId="3" fillId="5" borderId="12" xfId="0" applyNumberFormat="1" applyFont="1" applyFill="1" applyBorder="1" applyAlignment="1">
      <alignment horizontal="center" vertical="center"/>
    </xf>
    <xf numFmtId="0" fontId="5" fillId="6" borderId="13" xfId="0" applyNumberFormat="1" applyFont="1" applyFill="1" applyBorder="1" applyAlignment="1">
      <alignment horizontal="center" vertical="center" wrapText="1"/>
    </xf>
    <xf numFmtId="0" fontId="4" fillId="0" borderId="13" xfId="0" applyNumberFormat="1" applyFont="1" applyBorder="1" applyAlignment="1">
      <alignment horizontal="center" vertical="center"/>
    </xf>
    <xf numFmtId="0" fontId="3" fillId="6" borderId="3" xfId="0" applyNumberFormat="1" applyFont="1" applyFill="1" applyBorder="1" applyAlignment="1">
      <alignment horizontal="center" vertical="center"/>
    </xf>
    <xf numFmtId="176" fontId="3" fillId="6" borderId="14" xfId="0" applyNumberFormat="1" applyFont="1" applyFill="1" applyBorder="1" applyAlignment="1">
      <alignment horizontal="center" vertical="center"/>
    </xf>
    <xf numFmtId="0" fontId="2" fillId="7" borderId="3" xfId="0" applyNumberFormat="1" applyFont="1" applyFill="1" applyBorder="1" applyAlignment="1">
      <alignment horizontal="center" vertical="center" wrapText="1"/>
    </xf>
    <xf numFmtId="0" fontId="2" fillId="0" borderId="3"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4" fillId="0" borderId="3" xfId="0" applyNumberFormat="1" applyFont="1" applyBorder="1" applyAlignment="1">
      <alignment horizontal="center" vertical="center"/>
    </xf>
    <xf numFmtId="0" fontId="5" fillId="7" borderId="16" xfId="0" applyNumberFormat="1" applyFont="1" applyFill="1" applyBorder="1" applyAlignment="1">
      <alignment horizontal="center" vertical="center" wrapText="1"/>
    </xf>
    <xf numFmtId="0" fontId="4" fillId="0" borderId="16" xfId="0" applyNumberFormat="1" applyFont="1" applyBorder="1" applyAlignment="1">
      <alignment horizontal="center" vertical="center"/>
    </xf>
    <xf numFmtId="0" fontId="3" fillId="7" borderId="3" xfId="0" applyNumberFormat="1" applyFont="1" applyFill="1" applyBorder="1" applyAlignment="1">
      <alignment horizontal="center" vertical="center"/>
    </xf>
    <xf numFmtId="176" fontId="3" fillId="7" borderId="17"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9" borderId="18" xfId="0" applyNumberFormat="1" applyFont="1" applyFill="1" applyBorder="1" applyAlignment="1">
      <alignment horizontal="center" vertical="center" wrapText="1"/>
    </xf>
    <xf numFmtId="0" fontId="4" fillId="0" borderId="18" xfId="0" applyNumberFormat="1" applyFont="1" applyBorder="1" applyAlignment="1">
      <alignment horizontal="center" vertical="center"/>
    </xf>
    <xf numFmtId="0" fontId="3" fillId="9" borderId="3" xfId="0" applyNumberFormat="1" applyFont="1" applyFill="1" applyBorder="1" applyAlignment="1">
      <alignment horizontal="center" vertical="center"/>
    </xf>
    <xf numFmtId="176" fontId="3" fillId="9" borderId="3" xfId="0" applyNumberFormat="1" applyFont="1" applyFill="1" applyBorder="1" applyAlignment="1">
      <alignment horizontal="center" vertical="center"/>
    </xf>
    <xf numFmtId="176" fontId="3" fillId="9" borderId="19" xfId="0" applyNumberFormat="1" applyFont="1" applyFill="1" applyBorder="1" applyAlignment="1">
      <alignment horizontal="center" vertical="center"/>
    </xf>
    <xf numFmtId="0" fontId="2" fillId="10" borderId="20" xfId="0" applyNumberFormat="1" applyFont="1" applyFill="1" applyBorder="1" applyAlignment="1">
      <alignment horizontal="center" vertical="center" wrapText="1"/>
    </xf>
    <xf numFmtId="0" fontId="4" fillId="0" borderId="20" xfId="0" applyNumberFormat="1" applyFont="1" applyBorder="1" applyAlignment="1">
      <alignment horizontal="center" vertical="center"/>
    </xf>
    <xf numFmtId="0" fontId="3" fillId="5" borderId="3" xfId="0" applyNumberFormat="1" applyFont="1" applyFill="1" applyBorder="1" applyAlignment="1">
      <alignment horizontal="center" vertical="center"/>
    </xf>
    <xf numFmtId="0" fontId="5" fillId="11" borderId="21" xfId="0" applyNumberFormat="1" applyFont="1" applyFill="1" applyBorder="1" applyAlignment="1">
      <alignment horizontal="center" vertical="center" wrapText="1"/>
    </xf>
    <xf numFmtId="0" fontId="4" fillId="0" borderId="21" xfId="0" applyNumberFormat="1" applyFont="1" applyBorder="1" applyAlignment="1">
      <alignment horizontal="center" vertical="center"/>
    </xf>
    <xf numFmtId="0" fontId="3" fillId="11" borderId="3" xfId="0" applyNumberFormat="1" applyFont="1" applyFill="1" applyBorder="1" applyAlignment="1">
      <alignment horizontal="center" vertical="center"/>
    </xf>
    <xf numFmtId="176" fontId="3" fillId="11" borderId="3" xfId="0" applyNumberFormat="1" applyFont="1" applyFill="1" applyBorder="1" applyAlignment="1">
      <alignment horizontal="center" vertical="center"/>
    </xf>
    <xf numFmtId="176" fontId="3" fillId="11" borderId="22" xfId="0" applyNumberFormat="1" applyFont="1" applyFill="1" applyBorder="1" applyAlignment="1">
      <alignment horizontal="center" vertical="center"/>
    </xf>
    <xf numFmtId="176" fontId="3" fillId="11" borderId="23" xfId="0" applyNumberFormat="1" applyFont="1" applyFill="1" applyBorder="1" applyAlignment="1">
      <alignment horizontal="center" vertical="center"/>
    </xf>
    <xf numFmtId="0" fontId="5" fillId="12" borderId="24" xfId="0" applyNumberFormat="1" applyFont="1" applyFill="1" applyBorder="1" applyAlignment="1">
      <alignment horizontal="center" vertical="center" wrapText="1"/>
    </xf>
    <xf numFmtId="0" fontId="5" fillId="7" borderId="24" xfId="0" applyNumberFormat="1" applyFont="1" applyFill="1" applyBorder="1" applyAlignment="1">
      <alignment horizontal="center" vertical="center" wrapText="1"/>
    </xf>
    <xf numFmtId="0" fontId="6" fillId="5" borderId="25" xfId="0" applyNumberFormat="1" applyFont="1" applyFill="1" applyBorder="1" applyAlignment="1">
      <alignment horizontal="center" vertical="center" wrapText="1"/>
    </xf>
    <xf numFmtId="0" fontId="2" fillId="7" borderId="24" xfId="0" applyNumberFormat="1" applyFont="1" applyFill="1" applyBorder="1" applyAlignment="1">
      <alignment horizontal="center" vertical="center" wrapText="1"/>
    </xf>
    <xf numFmtId="0" fontId="4" fillId="0" borderId="24" xfId="0" applyNumberFormat="1" applyFont="1" applyBorder="1" applyAlignment="1">
      <alignment horizontal="center" vertical="center"/>
    </xf>
    <xf numFmtId="0" fontId="1" fillId="13" borderId="24" xfId="0" applyNumberFormat="1" applyFont="1" applyFill="1" applyBorder="1" applyAlignment="1">
      <alignment horizontal="center" vertical="center"/>
    </xf>
    <xf numFmtId="176" fontId="1" fillId="13" borderId="24" xfId="0" applyNumberFormat="1" applyFont="1" applyFill="1" applyBorder="1" applyAlignment="1">
      <alignment horizontal="center" vertical="center"/>
    </xf>
    <xf numFmtId="176" fontId="1" fillId="13" borderId="26" xfId="0" applyNumberFormat="1" applyFont="1" applyFill="1" applyBorder="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9" fontId="7" fillId="2" borderId="27" xfId="0" applyNumberFormat="1" applyFont="1" applyFill="1" applyBorder="1" applyAlignment="1">
      <alignment horizontal="center" vertical="center" wrapText="1"/>
    </xf>
    <xf numFmtId="9" fontId="7" fillId="2" borderId="28" xfId="0" applyNumberFormat="1" applyFont="1" applyFill="1" applyBorder="1" applyAlignment="1">
      <alignment horizontal="center" vertical="center" wrapText="1"/>
    </xf>
    <xf numFmtId="9" fontId="8" fillId="2" borderId="28" xfId="0" applyNumberFormat="1" applyFont="1" applyFill="1" applyBorder="1" applyAlignment="1">
      <alignment horizontal="center" vertical="center" wrapText="1"/>
    </xf>
    <xf numFmtId="9" fontId="8" fillId="2" borderId="29" xfId="0" applyNumberFormat="1" applyFont="1" applyFill="1" applyBorder="1" applyAlignment="1">
      <alignment horizontal="center" vertical="center" wrapText="1"/>
    </xf>
    <xf numFmtId="9" fontId="9" fillId="2" borderId="3" xfId="0" applyNumberFormat="1" applyFont="1" applyFill="1" applyBorder="1" applyAlignment="1">
      <alignment horizontal="center" vertical="center" wrapText="1"/>
    </xf>
    <xf numFmtId="176" fontId="3" fillId="0" borderId="30" xfId="0" applyNumberFormat="1" applyFont="1" applyBorder="1" applyAlignment="1">
      <alignment horizontal="center" vertical="center"/>
    </xf>
    <xf numFmtId="9" fontId="3" fillId="0" borderId="31" xfId="0" applyNumberFormat="1" applyFont="1" applyBorder="1" applyAlignment="1">
      <alignment horizontal="center" vertical="center"/>
    </xf>
    <xf numFmtId="176" fontId="3" fillId="4" borderId="3" xfId="0" applyNumberFormat="1" applyFont="1" applyFill="1" applyBorder="1" applyAlignment="1">
      <alignment horizontal="center" vertical="center"/>
    </xf>
    <xf numFmtId="176" fontId="2" fillId="0" borderId="3" xfId="0" applyNumberFormat="1" applyFont="1" applyBorder="1" applyAlignment="1">
      <alignment horizontal="center" vertical="center"/>
    </xf>
    <xf numFmtId="1" fontId="10" fillId="0" borderId="32" xfId="0" applyNumberFormat="1" applyFont="1" applyBorder="1" applyAlignment="1">
      <alignment horizontal="center" vertical="center"/>
    </xf>
    <xf numFmtId="1" fontId="11" fillId="0" borderId="3" xfId="0" applyNumberFormat="1" applyFont="1" applyBorder="1" applyAlignment="1">
      <alignment horizontal="center" vertical="center"/>
    </xf>
    <xf numFmtId="176" fontId="3" fillId="0" borderId="15" xfId="0" applyNumberFormat="1" applyFont="1" applyBorder="1" applyAlignment="1">
      <alignment horizontal="center" vertical="center"/>
    </xf>
    <xf numFmtId="176" fontId="2" fillId="0" borderId="15" xfId="0" applyNumberFormat="1" applyFont="1" applyBorder="1" applyAlignment="1">
      <alignment horizontal="center" vertical="center"/>
    </xf>
    <xf numFmtId="176" fontId="3" fillId="6" borderId="33" xfId="0" applyNumberFormat="1" applyFont="1" applyFill="1" applyBorder="1" applyAlignment="1">
      <alignment horizontal="center" vertical="center"/>
    </xf>
    <xf numFmtId="9" fontId="3" fillId="6" borderId="14" xfId="0" applyNumberFormat="1" applyFont="1" applyFill="1" applyBorder="1" applyAlignment="1">
      <alignment horizontal="center" vertical="center"/>
    </xf>
    <xf numFmtId="176" fontId="3" fillId="6" borderId="3" xfId="0" applyNumberFormat="1" applyFont="1" applyFill="1" applyBorder="1" applyAlignment="1">
      <alignment horizontal="center" vertical="center"/>
    </xf>
    <xf numFmtId="176" fontId="2" fillId="6" borderId="3" xfId="0" applyNumberFormat="1" applyFont="1" applyFill="1" applyBorder="1" applyAlignment="1">
      <alignment horizontal="center" vertical="center"/>
    </xf>
    <xf numFmtId="176" fontId="3" fillId="6" borderId="31" xfId="0" applyNumberFormat="1" applyFont="1" applyFill="1" applyBorder="1" applyAlignment="1">
      <alignment horizontal="center" vertical="center"/>
    </xf>
    <xf numFmtId="1" fontId="11" fillId="6" borderId="3" xfId="0" applyNumberFormat="1" applyFont="1" applyFill="1" applyBorder="1" applyAlignment="1">
      <alignment horizontal="center" vertical="center"/>
    </xf>
    <xf numFmtId="9" fontId="3" fillId="7" borderId="17" xfId="0" applyNumberFormat="1" applyFont="1" applyFill="1" applyBorder="1" applyAlignment="1">
      <alignment horizontal="center" vertical="center"/>
    </xf>
    <xf numFmtId="176" fontId="2" fillId="7" borderId="3" xfId="0" applyNumberFormat="1" applyFont="1" applyFill="1" applyBorder="1" applyAlignment="1">
      <alignment horizontal="center" vertical="center"/>
    </xf>
    <xf numFmtId="176" fontId="3" fillId="7" borderId="31" xfId="0" applyNumberFormat="1" applyFont="1" applyFill="1" applyBorder="1" applyAlignment="1">
      <alignment horizontal="center" vertical="center"/>
    </xf>
    <xf numFmtId="1" fontId="11" fillId="7" borderId="3" xfId="0" applyNumberFormat="1" applyFont="1" applyFill="1" applyBorder="1" applyAlignment="1">
      <alignment horizontal="center" vertical="center"/>
    </xf>
    <xf numFmtId="176" fontId="3" fillId="7" borderId="3" xfId="0" applyNumberFormat="1" applyFont="1" applyFill="1" applyBorder="1" applyAlignment="1">
      <alignment horizontal="center" vertical="center"/>
    </xf>
    <xf numFmtId="176" fontId="3" fillId="9" borderId="34" xfId="0" applyNumberFormat="1" applyFont="1" applyFill="1" applyBorder="1" applyAlignment="1">
      <alignment horizontal="center" vertical="center"/>
    </xf>
    <xf numFmtId="9" fontId="3" fillId="9" borderId="19" xfId="0" applyNumberFormat="1" applyFont="1" applyFill="1" applyBorder="1" applyAlignment="1">
      <alignment horizontal="center" vertical="center"/>
    </xf>
    <xf numFmtId="176" fontId="2" fillId="9" borderId="3" xfId="0" applyNumberFormat="1" applyFont="1" applyFill="1" applyBorder="1" applyAlignment="1">
      <alignment horizontal="center" vertical="center"/>
    </xf>
    <xf numFmtId="176" fontId="3" fillId="9" borderId="31" xfId="0" applyNumberFormat="1" applyFont="1" applyFill="1" applyBorder="1" applyAlignment="1">
      <alignment horizontal="center" vertical="center"/>
    </xf>
    <xf numFmtId="1" fontId="11" fillId="9" borderId="3" xfId="0" applyNumberFormat="1" applyFont="1" applyFill="1" applyBorder="1" applyAlignment="1">
      <alignment horizontal="center" vertical="center"/>
    </xf>
    <xf numFmtId="176" fontId="3" fillId="11" borderId="35" xfId="0" applyNumberFormat="1" applyFont="1" applyFill="1" applyBorder="1" applyAlignment="1">
      <alignment horizontal="center" vertical="center"/>
    </xf>
    <xf numFmtId="9" fontId="3" fillId="11" borderId="22" xfId="0" applyNumberFormat="1" applyFont="1" applyFill="1" applyBorder="1" applyAlignment="1">
      <alignment horizontal="center" vertical="center"/>
    </xf>
    <xf numFmtId="176" fontId="2" fillId="11" borderId="3" xfId="0" applyNumberFormat="1" applyFont="1" applyFill="1" applyBorder="1" applyAlignment="1">
      <alignment horizontal="center" vertical="center"/>
    </xf>
    <xf numFmtId="176" fontId="3" fillId="11" borderId="31" xfId="0" applyNumberFormat="1" applyFont="1" applyFill="1" applyBorder="1" applyAlignment="1">
      <alignment horizontal="center" vertical="center"/>
    </xf>
    <xf numFmtId="1" fontId="11" fillId="11" borderId="3" xfId="0" applyNumberFormat="1" applyFont="1" applyFill="1" applyBorder="1" applyAlignment="1">
      <alignment horizontal="center" vertical="center"/>
    </xf>
    <xf numFmtId="176" fontId="3" fillId="7" borderId="36" xfId="0" applyNumberFormat="1" applyFont="1" applyFill="1" applyBorder="1" applyAlignment="1">
      <alignment horizontal="center" vertical="center"/>
    </xf>
    <xf numFmtId="176" fontId="1" fillId="13" borderId="37" xfId="0" applyNumberFormat="1" applyFont="1" applyFill="1" applyBorder="1" applyAlignment="1">
      <alignment horizontal="center" vertical="center"/>
    </xf>
    <xf numFmtId="9" fontId="12" fillId="13" borderId="26" xfId="0" applyNumberFormat="1" applyFont="1" applyFill="1" applyBorder="1" applyAlignment="1">
      <alignment horizontal="center" vertical="center"/>
    </xf>
    <xf numFmtId="176" fontId="1" fillId="13" borderId="3" xfId="0" applyNumberFormat="1" applyFont="1" applyFill="1" applyBorder="1" applyAlignment="1">
      <alignment horizontal="center" vertical="center"/>
    </xf>
    <xf numFmtId="176" fontId="1" fillId="13" borderId="38" xfId="0" applyNumberFormat="1" applyFont="1" applyFill="1" applyBorder="1" applyAlignment="1">
      <alignment horizontal="center" vertical="center"/>
    </xf>
    <xf numFmtId="176" fontId="1" fillId="13" borderId="39" xfId="0" applyNumberFormat="1" applyFont="1" applyFill="1" applyBorder="1" applyAlignment="1">
      <alignment horizontal="center" vertical="center"/>
    </xf>
    <xf numFmtId="176" fontId="13" fillId="13" borderId="3" xfId="0" applyNumberFormat="1" applyFont="1" applyFill="1" applyBorder="1" applyAlignment="1">
      <alignment horizontal="center" vertical="center"/>
    </xf>
    <xf numFmtId="9" fontId="2" fillId="0" borderId="0" xfId="0" applyNumberFormat="1" applyFont="1" applyAlignment="1">
      <alignment horizontal="center" vertical="center"/>
    </xf>
    <xf numFmtId="9" fontId="13" fillId="2" borderId="3" xfId="0" applyNumberFormat="1" applyFont="1" applyFill="1" applyBorder="1" applyAlignment="1">
      <alignment horizontal="center" vertical="center" wrapText="1"/>
    </xf>
    <xf numFmtId="9" fontId="1" fillId="2" borderId="15" xfId="0" applyNumberFormat="1" applyFont="1" applyFill="1" applyBorder="1" applyAlignment="1">
      <alignment horizontal="center" vertical="center" wrapText="1"/>
    </xf>
    <xf numFmtId="176" fontId="0" fillId="2" borderId="3" xfId="0" applyNumberFormat="1" applyFont="1" applyFill="1" applyBorder="1" applyAlignment="1">
      <alignment horizontal="center" vertical="center" wrapText="1"/>
    </xf>
    <xf numFmtId="0" fontId="5" fillId="14" borderId="3"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0" fontId="14" fillId="0" borderId="3" xfId="0" applyNumberFormat="1" applyFont="1" applyBorder="1" applyAlignment="1">
      <alignment horizontal="center" vertical="center"/>
    </xf>
    <xf numFmtId="0" fontId="3" fillId="6" borderId="15" xfId="0" applyNumberFormat="1" applyFont="1" applyFill="1" applyBorder="1" applyAlignment="1">
      <alignment horizontal="center" vertical="center"/>
    </xf>
    <xf numFmtId="176" fontId="2" fillId="6" borderId="0" xfId="0" applyNumberFormat="1" applyFont="1" applyFill="1" applyAlignment="1">
      <alignment horizontal="center" vertical="center"/>
    </xf>
    <xf numFmtId="0" fontId="5" fillId="6" borderId="3" xfId="0" applyNumberFormat="1" applyFont="1" applyFill="1" applyBorder="1" applyAlignment="1">
      <alignment horizontal="center" vertical="center"/>
    </xf>
    <xf numFmtId="0" fontId="2" fillId="6" borderId="0" xfId="0" applyNumberFormat="1" applyFont="1" applyFill="1" applyAlignment="1">
      <alignment horizontal="center" vertical="center"/>
    </xf>
    <xf numFmtId="9" fontId="5" fillId="0" borderId="3" xfId="0" applyNumberFormat="1" applyFont="1" applyBorder="1" applyAlignment="1">
      <alignment horizontal="center" vertical="center"/>
    </xf>
    <xf numFmtId="176" fontId="3" fillId="7" borderId="15" xfId="0" applyNumberFormat="1" applyFont="1" applyFill="1" applyBorder="1" applyAlignment="1">
      <alignment horizontal="center" vertical="center"/>
    </xf>
    <xf numFmtId="176" fontId="2" fillId="7" borderId="0" xfId="0" applyNumberFormat="1" applyFont="1" applyFill="1" applyAlignment="1">
      <alignment horizontal="center" vertical="center"/>
    </xf>
    <xf numFmtId="0" fontId="2" fillId="7" borderId="0" xfId="0" applyNumberFormat="1" applyFont="1" applyFill="1" applyAlignment="1">
      <alignment horizontal="center" vertical="center"/>
    </xf>
    <xf numFmtId="0" fontId="14" fillId="0" borderId="0" xfId="0" applyNumberFormat="1" applyFont="1" applyAlignment="1">
      <alignment horizontal="center" vertical="center"/>
    </xf>
    <xf numFmtId="1" fontId="10" fillId="0" borderId="0" xfId="0" applyNumberFormat="1" applyFont="1" applyAlignment="1">
      <alignment horizontal="center" vertical="center"/>
    </xf>
    <xf numFmtId="176" fontId="3" fillId="9" borderId="15" xfId="0" applyNumberFormat="1" applyFont="1" applyFill="1" applyBorder="1" applyAlignment="1">
      <alignment horizontal="center" vertical="center"/>
    </xf>
    <xf numFmtId="176" fontId="2" fillId="9" borderId="0" xfId="0" applyNumberFormat="1" applyFont="1" applyFill="1" applyAlignment="1">
      <alignment horizontal="center" vertical="center"/>
    </xf>
    <xf numFmtId="0" fontId="2" fillId="9" borderId="40" xfId="0" applyNumberFormat="1" applyFont="1" applyFill="1" applyBorder="1" applyAlignment="1">
      <alignment horizontal="center" vertical="center"/>
    </xf>
    <xf numFmtId="1" fontId="10" fillId="9" borderId="40" xfId="0" applyNumberFormat="1" applyFont="1" applyFill="1" applyBorder="1" applyAlignment="1">
      <alignment horizontal="center" vertical="center"/>
    </xf>
    <xf numFmtId="176" fontId="3" fillId="11" borderId="15" xfId="0" applyNumberFormat="1" applyFont="1" applyFill="1" applyBorder="1" applyAlignment="1">
      <alignment horizontal="center" vertical="center"/>
    </xf>
    <xf numFmtId="176" fontId="2" fillId="11" borderId="0" xfId="0" applyNumberFormat="1" applyFont="1" applyFill="1" applyAlignment="1">
      <alignment horizontal="center" vertical="center"/>
    </xf>
    <xf numFmtId="0" fontId="2" fillId="11" borderId="41" xfId="0" applyNumberFormat="1" applyFont="1" applyFill="1" applyBorder="1" applyAlignment="1">
      <alignment horizontal="center" vertical="center"/>
    </xf>
    <xf numFmtId="1" fontId="10" fillId="11" borderId="41" xfId="0" applyNumberFormat="1" applyFont="1" applyFill="1" applyBorder="1" applyAlignment="1">
      <alignment horizontal="center" vertical="center"/>
    </xf>
    <xf numFmtId="0" fontId="2" fillId="12" borderId="41" xfId="0" applyNumberFormat="1" applyFont="1" applyFill="1" applyBorder="1" applyAlignment="1">
      <alignment horizontal="center" vertical="center"/>
    </xf>
    <xf numFmtId="1" fontId="10" fillId="12" borderId="41" xfId="0" applyNumberFormat="1" applyFont="1" applyFill="1" applyBorder="1" applyAlignment="1">
      <alignment horizontal="center" vertical="center"/>
    </xf>
    <xf numFmtId="176" fontId="3" fillId="7" borderId="42" xfId="0" applyNumberFormat="1" applyFont="1" applyFill="1" applyBorder="1" applyAlignment="1">
      <alignment horizontal="center" vertical="center"/>
    </xf>
    <xf numFmtId="0" fontId="2" fillId="7" borderId="43" xfId="0" applyNumberFormat="1" applyFont="1" applyFill="1" applyBorder="1" applyAlignment="1">
      <alignment horizontal="center" vertical="center"/>
    </xf>
    <xf numFmtId="1" fontId="10" fillId="7" borderId="43" xfId="0" applyNumberFormat="1" applyFont="1" applyFill="1" applyBorder="1" applyAlignment="1">
      <alignment horizontal="center" vertical="center"/>
    </xf>
    <xf numFmtId="176" fontId="1" fillId="13" borderId="44" xfId="0" applyNumberFormat="1" applyFont="1" applyFill="1" applyBorder="1" applyAlignment="1">
      <alignment horizontal="center" vertical="center"/>
    </xf>
    <xf numFmtId="0" fontId="15" fillId="13" borderId="45" xfId="0" applyNumberFormat="1" applyFont="1" applyFill="1" applyBorder="1" applyAlignment="1">
      <alignment horizontal="center" vertical="center"/>
    </xf>
    <xf numFmtId="1" fontId="16" fillId="13" borderId="45" xfId="0" applyNumberFormat="1" applyFont="1" applyFill="1" applyBorder="1" applyAlignment="1">
      <alignment horizontal="center" vertical="center"/>
    </xf>
    <xf numFmtId="0" fontId="17" fillId="0" borderId="0" xfId="0" applyNumberFormat="1" applyFont="1">
      <alignment vertical="center"/>
    </xf>
    <xf numFmtId="0" fontId="17" fillId="6" borderId="0" xfId="0" applyNumberFormat="1" applyFont="1" applyFill="1">
      <alignment vertical="center"/>
    </xf>
    <xf numFmtId="0" fontId="17" fillId="7" borderId="0" xfId="0" applyNumberFormat="1" applyFont="1" applyFill="1">
      <alignment vertical="center"/>
    </xf>
    <xf numFmtId="0" fontId="17" fillId="9" borderId="0" xfId="0" applyNumberFormat="1" applyFont="1" applyFill="1">
      <alignment vertical="center"/>
    </xf>
    <xf numFmtId="0" fontId="17" fillId="11" borderId="0" xfId="0" applyNumberFormat="1" applyFont="1" applyFill="1">
      <alignment vertical="center"/>
    </xf>
    <xf numFmtId="0" fontId="18" fillId="0" borderId="3" xfId="0" applyNumberFormat="1" applyFont="1" applyBorder="1" applyAlignment="1">
      <alignment horizontal="center" vertical="center"/>
    </xf>
    <xf numFmtId="0" fontId="6" fillId="0" borderId="0" xfId="0" applyNumberFormat="1" applyFont="1" applyAlignment="1">
      <alignment horizontal="center"/>
    </xf>
    <xf numFmtId="176" fontId="6" fillId="0" borderId="0" xfId="0" applyNumberFormat="1" applyFont="1" applyAlignment="1">
      <alignment horizontal="center"/>
    </xf>
    <xf numFmtId="0" fontId="6" fillId="0" borderId="0" xfId="0" applyNumberFormat="1" applyFont="1" applyAlignment="1">
      <alignment horizontal="center" vertical="center"/>
    </xf>
    <xf numFmtId="0" fontId="6" fillId="0" borderId="3" xfId="0" applyNumberFormat="1" applyFont="1" applyBorder="1" applyAlignment="1">
      <alignment horizontal="center"/>
    </xf>
    <xf numFmtId="9" fontId="6" fillId="0" borderId="0" xfId="0" applyNumberFormat="1" applyFont="1" applyAlignment="1">
      <alignment horizontal="center"/>
    </xf>
    <xf numFmtId="0" fontId="19" fillId="0" borderId="3" xfId="0" applyNumberFormat="1" applyFont="1" applyBorder="1" applyAlignment="1">
      <alignment horizontal="center"/>
    </xf>
    <xf numFmtId="9" fontId="6" fillId="0" borderId="0" xfId="0" applyNumberFormat="1" applyFont="1" applyAlignment="1">
      <alignment horizontal="center" vertical="center"/>
    </xf>
    <xf numFmtId="0" fontId="6" fillId="0" borderId="3" xfId="0" applyNumberFormat="1" applyFont="1" applyBorder="1" applyAlignment="1">
      <alignment horizontal="center" vertical="center"/>
    </xf>
    <xf numFmtId="0" fontId="20" fillId="0" borderId="0" xfId="0" applyNumberFormat="1" applyFont="1" applyAlignment="1">
      <alignment horizontal="center"/>
    </xf>
    <xf numFmtId="0" fontId="20" fillId="0" borderId="3" xfId="0" applyNumberFormat="1" applyFont="1" applyBorder="1" applyAlignment="1">
      <alignment horizontal="center" vertical="center"/>
    </xf>
    <xf numFmtId="0" fontId="21" fillId="0" borderId="3" xfId="0" applyNumberFormat="1" applyFont="1" applyBorder="1" applyAlignment="1">
      <alignment horizontal="center"/>
    </xf>
    <xf numFmtId="0" fontId="0" fillId="0" borderId="0" xfId="0" applyNumberFormat="1" applyFont="1" applyAlignment="1"/>
    <xf numFmtId="0" fontId="22" fillId="0" borderId="0" xfId="0" applyNumberFormat="1" applyFont="1">
      <alignment vertical="center"/>
    </xf>
    <xf numFmtId="0" fontId="23" fillId="0" borderId="0" xfId="0" applyNumberFormat="1" applyFont="1">
      <alignment vertical="center"/>
    </xf>
    <xf numFmtId="0" fontId="21" fillId="0" borderId="0" xfId="0" applyNumberFormat="1" applyFont="1" applyAlignment="1">
      <alignment horizontal="center"/>
    </xf>
    <xf numFmtId="0" fontId="21" fillId="0" borderId="0" xfId="0" applyNumberFormat="1" applyFont="1" applyAlignment="1">
      <alignment horizontal="center" vertical="center"/>
    </xf>
    <xf numFmtId="0" fontId="0" fillId="0" borderId="0" xfId="0" applyNumberFormat="1" applyFont="1" applyAlignment="1">
      <alignment vertical="center" wrapText="1"/>
    </xf>
    <xf numFmtId="0" fontId="24" fillId="0" borderId="0" xfId="0" applyNumberFormat="1" applyFont="1" applyAlignment="1">
      <alignment vertical="center" wrapText="1"/>
    </xf>
    <xf numFmtId="0" fontId="23" fillId="0" borderId="0" xfId="0" applyNumberFormat="1" applyFont="1" applyAlignment="1">
      <alignment vertical="center" wrapText="1"/>
    </xf>
    <xf numFmtId="0" fontId="22" fillId="0" borderId="0" xfId="0" applyNumberFormat="1" applyFont="1" applyAlignment="1">
      <alignment vertical="center" wrapText="1"/>
    </xf>
    <xf numFmtId="0" fontId="22" fillId="0" borderId="0" xfId="0" applyNumberFormat="1" applyFont="1" applyAlignment="1">
      <alignment horizontal="center" vertical="center"/>
    </xf>
    <xf numFmtId="0" fontId="25" fillId="0" borderId="0" xfId="0" applyNumberFormat="1" applyFont="1" applyAlignment="1">
      <alignment vertical="center" wrapText="1"/>
    </xf>
    <xf numFmtId="0" fontId="25" fillId="0" borderId="3" xfId="0" applyNumberFormat="1" applyFont="1" applyBorder="1" applyAlignment="1">
      <alignment horizontal="center" vertical="center" wrapText="1"/>
    </xf>
    <xf numFmtId="0" fontId="25" fillId="0" borderId="15" xfId="0" applyNumberFormat="1" applyFont="1" applyBorder="1" applyAlignment="1">
      <alignment horizontal="center" vertical="center" wrapText="1"/>
    </xf>
    <xf numFmtId="0" fontId="26" fillId="0" borderId="7" xfId="0" applyNumberFormat="1" applyFont="1" applyBorder="1" applyAlignment="1">
      <alignment horizontal="center" vertical="center" wrapText="1"/>
    </xf>
    <xf numFmtId="0" fontId="26" fillId="0" borderId="30" xfId="0" applyNumberFormat="1" applyFont="1" applyBorder="1" applyAlignment="1">
      <alignment horizontal="center" vertical="center" wrapText="1"/>
    </xf>
    <xf numFmtId="0" fontId="26" fillId="0" borderId="7" xfId="0" applyNumberFormat="1" applyFont="1" applyBorder="1" applyAlignment="1">
      <alignment vertical="center" wrapText="1"/>
    </xf>
    <xf numFmtId="0" fontId="27" fillId="0" borderId="7" xfId="0" applyNumberFormat="1" applyFont="1" applyBorder="1" applyAlignment="1">
      <alignment vertical="center" wrapText="1"/>
    </xf>
    <xf numFmtId="0" fontId="4" fillId="0" borderId="7" xfId="0" applyNumberFormat="1" applyFont="1" applyBorder="1">
      <alignment vertical="center"/>
    </xf>
    <xf numFmtId="0" fontId="26" fillId="0" borderId="30" xfId="0" applyNumberFormat="1" applyFont="1" applyBorder="1" applyAlignment="1">
      <alignment vertical="center" wrapText="1"/>
    </xf>
    <xf numFmtId="0" fontId="28" fillId="0" borderId="30" xfId="0" applyNumberFormat="1" applyFont="1" applyBorder="1" applyAlignment="1">
      <alignment vertical="center" wrapText="1"/>
    </xf>
    <xf numFmtId="58" fontId="26" fillId="0" borderId="30" xfId="0" applyNumberFormat="1" applyFont="1" applyBorder="1" applyAlignment="1">
      <alignment horizontal="center" vertical="center" wrapText="1"/>
    </xf>
    <xf numFmtId="0" fontId="28" fillId="0" borderId="7" xfId="0" applyNumberFormat="1" applyFont="1" applyBorder="1" applyAlignment="1">
      <alignment vertical="center" wrapText="1"/>
    </xf>
    <xf numFmtId="0" fontId="28" fillId="0" borderId="30" xfId="0" applyNumberFormat="1" applyFont="1" applyBorder="1" applyAlignment="1">
      <alignment horizontal="center" vertical="center" wrapText="1"/>
    </xf>
    <xf numFmtId="0" fontId="0" fillId="0" borderId="7" xfId="0" applyNumberFormat="1" applyFont="1" applyBorder="1" applyAlignment="1">
      <alignment vertical="center" wrapText="1"/>
    </xf>
    <xf numFmtId="0" fontId="0" fillId="0" borderId="30" xfId="0" applyNumberFormat="1" applyFont="1" applyBorder="1" applyAlignment="1">
      <alignment horizontal="center" vertical="center" wrapText="1"/>
    </xf>
    <xf numFmtId="0" fontId="29" fillId="0" borderId="3" xfId="0" applyNumberFormat="1" applyFont="1" applyBorder="1" applyAlignment="1">
      <alignment horizontal="center" vertical="center"/>
    </xf>
    <xf numFmtId="0" fontId="29" fillId="0" borderId="3" xfId="0" applyNumberFormat="1" applyFont="1" applyBorder="1" applyAlignment="1">
      <alignment horizontal="center" vertical="center" wrapText="1"/>
    </xf>
    <xf numFmtId="0" fontId="4" fillId="0" borderId="3" xfId="0" applyNumberFormat="1" applyFont="1" applyBorder="1">
      <alignment vertical="center"/>
    </xf>
    <xf numFmtId="0" fontId="0" fillId="0" borderId="3" xfId="0" applyNumberFormat="1" applyFont="1" applyBorder="1" applyAlignment="1">
      <alignment vertical="center" wrapText="1"/>
    </xf>
    <xf numFmtId="0" fontId="29" fillId="0" borderId="3" xfId="0" applyNumberFormat="1" applyFont="1" applyBorder="1" applyAlignment="1">
      <alignment vertical="center" wrapText="1"/>
    </xf>
    <xf numFmtId="0" fontId="21" fillId="0" borderId="0" xfId="0" applyNumberFormat="1" applyFont="1" applyAlignment="1">
      <alignment horizontal="left" vertical="center"/>
    </xf>
    <xf numFmtId="0" fontId="30" fillId="0" borderId="46" xfId="0" applyNumberFormat="1" applyFont="1" applyBorder="1" applyAlignment="1">
      <alignment horizontal="center" vertical="center"/>
    </xf>
    <xf numFmtId="0" fontId="4" fillId="0" borderId="46" xfId="0" applyNumberFormat="1" applyFont="1" applyBorder="1" applyAlignment="1">
      <alignment horizontal="center" vertical="center"/>
    </xf>
    <xf numFmtId="0" fontId="4" fillId="0" borderId="0" xfId="0" applyNumberFormat="1" applyFont="1" applyAlignment="1">
      <alignment horizontal="center" vertical="center"/>
    </xf>
    <xf numFmtId="0" fontId="31" fillId="0" borderId="46" xfId="0" applyNumberFormat="1" applyFont="1" applyBorder="1" applyAlignment="1">
      <alignment horizontal="center" vertical="center"/>
    </xf>
    <xf numFmtId="0" fontId="32" fillId="2" borderId="3" xfId="0" applyNumberFormat="1" applyFont="1" applyFill="1" applyBorder="1" applyAlignment="1">
      <alignment horizontal="center" vertical="center"/>
    </xf>
    <xf numFmtId="0" fontId="33" fillId="2" borderId="3" xfId="0" applyNumberFormat="1" applyFont="1" applyFill="1" applyBorder="1" applyAlignment="1">
      <alignment horizontal="center" vertical="center"/>
    </xf>
    <xf numFmtId="0" fontId="32" fillId="2" borderId="47" xfId="0" applyNumberFormat="1" applyFont="1" applyFill="1" applyBorder="1" applyAlignment="1">
      <alignment horizontal="center" vertical="center"/>
    </xf>
    <xf numFmtId="0" fontId="4" fillId="0" borderId="47" xfId="0" applyNumberFormat="1" applyFont="1" applyBorder="1" applyAlignment="1">
      <alignment horizontal="center" vertical="center"/>
    </xf>
    <xf numFmtId="0" fontId="34" fillId="3" borderId="4" xfId="0" applyNumberFormat="1" applyFont="1" applyFill="1" applyBorder="1" applyAlignment="1">
      <alignment horizontal="center" vertical="center" wrapText="1"/>
    </xf>
    <xf numFmtId="0" fontId="4" fillId="0" borderId="48" xfId="0" applyNumberFormat="1" applyFont="1" applyBorder="1" applyAlignment="1">
      <alignment horizontal="center" vertical="center"/>
    </xf>
    <xf numFmtId="0" fontId="4" fillId="0" borderId="49" xfId="0" applyNumberFormat="1" applyFont="1" applyBorder="1" applyAlignment="1">
      <alignment horizontal="center" vertical="center"/>
    </xf>
    <xf numFmtId="176" fontId="4" fillId="0" borderId="50" xfId="0" applyNumberFormat="1" applyFont="1" applyBorder="1" applyAlignment="1">
      <alignment horizontal="center" vertical="center"/>
    </xf>
    <xf numFmtId="176" fontId="4" fillId="0" borderId="31" xfId="0" applyNumberFormat="1" applyFont="1" applyBorder="1" applyAlignment="1">
      <alignment horizontal="center" vertical="center"/>
    </xf>
    <xf numFmtId="0" fontId="35" fillId="0" borderId="3" xfId="0" applyNumberFormat="1" applyFont="1" applyBorder="1" applyAlignment="1">
      <alignment horizontal="center" vertical="center"/>
    </xf>
    <xf numFmtId="0" fontId="36" fillId="16" borderId="51" xfId="0" applyNumberFormat="1" applyFont="1" applyFill="1" applyBorder="1" applyAlignment="1">
      <alignment horizontal="center" vertical="center"/>
    </xf>
    <xf numFmtId="177" fontId="37" fillId="0" borderId="3" xfId="0" applyNumberFormat="1" applyFont="1" applyBorder="1" applyAlignment="1">
      <alignment horizontal="center"/>
    </xf>
    <xf numFmtId="0" fontId="4" fillId="0" borderId="52" xfId="0" applyNumberFormat="1" applyFont="1" applyBorder="1" applyAlignment="1">
      <alignment horizontal="center" vertical="center"/>
    </xf>
    <xf numFmtId="0" fontId="36" fillId="16" borderId="53" xfId="0" applyNumberFormat="1" applyFont="1" applyFill="1" applyBorder="1" applyAlignment="1">
      <alignment horizontal="center" vertical="center"/>
    </xf>
    <xf numFmtId="0" fontId="4" fillId="17" borderId="54" xfId="0" applyNumberFormat="1" applyFont="1" applyFill="1" applyBorder="1" applyAlignment="1">
      <alignment horizontal="center" vertical="center"/>
    </xf>
    <xf numFmtId="0" fontId="4" fillId="17" borderId="55" xfId="0" applyNumberFormat="1" applyFont="1" applyFill="1" applyBorder="1" applyAlignment="1">
      <alignment horizontal="center" vertical="center"/>
    </xf>
    <xf numFmtId="176" fontId="4" fillId="17" borderId="56" xfId="0" applyNumberFormat="1" applyFont="1" applyFill="1" applyBorder="1" applyAlignment="1">
      <alignment horizontal="center" vertical="center"/>
    </xf>
    <xf numFmtId="0" fontId="35" fillId="17" borderId="3" xfId="0" applyNumberFormat="1" applyFont="1" applyFill="1" applyBorder="1" applyAlignment="1">
      <alignment horizontal="center" vertical="center"/>
    </xf>
    <xf numFmtId="0" fontId="4" fillId="0" borderId="5" xfId="0" applyNumberFormat="1" applyFont="1" applyBorder="1" applyAlignment="1">
      <alignment horizontal="center" vertical="center"/>
    </xf>
    <xf numFmtId="0" fontId="4" fillId="0" borderId="10" xfId="0" applyNumberFormat="1" applyFont="1" applyBorder="1" applyAlignment="1">
      <alignment horizontal="center" vertical="center"/>
    </xf>
    <xf numFmtId="0" fontId="38" fillId="3" borderId="57" xfId="0" applyNumberFormat="1" applyFont="1" applyFill="1" applyBorder="1" applyAlignment="1">
      <alignment horizontal="center" vertical="center" wrapText="1"/>
    </xf>
    <xf numFmtId="176" fontId="39" fillId="6" borderId="3" xfId="0" applyNumberFormat="1" applyFont="1" applyFill="1" applyBorder="1" applyAlignment="1">
      <alignment horizontal="center" vertical="center"/>
    </xf>
    <xf numFmtId="176" fontId="38" fillId="3" borderId="58" xfId="0" applyNumberFormat="1" applyFont="1" applyFill="1" applyBorder="1" applyAlignment="1">
      <alignment horizontal="center" vertical="center" wrapText="1"/>
    </xf>
    <xf numFmtId="0" fontId="35" fillId="18" borderId="3" xfId="0" applyNumberFormat="1" applyFont="1" applyFill="1" applyBorder="1" applyAlignment="1">
      <alignment horizontal="center" vertical="center"/>
    </xf>
    <xf numFmtId="0" fontId="34" fillId="19" borderId="24" xfId="0" applyNumberFormat="1" applyFont="1" applyFill="1" applyBorder="1" applyAlignment="1">
      <alignment horizontal="center" vertical="center" wrapText="1"/>
    </xf>
    <xf numFmtId="0" fontId="4" fillId="17" borderId="59" xfId="0" applyNumberFormat="1" applyFont="1" applyFill="1" applyBorder="1" applyAlignment="1">
      <alignment horizontal="center" vertical="center"/>
    </xf>
    <xf numFmtId="0" fontId="4" fillId="17" borderId="60" xfId="0" applyNumberFormat="1" applyFont="1" applyFill="1" applyBorder="1" applyAlignment="1">
      <alignment horizontal="center" vertical="center"/>
    </xf>
    <xf numFmtId="0" fontId="4" fillId="0" borderId="6" xfId="0" applyNumberFormat="1" applyFont="1" applyBorder="1" applyAlignment="1">
      <alignment horizontal="center" vertical="center"/>
    </xf>
    <xf numFmtId="176" fontId="4" fillId="0" borderId="8" xfId="0" applyNumberFormat="1" applyFont="1" applyBorder="1" applyAlignment="1">
      <alignment horizontal="center" vertical="center"/>
    </xf>
    <xf numFmtId="0" fontId="35" fillId="0" borderId="61" xfId="0" applyNumberFormat="1" applyFont="1" applyBorder="1" applyAlignment="1">
      <alignment horizontal="center" vertical="center"/>
    </xf>
    <xf numFmtId="0" fontId="36" fillId="9" borderId="62" xfId="0" applyNumberFormat="1" applyFont="1" applyFill="1" applyBorder="1" applyAlignment="1">
      <alignment horizontal="center" vertical="center"/>
    </xf>
    <xf numFmtId="0" fontId="38" fillId="19" borderId="63" xfId="0" applyNumberFormat="1" applyFont="1" applyFill="1" applyBorder="1" applyAlignment="1">
      <alignment horizontal="center" vertical="center" wrapText="1"/>
    </xf>
    <xf numFmtId="176" fontId="38" fillId="19" borderId="64" xfId="0" applyNumberFormat="1" applyFont="1" applyFill="1" applyBorder="1" applyAlignment="1">
      <alignment horizontal="center" vertical="center" wrapText="1"/>
    </xf>
    <xf numFmtId="0" fontId="35" fillId="20" borderId="3" xfId="0" applyNumberFormat="1" applyFont="1" applyFill="1" applyBorder="1" applyAlignment="1">
      <alignment horizontal="center" vertical="center"/>
    </xf>
    <xf numFmtId="0" fontId="34" fillId="21" borderId="24" xfId="0" applyNumberFormat="1" applyFont="1" applyFill="1" applyBorder="1" applyAlignment="1">
      <alignment horizontal="center" vertical="center" wrapText="1"/>
    </xf>
    <xf numFmtId="0" fontId="36" fillId="22" borderId="65" xfId="0" applyNumberFormat="1" applyFont="1" applyFill="1" applyBorder="1" applyAlignment="1">
      <alignment horizontal="center" vertical="center"/>
    </xf>
    <xf numFmtId="0" fontId="34" fillId="21" borderId="66" xfId="0" applyNumberFormat="1" applyFont="1" applyFill="1" applyBorder="1" applyAlignment="1">
      <alignment horizontal="center" vertical="center" wrapText="1"/>
    </xf>
    <xf numFmtId="0" fontId="40" fillId="17" borderId="3" xfId="0" applyNumberFormat="1" applyFont="1" applyFill="1" applyBorder="1" applyAlignment="1">
      <alignment horizontal="center" vertical="center"/>
    </xf>
    <xf numFmtId="0" fontId="36" fillId="23" borderId="67" xfId="0" applyNumberFormat="1" applyFont="1" applyFill="1" applyBorder="1" applyAlignment="1">
      <alignment horizontal="center" vertical="center"/>
    </xf>
    <xf numFmtId="0" fontId="34" fillId="21" borderId="68" xfId="0" applyNumberFormat="1" applyFont="1" applyFill="1" applyBorder="1" applyAlignment="1">
      <alignment horizontal="center" vertical="center" wrapText="1"/>
    </xf>
    <xf numFmtId="176" fontId="4" fillId="12" borderId="22" xfId="0" applyNumberFormat="1" applyFont="1" applyFill="1" applyBorder="1" applyAlignment="1">
      <alignment horizontal="center" vertical="center"/>
    </xf>
    <xf numFmtId="0" fontId="36" fillId="23" borderId="69" xfId="0" applyNumberFormat="1" applyFont="1" applyFill="1" applyBorder="1" applyAlignment="1">
      <alignment horizontal="center" vertical="center"/>
    </xf>
    <xf numFmtId="177" fontId="37" fillId="0" borderId="0" xfId="0" applyNumberFormat="1" applyFont="1" applyAlignment="1">
      <alignment horizontal="center"/>
    </xf>
    <xf numFmtId="0" fontId="38" fillId="21" borderId="70" xfId="0" applyNumberFormat="1" applyFont="1" applyFill="1" applyBorder="1" applyAlignment="1">
      <alignment horizontal="center" vertical="center" wrapText="1"/>
    </xf>
    <xf numFmtId="176" fontId="38" fillId="21" borderId="71" xfId="0" applyNumberFormat="1" applyFont="1" applyFill="1" applyBorder="1" applyAlignment="1">
      <alignment horizontal="center" vertical="center" wrapText="1"/>
    </xf>
    <xf numFmtId="0" fontId="35" fillId="24" borderId="3" xfId="0" applyNumberFormat="1" applyFont="1" applyFill="1" applyBorder="1" applyAlignment="1">
      <alignment horizontal="center" vertical="center"/>
    </xf>
    <xf numFmtId="0" fontId="34" fillId="12" borderId="24" xfId="0" applyNumberFormat="1" applyFont="1" applyFill="1" applyBorder="1" applyAlignment="1">
      <alignment horizontal="center" vertical="center" wrapText="1"/>
    </xf>
    <xf numFmtId="0" fontId="34" fillId="12" borderId="72" xfId="0" applyNumberFormat="1" applyFont="1" applyFill="1" applyBorder="1" applyAlignment="1">
      <alignment horizontal="center" vertical="center" wrapText="1"/>
    </xf>
    <xf numFmtId="0" fontId="34" fillId="12" borderId="73" xfId="0" applyNumberFormat="1" applyFont="1" applyFill="1" applyBorder="1" applyAlignment="1">
      <alignment horizontal="center" vertical="center" wrapText="1"/>
    </xf>
    <xf numFmtId="0" fontId="41" fillId="0" borderId="3" xfId="0" applyNumberFormat="1" applyFont="1" applyBorder="1" applyAlignment="1">
      <alignment horizontal="center" vertical="center"/>
    </xf>
    <xf numFmtId="0" fontId="38" fillId="12" borderId="21" xfId="0" applyNumberFormat="1" applyFont="1" applyFill="1" applyBorder="1" applyAlignment="1">
      <alignment horizontal="center" vertical="center" wrapText="1"/>
    </xf>
    <xf numFmtId="178" fontId="38" fillId="12" borderId="74" xfId="0" applyNumberFormat="1" applyFont="1" applyFill="1" applyBorder="1" applyAlignment="1">
      <alignment horizontal="center" vertical="center" wrapText="1"/>
    </xf>
    <xf numFmtId="0" fontId="35" fillId="12" borderId="3" xfId="0" applyNumberFormat="1" applyFont="1" applyFill="1" applyBorder="1" applyAlignment="1">
      <alignment horizontal="center" vertical="center"/>
    </xf>
    <xf numFmtId="0" fontId="38" fillId="12" borderId="75" xfId="0" applyNumberFormat="1" applyFont="1" applyFill="1" applyBorder="1" applyAlignment="1">
      <alignment horizontal="center" vertical="center" wrapText="1"/>
    </xf>
    <xf numFmtId="0" fontId="4" fillId="0" borderId="75" xfId="0" applyNumberFormat="1" applyFont="1" applyBorder="1" applyAlignment="1">
      <alignment horizontal="center" vertical="center"/>
    </xf>
    <xf numFmtId="0" fontId="35" fillId="12" borderId="76" xfId="0" applyNumberFormat="1" applyFont="1" applyFill="1" applyBorder="1" applyAlignment="1">
      <alignment horizontal="center" vertical="center"/>
    </xf>
    <xf numFmtId="0" fontId="42" fillId="0" borderId="3" xfId="0" applyNumberFormat="1" applyFont="1" applyBorder="1" applyAlignment="1">
      <alignment horizontal="center" vertical="center" wrapText="1"/>
    </xf>
    <xf numFmtId="0" fontId="0" fillId="0" borderId="3" xfId="0" applyNumberFormat="1" applyFont="1" applyBorder="1" applyAlignment="1">
      <alignment horizontal="left" vertical="center" wrapText="1"/>
    </xf>
    <xf numFmtId="0" fontId="42" fillId="0" borderId="77" xfId="0" applyNumberFormat="1" applyFont="1" applyBorder="1" applyAlignment="1">
      <alignment horizontal="center" vertical="center" wrapText="1"/>
    </xf>
    <xf numFmtId="0" fontId="43" fillId="0" borderId="3" xfId="0" applyNumberFormat="1" applyFont="1" applyBorder="1" applyAlignment="1">
      <alignment horizontal="left" vertical="center" wrapText="1"/>
    </xf>
    <xf numFmtId="0" fontId="44" fillId="0" borderId="32" xfId="0" applyNumberFormat="1" applyFont="1" applyBorder="1" applyAlignment="1">
      <alignment horizontal="left" vertical="center" wrapText="1"/>
    </xf>
    <xf numFmtId="0" fontId="44" fillId="0" borderId="15" xfId="0" applyNumberFormat="1" applyFont="1" applyBorder="1" applyAlignment="1">
      <alignment horizontal="left" vertical="center" wrapText="1"/>
    </xf>
    <xf numFmtId="0" fontId="42" fillId="0" borderId="8" xfId="0" applyNumberFormat="1" applyFont="1" applyBorder="1" applyAlignment="1">
      <alignment horizontal="center" vertical="center" wrapText="1"/>
    </xf>
    <xf numFmtId="0" fontId="42" fillId="0" borderId="30" xfId="0" applyNumberFormat="1" applyFont="1" applyBorder="1" applyAlignment="1">
      <alignment horizontal="center" vertical="center" wrapText="1"/>
    </xf>
    <xf numFmtId="0" fontId="44" fillId="0" borderId="7" xfId="0" applyNumberFormat="1" applyFont="1" applyBorder="1" applyAlignment="1">
      <alignment horizontal="left" vertical="center" wrapText="1"/>
    </xf>
    <xf numFmtId="0" fontId="0" fillId="0" borderId="3" xfId="0" applyNumberFormat="1" applyFont="1" applyBorder="1" applyAlignment="1">
      <alignment horizontal="center" vertical="center" wrapText="1"/>
    </xf>
    <xf numFmtId="0" fontId="45" fillId="0" borderId="32" xfId="0" applyNumberFormat="1" applyFont="1" applyBorder="1" applyAlignment="1">
      <alignment horizontal="center" vertical="center" wrapText="1"/>
    </xf>
    <xf numFmtId="0" fontId="45" fillId="0" borderId="15" xfId="0" applyNumberFormat="1" applyFont="1" applyBorder="1" applyAlignment="1">
      <alignment horizontal="center" vertical="center" wrapText="1"/>
    </xf>
    <xf numFmtId="0" fontId="42" fillId="0" borderId="15" xfId="0" applyNumberFormat="1" applyFont="1" applyBorder="1" applyAlignment="1">
      <alignment horizontal="center" vertical="center" wrapText="1"/>
    </xf>
    <xf numFmtId="0" fontId="0" fillId="0" borderId="7" xfId="0" applyNumberFormat="1" applyFont="1" applyBorder="1" applyAlignment="1">
      <alignment horizontal="center" vertical="center" wrapText="1"/>
    </xf>
    <xf numFmtId="0" fontId="45" fillId="0" borderId="31" xfId="0" applyNumberFormat="1" applyFont="1" applyBorder="1" applyAlignment="1">
      <alignment horizontal="left" vertical="center" wrapText="1"/>
    </xf>
    <xf numFmtId="0" fontId="45" fillId="0" borderId="32" xfId="0" applyNumberFormat="1" applyFont="1" applyBorder="1" applyAlignment="1">
      <alignment horizontal="left" vertical="center" wrapText="1"/>
    </xf>
    <xf numFmtId="0" fontId="46" fillId="0" borderId="3" xfId="0" applyNumberFormat="1" applyFont="1" applyBorder="1" applyAlignment="1">
      <alignment horizontal="center" vertical="center"/>
    </xf>
    <xf numFmtId="0" fontId="47" fillId="0" borderId="3" xfId="0" applyNumberFormat="1" applyFont="1" applyBorder="1" applyAlignment="1">
      <alignment horizontal="center" vertical="center"/>
    </xf>
    <xf numFmtId="0" fontId="0" fillId="0" borderId="15" xfId="0" applyNumberFormat="1" applyFont="1" applyBorder="1" applyAlignment="1">
      <alignment horizontal="left" vertical="center" wrapText="1"/>
    </xf>
    <xf numFmtId="0" fontId="4" fillId="0" borderId="15" xfId="0" applyNumberFormat="1" applyFont="1" applyBorder="1" applyAlignment="1">
      <alignment horizontal="center" vertical="center"/>
    </xf>
    <xf numFmtId="0" fontId="48" fillId="2" borderId="78" xfId="0" applyNumberFormat="1" applyFont="1" applyFill="1" applyBorder="1" applyAlignment="1">
      <alignment horizontal="center" vertical="center" wrapText="1"/>
    </xf>
    <xf numFmtId="0" fontId="49" fillId="0" borderId="0" xfId="0" applyNumberFormat="1" applyFont="1" applyAlignment="1">
      <alignment horizontal="center" vertical="center"/>
    </xf>
    <xf numFmtId="0" fontId="35" fillId="25" borderId="3" xfId="0" applyNumberFormat="1" applyFont="1" applyFill="1" applyBorder="1" applyAlignment="1">
      <alignment horizontal="center" vertical="center"/>
    </xf>
    <xf numFmtId="0" fontId="50" fillId="25" borderId="3" xfId="0" applyNumberFormat="1" applyFont="1" applyFill="1" applyBorder="1" applyAlignment="1">
      <alignment horizontal="center" vertical="center"/>
    </xf>
    <xf numFmtId="0" fontId="21" fillId="25" borderId="3" xfId="0" applyNumberFormat="1" applyFont="1" applyFill="1" applyBorder="1" applyAlignment="1">
      <alignment horizontal="center" vertical="center" wrapText="1"/>
    </xf>
    <xf numFmtId="0" fontId="35" fillId="25" borderId="3" xfId="0" applyNumberFormat="1" applyFont="1" applyFill="1" applyBorder="1" applyAlignment="1">
      <alignment horizontal="center" vertical="center" wrapText="1"/>
    </xf>
    <xf numFmtId="0" fontId="21" fillId="25" borderId="79" xfId="0" applyNumberFormat="1" applyFont="1" applyFill="1" applyBorder="1" applyAlignment="1">
      <alignment horizontal="center" vertical="center" wrapText="1"/>
    </xf>
    <xf numFmtId="0" fontId="35" fillId="25" borderId="79" xfId="0" applyNumberFormat="1" applyFont="1" applyFill="1" applyBorder="1" applyAlignment="1">
      <alignment horizontal="center" vertical="center" wrapText="1"/>
    </xf>
    <xf numFmtId="0" fontId="21" fillId="25" borderId="80" xfId="0" applyNumberFormat="1" applyFont="1" applyFill="1" applyBorder="1" applyAlignment="1">
      <alignment horizontal="center" vertical="center" wrapText="1"/>
    </xf>
    <xf numFmtId="0" fontId="35" fillId="25" borderId="80" xfId="0" applyNumberFormat="1" applyFont="1" applyFill="1" applyBorder="1" applyAlignment="1">
      <alignment horizontal="center" vertical="center" wrapText="1"/>
    </xf>
    <xf numFmtId="0" fontId="35" fillId="26" borderId="3" xfId="0" applyNumberFormat="1" applyFont="1" applyFill="1" applyBorder="1" applyAlignment="1">
      <alignment horizontal="center" vertical="center"/>
    </xf>
    <xf numFmtId="0" fontId="50" fillId="26" borderId="3" xfId="0" applyNumberFormat="1" applyFont="1" applyFill="1" applyBorder="1" applyAlignment="1">
      <alignment horizontal="center" vertical="center"/>
    </xf>
    <xf numFmtId="0" fontId="21" fillId="27" borderId="3" xfId="0" applyNumberFormat="1" applyFont="1" applyFill="1" applyBorder="1" applyAlignment="1">
      <alignment horizontal="center" vertical="center" wrapText="1"/>
    </xf>
    <xf numFmtId="0" fontId="35" fillId="27" borderId="3" xfId="0" applyNumberFormat="1" applyFont="1" applyFill="1" applyBorder="1" applyAlignment="1">
      <alignment horizontal="center" vertical="center" wrapText="1"/>
    </xf>
    <xf numFmtId="0" fontId="35" fillId="27" borderId="3" xfId="0" applyNumberFormat="1" applyFont="1" applyFill="1" applyBorder="1" applyAlignment="1">
      <alignment horizontal="center" vertical="center"/>
    </xf>
    <xf numFmtId="0" fontId="50" fillId="27" borderId="3" xfId="0" applyNumberFormat="1" applyFont="1" applyFill="1" applyBorder="1" applyAlignment="1">
      <alignment horizontal="center" vertical="center"/>
    </xf>
    <xf numFmtId="0" fontId="21" fillId="27" borderId="81" xfId="0" applyNumberFormat="1" applyFont="1" applyFill="1" applyBorder="1" applyAlignment="1">
      <alignment horizontal="center" vertical="center" wrapText="1"/>
    </xf>
    <xf numFmtId="0" fontId="35" fillId="27" borderId="81" xfId="0" applyNumberFormat="1" applyFont="1" applyFill="1" applyBorder="1" applyAlignment="1">
      <alignment horizontal="center" vertical="center" wrapText="1"/>
    </xf>
    <xf numFmtId="0" fontId="21" fillId="27" borderId="82" xfId="0" applyNumberFormat="1" applyFont="1" applyFill="1" applyBorder="1" applyAlignment="1">
      <alignment horizontal="center" vertical="center" wrapText="1"/>
    </xf>
    <xf numFmtId="0" fontId="35" fillId="27" borderId="82" xfId="0" applyNumberFormat="1" applyFont="1" applyFill="1" applyBorder="1" applyAlignment="1">
      <alignment horizontal="center" vertical="center" wrapText="1"/>
    </xf>
    <xf numFmtId="0" fontId="35" fillId="28" borderId="3" xfId="0" applyNumberFormat="1" applyFont="1" applyFill="1" applyBorder="1" applyAlignment="1">
      <alignment horizontal="center" vertical="center"/>
    </xf>
    <xf numFmtId="0" fontId="50" fillId="28" borderId="3" xfId="0" applyNumberFormat="1" applyFont="1" applyFill="1" applyBorder="1" applyAlignment="1">
      <alignment horizontal="center" vertical="center"/>
    </xf>
    <xf numFmtId="0" fontId="21" fillId="28" borderId="3" xfId="0" applyNumberFormat="1" applyFont="1" applyFill="1" applyBorder="1" applyAlignment="1">
      <alignment horizontal="center" vertical="center" wrapText="1"/>
    </xf>
    <xf numFmtId="0" fontId="35" fillId="28" borderId="3" xfId="0" applyNumberFormat="1" applyFont="1" applyFill="1" applyBorder="1" applyAlignment="1">
      <alignment horizontal="center" vertical="center" wrapText="1"/>
    </xf>
    <xf numFmtId="0" fontId="21" fillId="28" borderId="83" xfId="0" applyNumberFormat="1" applyFont="1" applyFill="1" applyBorder="1" applyAlignment="1">
      <alignment horizontal="center" vertical="center" wrapText="1"/>
    </xf>
    <xf numFmtId="0" fontId="35" fillId="28" borderId="83" xfId="0" applyNumberFormat="1" applyFont="1" applyFill="1" applyBorder="1" applyAlignment="1">
      <alignment horizontal="center" vertical="center" wrapText="1"/>
    </xf>
    <xf numFmtId="0" fontId="49" fillId="0" borderId="0" xfId="0" applyNumberFormat="1" applyFont="1" applyAlignment="1">
      <alignment horizontal="center"/>
    </xf>
    <xf numFmtId="1" fontId="37" fillId="0" borderId="3" xfId="0" applyNumberFormat="1" applyFont="1" applyBorder="1" applyAlignment="1">
      <alignment horizontal="center"/>
    </xf>
    <xf numFmtId="0" fontId="4" fillId="0" borderId="0" xfId="0" applyNumberFormat="1" applyFont="1" applyAlignment="1">
      <alignment horizontal="left" vertical="center"/>
    </xf>
    <xf numFmtId="0" fontId="51" fillId="0" borderId="15" xfId="0" applyNumberFormat="1" applyFont="1" applyBorder="1" applyAlignment="1">
      <alignment horizontal="center" vertical="center"/>
    </xf>
    <xf numFmtId="0" fontId="51" fillId="0" borderId="30" xfId="0" applyNumberFormat="1" applyFont="1" applyBorder="1" applyAlignment="1">
      <alignment horizontal="center" vertical="center"/>
    </xf>
    <xf numFmtId="0" fontId="35" fillId="0" borderId="0" xfId="0" applyNumberFormat="1" applyFont="1" applyAlignment="1">
      <alignment horizontal="center" vertical="center"/>
    </xf>
    <xf numFmtId="177" fontId="42" fillId="29" borderId="84" xfId="0" applyNumberFormat="1" applyFont="1" applyFill="1" applyBorder="1" applyAlignment="1">
      <alignment horizontal="center" vertical="center"/>
    </xf>
    <xf numFmtId="177" fontId="42" fillId="30" borderId="85" xfId="0" applyNumberFormat="1" applyFont="1" applyFill="1" applyBorder="1" applyAlignment="1">
      <alignment horizontal="center" vertical="center"/>
    </xf>
    <xf numFmtId="1" fontId="37" fillId="0" borderId="86" xfId="0" applyNumberFormat="1" applyFont="1" applyBorder="1" applyAlignment="1">
      <alignment horizontal="center"/>
    </xf>
    <xf numFmtId="177" fontId="42" fillId="31" borderId="87" xfId="0" applyNumberFormat="1" applyFont="1" applyFill="1" applyBorder="1" applyAlignment="1">
      <alignment horizontal="center" vertical="center"/>
    </xf>
    <xf numFmtId="0" fontId="52" fillId="32" borderId="88" xfId="0" applyNumberFormat="1" applyFont="1" applyFill="1" applyBorder="1" applyAlignment="1">
      <alignment horizontal="center" vertical="center"/>
    </xf>
    <xf numFmtId="0" fontId="52" fillId="27" borderId="82" xfId="0" applyNumberFormat="1" applyFont="1" applyFill="1" applyBorder="1" applyAlignment="1">
      <alignment horizontal="center" vertical="center"/>
    </xf>
    <xf numFmtId="177" fontId="35" fillId="33" borderId="89" xfId="0" applyNumberFormat="1" applyFont="1" applyFill="1" applyBorder="1" applyAlignment="1">
      <alignment horizontal="center" vertical="center"/>
    </xf>
    <xf numFmtId="177" fontId="35" fillId="33" borderId="90" xfId="0" applyNumberFormat="1" applyFont="1" applyFill="1" applyBorder="1" applyAlignment="1">
      <alignment horizontal="center" vertical="center"/>
    </xf>
    <xf numFmtId="0" fontId="35" fillId="0" borderId="0" xfId="0" applyNumberFormat="1" applyFont="1" applyAlignment="1">
      <alignment horizontal="center" vertical="center" wrapText="1"/>
    </xf>
    <xf numFmtId="0" fontId="35" fillId="31" borderId="3" xfId="0" applyNumberFormat="1" applyFont="1" applyFill="1" applyBorder="1" applyAlignment="1">
      <alignment horizontal="center" vertical="center"/>
    </xf>
    <xf numFmtId="0" fontId="50" fillId="31" borderId="3" xfId="0" applyNumberFormat="1" applyFont="1" applyFill="1" applyBorder="1" applyAlignment="1">
      <alignment horizontal="center" vertical="center"/>
    </xf>
    <xf numFmtId="0" fontId="21" fillId="31" borderId="3" xfId="0" applyNumberFormat="1" applyFont="1" applyFill="1" applyBorder="1" applyAlignment="1">
      <alignment horizontal="center" vertical="center" wrapText="1"/>
    </xf>
    <xf numFmtId="0" fontId="35" fillId="31" borderId="3" xfId="0" applyNumberFormat="1" applyFont="1" applyFill="1" applyBorder="1" applyAlignment="1">
      <alignment horizontal="center" vertical="center" wrapText="1"/>
    </xf>
    <xf numFmtId="0" fontId="21" fillId="31" borderId="91" xfId="0" applyNumberFormat="1" applyFont="1" applyFill="1" applyBorder="1" applyAlignment="1">
      <alignment horizontal="center" vertical="center" wrapText="1"/>
    </xf>
    <xf numFmtId="0" fontId="35" fillId="31" borderId="91" xfId="0" applyNumberFormat="1" applyFont="1" applyFill="1" applyBorder="1" applyAlignment="1">
      <alignment horizontal="center" vertical="center" wrapText="1"/>
    </xf>
    <xf numFmtId="0" fontId="21" fillId="31" borderId="92" xfId="0" applyNumberFormat="1" applyFont="1" applyFill="1" applyBorder="1" applyAlignment="1">
      <alignment horizontal="center" vertical="center" wrapText="1"/>
    </xf>
    <xf numFmtId="0" fontId="35" fillId="31" borderId="92" xfId="0" applyNumberFormat="1" applyFont="1" applyFill="1" applyBorder="1" applyAlignment="1">
      <alignment horizontal="center" vertical="center" wrapText="1"/>
    </xf>
    <xf numFmtId="0" fontId="35" fillId="34" borderId="3" xfId="0" applyNumberFormat="1" applyFont="1" applyFill="1" applyBorder="1" applyAlignment="1">
      <alignment horizontal="center" vertical="center"/>
    </xf>
    <xf numFmtId="0" fontId="4" fillId="34" borderId="3" xfId="0" applyNumberFormat="1" applyFont="1" applyFill="1" applyBorder="1" applyAlignment="1">
      <alignment horizontal="center" vertical="center"/>
    </xf>
    <xf numFmtId="0" fontId="22" fillId="34" borderId="3" xfId="0" applyNumberFormat="1" applyFont="1" applyFill="1" applyBorder="1" applyAlignment="1">
      <alignment horizontal="center" vertical="center" wrapText="1"/>
    </xf>
    <xf numFmtId="0" fontId="4" fillId="34" borderId="93" xfId="0" applyNumberFormat="1" applyFont="1" applyFill="1" applyBorder="1" applyAlignment="1">
      <alignment horizontal="center" vertical="center"/>
    </xf>
    <xf numFmtId="0" fontId="22" fillId="34" borderId="94" xfId="0" applyNumberFormat="1" applyFont="1" applyFill="1" applyBorder="1" applyAlignment="1">
      <alignment horizontal="center" vertical="center"/>
    </xf>
    <xf numFmtId="0" fontId="4" fillId="34" borderId="94" xfId="0" applyNumberFormat="1" applyFont="1" applyFill="1" applyBorder="1" applyAlignment="1">
      <alignment horizontal="center" vertical="center"/>
    </xf>
    <xf numFmtId="0" fontId="22" fillId="34" borderId="95" xfId="0" applyNumberFormat="1" applyFont="1" applyFill="1" applyBorder="1" applyAlignment="1">
      <alignment horizontal="center" vertical="center"/>
    </xf>
    <xf numFmtId="0" fontId="4" fillId="34" borderId="95" xfId="0" applyNumberFormat="1" applyFont="1" applyFill="1" applyBorder="1" applyAlignment="1">
      <alignment horizontal="center" vertical="center"/>
    </xf>
    <xf numFmtId="0" fontId="53" fillId="30" borderId="96" xfId="0" applyNumberFormat="1" applyFont="1" applyFill="1" applyBorder="1" applyAlignment="1">
      <alignment horizontal="center" vertical="center"/>
    </xf>
    <xf numFmtId="0" fontId="4" fillId="0" borderId="96" xfId="0" applyNumberFormat="1" applyFont="1" applyBorder="1" applyAlignment="1">
      <alignment horizontal="center" vertical="center"/>
    </xf>
    <xf numFmtId="0" fontId="14" fillId="0" borderId="0" xfId="0" applyNumberFormat="1" applyFont="1" applyAlignment="1">
      <alignment horizontal="center"/>
    </xf>
    <xf numFmtId="0" fontId="54" fillId="35" borderId="97" xfId="0" applyNumberFormat="1" applyFont="1" applyFill="1" applyBorder="1" applyAlignment="1">
      <alignment horizontal="center" vertical="center"/>
    </xf>
    <xf numFmtId="0" fontId="4" fillId="0" borderId="97" xfId="0" applyNumberFormat="1" applyFont="1" applyBorder="1" applyAlignment="1">
      <alignment horizontal="center" vertical="center"/>
    </xf>
    <xf numFmtId="0" fontId="55" fillId="0" borderId="3" xfId="0" applyNumberFormat="1" applyFont="1" applyBorder="1" applyAlignment="1">
      <alignment horizontal="center" vertical="center" wrapText="1"/>
    </xf>
    <xf numFmtId="9" fontId="54" fillId="0" borderId="3" xfId="0" applyNumberFormat="1" applyFont="1" applyBorder="1" applyAlignment="1">
      <alignment horizontal="center" vertical="center"/>
    </xf>
    <xf numFmtId="0" fontId="54" fillId="0" borderId="3" xfId="0" applyNumberFormat="1" applyFont="1" applyBorder="1" applyAlignment="1">
      <alignment horizontal="center" vertical="center"/>
    </xf>
    <xf numFmtId="0" fontId="56" fillId="0" borderId="3" xfId="0" applyNumberFormat="1" applyFont="1" applyBorder="1" applyAlignment="1">
      <alignment horizontal="center" vertical="center"/>
    </xf>
    <xf numFmtId="0" fontId="57" fillId="0" borderId="3" xfId="0" applyNumberFormat="1" applyFont="1" applyBorder="1">
      <alignment vertical="center"/>
    </xf>
    <xf numFmtId="0" fontId="0" fillId="0" borderId="3" xfId="0" applyNumberFormat="1" applyFont="1" applyBorder="1">
      <alignment vertical="center"/>
    </xf>
    <xf numFmtId="0" fontId="58" fillId="0" borderId="3" xfId="0" applyNumberFormat="1" applyFont="1" applyBorder="1" applyAlignment="1">
      <alignment horizontal="center" vertical="center" wrapText="1"/>
    </xf>
    <xf numFmtId="0" fontId="59" fillId="0" borderId="3" xfId="0" applyNumberFormat="1" applyFont="1" applyBorder="1">
      <alignment vertical="center"/>
    </xf>
    <xf numFmtId="0" fontId="4" fillId="0" borderId="98" xfId="0" applyNumberFormat="1" applyFont="1" applyBorder="1" applyAlignment="1">
      <alignment horizontal="center" vertical="center"/>
    </xf>
    <xf numFmtId="0" fontId="4" fillId="0" borderId="98" xfId="0" applyNumberFormat="1" applyFont="1" applyBorder="1">
      <alignment vertical="center"/>
    </xf>
    <xf numFmtId="0" fontId="60" fillId="0" borderId="3" xfId="0" applyNumberFormat="1" applyFont="1" applyBorder="1" applyAlignment="1">
      <alignment horizontal="center" vertical="center"/>
    </xf>
    <xf numFmtId="0" fontId="60" fillId="0" borderId="3" xfId="0" applyNumberFormat="1" applyFont="1" applyBorder="1">
      <alignment vertical="center"/>
    </xf>
    <xf numFmtId="0" fontId="14" fillId="0" borderId="0" xfId="0" applyNumberFormat="1" applyFont="1">
      <alignment vertical="center"/>
    </xf>
    <xf numFmtId="0" fontId="61" fillId="0" borderId="3" xfId="0" applyNumberFormat="1" applyFont="1" applyBorder="1" applyAlignment="1">
      <alignment vertical="center" wrapText="1"/>
    </xf>
    <xf numFmtId="0" fontId="62" fillId="7" borderId="3" xfId="0" applyNumberFormat="1" applyFont="1" applyFill="1" applyBorder="1" applyAlignment="1">
      <alignment horizontal="center" vertical="center" wrapText="1"/>
    </xf>
    <xf numFmtId="0" fontId="63" fillId="0" borderId="3" xfId="0" applyNumberFormat="1" applyFont="1" applyBorder="1" applyAlignment="1">
      <alignment horizontal="center" vertical="center"/>
    </xf>
    <xf numFmtId="0" fontId="33" fillId="2" borderId="28" xfId="0" applyNumberFormat="1" applyFont="1" applyFill="1" applyBorder="1" applyAlignment="1">
      <alignment horizontal="center" vertical="center"/>
    </xf>
    <xf numFmtId="0" fontId="33" fillId="2" borderId="99" xfId="0" applyNumberFormat="1" applyFont="1" applyFill="1" applyBorder="1" applyAlignment="1">
      <alignment horizontal="center" vertical="center"/>
    </xf>
    <xf numFmtId="0" fontId="4" fillId="0" borderId="0" xfId="0" applyNumberFormat="1" applyFont="1">
      <alignment vertical="center"/>
    </xf>
    <xf numFmtId="0" fontId="64" fillId="0" borderId="31" xfId="0" applyNumberFormat="1" applyFont="1" applyBorder="1" applyAlignment="1">
      <alignment horizontal="center" vertical="center"/>
    </xf>
    <xf numFmtId="0" fontId="65" fillId="0" borderId="3" xfId="0" applyNumberFormat="1" applyFont="1" applyBorder="1" applyAlignment="1">
      <alignment horizontal="left" vertical="center" wrapText="1"/>
    </xf>
    <xf numFmtId="0" fontId="66" fillId="2" borderId="3" xfId="0" applyNumberFormat="1" applyFont="1" applyFill="1" applyBorder="1" applyAlignment="1">
      <alignment horizontal="center" vertical="center"/>
    </xf>
    <xf numFmtId="0" fontId="66" fillId="2" borderId="7" xfId="0" applyNumberFormat="1" applyFont="1" applyFill="1" applyBorder="1" applyAlignment="1">
      <alignment horizontal="center" vertical="center"/>
    </xf>
    <xf numFmtId="0" fontId="29" fillId="0" borderId="0" xfId="0" applyNumberFormat="1" applyFont="1" applyAlignment="1">
      <alignment horizontal="center" vertical="center"/>
    </xf>
    <xf numFmtId="0" fontId="67" fillId="0" borderId="3" xfId="0" applyNumberFormat="1" applyFont="1" applyBorder="1" applyAlignment="1">
      <alignment horizontal="center" vertical="center"/>
    </xf>
    <xf numFmtId="0" fontId="68" fillId="0" borderId="3" xfId="0" applyNumberFormat="1" applyFont="1" applyBorder="1" applyAlignment="1">
      <alignment horizontal="center" vertical="center" wrapText="1"/>
    </xf>
    <xf numFmtId="0" fontId="68" fillId="0" borderId="3" xfId="0" applyNumberFormat="1" applyFont="1" applyBorder="1" applyAlignment="1">
      <alignment horizontal="center" vertical="center"/>
    </xf>
    <xf numFmtId="0" fontId="69" fillId="0" borderId="3" xfId="0" applyNumberFormat="1" applyFont="1" applyBorder="1" applyAlignment="1">
      <alignment horizontal="center" vertical="center"/>
    </xf>
    <xf numFmtId="49" fontId="70" fillId="0" borderId="3" xfId="0" applyNumberFormat="1" applyFont="1" applyBorder="1" applyAlignment="1">
      <alignment horizontal="center" vertical="center" wrapText="1"/>
    </xf>
    <xf numFmtId="0" fontId="70" fillId="0" borderId="3" xfId="0" applyNumberFormat="1" applyFont="1" applyBorder="1" applyAlignment="1">
      <alignment horizontal="center" vertical="center" wrapText="1"/>
    </xf>
    <xf numFmtId="0" fontId="67" fillId="0" borderId="3" xfId="0" applyNumberFormat="1" applyFont="1" applyBorder="1" applyAlignment="1">
      <alignment horizontal="center" vertical="center" wrapText="1"/>
    </xf>
    <xf numFmtId="0" fontId="71" fillId="0" borderId="3" xfId="0" applyNumberFormat="1" applyFont="1" applyBorder="1" applyAlignment="1">
      <alignment horizontal="center" vertical="center" wrapText="1"/>
    </xf>
    <xf numFmtId="0" fontId="72" fillId="0" borderId="0" xfId="0" applyNumberFormat="1" applyFont="1" applyAlignment="1">
      <alignment horizontal="center"/>
    </xf>
    <xf numFmtId="0" fontId="73" fillId="0" borderId="3" xfId="0" applyNumberFormat="1" applyFont="1" applyBorder="1" applyAlignment="1">
      <alignment horizontal="center" vertical="center"/>
    </xf>
    <xf numFmtId="0" fontId="2" fillId="0" borderId="3" xfId="0" applyNumberFormat="1" applyFont="1" applyBorder="1" applyAlignment="1">
      <alignment horizontal="center" vertical="center" wrapText="1"/>
    </xf>
    <xf numFmtId="9" fontId="74" fillId="0" borderId="3" xfId="0" applyNumberFormat="1" applyFont="1" applyBorder="1" applyAlignment="1">
      <alignment horizontal="center" vertical="center"/>
    </xf>
    <xf numFmtId="0" fontId="74" fillId="0" borderId="3" xfId="0" applyNumberFormat="1" applyFont="1" applyBorder="1" applyAlignment="1">
      <alignment horizontal="center" vertical="center" wrapText="1"/>
    </xf>
    <xf numFmtId="0" fontId="75" fillId="0" borderId="3" xfId="0" applyNumberFormat="1" applyFont="1" applyBorder="1" applyAlignment="1">
      <alignment horizontal="center" vertical="center"/>
    </xf>
    <xf numFmtId="0" fontId="74" fillId="0" borderId="3" xfId="0" applyNumberFormat="1" applyFont="1" applyBorder="1" applyAlignment="1">
      <alignment horizontal="center" vertical="center"/>
    </xf>
    <xf numFmtId="0" fontId="17" fillId="0" borderId="0" xfId="0" applyNumberFormat="1" applyFont="1" applyAlignment="1">
      <alignment horizontal="center" vertical="center"/>
    </xf>
    <xf numFmtId="0" fontId="76" fillId="2" borderId="3" xfId="0" applyNumberFormat="1" applyFont="1" applyFill="1" applyBorder="1" applyAlignment="1">
      <alignment horizontal="center" vertical="center"/>
    </xf>
    <xf numFmtId="0" fontId="76" fillId="2" borderId="27" xfId="0" applyNumberFormat="1" applyFont="1" applyFill="1" applyBorder="1" applyAlignment="1">
      <alignment horizontal="center" vertical="center"/>
    </xf>
    <xf numFmtId="0" fontId="77" fillId="36" borderId="3" xfId="0" applyNumberFormat="1" applyFont="1" applyFill="1" applyBorder="1" applyAlignment="1">
      <alignment horizontal="center" vertical="center"/>
    </xf>
    <xf numFmtId="0" fontId="75" fillId="25" borderId="100" xfId="0" applyNumberFormat="1" applyFont="1" applyFill="1" applyBorder="1" applyAlignment="1">
      <alignment horizontal="center" vertical="center"/>
    </xf>
    <xf numFmtId="0" fontId="75" fillId="25" borderId="101" xfId="0" applyNumberFormat="1" applyFont="1" applyFill="1" applyBorder="1" applyAlignment="1">
      <alignment horizontal="center" vertical="center"/>
    </xf>
    <xf numFmtId="0" fontId="77" fillId="25" borderId="101" xfId="0" applyNumberFormat="1" applyFont="1" applyFill="1" applyBorder="1" applyAlignment="1">
      <alignment horizontal="center" vertical="center"/>
    </xf>
    <xf numFmtId="0" fontId="77" fillId="36" borderId="3" xfId="0" applyNumberFormat="1" applyFont="1" applyFill="1" applyBorder="1" applyAlignment="1">
      <alignment horizontal="center"/>
    </xf>
    <xf numFmtId="0" fontId="2" fillId="25" borderId="101" xfId="0" applyNumberFormat="1" applyFont="1" applyFill="1" applyBorder="1" applyAlignment="1">
      <alignment horizontal="center" vertical="center"/>
    </xf>
    <xf numFmtId="0" fontId="77" fillId="37" borderId="3" xfId="0" applyNumberFormat="1" applyFont="1" applyFill="1" applyBorder="1" applyAlignment="1">
      <alignment horizontal="center"/>
    </xf>
    <xf numFmtId="0" fontId="75" fillId="30" borderId="102" xfId="0" applyNumberFormat="1" applyFont="1" applyFill="1" applyBorder="1" applyAlignment="1">
      <alignment horizontal="center" vertical="center"/>
    </xf>
    <xf numFmtId="0" fontId="2" fillId="30" borderId="85" xfId="0" applyNumberFormat="1" applyFont="1" applyFill="1" applyBorder="1" applyAlignment="1">
      <alignment horizontal="center" vertical="center"/>
    </xf>
    <xf numFmtId="0" fontId="75" fillId="30" borderId="85" xfId="0" applyNumberFormat="1" applyFont="1" applyFill="1" applyBorder="1" applyAlignment="1">
      <alignment horizontal="center" vertical="center"/>
    </xf>
    <xf numFmtId="0" fontId="77" fillId="30" borderId="85" xfId="0" applyNumberFormat="1" applyFont="1" applyFill="1" applyBorder="1" applyAlignment="1">
      <alignment horizontal="center" vertical="center"/>
    </xf>
    <xf numFmtId="0" fontId="77" fillId="37" borderId="3" xfId="0" applyNumberFormat="1" applyFont="1" applyFill="1" applyBorder="1" applyAlignment="1">
      <alignment horizontal="center" vertical="center"/>
    </xf>
    <xf numFmtId="0" fontId="2" fillId="30" borderId="3" xfId="0" applyNumberFormat="1" applyFont="1" applyFill="1" applyBorder="1" applyAlignment="1">
      <alignment horizontal="center" vertical="center"/>
    </xf>
    <xf numFmtId="0" fontId="75" fillId="30" borderId="3" xfId="0" applyNumberFormat="1" applyFont="1" applyFill="1" applyBorder="1" applyAlignment="1">
      <alignment horizontal="center" vertical="center"/>
    </xf>
    <xf numFmtId="0" fontId="77" fillId="38" borderId="3" xfId="0" applyNumberFormat="1" applyFont="1" applyFill="1" applyBorder="1" applyAlignment="1">
      <alignment horizontal="center"/>
    </xf>
    <xf numFmtId="0" fontId="75" fillId="32" borderId="103" xfId="0" applyNumberFormat="1" applyFont="1" applyFill="1" applyBorder="1" applyAlignment="1">
      <alignment horizontal="center" vertical="center"/>
    </xf>
    <xf numFmtId="0" fontId="75" fillId="32" borderId="104" xfId="0" applyNumberFormat="1" applyFont="1" applyFill="1" applyBorder="1" applyAlignment="1">
      <alignment horizontal="center" vertical="center"/>
    </xf>
    <xf numFmtId="0" fontId="77" fillId="32" borderId="104" xfId="0" applyNumberFormat="1" applyFont="1" applyFill="1" applyBorder="1" applyAlignment="1">
      <alignment horizontal="center" vertical="center"/>
    </xf>
    <xf numFmtId="0" fontId="2" fillId="32" borderId="104" xfId="0" applyNumberFormat="1" applyFont="1" applyFill="1" applyBorder="1" applyAlignment="1">
      <alignment horizontal="center" vertical="center"/>
    </xf>
    <xf numFmtId="0" fontId="77" fillId="0" borderId="3" xfId="0" applyNumberFormat="1" applyFont="1" applyBorder="1" applyAlignment="1">
      <alignment horizontal="center"/>
    </xf>
    <xf numFmtId="0" fontId="77" fillId="39" borderId="3" xfId="0" applyNumberFormat="1" applyFont="1" applyFill="1" applyBorder="1" applyAlignment="1">
      <alignment horizontal="center"/>
    </xf>
    <xf numFmtId="0" fontId="75" fillId="28" borderId="105" xfId="0" applyNumberFormat="1" applyFont="1" applyFill="1" applyBorder="1" applyAlignment="1">
      <alignment horizontal="center" vertical="center"/>
    </xf>
    <xf numFmtId="0" fontId="77" fillId="28" borderId="106" xfId="0" applyNumberFormat="1" applyFont="1" applyFill="1" applyBorder="1" applyAlignment="1">
      <alignment horizontal="center" vertical="center"/>
    </xf>
    <xf numFmtId="0" fontId="75" fillId="28" borderId="106" xfId="0" applyNumberFormat="1" applyFont="1" applyFill="1" applyBorder="1" applyAlignment="1">
      <alignment horizontal="center" vertical="center"/>
    </xf>
    <xf numFmtId="0" fontId="2" fillId="39" borderId="3" xfId="0" applyNumberFormat="1" applyFont="1" applyFill="1" applyBorder="1" applyAlignment="1">
      <alignment horizontal="center"/>
    </xf>
    <xf numFmtId="0" fontId="77" fillId="0" borderId="30" xfId="0" applyNumberFormat="1" applyFont="1" applyBorder="1" applyAlignment="1">
      <alignment horizontal="center" vertical="center"/>
    </xf>
    <xf numFmtId="0" fontId="2" fillId="0" borderId="30" xfId="0" applyNumberFormat="1" applyFont="1" applyBorder="1" applyAlignment="1">
      <alignment horizontal="center" vertical="center"/>
    </xf>
    <xf numFmtId="0" fontId="75" fillId="0" borderId="30" xfId="0" applyNumberFormat="1" applyFont="1" applyBorder="1" applyAlignment="1">
      <alignment horizontal="center" vertical="center"/>
    </xf>
    <xf numFmtId="0" fontId="78" fillId="0" borderId="3" xfId="0" applyNumberFormat="1" applyFont="1" applyBorder="1" applyAlignment="1">
      <alignment horizontal="center" vertical="center"/>
    </xf>
    <xf numFmtId="9" fontId="79" fillId="2" borderId="107" xfId="0" applyNumberFormat="1" applyFont="1" applyFill="1" applyBorder="1" applyAlignment="1">
      <alignment horizontal="center" vertical="center" wrapText="1"/>
    </xf>
    <xf numFmtId="177" fontId="79" fillId="2" borderId="3" xfId="0" applyNumberFormat="1" applyFont="1" applyFill="1" applyBorder="1" applyAlignment="1">
      <alignment horizontal="center" vertical="center" wrapText="1"/>
    </xf>
    <xf numFmtId="9" fontId="80" fillId="2" borderId="3" xfId="0" applyNumberFormat="1" applyFont="1" applyFill="1" applyBorder="1" applyAlignment="1">
      <alignment horizontal="center" vertical="center"/>
    </xf>
    <xf numFmtId="9" fontId="80" fillId="2" borderId="3" xfId="0" applyNumberFormat="1" applyFont="1" applyFill="1" applyBorder="1" applyAlignment="1">
      <alignment horizontal="center" vertical="center" wrapText="1"/>
    </xf>
    <xf numFmtId="0" fontId="81" fillId="2" borderId="3" xfId="0" applyNumberFormat="1" applyFont="1" applyFill="1" applyBorder="1" applyAlignment="1">
      <alignment horizontal="center" vertical="center" wrapText="1"/>
    </xf>
    <xf numFmtId="0" fontId="81" fillId="2" borderId="108" xfId="0" applyNumberFormat="1" applyFont="1" applyFill="1" applyBorder="1" applyAlignment="1">
      <alignment horizontal="center" vertical="center"/>
    </xf>
    <xf numFmtId="0" fontId="4" fillId="0" borderId="107" xfId="0" applyNumberFormat="1" applyFont="1" applyBorder="1" applyAlignment="1">
      <alignment horizontal="center" vertical="center"/>
    </xf>
    <xf numFmtId="0" fontId="4" fillId="0" borderId="109" xfId="0" applyNumberFormat="1" applyFont="1" applyBorder="1">
      <alignment vertical="center"/>
    </xf>
    <xf numFmtId="0" fontId="82" fillId="0" borderId="3" xfId="0" applyNumberFormat="1" applyFont="1" applyBorder="1" applyAlignment="1">
      <alignment horizontal="center" vertical="center"/>
    </xf>
    <xf numFmtId="176" fontId="83" fillId="3" borderId="3" xfId="0" applyNumberFormat="1" applyFont="1" applyFill="1" applyBorder="1" applyAlignment="1">
      <alignment horizontal="center" vertical="center" wrapText="1"/>
    </xf>
    <xf numFmtId="0" fontId="83" fillId="0" borderId="3" xfId="0" applyNumberFormat="1" applyFont="1" applyBorder="1" applyAlignment="1">
      <alignment horizontal="center" vertical="center" wrapText="1"/>
    </xf>
    <xf numFmtId="9" fontId="84" fillId="6" borderId="110" xfId="0" applyNumberFormat="1" applyFont="1" applyFill="1" applyBorder="1" applyAlignment="1">
      <alignment horizontal="center" vertical="center"/>
    </xf>
    <xf numFmtId="9" fontId="84" fillId="6" borderId="111" xfId="0" applyNumberFormat="1" applyFont="1" applyFill="1" applyBorder="1" applyAlignment="1">
      <alignment horizontal="center" vertical="center"/>
    </xf>
    <xf numFmtId="0" fontId="82" fillId="0" borderId="0" xfId="0" applyNumberFormat="1" applyFont="1" applyAlignment="1">
      <alignment horizontal="center" vertical="center"/>
    </xf>
    <xf numFmtId="9" fontId="39" fillId="10" borderId="3" xfId="0" applyNumberFormat="1" applyFont="1" applyFill="1" applyBorder="1" applyAlignment="1">
      <alignment horizontal="center" vertical="center" wrapText="1"/>
    </xf>
    <xf numFmtId="0" fontId="34" fillId="3" borderId="3" xfId="0" applyNumberFormat="1" applyFont="1" applyFill="1" applyBorder="1" applyAlignment="1">
      <alignment vertical="center" wrapText="1"/>
    </xf>
    <xf numFmtId="0" fontId="34" fillId="3" borderId="3" xfId="0" applyNumberFormat="1" applyFont="1" applyFill="1" applyBorder="1" applyAlignment="1">
      <alignment horizontal="center" vertical="center" wrapText="1"/>
    </xf>
    <xf numFmtId="176" fontId="4" fillId="0" borderId="3" xfId="0" applyNumberFormat="1" applyFont="1" applyBorder="1" applyAlignment="1">
      <alignment horizontal="center" vertical="center"/>
    </xf>
    <xf numFmtId="176" fontId="49" fillId="0" borderId="0" xfId="0" applyNumberFormat="1" applyFont="1" applyAlignment="1">
      <alignment horizontal="center" vertical="center"/>
    </xf>
    <xf numFmtId="0" fontId="85" fillId="19" borderId="3" xfId="0" applyNumberFormat="1" applyFont="1" applyFill="1" applyBorder="1" applyAlignment="1">
      <alignment vertical="center" wrapText="1"/>
    </xf>
    <xf numFmtId="0" fontId="34" fillId="19" borderId="3" xfId="0" applyNumberFormat="1" applyFont="1" applyFill="1" applyBorder="1" applyAlignment="1">
      <alignment horizontal="center" vertical="center" wrapText="1"/>
    </xf>
    <xf numFmtId="0" fontId="0" fillId="19" borderId="3" xfId="0" applyNumberFormat="1" applyFont="1" applyFill="1" applyBorder="1" applyAlignment="1">
      <alignment horizontal="center" vertical="center" wrapText="1"/>
    </xf>
    <xf numFmtId="0" fontId="0" fillId="8" borderId="3" xfId="0" applyNumberFormat="1" applyFont="1" applyFill="1" applyBorder="1" applyAlignment="1">
      <alignment vertical="center" wrapText="1"/>
    </xf>
    <xf numFmtId="0" fontId="34" fillId="8" borderId="3" xfId="0" applyNumberFormat="1" applyFont="1" applyFill="1" applyBorder="1" applyAlignment="1">
      <alignment horizontal="center" vertical="center" wrapText="1"/>
    </xf>
    <xf numFmtId="0" fontId="34" fillId="4" borderId="3" xfId="0" applyNumberFormat="1" applyFont="1" applyFill="1" applyBorder="1" applyAlignment="1">
      <alignment vertical="center" wrapText="1"/>
    </xf>
    <xf numFmtId="0" fontId="34" fillId="4" borderId="3" xfId="0" applyNumberFormat="1" applyFont="1" applyFill="1" applyBorder="1" applyAlignment="1">
      <alignment horizontal="center" vertical="center" wrapText="1"/>
    </xf>
    <xf numFmtId="0" fontId="84" fillId="0" borderId="3" xfId="0" applyNumberFormat="1" applyFont="1" applyBorder="1" applyAlignment="1">
      <alignment horizontal="center" vertical="center"/>
    </xf>
    <xf numFmtId="9" fontId="86" fillId="2" borderId="3" xfId="0" applyNumberFormat="1" applyFont="1" applyFill="1" applyBorder="1" applyAlignment="1">
      <alignment horizontal="center" vertical="center" wrapText="1"/>
    </xf>
    <xf numFmtId="0" fontId="86" fillId="2" borderId="3" xfId="0" applyNumberFormat="1" applyFont="1" applyFill="1" applyBorder="1" applyAlignment="1">
      <alignment horizontal="center" vertical="center"/>
    </xf>
    <xf numFmtId="0" fontId="0" fillId="2" borderId="0" xfId="0" applyNumberFormat="1" applyFont="1" applyFill="1" applyAlignment="1">
      <alignment horizontal="center" vertical="center" wrapText="1"/>
    </xf>
    <xf numFmtId="0" fontId="0" fillId="2" borderId="0" xfId="0" applyNumberFormat="1" applyFont="1" applyFill="1" applyAlignment="1">
      <alignment horizontal="center" vertical="center"/>
    </xf>
    <xf numFmtId="0" fontId="87" fillId="2" borderId="0" xfId="0" applyNumberFormat="1" applyFont="1" applyFill="1" applyAlignment="1">
      <alignment horizontal="center" vertical="center"/>
    </xf>
    <xf numFmtId="0" fontId="88" fillId="0" borderId="98" xfId="0" applyNumberFormat="1" applyFont="1" applyBorder="1" applyAlignment="1">
      <alignment horizontal="center" vertical="center"/>
    </xf>
    <xf numFmtId="0" fontId="89" fillId="0" borderId="3" xfId="0" applyNumberFormat="1" applyFont="1" applyBorder="1" applyAlignment="1">
      <alignment horizontal="center" vertical="center"/>
    </xf>
    <xf numFmtId="0" fontId="90" fillId="0" borderId="3" xfId="0" applyNumberFormat="1" applyFont="1" applyBorder="1" applyAlignment="1">
      <alignment horizontal="center" vertical="center"/>
    </xf>
    <xf numFmtId="0" fontId="90" fillId="0" borderId="3" xfId="0" applyNumberFormat="1" applyFont="1" applyBorder="1">
      <alignment vertical="center"/>
    </xf>
    <xf numFmtId="0" fontId="4" fillId="0" borderId="112" xfId="0" applyNumberFormat="1" applyFont="1" applyBorder="1">
      <alignment vertical="center"/>
    </xf>
    <xf numFmtId="0" fontId="17" fillId="0" borderId="31"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89" fillId="16" borderId="0" xfId="0" applyNumberFormat="1" applyFont="1" applyFill="1" applyAlignment="1">
      <alignment horizontal="center" vertical="center"/>
    </xf>
    <xf numFmtId="0" fontId="89" fillId="16" borderId="3" xfId="0" applyNumberFormat="1" applyFont="1" applyFill="1" applyBorder="1" applyAlignment="1">
      <alignment horizontal="center" vertical="center"/>
    </xf>
    <xf numFmtId="0" fontId="88" fillId="0" borderId="112" xfId="0" applyNumberFormat="1" applyFont="1" applyBorder="1" applyAlignment="1">
      <alignment horizontal="center" vertical="center"/>
    </xf>
    <xf numFmtId="0" fontId="91" fillId="0" borderId="3" xfId="0" applyNumberFormat="1" applyFont="1" applyBorder="1">
      <alignment vertical="center"/>
    </xf>
    <xf numFmtId="0" fontId="92" fillId="11" borderId="3" xfId="0" applyNumberFormat="1" applyFont="1" applyFill="1" applyBorder="1" applyAlignment="1">
      <alignment horizontal="center" vertical="center" wrapText="1"/>
    </xf>
    <xf numFmtId="0" fontId="92" fillId="0" borderId="3" xfId="0" applyNumberFormat="1" applyFont="1" applyBorder="1" applyAlignment="1">
      <alignment horizontal="center" vertical="center" wrapText="1"/>
    </xf>
    <xf numFmtId="0" fontId="0" fillId="11" borderId="31" xfId="0" applyNumberFormat="1" applyFont="1" applyFill="1" applyBorder="1" applyAlignment="1">
      <alignment horizontal="center" vertical="center"/>
    </xf>
    <xf numFmtId="0" fontId="0" fillId="11" borderId="3" xfId="0" applyNumberFormat="1" applyFont="1" applyFill="1" applyBorder="1" applyAlignment="1">
      <alignment horizontal="center" vertical="center"/>
    </xf>
    <xf numFmtId="0" fontId="17" fillId="40" borderId="3" xfId="0" applyNumberFormat="1" applyFont="1" applyFill="1" applyBorder="1" applyAlignment="1">
      <alignment horizontal="center" vertical="center"/>
    </xf>
    <xf numFmtId="9" fontId="17" fillId="40" borderId="7" xfId="0" applyNumberFormat="1" applyFont="1" applyFill="1" applyBorder="1" applyAlignment="1">
      <alignment horizontal="center" vertical="center"/>
    </xf>
    <xf numFmtId="0" fontId="17" fillId="40" borderId="7" xfId="0" applyNumberFormat="1" applyFont="1" applyFill="1" applyBorder="1" applyAlignment="1">
      <alignment horizontal="center" vertical="center"/>
    </xf>
    <xf numFmtId="9" fontId="17" fillId="40" borderId="3" xfId="0" applyNumberFormat="1" applyFont="1" applyFill="1" applyBorder="1" applyAlignment="1">
      <alignment horizontal="center" vertical="center"/>
    </xf>
    <xf numFmtId="0" fontId="93" fillId="0" borderId="3" xfId="0" applyNumberFormat="1" applyFont="1" applyBorder="1" applyAlignment="1">
      <alignment horizontal="center" vertical="center"/>
    </xf>
    <xf numFmtId="0" fontId="17" fillId="0" borderId="3" xfId="0" applyNumberFormat="1" applyFont="1" applyBorder="1" applyAlignment="1">
      <alignment horizontal="center" vertical="center"/>
    </xf>
    <xf numFmtId="0" fontId="94" fillId="0" borderId="3" xfId="0" applyNumberFormat="1" applyFont="1" applyBorder="1" applyAlignment="1">
      <alignment horizontal="center" vertical="center"/>
    </xf>
    <xf numFmtId="0" fontId="94" fillId="0" borderId="3" xfId="0" applyNumberFormat="1" applyFont="1" applyBorder="1" applyAlignment="1">
      <alignment horizontal="center" vertical="center" wrapText="1"/>
    </xf>
    <xf numFmtId="0" fontId="17" fillId="41" borderId="113" xfId="0" applyNumberFormat="1" applyFont="1" applyFill="1" applyBorder="1" applyAlignment="1">
      <alignment horizontal="center" vertical="center"/>
    </xf>
    <xf numFmtId="0" fontId="17" fillId="41" borderId="114" xfId="0" applyNumberFormat="1" applyFont="1" applyFill="1" applyBorder="1" applyAlignment="1">
      <alignment horizontal="center" vertical="center"/>
    </xf>
    <xf numFmtId="0" fontId="17" fillId="42" borderId="23" xfId="0" applyNumberFormat="1" applyFont="1" applyFill="1" applyBorder="1" applyAlignment="1">
      <alignment horizontal="center" vertical="center"/>
    </xf>
    <xf numFmtId="0" fontId="17" fillId="42" borderId="115" xfId="0" applyNumberFormat="1" applyFont="1" applyFill="1" applyBorder="1" applyAlignment="1">
      <alignment horizontal="center" vertical="center"/>
    </xf>
    <xf numFmtId="0" fontId="95" fillId="0" borderId="0" xfId="0" applyNumberFormat="1" applyFont="1" applyAlignment="1">
      <alignment horizontal="center" vertical="center"/>
    </xf>
    <xf numFmtId="0" fontId="96" fillId="12" borderId="3" xfId="0" applyNumberFormat="1" applyFont="1" applyFill="1" applyBorder="1" applyAlignment="1">
      <alignment horizontal="center" vertical="center"/>
    </xf>
    <xf numFmtId="0" fontId="89" fillId="43" borderId="31" xfId="0" applyNumberFormat="1" applyFont="1" applyFill="1" applyBorder="1" applyAlignment="1">
      <alignment horizontal="center" vertical="center"/>
    </xf>
    <xf numFmtId="176" fontId="0" fillId="0" borderId="3" xfId="0" applyNumberFormat="1" applyFont="1" applyBorder="1" applyAlignment="1">
      <alignment horizontal="left" vertical="center" wrapText="1"/>
    </xf>
    <xf numFmtId="0" fontId="17" fillId="11" borderId="3" xfId="0" applyNumberFormat="1" applyFont="1" applyFill="1" applyBorder="1" applyAlignment="1">
      <alignment horizontal="center" vertical="center"/>
    </xf>
    <xf numFmtId="0" fontId="93" fillId="43" borderId="31" xfId="0" applyNumberFormat="1" applyFont="1" applyFill="1" applyBorder="1" applyAlignment="1">
      <alignment horizontal="center" vertical="center"/>
    </xf>
    <xf numFmtId="0" fontId="88" fillId="12" borderId="3" xfId="0" applyNumberFormat="1" applyFont="1" applyFill="1" applyBorder="1" applyAlignment="1">
      <alignment horizontal="center" vertical="center"/>
    </xf>
    <xf numFmtId="0" fontId="96" fillId="12" borderId="98" xfId="0" applyNumberFormat="1" applyFont="1" applyFill="1" applyBorder="1" applyAlignment="1">
      <alignment horizontal="center" vertical="center"/>
    </xf>
    <xf numFmtId="0" fontId="89" fillId="43" borderId="99" xfId="0" applyNumberFormat="1" applyFont="1" applyFill="1" applyBorder="1" applyAlignment="1">
      <alignment horizontal="center" vertical="center"/>
    </xf>
    <xf numFmtId="0" fontId="93" fillId="43" borderId="3" xfId="0" applyNumberFormat="1" applyFont="1" applyFill="1" applyBorder="1" applyAlignment="1">
      <alignment horizontal="center" vertical="center"/>
    </xf>
    <xf numFmtId="0" fontId="4" fillId="0" borderId="15" xfId="0" applyNumberFormat="1" applyFont="1" applyBorder="1">
      <alignment vertical="center"/>
    </xf>
    <xf numFmtId="0" fontId="97" fillId="0" borderId="0" xfId="0" applyNumberFormat="1" applyFont="1" applyAlignment="1">
      <alignment horizontal="center" vertical="center"/>
    </xf>
    <xf numFmtId="0" fontId="97" fillId="0" borderId="0" xfId="0" applyNumberFormat="1" applyFont="1" applyAlignment="1"/>
    <xf numFmtId="0" fontId="97" fillId="0" borderId="0" xfId="0" applyNumberFormat="1" applyFont="1">
      <alignment vertical="center"/>
    </xf>
    <xf numFmtId="0" fontId="52" fillId="0" borderId="0" xfId="0" applyNumberFormat="1" applyFont="1" applyAlignment="1">
      <alignment horizontal="center" vertical="center"/>
    </xf>
    <xf numFmtId="0" fontId="52" fillId="0" borderId="0" xfId="0" applyNumberFormat="1" applyFont="1">
      <alignment vertical="center"/>
    </xf>
    <xf numFmtId="0" fontId="38" fillId="3" borderId="3" xfId="0" applyNumberFormat="1" applyFont="1" applyFill="1" applyBorder="1" applyAlignment="1">
      <alignment horizontal="center" vertical="center" wrapText="1"/>
    </xf>
    <xf numFmtId="176" fontId="38" fillId="3" borderId="3" xfId="0" applyNumberFormat="1" applyFont="1" applyFill="1" applyBorder="1" applyAlignment="1">
      <alignment horizontal="center" vertical="center" wrapText="1"/>
    </xf>
    <xf numFmtId="0" fontId="85" fillId="19" borderId="3" xfId="0" applyNumberFormat="1" applyFont="1" applyFill="1" applyBorder="1" applyAlignment="1">
      <alignment horizontal="center" vertical="center" wrapText="1"/>
    </xf>
    <xf numFmtId="0" fontId="38" fillId="19" borderId="3" xfId="0" applyNumberFormat="1" applyFont="1" applyFill="1" applyBorder="1" applyAlignment="1">
      <alignment horizontal="center" vertical="center" wrapText="1"/>
    </xf>
    <xf numFmtId="0" fontId="0" fillId="8" borderId="3" xfId="0" applyNumberFormat="1" applyFont="1" applyFill="1" applyBorder="1" applyAlignment="1">
      <alignment horizontal="center" vertical="center" wrapText="1"/>
    </xf>
    <xf numFmtId="0" fontId="38" fillId="8" borderId="3" xfId="0" applyNumberFormat="1" applyFont="1" applyFill="1" applyBorder="1" applyAlignment="1">
      <alignment horizontal="center" vertical="center" wrapText="1"/>
    </xf>
    <xf numFmtId="0" fontId="38" fillId="4" borderId="3" xfId="0" applyNumberFormat="1" applyFont="1" applyFill="1" applyBorder="1" applyAlignment="1">
      <alignment horizontal="center" vertical="center" wrapText="1"/>
    </xf>
    <xf numFmtId="0" fontId="0" fillId="0" borderId="31" xfId="0" applyNumberFormat="1" applyFont="1" applyBorder="1" applyAlignment="1">
      <alignment horizontal="center" vertical="center" wrapText="1"/>
    </xf>
    <xf numFmtId="0" fontId="4" fillId="0" borderId="32" xfId="0" applyNumberFormat="1" applyFont="1" applyBorder="1">
      <alignment vertical="center"/>
    </xf>
    <xf numFmtId="0" fontId="98" fillId="0" borderId="15" xfId="0" applyNumberFormat="1" applyFont="1" applyBorder="1" applyAlignment="1">
      <alignment horizontal="center" vertical="center" wrapText="1"/>
    </xf>
    <xf numFmtId="0" fontId="99" fillId="0" borderId="3" xfId="0" applyNumberFormat="1" applyFont="1" applyBorder="1" applyAlignment="1">
      <alignment horizontal="center" vertical="center" wrapText="1"/>
    </xf>
    <xf numFmtId="0" fontId="100" fillId="0" borderId="3" xfId="0" applyNumberFormat="1" applyFont="1" applyBorder="1" applyAlignment="1">
      <alignment horizontal="left" vertical="center" wrapText="1"/>
    </xf>
    <xf numFmtId="0" fontId="100" fillId="0" borderId="15" xfId="0" applyNumberFormat="1" applyFont="1" applyBorder="1" applyAlignment="1">
      <alignment horizontal="left" vertical="center" wrapText="1"/>
    </xf>
    <xf numFmtId="0" fontId="101" fillId="0" borderId="3" xfId="0" applyNumberFormat="1" applyFont="1" applyBorder="1" applyAlignment="1">
      <alignment horizontal="left" vertical="center" wrapText="1"/>
    </xf>
    <xf numFmtId="0" fontId="98" fillId="0" borderId="15" xfId="0" applyNumberFormat="1" applyFont="1" applyBorder="1" applyAlignment="1">
      <alignment horizontal="left" vertical="center" wrapText="1"/>
    </xf>
    <xf numFmtId="0" fontId="102" fillId="0" borderId="3" xfId="0" applyNumberFormat="1" applyFont="1" applyBorder="1" applyAlignment="1">
      <alignment horizontal="center" vertical="center" wrapText="1"/>
    </xf>
    <xf numFmtId="0" fontId="103" fillId="2" borderId="3" xfId="0" applyNumberFormat="1" applyFont="1" applyFill="1" applyBorder="1" applyAlignment="1">
      <alignment horizontal="center" vertical="center"/>
    </xf>
    <xf numFmtId="0" fontId="104" fillId="0" borderId="3" xfId="0" applyNumberFormat="1" applyFont="1" applyBorder="1" applyAlignment="1">
      <alignment horizontal="center" vertical="center" wrapText="1"/>
    </xf>
    <xf numFmtId="0" fontId="105" fillId="0" borderId="3" xfId="0" applyNumberFormat="1" applyFont="1" applyBorder="1" applyAlignment="1">
      <alignment horizontal="center" vertical="center" wrapText="1"/>
    </xf>
    <xf numFmtId="0" fontId="106" fillId="0" borderId="3" xfId="0" applyNumberFormat="1" applyFont="1" applyBorder="1" applyAlignment="1">
      <alignment horizontal="center" vertical="center" wrapText="1"/>
    </xf>
    <xf numFmtId="0" fontId="107" fillId="0" borderId="3" xfId="0" applyNumberFormat="1" applyFont="1" applyBorder="1" applyAlignment="1">
      <alignment horizontal="left" vertical="center"/>
    </xf>
    <xf numFmtId="0" fontId="108" fillId="0" borderId="0" xfId="0" applyNumberFormat="1" applyFont="1" applyAlignment="1">
      <alignment horizontal="center" vertical="center"/>
    </xf>
    <xf numFmtId="0" fontId="108" fillId="0" borderId="3" xfId="0" applyNumberFormat="1" applyFont="1" applyBorder="1" applyAlignment="1">
      <alignment horizontal="center" vertical="center"/>
    </xf>
    <xf numFmtId="0" fontId="109" fillId="0" borderId="3" xfId="0" applyNumberFormat="1" applyFont="1" applyBorder="1" applyAlignment="1">
      <alignment horizontal="center" vertical="center"/>
    </xf>
    <xf numFmtId="0" fontId="110" fillId="0" borderId="3" xfId="0" applyNumberFormat="1" applyFont="1" applyBorder="1" applyAlignment="1">
      <alignment horizontal="center" vertical="center"/>
    </xf>
    <xf numFmtId="0" fontId="111" fillId="0" borderId="3" xfId="0" applyNumberFormat="1" applyFont="1" applyBorder="1" applyAlignment="1">
      <alignment horizontal="center" vertical="center" wrapText="1"/>
    </xf>
    <xf numFmtId="0" fontId="112" fillId="0" borderId="3" xfId="0" applyNumberFormat="1" applyFont="1" applyBorder="1" applyAlignment="1">
      <alignment horizontal="center" vertical="center" wrapText="1"/>
    </xf>
    <xf numFmtId="177" fontId="113" fillId="0" borderId="3" xfId="0" applyNumberFormat="1" applyFont="1" applyBorder="1" applyAlignment="1">
      <alignment horizontal="center" vertical="center" wrapText="1"/>
    </xf>
    <xf numFmtId="0" fontId="114" fillId="0" borderId="3" xfId="0" applyNumberFormat="1" applyFont="1" applyBorder="1" applyAlignment="1">
      <alignment horizontal="center" vertical="center" wrapText="1"/>
    </xf>
    <xf numFmtId="9" fontId="105" fillId="0" borderId="3" xfId="0" applyNumberFormat="1" applyFont="1" applyBorder="1" applyAlignment="1">
      <alignment horizontal="center" vertical="center" wrapText="1"/>
    </xf>
    <xf numFmtId="0" fontId="110" fillId="0" borderId="3" xfId="0" applyNumberFormat="1" applyFont="1" applyBorder="1" applyAlignment="1">
      <alignment horizontal="center" vertical="center" wrapText="1"/>
    </xf>
    <xf numFmtId="0" fontId="115" fillId="0" borderId="3" xfId="0" applyNumberFormat="1" applyFont="1" applyBorder="1" applyAlignment="1">
      <alignment horizontal="center" vertical="center" wrapText="1"/>
    </xf>
    <xf numFmtId="0" fontId="110" fillId="40" borderId="3" xfId="0" applyNumberFormat="1" applyFont="1" applyFill="1" applyBorder="1" applyAlignment="1">
      <alignment horizontal="center" vertical="center" wrapText="1"/>
    </xf>
    <xf numFmtId="9" fontId="116" fillId="40" borderId="3" xfId="0" applyNumberFormat="1" applyFont="1" applyFill="1" applyBorder="1" applyAlignment="1">
      <alignment horizontal="center" vertical="center" wrapText="1"/>
    </xf>
    <xf numFmtId="0" fontId="105" fillId="40" borderId="3" xfId="0" applyNumberFormat="1" applyFont="1" applyFill="1" applyBorder="1" applyAlignment="1">
      <alignment horizontal="center" vertical="center" wrapText="1"/>
    </xf>
    <xf numFmtId="0" fontId="117" fillId="0" borderId="3" xfId="0" applyNumberFormat="1" applyFont="1" applyBorder="1" applyAlignment="1">
      <alignment horizontal="center" vertical="center" wrapText="1"/>
    </xf>
    <xf numFmtId="0" fontId="111" fillId="40" borderId="3" xfId="0" applyNumberFormat="1" applyFont="1" applyFill="1" applyBorder="1" applyAlignment="1">
      <alignment horizontal="center" vertical="center" wrapText="1"/>
    </xf>
    <xf numFmtId="9" fontId="105" fillId="40" borderId="3" xfId="0" applyNumberFormat="1" applyFont="1" applyFill="1" applyBorder="1" applyAlignment="1">
      <alignment horizontal="center" vertical="center" wrapText="1"/>
    </xf>
    <xf numFmtId="9" fontId="106" fillId="0" borderId="3" xfId="0" applyNumberFormat="1" applyFont="1" applyBorder="1" applyAlignment="1">
      <alignment horizontal="center" vertical="center" wrapText="1"/>
    </xf>
    <xf numFmtId="0" fontId="0" fillId="40" borderId="3" xfId="0" applyNumberFormat="1" applyFont="1" applyFill="1" applyBorder="1" applyAlignment="1">
      <alignment horizontal="left" vertical="center" wrapText="1"/>
    </xf>
    <xf numFmtId="0" fontId="104" fillId="40" borderId="116" xfId="0" applyNumberFormat="1" applyFont="1" applyFill="1" applyBorder="1" applyAlignment="1">
      <alignment horizontal="left" vertical="center" wrapText="1"/>
    </xf>
    <xf numFmtId="0" fontId="104" fillId="40" borderId="61" xfId="0" applyNumberFormat="1" applyFont="1" applyFill="1" applyBorder="1" applyAlignment="1">
      <alignment horizontal="left" vertical="center" wrapText="1"/>
    </xf>
    <xf numFmtId="0" fontId="0" fillId="0" borderId="3" xfId="0" applyNumberFormat="1" applyFont="1" applyBorder="1" applyAlignment="1">
      <alignment horizontal="center" vertical="center"/>
    </xf>
    <xf numFmtId="0" fontId="118" fillId="0" borderId="32" xfId="0" applyNumberFormat="1" applyFont="1" applyBorder="1" applyAlignment="1">
      <alignment horizontal="center" vertical="center"/>
    </xf>
    <xf numFmtId="0" fontId="118" fillId="0" borderId="15"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30</xdr:col>
      <xdr:colOff>0</xdr:colOff>
      <xdr:row>3</xdr:row>
      <xdr:rowOff>0</xdr:rowOff>
    </xdr:from>
    <xdr:ext cx="8620125" cy="9258300"/>
    <xdr:pic>
      <xdr:nvPicPr>
        <xdr:cNvPr id="2" name="attachment-1625145741622-e5e041583af4bc71" descr="attachment-1625145741622-e5e041583af4bc71"/>
        <xdr:cNvPicPr/>
      </xdr:nvPicPr>
      <xdr:blipFill>
        <a:blip r:embed="rId1" cstate="print"/>
        <a:srcRect/>
        <a:stretch>
          <a:fillRect/>
        </a:stretch>
      </xdr:blipFill>
      <xdr:spPr>
        <a:xfrm>
          <a:off x="28517850" y="850900"/>
          <a:ext cx="8620125" cy="9258300"/>
        </a:xfrm>
        <a:prstGeom prst="rect">
          <a:avLst/>
        </a:prstGeom>
        <a:noFill/>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9"/>
  <sheetViews>
    <sheetView tabSelected="1" workbookViewId="0">
      <selection activeCell="D1" sqref="D1"/>
    </sheetView>
  </sheetViews>
  <sheetFormatPr defaultColWidth="10" defaultRowHeight="14.4"/>
  <cols>
    <col min="1" max="1" width="25.287037037037" customWidth="1"/>
    <col min="2" max="2" width="22.1388888888889" customWidth="1"/>
    <col min="3" max="3" width="26.4259259259259" customWidth="1"/>
    <col min="4" max="4" width="34.8518518518519" customWidth="1"/>
    <col min="5" max="5" width="59.4259259259259" customWidth="1"/>
    <col min="6" max="6" width="56.287037037037" customWidth="1"/>
    <col min="7" max="12" width="13.8518518518519" customWidth="1"/>
  </cols>
  <sheetData>
    <row r="1" ht="97" customHeight="1" spans="1:12">
      <c r="A1" s="484" t="s">
        <v>0</v>
      </c>
      <c r="B1" s="484" t="s">
        <v>1</v>
      </c>
      <c r="C1" s="484" t="s">
        <v>2</v>
      </c>
      <c r="D1" s="484" t="s">
        <v>3</v>
      </c>
      <c r="E1" s="241" t="s">
        <v>4</v>
      </c>
      <c r="F1" s="182"/>
      <c r="G1" s="182"/>
      <c r="H1" s="182"/>
      <c r="I1" s="182"/>
      <c r="J1" s="182"/>
      <c r="K1" s="182"/>
      <c r="L1" s="182"/>
    </row>
    <row r="2" ht="60" customHeight="1" spans="1:12">
      <c r="A2" s="485" t="s">
        <v>5</v>
      </c>
      <c r="B2" s="486" t="s">
        <v>6</v>
      </c>
      <c r="C2" s="487">
        <v>18</v>
      </c>
      <c r="D2" s="249" t="s">
        <v>7</v>
      </c>
      <c r="E2" s="488"/>
      <c r="F2" s="489"/>
      <c r="G2" s="489"/>
      <c r="H2" s="489"/>
      <c r="I2" s="489"/>
      <c r="J2" s="489"/>
      <c r="K2" s="489"/>
      <c r="L2" s="489"/>
    </row>
    <row r="3" ht="60" customHeight="1" spans="1:12">
      <c r="A3" s="490"/>
      <c r="B3" s="486" t="s">
        <v>8</v>
      </c>
      <c r="C3" s="486">
        <v>5</v>
      </c>
      <c r="D3" s="491" t="s">
        <v>9</v>
      </c>
      <c r="E3" s="488"/>
      <c r="F3" s="489"/>
      <c r="G3" s="489"/>
      <c r="H3" s="489"/>
      <c r="I3" s="489"/>
      <c r="J3" s="489"/>
      <c r="K3" s="489"/>
      <c r="L3" s="489"/>
    </row>
    <row r="4" ht="60" customHeight="1" spans="1:12">
      <c r="A4" s="490"/>
      <c r="B4" s="486" t="s">
        <v>10</v>
      </c>
      <c r="C4" s="486">
        <v>2</v>
      </c>
      <c r="D4" s="492"/>
      <c r="E4" s="488"/>
      <c r="F4" s="489"/>
      <c r="G4" s="489"/>
      <c r="H4" s="489"/>
      <c r="I4" s="489"/>
      <c r="J4" s="489"/>
      <c r="K4" s="489"/>
      <c r="L4" s="489"/>
    </row>
    <row r="5" ht="60" customHeight="1" spans="1:12">
      <c r="A5" s="493" t="s">
        <v>11</v>
      </c>
      <c r="B5" s="494" t="s">
        <v>12</v>
      </c>
      <c r="C5" s="495">
        <v>40</v>
      </c>
      <c r="D5" s="496"/>
      <c r="E5" s="488"/>
      <c r="F5" s="489"/>
      <c r="G5" s="489"/>
      <c r="H5" s="489"/>
      <c r="I5" s="489"/>
      <c r="J5" s="489"/>
      <c r="K5" s="489"/>
      <c r="L5" s="489"/>
    </row>
    <row r="6" ht="60" customHeight="1" spans="1:12">
      <c r="A6" s="486" t="s">
        <v>13</v>
      </c>
      <c r="B6" s="486" t="s">
        <v>14</v>
      </c>
      <c r="C6" s="497">
        <v>0.12</v>
      </c>
      <c r="D6" s="498" t="s">
        <v>15</v>
      </c>
      <c r="E6" s="488"/>
      <c r="F6" s="489"/>
      <c r="G6" s="489"/>
      <c r="H6" s="489"/>
      <c r="I6" s="489"/>
      <c r="J6" s="489"/>
      <c r="K6" s="489"/>
      <c r="L6" s="489"/>
    </row>
    <row r="7" ht="60" customHeight="1" spans="1:12">
      <c r="A7" s="499" t="s">
        <v>16</v>
      </c>
      <c r="B7" s="500" t="s">
        <v>12</v>
      </c>
      <c r="C7" s="501" t="s">
        <v>17</v>
      </c>
      <c r="D7" s="502" t="s">
        <v>18</v>
      </c>
      <c r="E7" s="488"/>
      <c r="F7" s="489"/>
      <c r="G7" s="489"/>
      <c r="H7" s="489"/>
      <c r="I7" s="489"/>
      <c r="J7" s="489"/>
      <c r="K7" s="489"/>
      <c r="L7" s="489"/>
    </row>
    <row r="8" ht="60" customHeight="1" spans="1:12">
      <c r="A8" s="486" t="s">
        <v>19</v>
      </c>
      <c r="B8" s="486" t="s">
        <v>14</v>
      </c>
      <c r="C8" s="497">
        <v>0.12</v>
      </c>
      <c r="D8" s="503" t="s">
        <v>20</v>
      </c>
      <c r="E8" s="488"/>
      <c r="F8" s="489"/>
      <c r="G8" s="489"/>
      <c r="H8" s="489"/>
      <c r="I8" s="489"/>
      <c r="J8" s="489"/>
      <c r="K8" s="489"/>
      <c r="L8" s="489"/>
    </row>
    <row r="9" ht="60" customHeight="1" spans="1:12">
      <c r="A9" s="504" t="s">
        <v>21</v>
      </c>
      <c r="B9" s="500" t="s">
        <v>22</v>
      </c>
      <c r="C9" s="505">
        <v>0.04</v>
      </c>
      <c r="D9" s="504" t="s">
        <v>23</v>
      </c>
      <c r="E9" s="488"/>
      <c r="F9" s="489"/>
      <c r="G9" s="489"/>
      <c r="H9" s="489"/>
      <c r="I9" s="489"/>
      <c r="J9" s="489"/>
      <c r="K9" s="489"/>
      <c r="L9" s="489"/>
    </row>
    <row r="10" ht="60" customHeight="1" spans="1:12">
      <c r="A10" s="486" t="s">
        <v>24</v>
      </c>
      <c r="B10" s="485" t="s">
        <v>14</v>
      </c>
      <c r="C10" s="497">
        <v>0.2</v>
      </c>
      <c r="D10" s="486" t="s">
        <v>25</v>
      </c>
      <c r="E10" s="488"/>
      <c r="F10" s="489"/>
      <c r="G10" s="489"/>
      <c r="H10" s="489"/>
      <c r="I10" s="489"/>
      <c r="J10" s="489"/>
      <c r="K10" s="489"/>
      <c r="L10" s="489"/>
    </row>
    <row r="11" ht="104" customHeight="1" spans="1:12">
      <c r="A11" s="498" t="s">
        <v>26</v>
      </c>
      <c r="B11" s="486" t="s">
        <v>27</v>
      </c>
      <c r="C11" s="506">
        <v>0.04</v>
      </c>
      <c r="D11" s="249" t="s">
        <v>28</v>
      </c>
      <c r="E11" s="507" t="s">
        <v>29</v>
      </c>
      <c r="F11" s="182"/>
      <c r="G11" s="489"/>
      <c r="H11" s="489"/>
      <c r="I11" s="489"/>
      <c r="J11" s="489"/>
      <c r="K11" s="489"/>
      <c r="L11" s="489"/>
    </row>
    <row r="12" ht="71" customHeight="1" spans="1:12">
      <c r="A12" s="486" t="s">
        <v>30</v>
      </c>
      <c r="B12" s="486" t="s">
        <v>31</v>
      </c>
      <c r="C12" s="487"/>
      <c r="D12" s="490"/>
      <c r="E12" s="508"/>
      <c r="F12" s="489"/>
      <c r="G12" s="489"/>
      <c r="H12" s="489"/>
      <c r="I12" s="489"/>
      <c r="J12" s="489"/>
      <c r="K12" s="489"/>
      <c r="L12" s="489"/>
    </row>
    <row r="13" ht="71" customHeight="1" spans="1:12">
      <c r="A13" s="503" t="s">
        <v>32</v>
      </c>
      <c r="B13" s="486" t="s">
        <v>31</v>
      </c>
      <c r="C13" s="486" t="s">
        <v>33</v>
      </c>
      <c r="D13" s="490"/>
      <c r="E13" s="509"/>
      <c r="F13" s="489"/>
      <c r="G13" s="489"/>
      <c r="H13" s="489"/>
      <c r="I13" s="489"/>
      <c r="J13" s="489"/>
      <c r="K13" s="489"/>
      <c r="L13" s="489"/>
    </row>
    <row r="14" ht="99" customHeight="1" spans="1:12">
      <c r="A14" s="510" t="s">
        <v>34</v>
      </c>
      <c r="B14" s="511"/>
      <c r="C14" s="511"/>
      <c r="D14" s="511"/>
      <c r="E14" s="512"/>
      <c r="F14" s="182"/>
      <c r="G14" s="182"/>
      <c r="H14" s="182"/>
      <c r="I14" s="182"/>
      <c r="J14" s="182"/>
      <c r="K14" s="182"/>
      <c r="L14" s="182"/>
    </row>
    <row r="15" ht="15" spans="1:12">
      <c r="A15" s="182"/>
      <c r="B15" s="182"/>
      <c r="C15" s="182"/>
      <c r="D15" s="182"/>
      <c r="E15" s="182"/>
      <c r="F15" s="182"/>
      <c r="G15" s="182"/>
      <c r="H15" s="182"/>
      <c r="I15" s="182"/>
      <c r="J15" s="182"/>
      <c r="K15" s="182"/>
      <c r="L15" s="182"/>
    </row>
    <row r="16" ht="15" spans="1:12">
      <c r="A16" s="182"/>
      <c r="B16" s="182"/>
      <c r="C16" s="182"/>
      <c r="D16" s="182"/>
      <c r="E16" s="182"/>
      <c r="F16" s="182"/>
      <c r="G16" s="182"/>
      <c r="H16" s="182"/>
      <c r="I16" s="182"/>
      <c r="J16" s="182"/>
      <c r="K16" s="182"/>
      <c r="L16" s="182"/>
    </row>
    <row r="17" ht="15" spans="1:12">
      <c r="A17" s="182"/>
      <c r="B17" s="182"/>
      <c r="C17" s="182"/>
      <c r="D17" s="182"/>
      <c r="E17" s="182"/>
      <c r="F17" s="182"/>
      <c r="G17" s="182"/>
      <c r="H17" s="182"/>
      <c r="I17" s="182"/>
      <c r="J17" s="182"/>
      <c r="K17" s="182"/>
      <c r="L17" s="182"/>
    </row>
    <row r="18" ht="15" spans="1:12">
      <c r="A18" s="182"/>
      <c r="B18" s="182"/>
      <c r="C18" s="182"/>
      <c r="D18" s="182"/>
      <c r="E18" s="182"/>
      <c r="F18" s="182"/>
      <c r="G18" s="182"/>
      <c r="H18" s="182"/>
      <c r="I18" s="182"/>
      <c r="J18" s="182"/>
      <c r="K18" s="182"/>
      <c r="L18" s="182"/>
    </row>
    <row r="19" ht="15" spans="1:12">
      <c r="A19" s="182"/>
      <c r="B19" s="182"/>
      <c r="C19" s="182"/>
      <c r="D19" s="182"/>
      <c r="E19" s="182"/>
      <c r="F19" s="182"/>
      <c r="G19" s="182"/>
      <c r="H19" s="182"/>
      <c r="I19" s="182"/>
      <c r="J19" s="182"/>
      <c r="K19" s="182"/>
      <c r="L19" s="182"/>
    </row>
    <row r="20" ht="15" spans="1:12">
      <c r="A20" s="182"/>
      <c r="B20" s="182"/>
      <c r="C20" s="182"/>
      <c r="D20" s="182"/>
      <c r="E20" s="182"/>
      <c r="F20" s="182"/>
      <c r="G20" s="182"/>
      <c r="H20" s="182"/>
      <c r="I20" s="182"/>
      <c r="J20" s="182"/>
      <c r="K20" s="182"/>
      <c r="L20" s="182"/>
    </row>
    <row r="21" ht="15" spans="1:12">
      <c r="A21" s="182"/>
      <c r="B21" s="182"/>
      <c r="C21" s="182"/>
      <c r="D21" s="182"/>
      <c r="E21" s="182"/>
      <c r="F21" s="182"/>
      <c r="G21" s="182"/>
      <c r="H21" s="182"/>
      <c r="I21" s="182"/>
      <c r="J21" s="182"/>
      <c r="K21" s="182"/>
      <c r="L21" s="182"/>
    </row>
    <row r="22" ht="15" spans="1:12">
      <c r="A22" s="182"/>
      <c r="B22" s="182"/>
      <c r="C22" s="182"/>
      <c r="D22" s="182"/>
      <c r="E22" s="182"/>
      <c r="F22" s="182"/>
      <c r="G22" s="182"/>
      <c r="H22" s="182"/>
      <c r="I22" s="182"/>
      <c r="J22" s="182"/>
      <c r="K22" s="182"/>
      <c r="L22" s="182"/>
    </row>
    <row r="23" ht="15" spans="1:12">
      <c r="A23" s="182"/>
      <c r="B23" s="182"/>
      <c r="C23" s="182"/>
      <c r="D23" s="182"/>
      <c r="E23" s="182"/>
      <c r="F23" s="182"/>
      <c r="G23" s="182"/>
      <c r="H23" s="182"/>
      <c r="I23" s="182"/>
      <c r="J23" s="182"/>
      <c r="K23" s="182"/>
      <c r="L23" s="182"/>
    </row>
    <row r="24" ht="15" spans="1:12">
      <c r="A24" s="182"/>
      <c r="B24" s="182"/>
      <c r="C24" s="182"/>
      <c r="D24" s="182"/>
      <c r="E24" s="182"/>
      <c r="F24" s="182"/>
      <c r="G24" s="182"/>
      <c r="H24" s="182"/>
      <c r="I24" s="182"/>
      <c r="J24" s="182"/>
      <c r="K24" s="182"/>
      <c r="L24" s="182"/>
    </row>
    <row r="25" ht="15" spans="1:12">
      <c r="A25" s="182"/>
      <c r="B25" s="182"/>
      <c r="C25" s="182"/>
      <c r="D25" s="182"/>
      <c r="E25" s="182"/>
      <c r="F25" s="182"/>
      <c r="G25" s="182"/>
      <c r="H25" s="182"/>
      <c r="I25" s="182"/>
      <c r="J25" s="182"/>
      <c r="K25" s="182"/>
      <c r="L25" s="182"/>
    </row>
    <row r="26" ht="15" spans="1:12">
      <c r="A26" s="182"/>
      <c r="B26" s="182"/>
      <c r="C26" s="182"/>
      <c r="D26" s="182"/>
      <c r="E26" s="182"/>
      <c r="F26" s="182"/>
      <c r="G26" s="182"/>
      <c r="H26" s="182"/>
      <c r="I26" s="182"/>
      <c r="J26" s="182"/>
      <c r="K26" s="182"/>
      <c r="L26" s="182"/>
    </row>
    <row r="27" ht="15" spans="1:12">
      <c r="A27" s="182"/>
      <c r="B27" s="182"/>
      <c r="C27" s="182"/>
      <c r="D27" s="182"/>
      <c r="E27" s="182"/>
      <c r="F27" s="182"/>
      <c r="G27" s="182"/>
      <c r="H27" s="182"/>
      <c r="I27" s="182"/>
      <c r="J27" s="182"/>
      <c r="K27" s="182"/>
      <c r="L27" s="182"/>
    </row>
    <row r="28" ht="15" spans="1:12">
      <c r="A28" s="182"/>
      <c r="B28" s="182"/>
      <c r="C28" s="182"/>
      <c r="D28" s="182"/>
      <c r="E28" s="182"/>
      <c r="F28" s="182"/>
      <c r="G28" s="182"/>
      <c r="H28" s="182"/>
      <c r="I28" s="182"/>
      <c r="J28" s="182"/>
      <c r="K28" s="182"/>
      <c r="L28" s="182"/>
    </row>
    <row r="29" ht="15" spans="1:12">
      <c r="A29" s="182"/>
      <c r="B29" s="182"/>
      <c r="C29" s="182"/>
      <c r="D29" s="182"/>
      <c r="E29" s="182"/>
      <c r="F29" s="182"/>
      <c r="G29" s="182"/>
      <c r="H29" s="182"/>
      <c r="I29" s="182"/>
      <c r="J29" s="182"/>
      <c r="K29" s="182"/>
      <c r="L29" s="182"/>
    </row>
    <row r="30" ht="15" spans="1:12">
      <c r="A30" s="182"/>
      <c r="B30" s="182"/>
      <c r="C30" s="182"/>
      <c r="D30" s="182"/>
      <c r="E30" s="182"/>
      <c r="F30" s="182"/>
      <c r="G30" s="182"/>
      <c r="H30" s="182"/>
      <c r="I30" s="182"/>
      <c r="J30" s="182"/>
      <c r="K30" s="182"/>
      <c r="L30" s="182"/>
    </row>
    <row r="31" ht="15" spans="1:12">
      <c r="A31" s="182"/>
      <c r="B31" s="182"/>
      <c r="C31" s="182"/>
      <c r="D31" s="182"/>
      <c r="E31" s="182"/>
      <c r="F31" s="182"/>
      <c r="G31" s="182"/>
      <c r="H31" s="182"/>
      <c r="I31" s="182"/>
      <c r="J31" s="182"/>
      <c r="K31" s="182"/>
      <c r="L31" s="182"/>
    </row>
    <row r="32" ht="15" spans="1:12">
      <c r="A32" s="182"/>
      <c r="B32" s="182"/>
      <c r="C32" s="182"/>
      <c r="D32" s="182"/>
      <c r="E32" s="182"/>
      <c r="F32" s="182"/>
      <c r="G32" s="182"/>
      <c r="H32" s="182"/>
      <c r="I32" s="182"/>
      <c r="J32" s="182"/>
      <c r="K32" s="182"/>
      <c r="L32" s="182"/>
    </row>
    <row r="33" ht="15" spans="1:12">
      <c r="A33" s="182"/>
      <c r="B33" s="182"/>
      <c r="C33" s="182"/>
      <c r="D33" s="182"/>
      <c r="E33" s="182"/>
      <c r="F33" s="182"/>
      <c r="G33" s="182"/>
      <c r="H33" s="182"/>
      <c r="I33" s="182"/>
      <c r="J33" s="182"/>
      <c r="K33" s="182"/>
      <c r="L33" s="182"/>
    </row>
    <row r="34" ht="15" spans="1:12">
      <c r="A34" s="182"/>
      <c r="B34" s="182"/>
      <c r="C34" s="182"/>
      <c r="D34" s="182"/>
      <c r="E34" s="182"/>
      <c r="F34" s="182"/>
      <c r="G34" s="182"/>
      <c r="H34" s="182"/>
      <c r="I34" s="182"/>
      <c r="J34" s="182"/>
      <c r="K34" s="182"/>
      <c r="L34" s="182"/>
    </row>
    <row r="35" ht="15" spans="1:12">
      <c r="A35" s="182"/>
      <c r="B35" s="182"/>
      <c r="C35" s="182"/>
      <c r="D35" s="182"/>
      <c r="E35" s="182"/>
      <c r="F35" s="182"/>
      <c r="G35" s="182"/>
      <c r="H35" s="182"/>
      <c r="I35" s="182"/>
      <c r="J35" s="182"/>
      <c r="K35" s="182"/>
      <c r="L35" s="182"/>
    </row>
    <row r="36" ht="15" spans="1:12">
      <c r="A36" s="182"/>
      <c r="B36" s="182"/>
      <c r="C36" s="182"/>
      <c r="D36" s="182"/>
      <c r="E36" s="182"/>
      <c r="F36" s="182"/>
      <c r="G36" s="182"/>
      <c r="H36" s="182"/>
      <c r="I36" s="182"/>
      <c r="J36" s="182"/>
      <c r="K36" s="182"/>
      <c r="L36" s="182"/>
    </row>
    <row r="37" ht="15" spans="1:12">
      <c r="A37" s="182"/>
      <c r="B37" s="182"/>
      <c r="C37" s="182"/>
      <c r="D37" s="182"/>
      <c r="E37" s="182"/>
      <c r="F37" s="182"/>
      <c r="G37" s="182"/>
      <c r="H37" s="182"/>
      <c r="I37" s="182"/>
      <c r="J37" s="182"/>
      <c r="K37" s="182"/>
      <c r="L37" s="182"/>
    </row>
    <row r="38" ht="15" spans="1:12">
      <c r="A38" s="182"/>
      <c r="B38" s="182"/>
      <c r="C38" s="182"/>
      <c r="D38" s="182"/>
      <c r="E38" s="182"/>
      <c r="F38" s="182"/>
      <c r="G38" s="182"/>
      <c r="H38" s="182"/>
      <c r="I38" s="182"/>
      <c r="J38" s="182"/>
      <c r="K38" s="182"/>
      <c r="L38" s="182"/>
    </row>
    <row r="39" ht="15" spans="1:12">
      <c r="A39" s="182"/>
      <c r="B39" s="182"/>
      <c r="C39" s="182"/>
      <c r="D39" s="182"/>
      <c r="E39" s="182"/>
      <c r="F39" s="182"/>
      <c r="G39" s="182"/>
      <c r="H39" s="182"/>
      <c r="I39" s="182"/>
      <c r="J39" s="182"/>
      <c r="K39" s="182"/>
      <c r="L39" s="182"/>
    </row>
    <row r="40" ht="15" spans="1:12">
      <c r="A40" s="182"/>
      <c r="B40" s="182"/>
      <c r="C40" s="182"/>
      <c r="D40" s="182"/>
      <c r="E40" s="182"/>
      <c r="F40" s="182"/>
      <c r="G40" s="182"/>
      <c r="H40" s="182"/>
      <c r="I40" s="182"/>
      <c r="J40" s="182"/>
      <c r="K40" s="182"/>
      <c r="L40" s="182"/>
    </row>
    <row r="41" ht="15" spans="1:12">
      <c r="A41" s="182"/>
      <c r="B41" s="182"/>
      <c r="C41" s="182"/>
      <c r="D41" s="182"/>
      <c r="E41" s="182"/>
      <c r="F41" s="182"/>
      <c r="G41" s="182"/>
      <c r="H41" s="182"/>
      <c r="I41" s="182"/>
      <c r="J41" s="182"/>
      <c r="K41" s="182"/>
      <c r="L41" s="182"/>
    </row>
    <row r="42" ht="15" spans="1:12">
      <c r="A42" s="182"/>
      <c r="B42" s="182"/>
      <c r="C42" s="182"/>
      <c r="D42" s="182"/>
      <c r="E42" s="182"/>
      <c r="F42" s="182"/>
      <c r="G42" s="182"/>
      <c r="H42" s="182"/>
      <c r="I42" s="182"/>
      <c r="J42" s="182"/>
      <c r="K42" s="182"/>
      <c r="L42" s="182"/>
    </row>
    <row r="43" ht="15" spans="1:12">
      <c r="A43" s="182"/>
      <c r="B43" s="182"/>
      <c r="C43" s="182"/>
      <c r="D43" s="182"/>
      <c r="E43" s="182"/>
      <c r="F43" s="182"/>
      <c r="G43" s="182"/>
      <c r="H43" s="182"/>
      <c r="I43" s="182"/>
      <c r="J43" s="182"/>
      <c r="K43" s="182"/>
      <c r="L43" s="182"/>
    </row>
    <row r="44" ht="15" spans="1:12">
      <c r="A44" s="182"/>
      <c r="B44" s="182"/>
      <c r="C44" s="182"/>
      <c r="D44" s="182"/>
      <c r="E44" s="182"/>
      <c r="F44" s="182"/>
      <c r="G44" s="182"/>
      <c r="H44" s="182"/>
      <c r="I44" s="182"/>
      <c r="J44" s="182"/>
      <c r="K44" s="182"/>
      <c r="L44" s="182"/>
    </row>
    <row r="45" ht="15" spans="1:12">
      <c r="A45" s="182"/>
      <c r="B45" s="182"/>
      <c r="C45" s="182"/>
      <c r="D45" s="182"/>
      <c r="E45" s="182"/>
      <c r="F45" s="182"/>
      <c r="G45" s="182"/>
      <c r="H45" s="182"/>
      <c r="I45" s="182"/>
      <c r="J45" s="182"/>
      <c r="K45" s="182"/>
      <c r="L45" s="182"/>
    </row>
    <row r="46" ht="15" spans="1:12">
      <c r="A46" s="182"/>
      <c r="B46" s="182"/>
      <c r="C46" s="182"/>
      <c r="D46" s="182"/>
      <c r="E46" s="182"/>
      <c r="F46" s="182"/>
      <c r="G46" s="182"/>
      <c r="H46" s="182"/>
      <c r="I46" s="182"/>
      <c r="J46" s="182"/>
      <c r="K46" s="182"/>
      <c r="L46" s="182"/>
    </row>
    <row r="47" ht="15" spans="1:12">
      <c r="A47" s="182"/>
      <c r="B47" s="182"/>
      <c r="C47" s="182"/>
      <c r="D47" s="182"/>
      <c r="E47" s="182"/>
      <c r="F47" s="182"/>
      <c r="G47" s="182"/>
      <c r="H47" s="182"/>
      <c r="I47" s="182"/>
      <c r="J47" s="182"/>
      <c r="K47" s="182"/>
      <c r="L47" s="182"/>
    </row>
    <row r="48" ht="15" spans="1:12">
      <c r="A48" s="182"/>
      <c r="B48" s="182"/>
      <c r="C48" s="182"/>
      <c r="D48" s="182"/>
      <c r="E48" s="182"/>
      <c r="F48" s="182"/>
      <c r="G48" s="182"/>
      <c r="H48" s="182"/>
      <c r="I48" s="182"/>
      <c r="J48" s="182"/>
      <c r="K48" s="182"/>
      <c r="L48" s="182"/>
    </row>
    <row r="49" ht="15" spans="1:12">
      <c r="A49" s="182"/>
      <c r="B49" s="182"/>
      <c r="C49" s="182"/>
      <c r="D49" s="182"/>
      <c r="E49" s="182"/>
      <c r="F49" s="182"/>
      <c r="G49" s="182"/>
      <c r="H49" s="182"/>
      <c r="I49" s="182"/>
      <c r="J49" s="182"/>
      <c r="K49" s="182"/>
      <c r="L49" s="182"/>
    </row>
    <row r="50" ht="15" spans="1:12">
      <c r="A50" s="182"/>
      <c r="B50" s="182"/>
      <c r="C50" s="182"/>
      <c r="D50" s="182"/>
      <c r="E50" s="182"/>
      <c r="F50" s="182"/>
      <c r="G50" s="182"/>
      <c r="H50" s="182"/>
      <c r="I50" s="182"/>
      <c r="J50" s="182"/>
      <c r="K50" s="182"/>
      <c r="L50" s="182"/>
    </row>
    <row r="51" ht="15" spans="1:12">
      <c r="A51" s="182"/>
      <c r="B51" s="182"/>
      <c r="C51" s="182"/>
      <c r="D51" s="182"/>
      <c r="E51" s="182"/>
      <c r="F51" s="182"/>
      <c r="G51" s="182"/>
      <c r="H51" s="182"/>
      <c r="I51" s="182"/>
      <c r="J51" s="182"/>
      <c r="K51" s="182"/>
      <c r="L51" s="182"/>
    </row>
    <row r="52" ht="15" spans="1:12">
      <c r="A52" s="182"/>
      <c r="B52" s="182"/>
      <c r="C52" s="182"/>
      <c r="D52" s="182"/>
      <c r="E52" s="182"/>
      <c r="F52" s="182"/>
      <c r="G52" s="182"/>
      <c r="H52" s="182"/>
      <c r="I52" s="182"/>
      <c r="J52" s="182"/>
      <c r="K52" s="182"/>
      <c r="L52" s="182"/>
    </row>
    <row r="53" ht="15" spans="1:12">
      <c r="A53" s="182"/>
      <c r="B53" s="182"/>
      <c r="C53" s="182"/>
      <c r="D53" s="182"/>
      <c r="E53" s="182"/>
      <c r="F53" s="182"/>
      <c r="G53" s="182"/>
      <c r="H53" s="182"/>
      <c r="I53" s="182"/>
      <c r="J53" s="182"/>
      <c r="K53" s="182"/>
      <c r="L53" s="182"/>
    </row>
    <row r="54" ht="15" spans="1:12">
      <c r="A54" s="182"/>
      <c r="B54" s="182"/>
      <c r="C54" s="182"/>
      <c r="D54" s="182"/>
      <c r="E54" s="182"/>
      <c r="F54" s="182"/>
      <c r="G54" s="182"/>
      <c r="H54" s="182"/>
      <c r="I54" s="182"/>
      <c r="J54" s="182"/>
      <c r="K54" s="182"/>
      <c r="L54" s="182"/>
    </row>
    <row r="55" ht="15" spans="1:12">
      <c r="A55" s="182"/>
      <c r="B55" s="182"/>
      <c r="C55" s="182"/>
      <c r="D55" s="182"/>
      <c r="E55" s="182"/>
      <c r="F55" s="182"/>
      <c r="G55" s="182"/>
      <c r="H55" s="182"/>
      <c r="I55" s="182"/>
      <c r="J55" s="182"/>
      <c r="K55" s="182"/>
      <c r="L55" s="182"/>
    </row>
    <row r="56" ht="15" spans="1:12">
      <c r="A56" s="182"/>
      <c r="B56" s="182"/>
      <c r="C56" s="182"/>
      <c r="D56" s="182"/>
      <c r="E56" s="182"/>
      <c r="F56" s="182"/>
      <c r="G56" s="182"/>
      <c r="H56" s="182"/>
      <c r="I56" s="182"/>
      <c r="J56" s="182"/>
      <c r="K56" s="182"/>
      <c r="L56" s="182"/>
    </row>
    <row r="57" ht="15" spans="1:12">
      <c r="A57" s="182"/>
      <c r="B57" s="182"/>
      <c r="C57" s="182"/>
      <c r="D57" s="182"/>
      <c r="E57" s="182"/>
      <c r="F57" s="182"/>
      <c r="G57" s="182"/>
      <c r="H57" s="182"/>
      <c r="I57" s="182"/>
      <c r="J57" s="182"/>
      <c r="K57" s="182"/>
      <c r="L57" s="182"/>
    </row>
    <row r="58" ht="15" spans="1:12">
      <c r="A58" s="182"/>
      <c r="B58" s="182"/>
      <c r="C58" s="182"/>
      <c r="D58" s="182"/>
      <c r="E58" s="182"/>
      <c r="F58" s="182"/>
      <c r="G58" s="182"/>
      <c r="H58" s="182"/>
      <c r="I58" s="182"/>
      <c r="J58" s="182"/>
      <c r="K58" s="182"/>
      <c r="L58" s="182"/>
    </row>
    <row r="59" ht="15" spans="1:12">
      <c r="A59" s="182"/>
      <c r="B59" s="182"/>
      <c r="C59" s="182"/>
      <c r="D59" s="182"/>
      <c r="E59" s="182"/>
      <c r="F59" s="182"/>
      <c r="G59" s="182"/>
      <c r="H59" s="182"/>
      <c r="I59" s="182"/>
      <c r="J59" s="182"/>
      <c r="K59" s="182"/>
      <c r="L59" s="182"/>
    </row>
    <row r="60" ht="15" spans="1:12">
      <c r="A60" s="182"/>
      <c r="B60" s="182"/>
      <c r="C60" s="182"/>
      <c r="D60" s="182"/>
      <c r="E60" s="182"/>
      <c r="F60" s="182"/>
      <c r="G60" s="182"/>
      <c r="H60" s="182"/>
      <c r="I60" s="182"/>
      <c r="J60" s="182"/>
      <c r="K60" s="182"/>
      <c r="L60" s="182"/>
    </row>
    <row r="61" ht="15" spans="1:12">
      <c r="A61" s="182"/>
      <c r="B61" s="182"/>
      <c r="C61" s="182"/>
      <c r="D61" s="182"/>
      <c r="E61" s="182"/>
      <c r="F61" s="182"/>
      <c r="G61" s="182"/>
      <c r="H61" s="182"/>
      <c r="I61" s="182"/>
      <c r="J61" s="182"/>
      <c r="K61" s="182"/>
      <c r="L61" s="182"/>
    </row>
    <row r="62" ht="15" spans="1:12">
      <c r="A62" s="182"/>
      <c r="B62" s="182"/>
      <c r="C62" s="182"/>
      <c r="D62" s="182"/>
      <c r="E62" s="182"/>
      <c r="F62" s="182"/>
      <c r="G62" s="182"/>
      <c r="H62" s="182"/>
      <c r="I62" s="182"/>
      <c r="J62" s="182"/>
      <c r="K62" s="182"/>
      <c r="L62" s="182"/>
    </row>
    <row r="63" ht="15" spans="1:12">
      <c r="A63" s="182"/>
      <c r="B63" s="182"/>
      <c r="C63" s="182"/>
      <c r="D63" s="182"/>
      <c r="E63" s="182"/>
      <c r="F63" s="182"/>
      <c r="G63" s="182"/>
      <c r="H63" s="182"/>
      <c r="I63" s="182"/>
      <c r="J63" s="182"/>
      <c r="K63" s="182"/>
      <c r="L63" s="182"/>
    </row>
    <row r="64" ht="15" spans="1:12">
      <c r="A64" s="182"/>
      <c r="B64" s="182"/>
      <c r="C64" s="182"/>
      <c r="D64" s="182"/>
      <c r="E64" s="182"/>
      <c r="F64" s="182"/>
      <c r="G64" s="182"/>
      <c r="H64" s="182"/>
      <c r="I64" s="182"/>
      <c r="J64" s="182"/>
      <c r="K64" s="182"/>
      <c r="L64" s="182"/>
    </row>
    <row r="65" ht="15" spans="1:12">
      <c r="A65" s="182"/>
      <c r="B65" s="182"/>
      <c r="C65" s="182"/>
      <c r="D65" s="182"/>
      <c r="E65" s="182"/>
      <c r="F65" s="182"/>
      <c r="G65" s="182"/>
      <c r="H65" s="182"/>
      <c r="I65" s="182"/>
      <c r="J65" s="182"/>
      <c r="K65" s="182"/>
      <c r="L65" s="182"/>
    </row>
    <row r="66" ht="15" spans="1:12">
      <c r="A66" s="182"/>
      <c r="B66" s="182"/>
      <c r="C66" s="182"/>
      <c r="D66" s="182"/>
      <c r="E66" s="182"/>
      <c r="F66" s="182"/>
      <c r="G66" s="182"/>
      <c r="H66" s="182"/>
      <c r="I66" s="182"/>
      <c r="J66" s="182"/>
      <c r="K66" s="182"/>
      <c r="L66" s="182"/>
    </row>
    <row r="67" ht="15" spans="1:12">
      <c r="A67" s="182"/>
      <c r="B67" s="182"/>
      <c r="C67" s="182"/>
      <c r="D67" s="182"/>
      <c r="E67" s="182"/>
      <c r="F67" s="182"/>
      <c r="G67" s="182"/>
      <c r="H67" s="182"/>
      <c r="I67" s="182"/>
      <c r="J67" s="182"/>
      <c r="K67" s="182"/>
      <c r="L67" s="182"/>
    </row>
    <row r="68" ht="15" spans="1:12">
      <c r="A68" s="182"/>
      <c r="B68" s="182"/>
      <c r="C68" s="182"/>
      <c r="D68" s="182"/>
      <c r="E68" s="182"/>
      <c r="F68" s="182"/>
      <c r="G68" s="182"/>
      <c r="H68" s="182"/>
      <c r="I68" s="182"/>
      <c r="J68" s="182"/>
      <c r="K68" s="182"/>
      <c r="L68" s="182"/>
    </row>
    <row r="69" ht="15" spans="1:12">
      <c r="A69" s="182"/>
      <c r="B69" s="182"/>
      <c r="C69" s="182"/>
      <c r="D69" s="182"/>
      <c r="E69" s="182"/>
      <c r="F69" s="182"/>
      <c r="G69" s="182"/>
      <c r="H69" s="182"/>
      <c r="I69" s="182"/>
      <c r="J69" s="182"/>
      <c r="K69" s="182"/>
      <c r="L69" s="182"/>
    </row>
    <row r="70" ht="15" spans="1:12">
      <c r="A70" s="182"/>
      <c r="B70" s="182"/>
      <c r="C70" s="182"/>
      <c r="D70" s="182"/>
      <c r="E70" s="182"/>
      <c r="F70" s="182"/>
      <c r="G70" s="182"/>
      <c r="H70" s="182"/>
      <c r="I70" s="182"/>
      <c r="J70" s="182"/>
      <c r="K70" s="182"/>
      <c r="L70" s="182"/>
    </row>
    <row r="71" ht="15" spans="1:12">
      <c r="A71" s="182"/>
      <c r="B71" s="182"/>
      <c r="C71" s="182"/>
      <c r="D71" s="182"/>
      <c r="E71" s="182"/>
      <c r="F71" s="182"/>
      <c r="G71" s="182"/>
      <c r="H71" s="182"/>
      <c r="I71" s="182"/>
      <c r="J71" s="182"/>
      <c r="K71" s="182"/>
      <c r="L71" s="182"/>
    </row>
    <row r="72" ht="15" spans="1:12">
      <c r="A72" s="182"/>
      <c r="B72" s="182"/>
      <c r="C72" s="182"/>
      <c r="D72" s="182"/>
      <c r="E72" s="182"/>
      <c r="F72" s="182"/>
      <c r="G72" s="182"/>
      <c r="H72" s="182"/>
      <c r="I72" s="182"/>
      <c r="J72" s="182"/>
      <c r="K72" s="182"/>
      <c r="L72" s="182"/>
    </row>
    <row r="73" ht="15" spans="1:12">
      <c r="A73" s="182"/>
      <c r="B73" s="182"/>
      <c r="C73" s="182"/>
      <c r="D73" s="182"/>
      <c r="E73" s="182"/>
      <c r="F73" s="182"/>
      <c r="G73" s="182"/>
      <c r="H73" s="182"/>
      <c r="I73" s="182"/>
      <c r="J73" s="182"/>
      <c r="K73" s="182"/>
      <c r="L73" s="182"/>
    </row>
    <row r="74" ht="15" spans="1:12">
      <c r="A74" s="182"/>
      <c r="B74" s="182"/>
      <c r="C74" s="182"/>
      <c r="D74" s="182"/>
      <c r="E74" s="182"/>
      <c r="F74" s="182"/>
      <c r="G74" s="182"/>
      <c r="H74" s="182"/>
      <c r="I74" s="182"/>
      <c r="J74" s="182"/>
      <c r="K74" s="182"/>
      <c r="L74" s="182"/>
    </row>
    <row r="75" ht="15" spans="1:12">
      <c r="A75" s="182"/>
      <c r="B75" s="182"/>
      <c r="C75" s="182"/>
      <c r="D75" s="182"/>
      <c r="E75" s="182"/>
      <c r="F75" s="182"/>
      <c r="G75" s="182"/>
      <c r="H75" s="182"/>
      <c r="I75" s="182"/>
      <c r="J75" s="182"/>
      <c r="K75" s="182"/>
      <c r="L75" s="182"/>
    </row>
    <row r="76" ht="15" spans="1:12">
      <c r="A76" s="182"/>
      <c r="B76" s="182"/>
      <c r="C76" s="182"/>
      <c r="D76" s="182"/>
      <c r="E76" s="182"/>
      <c r="F76" s="182"/>
      <c r="G76" s="182"/>
      <c r="H76" s="182"/>
      <c r="I76" s="182"/>
      <c r="J76" s="182"/>
      <c r="K76" s="182"/>
      <c r="L76" s="182"/>
    </row>
    <row r="77" ht="15" spans="1:12">
      <c r="A77" s="182"/>
      <c r="B77" s="182"/>
      <c r="C77" s="182"/>
      <c r="D77" s="182"/>
      <c r="E77" s="182"/>
      <c r="F77" s="182"/>
      <c r="G77" s="182"/>
      <c r="H77" s="182"/>
      <c r="I77" s="182"/>
      <c r="J77" s="182"/>
      <c r="K77" s="182"/>
      <c r="L77" s="182"/>
    </row>
    <row r="78" ht="15" spans="1:12">
      <c r="A78" s="182"/>
      <c r="B78" s="182"/>
      <c r="C78" s="182"/>
      <c r="D78" s="182"/>
      <c r="E78" s="182"/>
      <c r="F78" s="182"/>
      <c r="G78" s="182"/>
      <c r="H78" s="182"/>
      <c r="I78" s="182"/>
      <c r="J78" s="182"/>
      <c r="K78" s="182"/>
      <c r="L78" s="182"/>
    </row>
    <row r="79" ht="15" spans="1:12">
      <c r="A79" s="182"/>
      <c r="B79" s="182"/>
      <c r="C79" s="182"/>
      <c r="D79" s="182"/>
      <c r="E79" s="182"/>
      <c r="F79" s="182"/>
      <c r="G79" s="182"/>
      <c r="H79" s="182"/>
      <c r="I79" s="182"/>
      <c r="J79" s="182"/>
      <c r="K79" s="182"/>
      <c r="L79" s="182"/>
    </row>
    <row r="80" ht="15" spans="1:12">
      <c r="A80" s="182"/>
      <c r="B80" s="182"/>
      <c r="C80" s="182"/>
      <c r="D80" s="182"/>
      <c r="E80" s="182"/>
      <c r="F80" s="182"/>
      <c r="G80" s="182"/>
      <c r="H80" s="182"/>
      <c r="I80" s="182"/>
      <c r="J80" s="182"/>
      <c r="K80" s="182"/>
      <c r="L80" s="182"/>
    </row>
    <row r="81" ht="15" spans="1:12">
      <c r="A81" s="182"/>
      <c r="B81" s="182"/>
      <c r="C81" s="182"/>
      <c r="D81" s="182"/>
      <c r="E81" s="182"/>
      <c r="F81" s="182"/>
      <c r="G81" s="182"/>
      <c r="H81" s="182"/>
      <c r="I81" s="182"/>
      <c r="J81" s="182"/>
      <c r="K81" s="182"/>
      <c r="L81" s="182"/>
    </row>
    <row r="82" ht="15" spans="1:12">
      <c r="A82" s="182"/>
      <c r="B82" s="182"/>
      <c r="C82" s="182"/>
      <c r="D82" s="182"/>
      <c r="E82" s="182"/>
      <c r="F82" s="182"/>
      <c r="G82" s="182"/>
      <c r="H82" s="182"/>
      <c r="I82" s="182"/>
      <c r="J82" s="182"/>
      <c r="K82" s="182"/>
      <c r="L82" s="182"/>
    </row>
    <row r="83" ht="15" spans="1:12">
      <c r="A83" s="182"/>
      <c r="B83" s="182"/>
      <c r="C83" s="182"/>
      <c r="D83" s="182"/>
      <c r="E83" s="182"/>
      <c r="F83" s="182"/>
      <c r="G83" s="182"/>
      <c r="H83" s="182"/>
      <c r="I83" s="182"/>
      <c r="J83" s="182"/>
      <c r="K83" s="182"/>
      <c r="L83" s="182"/>
    </row>
    <row r="84" ht="15" spans="1:12">
      <c r="A84" s="182"/>
      <c r="B84" s="182"/>
      <c r="C84" s="182"/>
      <c r="D84" s="182"/>
      <c r="E84" s="182"/>
      <c r="F84" s="182"/>
      <c r="G84" s="182"/>
      <c r="H84" s="182"/>
      <c r="I84" s="182"/>
      <c r="J84" s="182"/>
      <c r="K84" s="182"/>
      <c r="L84" s="182"/>
    </row>
    <row r="85" ht="15" spans="1:12">
      <c r="A85" s="182"/>
      <c r="B85" s="182"/>
      <c r="C85" s="182"/>
      <c r="D85" s="182"/>
      <c r="E85" s="182"/>
      <c r="F85" s="182"/>
      <c r="G85" s="182"/>
      <c r="H85" s="182"/>
      <c r="I85" s="182"/>
      <c r="J85" s="182"/>
      <c r="K85" s="182"/>
      <c r="L85" s="182"/>
    </row>
    <row r="86" ht="15" spans="1:12">
      <c r="A86" s="182"/>
      <c r="B86" s="182"/>
      <c r="C86" s="182"/>
      <c r="D86" s="182"/>
      <c r="E86" s="182"/>
      <c r="F86" s="182"/>
      <c r="G86" s="182"/>
      <c r="H86" s="182"/>
      <c r="I86" s="182"/>
      <c r="J86" s="182"/>
      <c r="K86" s="182"/>
      <c r="L86" s="182"/>
    </row>
    <row r="87" ht="15" spans="1:12">
      <c r="A87" s="182"/>
      <c r="B87" s="182"/>
      <c r="C87" s="182"/>
      <c r="D87" s="182"/>
      <c r="E87" s="182"/>
      <c r="F87" s="182"/>
      <c r="G87" s="182"/>
      <c r="H87" s="182"/>
      <c r="I87" s="182"/>
      <c r="J87" s="182"/>
      <c r="K87" s="182"/>
      <c r="L87" s="182"/>
    </row>
    <row r="88" ht="15" spans="1:12">
      <c r="A88" s="182"/>
      <c r="B88" s="182"/>
      <c r="C88" s="182"/>
      <c r="D88" s="182"/>
      <c r="E88" s="182"/>
      <c r="F88" s="182"/>
      <c r="G88" s="182"/>
      <c r="H88" s="182"/>
      <c r="I88" s="182"/>
      <c r="J88" s="182"/>
      <c r="K88" s="182"/>
      <c r="L88" s="182"/>
    </row>
    <row r="89" ht="15" spans="1:12">
      <c r="A89" s="182"/>
      <c r="B89" s="182"/>
      <c r="C89" s="182"/>
      <c r="D89" s="182"/>
      <c r="E89" s="182"/>
      <c r="F89" s="182"/>
      <c r="G89" s="182"/>
      <c r="H89" s="182"/>
      <c r="I89" s="182"/>
      <c r="J89" s="182"/>
      <c r="K89" s="182"/>
      <c r="L89" s="182"/>
    </row>
    <row r="90" ht="15" spans="1:12">
      <c r="A90" s="182"/>
      <c r="B90" s="182"/>
      <c r="C90" s="182"/>
      <c r="D90" s="182"/>
      <c r="E90" s="182"/>
      <c r="F90" s="182"/>
      <c r="G90" s="182"/>
      <c r="H90" s="182"/>
      <c r="I90" s="182"/>
      <c r="J90" s="182"/>
      <c r="K90" s="182"/>
      <c r="L90" s="182"/>
    </row>
    <row r="91" ht="15" spans="1:12">
      <c r="A91" s="182"/>
      <c r="B91" s="182"/>
      <c r="C91" s="182"/>
      <c r="D91" s="182"/>
      <c r="E91" s="182"/>
      <c r="F91" s="182"/>
      <c r="G91" s="182"/>
      <c r="H91" s="182"/>
      <c r="I91" s="182"/>
      <c r="J91" s="182"/>
      <c r="K91" s="182"/>
      <c r="L91" s="182"/>
    </row>
    <row r="92" ht="15" spans="1:12">
      <c r="A92" s="182"/>
      <c r="B92" s="182"/>
      <c r="C92" s="182"/>
      <c r="D92" s="182"/>
      <c r="E92" s="182"/>
      <c r="F92" s="182"/>
      <c r="G92" s="182"/>
      <c r="H92" s="182"/>
      <c r="I92" s="182"/>
      <c r="J92" s="182"/>
      <c r="K92" s="182"/>
      <c r="L92" s="182"/>
    </row>
    <row r="93" ht="15" spans="1:12">
      <c r="A93" s="182"/>
      <c r="B93" s="182"/>
      <c r="C93" s="182"/>
      <c r="D93" s="182"/>
      <c r="E93" s="182"/>
      <c r="F93" s="182"/>
      <c r="G93" s="182"/>
      <c r="H93" s="182"/>
      <c r="I93" s="182"/>
      <c r="J93" s="182"/>
      <c r="K93" s="182"/>
      <c r="L93" s="182"/>
    </row>
    <row r="94" ht="15" spans="1:12">
      <c r="A94" s="182"/>
      <c r="B94" s="182"/>
      <c r="C94" s="182"/>
      <c r="D94" s="182"/>
      <c r="E94" s="182"/>
      <c r="F94" s="182"/>
      <c r="G94" s="182"/>
      <c r="H94" s="182"/>
      <c r="I94" s="182"/>
      <c r="J94" s="182"/>
      <c r="K94" s="182"/>
      <c r="L94" s="182"/>
    </row>
    <row r="95" ht="15" spans="1:12">
      <c r="A95" s="182"/>
      <c r="B95" s="182"/>
      <c r="C95" s="182"/>
      <c r="D95" s="182"/>
      <c r="E95" s="182"/>
      <c r="F95" s="182"/>
      <c r="G95" s="182"/>
      <c r="H95" s="182"/>
      <c r="I95" s="182"/>
      <c r="J95" s="182"/>
      <c r="K95" s="182"/>
      <c r="L95" s="182"/>
    </row>
    <row r="96" ht="15" spans="1:12">
      <c r="A96" s="182"/>
      <c r="B96" s="182"/>
      <c r="C96" s="182"/>
      <c r="D96" s="182"/>
      <c r="E96" s="182"/>
      <c r="F96" s="182"/>
      <c r="G96" s="182"/>
      <c r="H96" s="182"/>
      <c r="I96" s="182"/>
      <c r="J96" s="182"/>
      <c r="K96" s="182"/>
      <c r="L96" s="182"/>
    </row>
    <row r="97" ht="15" spans="1:12">
      <c r="A97" s="182"/>
      <c r="B97" s="182"/>
      <c r="C97" s="182"/>
      <c r="D97" s="182"/>
      <c r="E97" s="182"/>
      <c r="F97" s="182"/>
      <c r="G97" s="182"/>
      <c r="H97" s="182"/>
      <c r="I97" s="182"/>
      <c r="J97" s="182"/>
      <c r="K97" s="182"/>
      <c r="L97" s="182"/>
    </row>
    <row r="98" ht="15" spans="1:12">
      <c r="A98" s="182"/>
      <c r="B98" s="182"/>
      <c r="C98" s="182"/>
      <c r="D98" s="182"/>
      <c r="E98" s="182"/>
      <c r="F98" s="182"/>
      <c r="G98" s="182"/>
      <c r="H98" s="182"/>
      <c r="I98" s="182"/>
      <c r="J98" s="182"/>
      <c r="K98" s="182"/>
      <c r="L98" s="182"/>
    </row>
    <row r="99" ht="15" spans="1:12">
      <c r="A99" s="182"/>
      <c r="B99" s="182"/>
      <c r="C99" s="182"/>
      <c r="D99" s="182"/>
      <c r="E99" s="182"/>
      <c r="F99" s="182"/>
      <c r="G99" s="182"/>
      <c r="H99" s="182"/>
      <c r="I99" s="182"/>
      <c r="J99" s="182"/>
      <c r="K99" s="182"/>
      <c r="L99" s="182"/>
    </row>
    <row r="100" ht="15" spans="1:12">
      <c r="A100" s="182"/>
      <c r="B100" s="182"/>
      <c r="C100" s="182"/>
      <c r="D100" s="182"/>
      <c r="E100" s="182"/>
      <c r="F100" s="182"/>
      <c r="G100" s="182"/>
      <c r="H100" s="182"/>
      <c r="I100" s="182"/>
      <c r="J100" s="182"/>
      <c r="K100" s="182"/>
      <c r="L100" s="182"/>
    </row>
    <row r="101" ht="15" spans="1:12">
      <c r="A101" s="182"/>
      <c r="B101" s="182"/>
      <c r="C101" s="182"/>
      <c r="D101" s="182"/>
      <c r="E101" s="182"/>
      <c r="F101" s="182"/>
      <c r="G101" s="182"/>
      <c r="H101" s="182"/>
      <c r="I101" s="182"/>
      <c r="J101" s="182"/>
      <c r="K101" s="182"/>
      <c r="L101" s="182"/>
    </row>
    <row r="102" ht="15" spans="1:12">
      <c r="A102" s="182"/>
      <c r="B102" s="182"/>
      <c r="C102" s="182"/>
      <c r="D102" s="182"/>
      <c r="E102" s="182"/>
      <c r="F102" s="182"/>
      <c r="G102" s="182"/>
      <c r="H102" s="182"/>
      <c r="I102" s="182"/>
      <c r="J102" s="182"/>
      <c r="K102" s="182"/>
      <c r="L102" s="182"/>
    </row>
    <row r="103" ht="15" spans="1:12">
      <c r="A103" s="182"/>
      <c r="B103" s="182"/>
      <c r="C103" s="182"/>
      <c r="D103" s="182"/>
      <c r="E103" s="182"/>
      <c r="F103" s="182"/>
      <c r="G103" s="182"/>
      <c r="H103" s="182"/>
      <c r="I103" s="182"/>
      <c r="J103" s="182"/>
      <c r="K103" s="182"/>
      <c r="L103" s="182"/>
    </row>
    <row r="104" ht="15" spans="1:12">
      <c r="A104" s="182"/>
      <c r="B104" s="182"/>
      <c r="C104" s="182"/>
      <c r="D104" s="182"/>
      <c r="E104" s="182"/>
      <c r="F104" s="182"/>
      <c r="G104" s="182"/>
      <c r="H104" s="182"/>
      <c r="I104" s="182"/>
      <c r="J104" s="182"/>
      <c r="K104" s="182"/>
      <c r="L104" s="182"/>
    </row>
    <row r="105" ht="15" spans="1:12">
      <c r="A105" s="182"/>
      <c r="B105" s="182"/>
      <c r="C105" s="182"/>
      <c r="D105" s="182"/>
      <c r="E105" s="182"/>
      <c r="F105" s="182"/>
      <c r="G105" s="182"/>
      <c r="H105" s="182"/>
      <c r="I105" s="182"/>
      <c r="J105" s="182"/>
      <c r="K105" s="182"/>
      <c r="L105" s="182"/>
    </row>
    <row r="106" ht="15" spans="1:12">
      <c r="A106" s="182"/>
      <c r="B106" s="182"/>
      <c r="C106" s="182"/>
      <c r="D106" s="182"/>
      <c r="E106" s="182"/>
      <c r="F106" s="182"/>
      <c r="G106" s="182"/>
      <c r="H106" s="182"/>
      <c r="I106" s="182"/>
      <c r="J106" s="182"/>
      <c r="K106" s="182"/>
      <c r="L106" s="182"/>
    </row>
    <row r="107" ht="15" spans="1:12">
      <c r="A107" s="182"/>
      <c r="B107" s="182"/>
      <c r="C107" s="182"/>
      <c r="D107" s="182"/>
      <c r="E107" s="182"/>
      <c r="F107" s="182"/>
      <c r="G107" s="182"/>
      <c r="H107" s="182"/>
      <c r="I107" s="182"/>
      <c r="J107" s="182"/>
      <c r="K107" s="182"/>
      <c r="L107" s="182"/>
    </row>
    <row r="108" ht="15" spans="1:12">
      <c r="A108" s="182"/>
      <c r="B108" s="182"/>
      <c r="C108" s="182"/>
      <c r="D108" s="182"/>
      <c r="E108" s="182"/>
      <c r="F108" s="182"/>
      <c r="G108" s="182"/>
      <c r="H108" s="182"/>
      <c r="I108" s="182"/>
      <c r="J108" s="182"/>
      <c r="K108" s="182"/>
      <c r="L108" s="182"/>
    </row>
    <row r="109" ht="15" spans="1:12">
      <c r="A109" s="182"/>
      <c r="B109" s="182"/>
      <c r="C109" s="182"/>
      <c r="D109" s="182"/>
      <c r="E109" s="182"/>
      <c r="F109" s="182"/>
      <c r="G109" s="182"/>
      <c r="H109" s="182"/>
      <c r="I109" s="182"/>
      <c r="J109" s="182"/>
      <c r="K109" s="182"/>
      <c r="L109" s="182"/>
    </row>
    <row r="110" ht="15" spans="1:12">
      <c r="A110" s="182"/>
      <c r="B110" s="182"/>
      <c r="C110" s="182"/>
      <c r="D110" s="182"/>
      <c r="E110" s="182"/>
      <c r="F110" s="182"/>
      <c r="G110" s="182"/>
      <c r="H110" s="182"/>
      <c r="I110" s="182"/>
      <c r="J110" s="182"/>
      <c r="K110" s="182"/>
      <c r="L110" s="182"/>
    </row>
    <row r="111" ht="15" spans="1:12">
      <c r="A111" s="182"/>
      <c r="B111" s="182"/>
      <c r="C111" s="182"/>
      <c r="D111" s="182"/>
      <c r="E111" s="182"/>
      <c r="F111" s="182"/>
      <c r="G111" s="182"/>
      <c r="H111" s="182"/>
      <c r="I111" s="182"/>
      <c r="J111" s="182"/>
      <c r="K111" s="182"/>
      <c r="L111" s="182"/>
    </row>
    <row r="112" ht="15" spans="1:12">
      <c r="A112" s="182"/>
      <c r="B112" s="182"/>
      <c r="C112" s="182"/>
      <c r="D112" s="182"/>
      <c r="E112" s="182"/>
      <c r="F112" s="182"/>
      <c r="G112" s="182"/>
      <c r="H112" s="182"/>
      <c r="I112" s="182"/>
      <c r="J112" s="182"/>
      <c r="K112" s="182"/>
      <c r="L112" s="182"/>
    </row>
    <row r="113" ht="15" spans="1:12">
      <c r="A113" s="182"/>
      <c r="B113" s="182"/>
      <c r="C113" s="182"/>
      <c r="D113" s="182"/>
      <c r="E113" s="182"/>
      <c r="F113" s="182"/>
      <c r="G113" s="182"/>
      <c r="H113" s="182"/>
      <c r="I113" s="182"/>
      <c r="J113" s="182"/>
      <c r="K113" s="182"/>
      <c r="L113" s="182"/>
    </row>
    <row r="114" ht="15" spans="1:12">
      <c r="A114" s="182"/>
      <c r="B114" s="182"/>
      <c r="C114" s="182"/>
      <c r="D114" s="182"/>
      <c r="E114" s="182"/>
      <c r="F114" s="182"/>
      <c r="G114" s="182"/>
      <c r="H114" s="182"/>
      <c r="I114" s="182"/>
      <c r="J114" s="182"/>
      <c r="K114" s="182"/>
      <c r="L114" s="182"/>
    </row>
    <row r="115" ht="15" spans="1:12">
      <c r="A115" s="182"/>
      <c r="B115" s="182"/>
      <c r="C115" s="182"/>
      <c r="D115" s="182"/>
      <c r="E115" s="182"/>
      <c r="F115" s="182"/>
      <c r="G115" s="182"/>
      <c r="H115" s="182"/>
      <c r="I115" s="182"/>
      <c r="J115" s="182"/>
      <c r="K115" s="182"/>
      <c r="L115" s="182"/>
    </row>
    <row r="116" ht="15" spans="1:12">
      <c r="A116" s="182"/>
      <c r="B116" s="182"/>
      <c r="C116" s="182"/>
      <c r="D116" s="182"/>
      <c r="E116" s="182"/>
      <c r="F116" s="182"/>
      <c r="G116" s="182"/>
      <c r="H116" s="182"/>
      <c r="I116" s="182"/>
      <c r="J116" s="182"/>
      <c r="K116" s="182"/>
      <c r="L116" s="182"/>
    </row>
    <row r="117" ht="15" spans="1:12">
      <c r="A117" s="182"/>
      <c r="B117" s="182"/>
      <c r="C117" s="182"/>
      <c r="D117" s="182"/>
      <c r="E117" s="182"/>
      <c r="F117" s="182"/>
      <c r="G117" s="182"/>
      <c r="H117" s="182"/>
      <c r="I117" s="182"/>
      <c r="J117" s="182"/>
      <c r="K117" s="182"/>
      <c r="L117" s="182"/>
    </row>
    <row r="118" ht="15" spans="1:12">
      <c r="A118" s="182"/>
      <c r="B118" s="182"/>
      <c r="C118" s="182"/>
      <c r="D118" s="182"/>
      <c r="E118" s="182"/>
      <c r="F118" s="182"/>
      <c r="G118" s="182"/>
      <c r="H118" s="182"/>
      <c r="I118" s="182"/>
      <c r="J118" s="182"/>
      <c r="K118" s="182"/>
      <c r="L118" s="182"/>
    </row>
    <row r="119" ht="15" spans="1:12">
      <c r="A119" s="182"/>
      <c r="B119" s="182"/>
      <c r="C119" s="182"/>
      <c r="D119" s="182"/>
      <c r="E119" s="182"/>
      <c r="F119" s="182"/>
      <c r="G119" s="182"/>
      <c r="H119" s="182"/>
      <c r="I119" s="182"/>
      <c r="J119" s="182"/>
      <c r="K119" s="182"/>
      <c r="L119" s="182"/>
    </row>
    <row r="120" ht="15" spans="1:12">
      <c r="A120" s="182"/>
      <c r="B120" s="182"/>
      <c r="C120" s="182"/>
      <c r="D120" s="182"/>
      <c r="E120" s="182"/>
      <c r="F120" s="182"/>
      <c r="G120" s="182"/>
      <c r="H120" s="182"/>
      <c r="I120" s="182"/>
      <c r="J120" s="182"/>
      <c r="K120" s="182"/>
      <c r="L120" s="182"/>
    </row>
    <row r="121" ht="15" spans="1:12">
      <c r="A121" s="182"/>
      <c r="B121" s="182"/>
      <c r="C121" s="182"/>
      <c r="D121" s="182"/>
      <c r="E121" s="182"/>
      <c r="F121" s="182"/>
      <c r="G121" s="182"/>
      <c r="H121" s="182"/>
      <c r="I121" s="182"/>
      <c r="J121" s="182"/>
      <c r="K121" s="182"/>
      <c r="L121" s="182"/>
    </row>
    <row r="122" ht="15" spans="1:12">
      <c r="A122" s="182"/>
      <c r="B122" s="182"/>
      <c r="C122" s="182"/>
      <c r="D122" s="182"/>
      <c r="E122" s="182"/>
      <c r="F122" s="182"/>
      <c r="G122" s="182"/>
      <c r="H122" s="182"/>
      <c r="I122" s="182"/>
      <c r="J122" s="182"/>
      <c r="K122" s="182"/>
      <c r="L122" s="182"/>
    </row>
    <row r="123" ht="15" spans="1:12">
      <c r="A123" s="182"/>
      <c r="B123" s="182"/>
      <c r="C123" s="182"/>
      <c r="D123" s="182"/>
      <c r="E123" s="182"/>
      <c r="F123" s="182"/>
      <c r="G123" s="182"/>
      <c r="H123" s="182"/>
      <c r="I123" s="182"/>
      <c r="J123" s="182"/>
      <c r="K123" s="182"/>
      <c r="L123" s="182"/>
    </row>
    <row r="124" ht="15" spans="1:12">
      <c r="A124" s="182"/>
      <c r="B124" s="182"/>
      <c r="C124" s="182"/>
      <c r="D124" s="182"/>
      <c r="E124" s="182"/>
      <c r="F124" s="182"/>
      <c r="G124" s="182"/>
      <c r="H124" s="182"/>
      <c r="I124" s="182"/>
      <c r="J124" s="182"/>
      <c r="K124" s="182"/>
      <c r="L124" s="182"/>
    </row>
    <row r="125" ht="15" spans="1:12">
      <c r="A125" s="182"/>
      <c r="B125" s="182"/>
      <c r="C125" s="182"/>
      <c r="D125" s="182"/>
      <c r="E125" s="182"/>
      <c r="F125" s="182"/>
      <c r="G125" s="182"/>
      <c r="H125" s="182"/>
      <c r="I125" s="182"/>
      <c r="J125" s="182"/>
      <c r="K125" s="182"/>
      <c r="L125" s="182"/>
    </row>
    <row r="126" ht="15" spans="1:12">
      <c r="A126" s="182"/>
      <c r="B126" s="182"/>
      <c r="C126" s="182"/>
      <c r="D126" s="182"/>
      <c r="E126" s="182"/>
      <c r="F126" s="182"/>
      <c r="G126" s="182"/>
      <c r="H126" s="182"/>
      <c r="I126" s="182"/>
      <c r="J126" s="182"/>
      <c r="K126" s="182"/>
      <c r="L126" s="182"/>
    </row>
    <row r="127" ht="15" spans="1:12">
      <c r="A127" s="182"/>
      <c r="B127" s="182"/>
      <c r="C127" s="182"/>
      <c r="D127" s="182"/>
      <c r="E127" s="182"/>
      <c r="F127" s="182"/>
      <c r="G127" s="182"/>
      <c r="H127" s="182"/>
      <c r="I127" s="182"/>
      <c r="J127" s="182"/>
      <c r="K127" s="182"/>
      <c r="L127" s="182"/>
    </row>
    <row r="128" ht="15" spans="1:12">
      <c r="A128" s="182"/>
      <c r="B128" s="182"/>
      <c r="C128" s="182"/>
      <c r="D128" s="182"/>
      <c r="E128" s="182"/>
      <c r="F128" s="182"/>
      <c r="G128" s="182"/>
      <c r="H128" s="182"/>
      <c r="I128" s="182"/>
      <c r="J128" s="182"/>
      <c r="K128" s="182"/>
      <c r="L128" s="182"/>
    </row>
    <row r="129" ht="15" spans="1:12">
      <c r="A129" s="182"/>
      <c r="B129" s="182"/>
      <c r="C129" s="182"/>
      <c r="D129" s="182"/>
      <c r="E129" s="182"/>
      <c r="F129" s="182"/>
      <c r="G129" s="182"/>
      <c r="H129" s="182"/>
      <c r="I129" s="182"/>
      <c r="J129" s="182"/>
      <c r="K129" s="182"/>
      <c r="L129" s="182"/>
    </row>
    <row r="130" ht="15" spans="1:12">
      <c r="A130" s="182"/>
      <c r="B130" s="182"/>
      <c r="C130" s="182"/>
      <c r="D130" s="182"/>
      <c r="E130" s="182"/>
      <c r="F130" s="182"/>
      <c r="G130" s="182"/>
      <c r="H130" s="182"/>
      <c r="I130" s="182"/>
      <c r="J130" s="182"/>
      <c r="K130" s="182"/>
      <c r="L130" s="182"/>
    </row>
    <row r="131" ht="15" spans="1:12">
      <c r="A131" s="182"/>
      <c r="B131" s="182"/>
      <c r="C131" s="182"/>
      <c r="D131" s="182"/>
      <c r="E131" s="182"/>
      <c r="F131" s="182"/>
      <c r="G131" s="182"/>
      <c r="H131" s="182"/>
      <c r="I131" s="182"/>
      <c r="J131" s="182"/>
      <c r="K131" s="182"/>
      <c r="L131" s="182"/>
    </row>
    <row r="132" ht="15" spans="1:12">
      <c r="A132" s="182"/>
      <c r="B132" s="182"/>
      <c r="C132" s="182"/>
      <c r="D132" s="182"/>
      <c r="E132" s="182"/>
      <c r="F132" s="182"/>
      <c r="G132" s="182"/>
      <c r="H132" s="182"/>
      <c r="I132" s="182"/>
      <c r="J132" s="182"/>
      <c r="K132" s="182"/>
      <c r="L132" s="182"/>
    </row>
    <row r="133" ht="15" spans="1:12">
      <c r="A133" s="182"/>
      <c r="B133" s="182"/>
      <c r="C133" s="182"/>
      <c r="D133" s="182"/>
      <c r="E133" s="182"/>
      <c r="F133" s="182"/>
      <c r="G133" s="182"/>
      <c r="H133" s="182"/>
      <c r="I133" s="182"/>
      <c r="J133" s="182"/>
      <c r="K133" s="182"/>
      <c r="L133" s="182"/>
    </row>
    <row r="134" ht="15" spans="1:12">
      <c r="A134" s="182"/>
      <c r="B134" s="182"/>
      <c r="C134" s="182"/>
      <c r="D134" s="182"/>
      <c r="E134" s="182"/>
      <c r="F134" s="182"/>
      <c r="G134" s="182"/>
      <c r="H134" s="182"/>
      <c r="I134" s="182"/>
      <c r="J134" s="182"/>
      <c r="K134" s="182"/>
      <c r="L134" s="182"/>
    </row>
    <row r="135" ht="15" spans="1:12">
      <c r="A135" s="182"/>
      <c r="B135" s="182"/>
      <c r="C135" s="182"/>
      <c r="D135" s="182"/>
      <c r="E135" s="182"/>
      <c r="F135" s="182"/>
      <c r="G135" s="182"/>
      <c r="H135" s="182"/>
      <c r="I135" s="182"/>
      <c r="J135" s="182"/>
      <c r="K135" s="182"/>
      <c r="L135" s="182"/>
    </row>
    <row r="136" ht="15" spans="1:12">
      <c r="A136" s="182"/>
      <c r="B136" s="182"/>
      <c r="C136" s="182"/>
      <c r="D136" s="182"/>
      <c r="E136" s="182"/>
      <c r="F136" s="182"/>
      <c r="G136" s="182"/>
      <c r="H136" s="182"/>
      <c r="I136" s="182"/>
      <c r="J136" s="182"/>
      <c r="K136" s="182"/>
      <c r="L136" s="182"/>
    </row>
    <row r="137" ht="15" spans="1:12">
      <c r="A137" s="182"/>
      <c r="B137" s="182"/>
      <c r="C137" s="182"/>
      <c r="D137" s="182"/>
      <c r="E137" s="182"/>
      <c r="F137" s="182"/>
      <c r="G137" s="182"/>
      <c r="H137" s="182"/>
      <c r="I137" s="182"/>
      <c r="J137" s="182"/>
      <c r="K137" s="182"/>
      <c r="L137" s="182"/>
    </row>
    <row r="138" ht="15" spans="1:12">
      <c r="A138" s="182"/>
      <c r="B138" s="182"/>
      <c r="C138" s="182"/>
      <c r="D138" s="182"/>
      <c r="E138" s="182"/>
      <c r="F138" s="182"/>
      <c r="G138" s="182"/>
      <c r="H138" s="182"/>
      <c r="I138" s="182"/>
      <c r="J138" s="182"/>
      <c r="K138" s="182"/>
      <c r="L138" s="182"/>
    </row>
    <row r="139" ht="15" spans="1:12">
      <c r="A139" s="182"/>
      <c r="B139" s="182"/>
      <c r="C139" s="182"/>
      <c r="D139" s="182"/>
      <c r="E139" s="182"/>
      <c r="F139" s="182"/>
      <c r="G139" s="182"/>
      <c r="H139" s="182"/>
      <c r="I139" s="182"/>
      <c r="J139" s="182"/>
      <c r="K139" s="182"/>
      <c r="L139" s="182"/>
    </row>
    <row r="140" ht="15" spans="1:12">
      <c r="A140" s="182"/>
      <c r="B140" s="182"/>
      <c r="C140" s="182"/>
      <c r="D140" s="182"/>
      <c r="E140" s="182"/>
      <c r="F140" s="182"/>
      <c r="G140" s="182"/>
      <c r="H140" s="182"/>
      <c r="I140" s="182"/>
      <c r="J140" s="182"/>
      <c r="K140" s="182"/>
      <c r="L140" s="182"/>
    </row>
    <row r="141" ht="15" spans="1:12">
      <c r="A141" s="182"/>
      <c r="B141" s="182"/>
      <c r="C141" s="182"/>
      <c r="D141" s="182"/>
      <c r="E141" s="182"/>
      <c r="F141" s="182"/>
      <c r="G141" s="182"/>
      <c r="H141" s="182"/>
      <c r="I141" s="182"/>
      <c r="J141" s="182"/>
      <c r="K141" s="182"/>
      <c r="L141" s="182"/>
    </row>
    <row r="142" ht="15" spans="1:12">
      <c r="A142" s="182"/>
      <c r="B142" s="182"/>
      <c r="C142" s="182"/>
      <c r="D142" s="182"/>
      <c r="E142" s="182"/>
      <c r="F142" s="182"/>
      <c r="G142" s="182"/>
      <c r="H142" s="182"/>
      <c r="I142" s="182"/>
      <c r="J142" s="182"/>
      <c r="K142" s="182"/>
      <c r="L142" s="182"/>
    </row>
    <row r="143" ht="15" spans="1:12">
      <c r="A143" s="182"/>
      <c r="B143" s="182"/>
      <c r="C143" s="182"/>
      <c r="D143" s="182"/>
      <c r="E143" s="182"/>
      <c r="F143" s="182"/>
      <c r="G143" s="182"/>
      <c r="H143" s="182"/>
      <c r="I143" s="182"/>
      <c r="J143" s="182"/>
      <c r="K143" s="182"/>
      <c r="L143" s="182"/>
    </row>
    <row r="144" ht="15" spans="1:12">
      <c r="A144" s="182"/>
      <c r="B144" s="182"/>
      <c r="C144" s="182"/>
      <c r="D144" s="182"/>
      <c r="E144" s="182"/>
      <c r="F144" s="182"/>
      <c r="G144" s="182"/>
      <c r="H144" s="182"/>
      <c r="I144" s="182"/>
      <c r="J144" s="182"/>
      <c r="K144" s="182"/>
      <c r="L144" s="182"/>
    </row>
    <row r="145" ht="15" spans="1:12">
      <c r="A145" s="182"/>
      <c r="B145" s="182"/>
      <c r="C145" s="182"/>
      <c r="D145" s="182"/>
      <c r="E145" s="182"/>
      <c r="F145" s="182"/>
      <c r="G145" s="182"/>
      <c r="H145" s="182"/>
      <c r="I145" s="182"/>
      <c r="J145" s="182"/>
      <c r="K145" s="182"/>
      <c r="L145" s="182"/>
    </row>
    <row r="146" ht="15" spans="1:12">
      <c r="A146" s="182"/>
      <c r="B146" s="182"/>
      <c r="C146" s="182"/>
      <c r="D146" s="182"/>
      <c r="E146" s="182"/>
      <c r="F146" s="182"/>
      <c r="G146" s="182"/>
      <c r="H146" s="182"/>
      <c r="I146" s="182"/>
      <c r="J146" s="182"/>
      <c r="K146" s="182"/>
      <c r="L146" s="182"/>
    </row>
    <row r="147" ht="15" spans="1:12">
      <c r="A147" s="182"/>
      <c r="B147" s="182"/>
      <c r="C147" s="182"/>
      <c r="D147" s="182"/>
      <c r="E147" s="182"/>
      <c r="F147" s="182"/>
      <c r="G147" s="182"/>
      <c r="H147" s="182"/>
      <c r="I147" s="182"/>
      <c r="J147" s="182"/>
      <c r="K147" s="182"/>
      <c r="L147" s="182"/>
    </row>
    <row r="148" ht="15" spans="1:12">
      <c r="A148" s="182"/>
      <c r="B148" s="182"/>
      <c r="C148" s="182"/>
      <c r="D148" s="182"/>
      <c r="E148" s="182"/>
      <c r="F148" s="182"/>
      <c r="G148" s="182"/>
      <c r="H148" s="182"/>
      <c r="I148" s="182"/>
      <c r="J148" s="182"/>
      <c r="K148" s="182"/>
      <c r="L148" s="182"/>
    </row>
    <row r="149" ht="15" spans="1:12">
      <c r="A149" s="182"/>
      <c r="B149" s="182"/>
      <c r="C149" s="182"/>
      <c r="D149" s="182"/>
      <c r="E149" s="182"/>
      <c r="F149" s="182"/>
      <c r="G149" s="182"/>
      <c r="H149" s="182"/>
      <c r="I149" s="182"/>
      <c r="J149" s="182"/>
      <c r="K149" s="182"/>
      <c r="L149" s="182"/>
    </row>
    <row r="150" ht="15" spans="1:12">
      <c r="A150" s="182"/>
      <c r="B150" s="182"/>
      <c r="C150" s="182"/>
      <c r="D150" s="182"/>
      <c r="E150" s="182"/>
      <c r="F150" s="182"/>
      <c r="G150" s="182"/>
      <c r="H150" s="182"/>
      <c r="I150" s="182"/>
      <c r="J150" s="182"/>
      <c r="K150" s="182"/>
      <c r="L150" s="182"/>
    </row>
    <row r="151" ht="15" spans="1:12">
      <c r="A151" s="182"/>
      <c r="B151" s="182"/>
      <c r="C151" s="182"/>
      <c r="D151" s="182"/>
      <c r="E151" s="182"/>
      <c r="F151" s="182"/>
      <c r="G151" s="182"/>
      <c r="H151" s="182"/>
      <c r="I151" s="182"/>
      <c r="J151" s="182"/>
      <c r="K151" s="182"/>
      <c r="L151" s="182"/>
    </row>
    <row r="152" ht="15" spans="1:12">
      <c r="A152" s="182"/>
      <c r="B152" s="182"/>
      <c r="C152" s="182"/>
      <c r="D152" s="182"/>
      <c r="E152" s="182"/>
      <c r="F152" s="182"/>
      <c r="G152" s="182"/>
      <c r="H152" s="182"/>
      <c r="I152" s="182"/>
      <c r="J152" s="182"/>
      <c r="K152" s="182"/>
      <c r="L152" s="182"/>
    </row>
    <row r="153" ht="15" spans="1:12">
      <c r="A153" s="182"/>
      <c r="B153" s="182"/>
      <c r="C153" s="182"/>
      <c r="D153" s="182"/>
      <c r="E153" s="182"/>
      <c r="F153" s="182"/>
      <c r="G153" s="182"/>
      <c r="H153" s="182"/>
      <c r="I153" s="182"/>
      <c r="J153" s="182"/>
      <c r="K153" s="182"/>
      <c r="L153" s="182"/>
    </row>
    <row r="154" ht="15" spans="1:12">
      <c r="A154" s="182"/>
      <c r="B154" s="182"/>
      <c r="C154" s="182"/>
      <c r="D154" s="182"/>
      <c r="E154" s="182"/>
      <c r="F154" s="182"/>
      <c r="G154" s="182"/>
      <c r="H154" s="182"/>
      <c r="I154" s="182"/>
      <c r="J154" s="182"/>
      <c r="K154" s="182"/>
      <c r="L154" s="182"/>
    </row>
    <row r="155" ht="15" spans="1:12">
      <c r="A155" s="182"/>
      <c r="B155" s="182"/>
      <c r="C155" s="182"/>
      <c r="D155" s="182"/>
      <c r="E155" s="182"/>
      <c r="F155" s="182"/>
      <c r="G155" s="182"/>
      <c r="H155" s="182"/>
      <c r="I155" s="182"/>
      <c r="J155" s="182"/>
      <c r="K155" s="182"/>
      <c r="L155" s="182"/>
    </row>
    <row r="156" ht="15" spans="1:12">
      <c r="A156" s="182"/>
      <c r="B156" s="182"/>
      <c r="C156" s="182"/>
      <c r="D156" s="182"/>
      <c r="E156" s="182"/>
      <c r="F156" s="182"/>
      <c r="G156" s="182"/>
      <c r="H156" s="182"/>
      <c r="I156" s="182"/>
      <c r="J156" s="182"/>
      <c r="K156" s="182"/>
      <c r="L156" s="182"/>
    </row>
    <row r="157" ht="15" spans="1:12">
      <c r="A157" s="182"/>
      <c r="B157" s="182"/>
      <c r="C157" s="182"/>
      <c r="D157" s="182"/>
      <c r="E157" s="182"/>
      <c r="F157" s="182"/>
      <c r="G157" s="182"/>
      <c r="H157" s="182"/>
      <c r="I157" s="182"/>
      <c r="J157" s="182"/>
      <c r="K157" s="182"/>
      <c r="L157" s="182"/>
    </row>
    <row r="158" ht="15" spans="1:12">
      <c r="A158" s="182"/>
      <c r="B158" s="182"/>
      <c r="C158" s="182"/>
      <c r="D158" s="182"/>
      <c r="E158" s="182"/>
      <c r="F158" s="182"/>
      <c r="G158" s="182"/>
      <c r="H158" s="182"/>
      <c r="I158" s="182"/>
      <c r="J158" s="182"/>
      <c r="K158" s="182"/>
      <c r="L158" s="182"/>
    </row>
    <row r="159" ht="15" spans="1:12">
      <c r="A159" s="182"/>
      <c r="B159" s="182"/>
      <c r="C159" s="182"/>
      <c r="D159" s="182"/>
      <c r="E159" s="182"/>
      <c r="F159" s="182"/>
      <c r="G159" s="182"/>
      <c r="H159" s="182"/>
      <c r="I159" s="182"/>
      <c r="J159" s="182"/>
      <c r="K159" s="182"/>
      <c r="L159" s="182"/>
    </row>
    <row r="160" ht="15" spans="1:12">
      <c r="A160" s="182"/>
      <c r="B160" s="182"/>
      <c r="C160" s="182"/>
      <c r="D160" s="182"/>
      <c r="E160" s="182"/>
      <c r="F160" s="182"/>
      <c r="G160" s="182"/>
      <c r="H160" s="182"/>
      <c r="I160" s="182"/>
      <c r="J160" s="182"/>
      <c r="K160" s="182"/>
      <c r="L160" s="182"/>
    </row>
    <row r="161" ht="15" spans="1:12">
      <c r="A161" s="182"/>
      <c r="B161" s="182"/>
      <c r="C161" s="182"/>
      <c r="D161" s="182"/>
      <c r="E161" s="182"/>
      <c r="F161" s="182"/>
      <c r="G161" s="182"/>
      <c r="H161" s="182"/>
      <c r="I161" s="182"/>
      <c r="J161" s="182"/>
      <c r="K161" s="182"/>
      <c r="L161" s="182"/>
    </row>
    <row r="162" ht="15" spans="1:12">
      <c r="A162" s="182"/>
      <c r="B162" s="182"/>
      <c r="C162" s="182"/>
      <c r="D162" s="182"/>
      <c r="E162" s="182"/>
      <c r="F162" s="182"/>
      <c r="G162" s="182"/>
      <c r="H162" s="182"/>
      <c r="I162" s="182"/>
      <c r="J162" s="182"/>
      <c r="K162" s="182"/>
      <c r="L162" s="182"/>
    </row>
    <row r="163" ht="15" spans="1:12">
      <c r="A163" s="182"/>
      <c r="B163" s="182"/>
      <c r="C163" s="182"/>
      <c r="D163" s="182"/>
      <c r="E163" s="182"/>
      <c r="F163" s="182"/>
      <c r="G163" s="182"/>
      <c r="H163" s="182"/>
      <c r="I163" s="182"/>
      <c r="J163" s="182"/>
      <c r="K163" s="182"/>
      <c r="L163" s="182"/>
    </row>
    <row r="164" ht="15" spans="1:12">
      <c r="A164" s="182"/>
      <c r="B164" s="182"/>
      <c r="C164" s="182"/>
      <c r="D164" s="182"/>
      <c r="E164" s="182"/>
      <c r="F164" s="182"/>
      <c r="G164" s="182"/>
      <c r="H164" s="182"/>
      <c r="I164" s="182"/>
      <c r="J164" s="182"/>
      <c r="K164" s="182"/>
      <c r="L164" s="182"/>
    </row>
    <row r="165" ht="15" spans="1:12">
      <c r="A165" s="182"/>
      <c r="B165" s="182"/>
      <c r="C165" s="182"/>
      <c r="D165" s="182"/>
      <c r="E165" s="182"/>
      <c r="F165" s="182"/>
      <c r="G165" s="182"/>
      <c r="H165" s="182"/>
      <c r="I165" s="182"/>
      <c r="J165" s="182"/>
      <c r="K165" s="182"/>
      <c r="L165" s="182"/>
    </row>
    <row r="166" ht="15" spans="1:12">
      <c r="A166" s="182"/>
      <c r="B166" s="182"/>
      <c r="C166" s="182"/>
      <c r="D166" s="182"/>
      <c r="E166" s="182"/>
      <c r="F166" s="182"/>
      <c r="G166" s="182"/>
      <c r="H166" s="182"/>
      <c r="I166" s="182"/>
      <c r="J166" s="182"/>
      <c r="K166" s="182"/>
      <c r="L166" s="182"/>
    </row>
    <row r="167" ht="15" spans="1:12">
      <c r="A167" s="182"/>
      <c r="B167" s="182"/>
      <c r="C167" s="182"/>
      <c r="D167" s="182"/>
      <c r="E167" s="182"/>
      <c r="F167" s="182"/>
      <c r="G167" s="182"/>
      <c r="H167" s="182"/>
      <c r="I167" s="182"/>
      <c r="J167" s="182"/>
      <c r="K167" s="182"/>
      <c r="L167" s="182"/>
    </row>
    <row r="168" ht="15" spans="1:12">
      <c r="A168" s="182"/>
      <c r="B168" s="182"/>
      <c r="C168" s="182"/>
      <c r="D168" s="182"/>
      <c r="E168" s="182"/>
      <c r="F168" s="182"/>
      <c r="G168" s="182"/>
      <c r="H168" s="182"/>
      <c r="I168" s="182"/>
      <c r="J168" s="182"/>
      <c r="K168" s="182"/>
      <c r="L168" s="182"/>
    </row>
    <row r="169" ht="15" spans="1:12">
      <c r="A169" s="182"/>
      <c r="B169" s="182"/>
      <c r="C169" s="182"/>
      <c r="D169" s="182"/>
      <c r="E169" s="182"/>
      <c r="F169" s="182"/>
      <c r="G169" s="182"/>
      <c r="H169" s="182"/>
      <c r="I169" s="182"/>
      <c r="J169" s="182"/>
      <c r="K169" s="182"/>
      <c r="L169" s="182"/>
    </row>
    <row r="170" ht="15" spans="1:12">
      <c r="A170" s="182"/>
      <c r="B170" s="182"/>
      <c r="C170" s="182"/>
      <c r="D170" s="182"/>
      <c r="E170" s="182"/>
      <c r="F170" s="182"/>
      <c r="G170" s="182"/>
      <c r="H170" s="182"/>
      <c r="I170" s="182"/>
      <c r="J170" s="182"/>
      <c r="K170" s="182"/>
      <c r="L170" s="182"/>
    </row>
    <row r="171" ht="15" spans="1:12">
      <c r="A171" s="182"/>
      <c r="B171" s="182"/>
      <c r="C171" s="182"/>
      <c r="D171" s="182"/>
      <c r="E171" s="182"/>
      <c r="F171" s="182"/>
      <c r="G171" s="182"/>
      <c r="H171" s="182"/>
      <c r="I171" s="182"/>
      <c r="J171" s="182"/>
      <c r="K171" s="182"/>
      <c r="L171" s="182"/>
    </row>
    <row r="172" ht="15" spans="1:12">
      <c r="A172" s="182"/>
      <c r="B172" s="182"/>
      <c r="C172" s="182"/>
      <c r="D172" s="182"/>
      <c r="E172" s="182"/>
      <c r="F172" s="182"/>
      <c r="G172" s="182"/>
      <c r="H172" s="182"/>
      <c r="I172" s="182"/>
      <c r="J172" s="182"/>
      <c r="K172" s="182"/>
      <c r="L172" s="182"/>
    </row>
    <row r="173" ht="15" spans="1:12">
      <c r="A173" s="182"/>
      <c r="B173" s="182"/>
      <c r="C173" s="182"/>
      <c r="D173" s="182"/>
      <c r="E173" s="182"/>
      <c r="F173" s="182"/>
      <c r="G173" s="182"/>
      <c r="H173" s="182"/>
      <c r="I173" s="182"/>
      <c r="J173" s="182"/>
      <c r="K173" s="182"/>
      <c r="L173" s="182"/>
    </row>
    <row r="174" ht="15" spans="1:12">
      <c r="A174" s="182"/>
      <c r="B174" s="182"/>
      <c r="C174" s="182"/>
      <c r="D174" s="182"/>
      <c r="E174" s="182"/>
      <c r="F174" s="182"/>
      <c r="G174" s="182"/>
      <c r="H174" s="182"/>
      <c r="I174" s="182"/>
      <c r="J174" s="182"/>
      <c r="K174" s="182"/>
      <c r="L174" s="182"/>
    </row>
    <row r="175" ht="15" spans="1:12">
      <c r="A175" s="182"/>
      <c r="B175" s="182"/>
      <c r="C175" s="182"/>
      <c r="D175" s="182"/>
      <c r="E175" s="182"/>
      <c r="F175" s="182"/>
      <c r="G175" s="182"/>
      <c r="H175" s="182"/>
      <c r="I175" s="182"/>
      <c r="J175" s="182"/>
      <c r="K175" s="182"/>
      <c r="L175" s="182"/>
    </row>
    <row r="176" ht="15" spans="1:12">
      <c r="A176" s="182"/>
      <c r="B176" s="182"/>
      <c r="C176" s="182"/>
      <c r="D176" s="182"/>
      <c r="E176" s="182"/>
      <c r="F176" s="182"/>
      <c r="G176" s="182"/>
      <c r="H176" s="182"/>
      <c r="I176" s="182"/>
      <c r="J176" s="182"/>
      <c r="K176" s="182"/>
      <c r="L176" s="182"/>
    </row>
    <row r="177" ht="15" spans="1:12">
      <c r="A177" s="182"/>
      <c r="B177" s="182"/>
      <c r="C177" s="182"/>
      <c r="D177" s="182"/>
      <c r="E177" s="182"/>
      <c r="F177" s="182"/>
      <c r="G177" s="182"/>
      <c r="H177" s="182"/>
      <c r="I177" s="182"/>
      <c r="J177" s="182"/>
      <c r="K177" s="182"/>
      <c r="L177" s="182"/>
    </row>
    <row r="178" ht="15" spans="1:12">
      <c r="A178" s="182"/>
      <c r="B178" s="182"/>
      <c r="C178" s="182"/>
      <c r="D178" s="182"/>
      <c r="E178" s="182"/>
      <c r="F178" s="182"/>
      <c r="G178" s="182"/>
      <c r="H178" s="182"/>
      <c r="I178" s="182"/>
      <c r="J178" s="182"/>
      <c r="K178" s="182"/>
      <c r="L178" s="182"/>
    </row>
    <row r="179" ht="15" spans="1:12">
      <c r="A179" s="182"/>
      <c r="B179" s="182"/>
      <c r="C179" s="182"/>
      <c r="D179" s="182"/>
      <c r="E179" s="182"/>
      <c r="F179" s="182"/>
      <c r="G179" s="182"/>
      <c r="H179" s="182"/>
      <c r="I179" s="182"/>
      <c r="J179" s="182"/>
      <c r="K179" s="182"/>
      <c r="L179" s="182"/>
    </row>
    <row r="180" ht="15" spans="1:12">
      <c r="A180" s="182"/>
      <c r="B180" s="182"/>
      <c r="C180" s="182"/>
      <c r="D180" s="182"/>
      <c r="E180" s="182"/>
      <c r="F180" s="182"/>
      <c r="G180" s="182"/>
      <c r="H180" s="182"/>
      <c r="I180" s="182"/>
      <c r="J180" s="182"/>
      <c r="K180" s="182"/>
      <c r="L180" s="182"/>
    </row>
    <row r="181" ht="15" spans="1:12">
      <c r="A181" s="182"/>
      <c r="B181" s="182"/>
      <c r="C181" s="182"/>
      <c r="D181" s="182"/>
      <c r="E181" s="182"/>
      <c r="F181" s="182"/>
      <c r="G181" s="182"/>
      <c r="H181" s="182"/>
      <c r="I181" s="182"/>
      <c r="J181" s="182"/>
      <c r="K181" s="182"/>
      <c r="L181" s="182"/>
    </row>
    <row r="182" ht="15" spans="1:12">
      <c r="A182" s="182"/>
      <c r="B182" s="182"/>
      <c r="C182" s="182"/>
      <c r="D182" s="182"/>
      <c r="E182" s="182"/>
      <c r="F182" s="182"/>
      <c r="G182" s="182"/>
      <c r="H182" s="182"/>
      <c r="I182" s="182"/>
      <c r="J182" s="182"/>
      <c r="K182" s="182"/>
      <c r="L182" s="182"/>
    </row>
    <row r="183" ht="15" spans="1:12">
      <c r="A183" s="182"/>
      <c r="B183" s="182"/>
      <c r="C183" s="182"/>
      <c r="D183" s="182"/>
      <c r="E183" s="182"/>
      <c r="F183" s="182"/>
      <c r="G183" s="182"/>
      <c r="H183" s="182"/>
      <c r="I183" s="182"/>
      <c r="J183" s="182"/>
      <c r="K183" s="182"/>
      <c r="L183" s="182"/>
    </row>
    <row r="184" ht="15" spans="1:12">
      <c r="A184" s="182"/>
      <c r="B184" s="182"/>
      <c r="C184" s="182"/>
      <c r="D184" s="182"/>
      <c r="E184" s="182"/>
      <c r="F184" s="182"/>
      <c r="G184" s="182"/>
      <c r="H184" s="182"/>
      <c r="I184" s="182"/>
      <c r="J184" s="182"/>
      <c r="K184" s="182"/>
      <c r="L184" s="182"/>
    </row>
    <row r="185" ht="15" spans="1:12">
      <c r="A185" s="182"/>
      <c r="B185" s="182"/>
      <c r="C185" s="182"/>
      <c r="D185" s="182"/>
      <c r="E185" s="182"/>
      <c r="F185" s="182"/>
      <c r="G185" s="182"/>
      <c r="H185" s="182"/>
      <c r="I185" s="182"/>
      <c r="J185" s="182"/>
      <c r="K185" s="182"/>
      <c r="L185" s="182"/>
    </row>
    <row r="186" ht="15" spans="1:12">
      <c r="A186" s="182"/>
      <c r="B186" s="182"/>
      <c r="C186" s="182"/>
      <c r="D186" s="182"/>
      <c r="E186" s="182"/>
      <c r="F186" s="182"/>
      <c r="G186" s="182"/>
      <c r="H186" s="182"/>
      <c r="I186" s="182"/>
      <c r="J186" s="182"/>
      <c r="K186" s="182"/>
      <c r="L186" s="182"/>
    </row>
    <row r="187" ht="15" spans="1:12">
      <c r="A187" s="182"/>
      <c r="B187" s="182"/>
      <c r="C187" s="182"/>
      <c r="D187" s="182"/>
      <c r="E187" s="182"/>
      <c r="F187" s="182"/>
      <c r="G187" s="182"/>
      <c r="H187" s="182"/>
      <c r="I187" s="182"/>
      <c r="J187" s="182"/>
      <c r="K187" s="182"/>
      <c r="L187" s="182"/>
    </row>
    <row r="188" ht="15" spans="1:12">
      <c r="A188" s="182"/>
      <c r="B188" s="182"/>
      <c r="C188" s="182"/>
      <c r="D188" s="182"/>
      <c r="E188" s="182"/>
      <c r="F188" s="182"/>
      <c r="G188" s="182"/>
      <c r="H188" s="182"/>
      <c r="I188" s="182"/>
      <c r="J188" s="182"/>
      <c r="K188" s="182"/>
      <c r="L188" s="182"/>
    </row>
    <row r="189" ht="15" spans="1:12">
      <c r="A189" s="182"/>
      <c r="B189" s="182"/>
      <c r="C189" s="182"/>
      <c r="D189" s="182"/>
      <c r="E189" s="182"/>
      <c r="F189" s="182"/>
      <c r="G189" s="182"/>
      <c r="H189" s="182"/>
      <c r="I189" s="182"/>
      <c r="J189" s="182"/>
      <c r="K189" s="182"/>
      <c r="L189" s="182"/>
    </row>
    <row r="190" ht="15" spans="1:12">
      <c r="A190" s="182"/>
      <c r="B190" s="182"/>
      <c r="C190" s="182"/>
      <c r="D190" s="182"/>
      <c r="E190" s="182"/>
      <c r="F190" s="182"/>
      <c r="G190" s="182"/>
      <c r="H190" s="182"/>
      <c r="I190" s="182"/>
      <c r="J190" s="182"/>
      <c r="K190" s="182"/>
      <c r="L190" s="182"/>
    </row>
    <row r="191" ht="15" spans="1:12">
      <c r="A191" s="182"/>
      <c r="B191" s="182"/>
      <c r="C191" s="182"/>
      <c r="D191" s="182"/>
      <c r="E191" s="182"/>
      <c r="F191" s="182"/>
      <c r="G191" s="182"/>
      <c r="H191" s="182"/>
      <c r="I191" s="182"/>
      <c r="J191" s="182"/>
      <c r="K191" s="182"/>
      <c r="L191" s="182"/>
    </row>
    <row r="192" ht="15" spans="1:12">
      <c r="A192" s="182"/>
      <c r="B192" s="182"/>
      <c r="C192" s="182"/>
      <c r="D192" s="182"/>
      <c r="E192" s="182"/>
      <c r="F192" s="182"/>
      <c r="G192" s="182"/>
      <c r="H192" s="182"/>
      <c r="I192" s="182"/>
      <c r="J192" s="182"/>
      <c r="K192" s="182"/>
      <c r="L192" s="182"/>
    </row>
    <row r="193" ht="15" spans="1:12">
      <c r="A193" s="182"/>
      <c r="B193" s="182"/>
      <c r="C193" s="182"/>
      <c r="D193" s="182"/>
      <c r="E193" s="182"/>
      <c r="F193" s="182"/>
      <c r="G193" s="182"/>
      <c r="H193" s="182"/>
      <c r="I193" s="182"/>
      <c r="J193" s="182"/>
      <c r="K193" s="182"/>
      <c r="L193" s="182"/>
    </row>
    <row r="194" ht="15" spans="1:12">
      <c r="A194" s="182"/>
      <c r="B194" s="182"/>
      <c r="C194" s="182"/>
      <c r="D194" s="182"/>
      <c r="E194" s="182"/>
      <c r="F194" s="182"/>
      <c r="G194" s="182"/>
      <c r="H194" s="182"/>
      <c r="I194" s="182"/>
      <c r="J194" s="182"/>
      <c r="K194" s="182"/>
      <c r="L194" s="182"/>
    </row>
    <row r="195" ht="15" spans="1:12">
      <c r="A195" s="182"/>
      <c r="B195" s="182"/>
      <c r="C195" s="182"/>
      <c r="D195" s="182"/>
      <c r="E195" s="182"/>
      <c r="F195" s="182"/>
      <c r="G195" s="182"/>
      <c r="H195" s="182"/>
      <c r="I195" s="182"/>
      <c r="J195" s="182"/>
      <c r="K195" s="182"/>
      <c r="L195" s="182"/>
    </row>
    <row r="196" ht="15" spans="1:12">
      <c r="A196" s="182"/>
      <c r="B196" s="182"/>
      <c r="C196" s="182"/>
      <c r="D196" s="182"/>
      <c r="E196" s="182"/>
      <c r="F196" s="182"/>
      <c r="G196" s="182"/>
      <c r="H196" s="182"/>
      <c r="I196" s="182"/>
      <c r="J196" s="182"/>
      <c r="K196" s="182"/>
      <c r="L196" s="182"/>
    </row>
    <row r="197" ht="15" spans="1:12">
      <c r="A197" s="182"/>
      <c r="B197" s="182"/>
      <c r="C197" s="182"/>
      <c r="D197" s="182"/>
      <c r="E197" s="182"/>
      <c r="F197" s="182"/>
      <c r="G197" s="182"/>
      <c r="H197" s="182"/>
      <c r="I197" s="182"/>
      <c r="J197" s="182"/>
      <c r="K197" s="182"/>
      <c r="L197" s="182"/>
    </row>
    <row r="198" ht="15" spans="1:12">
      <c r="A198" s="182"/>
      <c r="B198" s="182"/>
      <c r="C198" s="182"/>
      <c r="D198" s="182"/>
      <c r="E198" s="182"/>
      <c r="F198" s="182"/>
      <c r="G198" s="182"/>
      <c r="H198" s="182"/>
      <c r="I198" s="182"/>
      <c r="J198" s="182"/>
      <c r="K198" s="182"/>
      <c r="L198" s="182"/>
    </row>
    <row r="199" ht="15" spans="1:12">
      <c r="A199" s="182"/>
      <c r="B199" s="182"/>
      <c r="C199" s="182"/>
      <c r="D199" s="182"/>
      <c r="E199" s="182"/>
      <c r="F199" s="182"/>
      <c r="G199" s="182"/>
      <c r="H199" s="182"/>
      <c r="I199" s="182"/>
      <c r="J199" s="182"/>
      <c r="K199" s="182"/>
      <c r="L199" s="182"/>
    </row>
  </sheetData>
  <mergeCells count="5">
    <mergeCell ref="C12:D12"/>
    <mergeCell ref="A14:E14"/>
    <mergeCell ref="A2:A4"/>
    <mergeCell ref="E1:E10"/>
    <mergeCell ref="E11:E13"/>
  </mergeCells>
  <pageMargins left="0.7" right="0.7" top="0.75" bottom="0.75" header="0.3" footer="0.3"/>
  <headerFooter/>
  <ignoredErrors>
    <ignoredError sqref="C2:C4"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00"/>
  <sheetViews>
    <sheetView topLeftCell="A5" workbookViewId="0">
      <pane xSplit="3" topLeftCell="D1" activePane="topRight" state="frozen"/>
      <selection/>
      <selection pane="topRight" activeCell="C23" sqref="C23"/>
    </sheetView>
  </sheetViews>
  <sheetFormatPr defaultColWidth="10" defaultRowHeight="14.4"/>
  <cols>
    <col min="1" max="1" width="10.712962962963" customWidth="1"/>
    <col min="2" max="2" width="12.5740740740741" customWidth="1"/>
    <col min="3" max="3" width="25.4259259259259" customWidth="1"/>
    <col min="4" max="5" width="11" customWidth="1"/>
    <col min="6" max="6" width="10.712962962963" customWidth="1"/>
    <col min="7" max="7" width="11" customWidth="1"/>
    <col min="8" max="11" width="11.712962962963" customWidth="1"/>
    <col min="12" max="12" width="13.1388888888889" customWidth="1"/>
    <col min="13" max="14" width="14.1388888888889" customWidth="1"/>
    <col min="15" max="15" width="15.1388888888889" customWidth="1"/>
    <col min="16" max="16" width="13.4259259259259" customWidth="1"/>
    <col min="17" max="17" width="14" customWidth="1"/>
    <col min="18" max="18" width="11.8518518518519" customWidth="1"/>
    <col min="19" max="19" width="13.712962962963" customWidth="1"/>
    <col min="20" max="20" width="17" customWidth="1"/>
    <col min="21" max="21" width="12.1388888888889" customWidth="1"/>
    <col min="22" max="22" width="13.8518518518519" customWidth="1"/>
    <col min="23" max="23" width="26.287037037037" customWidth="1"/>
    <col min="24" max="24" width="21.5740740740741" customWidth="1"/>
    <col min="25" max="25" width="23.287037037037" customWidth="1"/>
    <col min="26" max="32" width="10.5740740740741" customWidth="1"/>
  </cols>
  <sheetData>
    <row r="1" ht="35" customHeight="1" spans="1:32">
      <c r="A1" s="1" t="s">
        <v>35</v>
      </c>
      <c r="B1" s="1" t="s">
        <v>37</v>
      </c>
      <c r="C1" s="2" t="s">
        <v>38</v>
      </c>
      <c r="D1" s="3" t="s">
        <v>470</v>
      </c>
      <c r="E1" s="3" t="s">
        <v>471</v>
      </c>
      <c r="F1" s="3" t="s">
        <v>472</v>
      </c>
      <c r="G1" s="4">
        <v>235</v>
      </c>
      <c r="H1" s="5" t="s">
        <v>473</v>
      </c>
      <c r="I1" s="5" t="s">
        <v>474</v>
      </c>
      <c r="J1" s="58" t="s">
        <v>475</v>
      </c>
      <c r="K1" s="59" t="s">
        <v>476</v>
      </c>
      <c r="L1" s="59" t="s">
        <v>477</v>
      </c>
      <c r="M1" s="60" t="s">
        <v>478</v>
      </c>
      <c r="N1" s="61" t="s">
        <v>479</v>
      </c>
      <c r="O1" s="62" t="s">
        <v>480</v>
      </c>
      <c r="P1" s="3" t="s">
        <v>481</v>
      </c>
      <c r="Q1" s="100" t="s">
        <v>482</v>
      </c>
      <c r="R1" s="101" t="s">
        <v>483</v>
      </c>
      <c r="S1" s="5" t="s">
        <v>484</v>
      </c>
      <c r="T1" s="102" t="s">
        <v>485</v>
      </c>
      <c r="U1" s="56"/>
      <c r="V1" s="56"/>
      <c r="W1" s="56"/>
      <c r="X1" s="56"/>
      <c r="Y1" s="56"/>
      <c r="Z1" s="132"/>
      <c r="AA1" s="132"/>
      <c r="AB1" s="132"/>
      <c r="AC1" s="132"/>
      <c r="AD1" s="132"/>
      <c r="AE1" s="132"/>
      <c r="AF1" s="132"/>
    </row>
    <row r="2" ht="20" customHeight="1" spans="1:32">
      <c r="A2" s="6" t="s">
        <v>40</v>
      </c>
      <c r="B2" s="7" t="s">
        <v>42</v>
      </c>
      <c r="C2" s="8" t="s">
        <v>43</v>
      </c>
      <c r="D2" s="9">
        <v>44</v>
      </c>
      <c r="E2" s="9">
        <v>37</v>
      </c>
      <c r="F2" s="10">
        <v>39</v>
      </c>
      <c r="G2" s="11">
        <f>D2*20%+E2*30%+F2*50%</f>
        <v>39.4</v>
      </c>
      <c r="H2" s="12">
        <f>ROUND(G2*120%,0)</f>
        <v>47</v>
      </c>
      <c r="I2" s="63">
        <v>29</v>
      </c>
      <c r="J2" s="64">
        <f t="shared" ref="J2:J38" si="0">I2/G2</f>
        <v>0.736040609137056</v>
      </c>
      <c r="K2" s="65">
        <f t="shared" ref="K2:K7" si="1">ROUND(J2*H2,0)</f>
        <v>35</v>
      </c>
      <c r="L2" s="66">
        <v>629</v>
      </c>
      <c r="M2" s="66">
        <f t="shared" ref="M2:M7" si="2">(N2+P2+R2)*105%</f>
        <v>46092.9</v>
      </c>
      <c r="N2" s="67">
        <f t="shared" ref="N2:N7" si="3">L2*H2</f>
        <v>29563</v>
      </c>
      <c r="O2" s="68">
        <v>188</v>
      </c>
      <c r="P2" s="66">
        <f t="shared" ref="P2:P7" si="4">O2*H2</f>
        <v>8836</v>
      </c>
      <c r="Q2" s="68">
        <v>117</v>
      </c>
      <c r="R2" s="70">
        <f t="shared" ref="R2:R7" si="5">Q2*H2</f>
        <v>5499</v>
      </c>
      <c r="S2" s="66">
        <f t="shared" ref="S2:S7" si="6">ROUND(H2*28%,0)</f>
        <v>13</v>
      </c>
      <c r="T2" s="66">
        <f t="shared" ref="T2:T7" si="7">ROUND(H2*20%,0)</f>
        <v>9</v>
      </c>
      <c r="U2" s="57"/>
      <c r="V2" s="103" t="s">
        <v>486</v>
      </c>
      <c r="W2" s="27"/>
      <c r="X2" s="56"/>
      <c r="Y2" s="56"/>
      <c r="Z2" s="132"/>
      <c r="AA2" s="132"/>
      <c r="AB2" s="132"/>
      <c r="AC2" s="132"/>
      <c r="AD2" s="132"/>
      <c r="AE2" s="132"/>
      <c r="AF2" s="132"/>
    </row>
    <row r="3" ht="12" customHeight="1" spans="1:32">
      <c r="A3" s="13"/>
      <c r="B3" s="7" t="s">
        <v>45</v>
      </c>
      <c r="C3" s="14" t="s">
        <v>46</v>
      </c>
      <c r="D3" s="15">
        <v>248</v>
      </c>
      <c r="E3" s="15">
        <v>205</v>
      </c>
      <c r="F3" s="16">
        <v>215</v>
      </c>
      <c r="G3" s="11">
        <f>D3*20%+E3*30%+F3*50%</f>
        <v>218.6</v>
      </c>
      <c r="H3" s="12">
        <f>ROUND(G3*120%,0)</f>
        <v>262</v>
      </c>
      <c r="I3" s="69">
        <v>184</v>
      </c>
      <c r="J3" s="64">
        <f t="shared" si="0"/>
        <v>0.841720036596523</v>
      </c>
      <c r="K3" s="65">
        <f t="shared" si="1"/>
        <v>221</v>
      </c>
      <c r="L3" s="66">
        <v>726</v>
      </c>
      <c r="M3" s="66">
        <f t="shared" si="2"/>
        <v>302334.9</v>
      </c>
      <c r="N3" s="67">
        <f t="shared" si="3"/>
        <v>190212</v>
      </c>
      <c r="O3" s="68">
        <v>229</v>
      </c>
      <c r="P3" s="66">
        <f t="shared" si="4"/>
        <v>59998</v>
      </c>
      <c r="Q3" s="68">
        <v>144</v>
      </c>
      <c r="R3" s="70">
        <f t="shared" si="5"/>
        <v>37728</v>
      </c>
      <c r="S3" s="66">
        <f t="shared" si="6"/>
        <v>73</v>
      </c>
      <c r="T3" s="66">
        <f t="shared" si="7"/>
        <v>52</v>
      </c>
      <c r="U3" s="57"/>
      <c r="V3" s="104" t="s">
        <v>5</v>
      </c>
      <c r="W3" s="105" t="s">
        <v>487</v>
      </c>
      <c r="X3" s="56"/>
      <c r="Y3" s="56"/>
      <c r="Z3" s="132"/>
      <c r="AA3" s="132"/>
      <c r="AB3" s="132"/>
      <c r="AC3" s="132"/>
      <c r="AD3" s="132"/>
      <c r="AE3" s="132"/>
      <c r="AF3" s="132"/>
    </row>
    <row r="4" ht="12" customHeight="1" spans="1:32">
      <c r="A4" s="13"/>
      <c r="B4" s="7" t="s">
        <v>47</v>
      </c>
      <c r="C4" s="14" t="s">
        <v>48</v>
      </c>
      <c r="D4" s="15">
        <v>55</v>
      </c>
      <c r="E4" s="15">
        <v>38</v>
      </c>
      <c r="F4" s="16">
        <v>31</v>
      </c>
      <c r="G4" s="11">
        <f>D4*20%+E4*30%+F4*50%</f>
        <v>37.9</v>
      </c>
      <c r="H4" s="12">
        <f>ROUND(G4*120%,0)</f>
        <v>45</v>
      </c>
      <c r="I4" s="69">
        <v>34</v>
      </c>
      <c r="J4" s="64">
        <f t="shared" si="0"/>
        <v>0.897097625329815</v>
      </c>
      <c r="K4" s="65">
        <f t="shared" si="1"/>
        <v>40</v>
      </c>
      <c r="L4" s="66">
        <v>819</v>
      </c>
      <c r="M4" s="66">
        <f t="shared" si="2"/>
        <v>52116.75</v>
      </c>
      <c r="N4" s="67">
        <f t="shared" si="3"/>
        <v>36855</v>
      </c>
      <c r="O4" s="68">
        <v>199</v>
      </c>
      <c r="P4" s="66">
        <f t="shared" si="4"/>
        <v>8955</v>
      </c>
      <c r="Q4" s="68">
        <v>85</v>
      </c>
      <c r="R4" s="70">
        <f t="shared" si="5"/>
        <v>3825</v>
      </c>
      <c r="S4" s="66">
        <f t="shared" si="6"/>
        <v>13</v>
      </c>
      <c r="T4" s="66">
        <f t="shared" si="7"/>
        <v>9</v>
      </c>
      <c r="U4" s="57"/>
      <c r="V4" s="104" t="s">
        <v>13</v>
      </c>
      <c r="W4" s="33" t="s">
        <v>488</v>
      </c>
      <c r="X4" s="56"/>
      <c r="Y4" s="56"/>
      <c r="Z4" s="132"/>
      <c r="AA4" s="132"/>
      <c r="AB4" s="132"/>
      <c r="AC4" s="132"/>
      <c r="AD4" s="132"/>
      <c r="AE4" s="132"/>
      <c r="AF4" s="132"/>
    </row>
    <row r="5" ht="12" customHeight="1" spans="1:32">
      <c r="A5" s="13"/>
      <c r="B5" s="7" t="s">
        <v>49</v>
      </c>
      <c r="C5" s="14" t="s">
        <v>50</v>
      </c>
      <c r="D5" s="15">
        <v>146</v>
      </c>
      <c r="E5" s="15">
        <v>179</v>
      </c>
      <c r="F5" s="16">
        <v>226</v>
      </c>
      <c r="G5" s="11">
        <f>D5*20%+E5*30%+F5*50%</f>
        <v>195.9</v>
      </c>
      <c r="H5" s="12">
        <f>ROUND(G5*120%,0)</f>
        <v>235</v>
      </c>
      <c r="I5" s="69">
        <v>171</v>
      </c>
      <c r="J5" s="64">
        <f t="shared" si="0"/>
        <v>0.872894333843798</v>
      </c>
      <c r="K5" s="65">
        <f t="shared" si="1"/>
        <v>205</v>
      </c>
      <c r="L5" s="66">
        <v>667</v>
      </c>
      <c r="M5" s="66">
        <f t="shared" si="2"/>
        <v>243789</v>
      </c>
      <c r="N5" s="67">
        <f t="shared" si="3"/>
        <v>156745</v>
      </c>
      <c r="O5" s="68">
        <v>196</v>
      </c>
      <c r="P5" s="66">
        <f t="shared" si="4"/>
        <v>46060</v>
      </c>
      <c r="Q5" s="68">
        <v>125</v>
      </c>
      <c r="R5" s="70">
        <f t="shared" si="5"/>
        <v>29375</v>
      </c>
      <c r="S5" s="66">
        <f t="shared" si="6"/>
        <v>66</v>
      </c>
      <c r="T5" s="66">
        <f t="shared" si="7"/>
        <v>47</v>
      </c>
      <c r="U5" s="57"/>
      <c r="V5" s="27"/>
      <c r="W5" s="33" t="s">
        <v>489</v>
      </c>
      <c r="X5" s="56"/>
      <c r="Y5" s="56"/>
      <c r="Z5" s="132"/>
      <c r="AA5" s="132"/>
      <c r="AB5" s="132"/>
      <c r="AC5" s="132"/>
      <c r="AD5" s="132"/>
      <c r="AE5" s="132"/>
      <c r="AF5" s="132"/>
    </row>
    <row r="6" ht="12" customHeight="1" spans="1:32">
      <c r="A6" s="13"/>
      <c r="B6" s="7" t="s">
        <v>51</v>
      </c>
      <c r="C6" s="14" t="s">
        <v>52</v>
      </c>
      <c r="D6" s="15">
        <v>98</v>
      </c>
      <c r="E6" s="15">
        <v>89</v>
      </c>
      <c r="F6" s="17">
        <v>34</v>
      </c>
      <c r="G6" s="18">
        <v>102</v>
      </c>
      <c r="H6" s="19">
        <v>128</v>
      </c>
      <c r="I6" s="69">
        <v>51</v>
      </c>
      <c r="J6" s="64">
        <f t="shared" si="0"/>
        <v>0.5</v>
      </c>
      <c r="K6" s="65">
        <f t="shared" si="1"/>
        <v>64</v>
      </c>
      <c r="L6" s="70">
        <v>693</v>
      </c>
      <c r="M6" s="66">
        <f t="shared" si="2"/>
        <v>142329.6</v>
      </c>
      <c r="N6" s="67">
        <f t="shared" si="3"/>
        <v>88704</v>
      </c>
      <c r="O6" s="68">
        <v>236</v>
      </c>
      <c r="P6" s="66">
        <f t="shared" si="4"/>
        <v>30208</v>
      </c>
      <c r="Q6" s="68">
        <v>130</v>
      </c>
      <c r="R6" s="70">
        <f t="shared" si="5"/>
        <v>16640</v>
      </c>
      <c r="S6" s="66">
        <f t="shared" si="6"/>
        <v>36</v>
      </c>
      <c r="T6" s="66">
        <f t="shared" si="7"/>
        <v>26</v>
      </c>
      <c r="U6" s="57"/>
      <c r="V6" s="27"/>
      <c r="W6" s="33" t="s">
        <v>490</v>
      </c>
      <c r="X6" s="56"/>
      <c r="Y6" s="56"/>
      <c r="Z6" s="132"/>
      <c r="AA6" s="132"/>
      <c r="AB6" s="132"/>
      <c r="AC6" s="132"/>
      <c r="AD6" s="132"/>
      <c r="AE6" s="132"/>
      <c r="AF6" s="132"/>
    </row>
    <row r="7" ht="12" customHeight="1" spans="1:32">
      <c r="A7" s="13"/>
      <c r="B7" s="7" t="s">
        <v>222</v>
      </c>
      <c r="C7" s="14" t="s">
        <v>138</v>
      </c>
      <c r="D7" s="15">
        <v>39</v>
      </c>
      <c r="E7" s="15">
        <v>82</v>
      </c>
      <c r="F7" s="16">
        <v>88</v>
      </c>
      <c r="G7" s="11">
        <f>D7*20%+E7*30%+F7*50%</f>
        <v>76.4</v>
      </c>
      <c r="H7" s="12">
        <f>ROUND(G7*120%,0)</f>
        <v>92</v>
      </c>
      <c r="I7" s="69">
        <v>64</v>
      </c>
      <c r="J7" s="64">
        <f t="shared" si="0"/>
        <v>0.837696335078534</v>
      </c>
      <c r="K7" s="65">
        <f t="shared" si="1"/>
        <v>77</v>
      </c>
      <c r="L7" s="70">
        <v>484</v>
      </c>
      <c r="M7" s="66">
        <f t="shared" si="2"/>
        <v>80854.2</v>
      </c>
      <c r="N7" s="67">
        <f t="shared" si="3"/>
        <v>44528</v>
      </c>
      <c r="O7" s="68">
        <v>173</v>
      </c>
      <c r="P7" s="66">
        <f t="shared" si="4"/>
        <v>15916</v>
      </c>
      <c r="Q7" s="68">
        <v>180</v>
      </c>
      <c r="R7" s="70">
        <f t="shared" si="5"/>
        <v>16560</v>
      </c>
      <c r="S7" s="66">
        <f t="shared" si="6"/>
        <v>26</v>
      </c>
      <c r="T7" s="66">
        <f t="shared" si="7"/>
        <v>18</v>
      </c>
      <c r="U7" s="57"/>
      <c r="V7" s="104" t="s">
        <v>19</v>
      </c>
      <c r="W7" s="33" t="s">
        <v>491</v>
      </c>
      <c r="X7" s="56"/>
      <c r="Y7" s="56"/>
      <c r="Z7" s="132"/>
      <c r="AA7" s="132"/>
      <c r="AB7" s="132"/>
      <c r="AC7" s="132"/>
      <c r="AD7" s="132"/>
      <c r="AE7" s="132"/>
      <c r="AF7" s="132"/>
    </row>
    <row r="8" ht="12" customHeight="1" spans="1:32">
      <c r="A8" s="20" t="s">
        <v>352</v>
      </c>
      <c r="B8" s="21"/>
      <c r="C8" s="21"/>
      <c r="D8" s="22">
        <f t="shared" ref="D8:I8" si="8">SUM(D2:D7)</f>
        <v>630</v>
      </c>
      <c r="E8" s="22">
        <f t="shared" si="8"/>
        <v>630</v>
      </c>
      <c r="F8" s="22">
        <f t="shared" si="8"/>
        <v>633</v>
      </c>
      <c r="G8" s="23">
        <f t="shared" si="8"/>
        <v>670.2</v>
      </c>
      <c r="H8" s="23">
        <f t="shared" si="8"/>
        <v>809</v>
      </c>
      <c r="I8" s="71">
        <f t="shared" si="8"/>
        <v>533</v>
      </c>
      <c r="J8" s="72">
        <f t="shared" si="0"/>
        <v>0.795284989555357</v>
      </c>
      <c r="K8" s="73">
        <f>SUM(K2:K7)</f>
        <v>642</v>
      </c>
      <c r="L8" s="74">
        <v>670</v>
      </c>
      <c r="M8" s="73">
        <f>SUM(M2:M7)</f>
        <v>867517.35</v>
      </c>
      <c r="N8" s="75">
        <f>SUM(N2:N7)</f>
        <v>546607</v>
      </c>
      <c r="O8" s="76">
        <f>P8/H8</f>
        <v>210.102595797281</v>
      </c>
      <c r="P8" s="22">
        <f>SUM(P2:P7)</f>
        <v>169973</v>
      </c>
      <c r="Q8" s="76">
        <f>R8/H8</f>
        <v>135.509270704574</v>
      </c>
      <c r="R8" s="106">
        <f>SUM(R2:R7)</f>
        <v>109627</v>
      </c>
      <c r="S8" s="74">
        <f>SUM(S2:S7)</f>
        <v>227</v>
      </c>
      <c r="T8" s="74">
        <f>SUM(T2:T7)</f>
        <v>161</v>
      </c>
      <c r="U8" s="107"/>
      <c r="V8" s="27"/>
      <c r="W8" s="108" t="s">
        <v>492</v>
      </c>
      <c r="X8" s="109"/>
      <c r="Y8" s="109"/>
      <c r="Z8" s="133"/>
      <c r="AA8" s="133"/>
      <c r="AB8" s="133"/>
      <c r="AC8" s="133"/>
      <c r="AD8" s="133"/>
      <c r="AE8" s="133"/>
      <c r="AF8" s="133"/>
    </row>
    <row r="9" ht="12" customHeight="1" spans="1:32">
      <c r="A9" s="24" t="s">
        <v>53</v>
      </c>
      <c r="B9" s="25" t="s">
        <v>54</v>
      </c>
      <c r="C9" s="25" t="s">
        <v>55</v>
      </c>
      <c r="D9" s="26">
        <v>202</v>
      </c>
      <c r="E9" s="15">
        <v>194</v>
      </c>
      <c r="F9" s="16">
        <v>254</v>
      </c>
      <c r="G9" s="11">
        <f t="shared" ref="G9:G18" si="9">D9*20%+E9*30%+F9*50%</f>
        <v>225.6</v>
      </c>
      <c r="H9" s="19">
        <f>ROUND(G9*120%+G9*10%,0)</f>
        <v>293</v>
      </c>
      <c r="I9" s="69">
        <v>184</v>
      </c>
      <c r="J9" s="64">
        <f t="shared" si="0"/>
        <v>0.815602836879433</v>
      </c>
      <c r="K9" s="65">
        <f t="shared" ref="K9:K18" si="10">ROUND(J9*H9,0)</f>
        <v>239</v>
      </c>
      <c r="L9" s="70">
        <v>706</v>
      </c>
      <c r="M9" s="66">
        <f t="shared" ref="M9:M18" si="11">(N9+P9+R9)*105%</f>
        <v>330108.45</v>
      </c>
      <c r="N9" s="67">
        <f t="shared" ref="N9:N18" si="12">L9*H9</f>
        <v>206858</v>
      </c>
      <c r="O9" s="68">
        <v>209</v>
      </c>
      <c r="P9" s="66">
        <f t="shared" ref="P9:P18" si="13">O9*H9</f>
        <v>61237</v>
      </c>
      <c r="Q9" s="68">
        <v>158</v>
      </c>
      <c r="R9" s="70">
        <f t="shared" ref="R9:R18" si="14">Q9*H9</f>
        <v>46294</v>
      </c>
      <c r="S9" s="66">
        <f t="shared" ref="S9:S18" si="15">ROUND(H9*28%,0)</f>
        <v>82</v>
      </c>
      <c r="T9" s="66">
        <f t="shared" ref="T9:T18" si="16">ROUND(H9*20%,0)</f>
        <v>59</v>
      </c>
      <c r="U9" s="57"/>
      <c r="V9" s="27"/>
      <c r="W9" s="33" t="s">
        <v>493</v>
      </c>
      <c r="X9" s="56"/>
      <c r="Y9" s="56"/>
      <c r="Z9" s="132"/>
      <c r="AA9" s="132"/>
      <c r="AB9" s="132"/>
      <c r="AC9" s="132"/>
      <c r="AD9" s="132"/>
      <c r="AE9" s="132"/>
      <c r="AF9" s="132"/>
    </row>
    <row r="10" ht="12" customHeight="1" spans="1:32">
      <c r="A10" s="27"/>
      <c r="B10" s="25" t="s">
        <v>56</v>
      </c>
      <c r="C10" s="25" t="s">
        <v>57</v>
      </c>
      <c r="D10" s="26">
        <v>324</v>
      </c>
      <c r="E10" s="15">
        <v>374</v>
      </c>
      <c r="F10" s="16">
        <v>320</v>
      </c>
      <c r="G10" s="11">
        <f t="shared" si="9"/>
        <v>337</v>
      </c>
      <c r="H10" s="12">
        <f>ROUND(G10*120%,0)</f>
        <v>404</v>
      </c>
      <c r="I10" s="69">
        <v>292</v>
      </c>
      <c r="J10" s="64">
        <f t="shared" si="0"/>
        <v>0.86646884272997</v>
      </c>
      <c r="K10" s="65">
        <f t="shared" si="10"/>
        <v>350</v>
      </c>
      <c r="L10" s="70">
        <v>682</v>
      </c>
      <c r="M10" s="66">
        <f t="shared" si="11"/>
        <v>407656.2</v>
      </c>
      <c r="N10" s="67">
        <f t="shared" si="12"/>
        <v>275528</v>
      </c>
      <c r="O10" s="68">
        <v>199</v>
      </c>
      <c r="P10" s="66">
        <f t="shared" si="13"/>
        <v>80396</v>
      </c>
      <c r="Q10" s="68">
        <v>80</v>
      </c>
      <c r="R10" s="70">
        <f t="shared" si="14"/>
        <v>32320</v>
      </c>
      <c r="S10" s="66">
        <f t="shared" si="15"/>
        <v>113</v>
      </c>
      <c r="T10" s="66">
        <f t="shared" si="16"/>
        <v>81</v>
      </c>
      <c r="U10" s="57"/>
      <c r="V10" s="104" t="s">
        <v>494</v>
      </c>
      <c r="W10" s="110">
        <v>0.28</v>
      </c>
      <c r="X10" s="56"/>
      <c r="Y10" s="56"/>
      <c r="Z10" s="132"/>
      <c r="AA10" s="132"/>
      <c r="AB10" s="132"/>
      <c r="AC10" s="132"/>
      <c r="AD10" s="132"/>
      <c r="AE10" s="132"/>
      <c r="AF10" s="132"/>
    </row>
    <row r="11" ht="12" customHeight="1" spans="1:32">
      <c r="A11" s="27"/>
      <c r="B11" s="25" t="s">
        <v>58</v>
      </c>
      <c r="C11" s="25" t="s">
        <v>59</v>
      </c>
      <c r="D11" s="26">
        <v>249</v>
      </c>
      <c r="E11" s="15">
        <v>282</v>
      </c>
      <c r="F11" s="16">
        <v>282</v>
      </c>
      <c r="G11" s="11">
        <f t="shared" si="9"/>
        <v>275.4</v>
      </c>
      <c r="H11" s="12">
        <f>ROUND(G11*120%,0)</f>
        <v>330</v>
      </c>
      <c r="I11" s="69">
        <v>241</v>
      </c>
      <c r="J11" s="64">
        <f t="shared" si="0"/>
        <v>0.875090777051561</v>
      </c>
      <c r="K11" s="65">
        <f t="shared" si="10"/>
        <v>289</v>
      </c>
      <c r="L11" s="70">
        <v>667</v>
      </c>
      <c r="M11" s="66">
        <f t="shared" si="11"/>
        <v>360706.5</v>
      </c>
      <c r="N11" s="67">
        <f t="shared" si="12"/>
        <v>220110</v>
      </c>
      <c r="O11" s="68">
        <v>232</v>
      </c>
      <c r="P11" s="66">
        <f t="shared" si="13"/>
        <v>76560</v>
      </c>
      <c r="Q11" s="68">
        <v>142</v>
      </c>
      <c r="R11" s="70">
        <f t="shared" si="14"/>
        <v>46860</v>
      </c>
      <c r="S11" s="66">
        <f t="shared" si="15"/>
        <v>92</v>
      </c>
      <c r="T11" s="66">
        <f t="shared" si="16"/>
        <v>66</v>
      </c>
      <c r="U11" s="57"/>
      <c r="V11" s="104" t="s">
        <v>30</v>
      </c>
      <c r="W11" s="110">
        <v>0.2</v>
      </c>
      <c r="X11" s="56"/>
      <c r="Y11" s="56"/>
      <c r="Z11" s="132"/>
      <c r="AA11" s="132"/>
      <c r="AB11" s="132"/>
      <c r="AC11" s="132"/>
      <c r="AD11" s="132"/>
      <c r="AE11" s="132"/>
      <c r="AF11" s="132"/>
    </row>
    <row r="12" ht="12" customHeight="1" spans="1:32">
      <c r="A12" s="27"/>
      <c r="B12" s="25" t="s">
        <v>63</v>
      </c>
      <c r="C12" s="25" t="s">
        <v>64</v>
      </c>
      <c r="D12" s="26">
        <v>185</v>
      </c>
      <c r="E12" s="15">
        <v>196</v>
      </c>
      <c r="F12" s="16">
        <v>247</v>
      </c>
      <c r="G12" s="11">
        <f t="shared" si="9"/>
        <v>219.3</v>
      </c>
      <c r="H12" s="19">
        <f>ROUND(G12*120%+G12*20%,0)</f>
        <v>307</v>
      </c>
      <c r="I12" s="69">
        <v>185</v>
      </c>
      <c r="J12" s="64">
        <f t="shared" si="0"/>
        <v>0.84359325125399</v>
      </c>
      <c r="K12" s="65">
        <f t="shared" si="10"/>
        <v>259</v>
      </c>
      <c r="L12" s="70">
        <v>543</v>
      </c>
      <c r="M12" s="66">
        <f t="shared" si="11"/>
        <v>258847.05</v>
      </c>
      <c r="N12" s="67">
        <f t="shared" si="12"/>
        <v>166701</v>
      </c>
      <c r="O12" s="68">
        <v>176</v>
      </c>
      <c r="P12" s="66">
        <f t="shared" si="13"/>
        <v>54032</v>
      </c>
      <c r="Q12" s="68">
        <v>84</v>
      </c>
      <c r="R12" s="70">
        <f t="shared" si="14"/>
        <v>25788</v>
      </c>
      <c r="S12" s="66">
        <f t="shared" si="15"/>
        <v>86</v>
      </c>
      <c r="T12" s="66">
        <f t="shared" si="16"/>
        <v>61</v>
      </c>
      <c r="U12" s="57"/>
      <c r="V12" s="56"/>
      <c r="W12" s="56"/>
      <c r="X12" s="56"/>
      <c r="Y12" s="56"/>
      <c r="Z12" s="132"/>
      <c r="AA12" s="132"/>
      <c r="AB12" s="132"/>
      <c r="AC12" s="132"/>
      <c r="AD12" s="132"/>
      <c r="AE12" s="132"/>
      <c r="AF12" s="132"/>
    </row>
    <row r="13" ht="12" customHeight="1" spans="1:32">
      <c r="A13" s="27"/>
      <c r="B13" s="25" t="s">
        <v>65</v>
      </c>
      <c r="C13" s="25" t="s">
        <v>66</v>
      </c>
      <c r="D13" s="26">
        <v>128</v>
      </c>
      <c r="E13" s="15">
        <v>164</v>
      </c>
      <c r="F13" s="16">
        <v>205</v>
      </c>
      <c r="G13" s="11">
        <f t="shared" si="9"/>
        <v>177.3</v>
      </c>
      <c r="H13" s="12">
        <f>ROUND(G13*120%,0)</f>
        <v>213</v>
      </c>
      <c r="I13" s="69">
        <v>153</v>
      </c>
      <c r="J13" s="64">
        <f t="shared" si="0"/>
        <v>0.862944162436548</v>
      </c>
      <c r="K13" s="65">
        <f t="shared" si="10"/>
        <v>184</v>
      </c>
      <c r="L13" s="70">
        <v>654</v>
      </c>
      <c r="M13" s="66">
        <f t="shared" si="11"/>
        <v>212467.5</v>
      </c>
      <c r="N13" s="67">
        <f t="shared" si="12"/>
        <v>139302</v>
      </c>
      <c r="O13" s="68">
        <v>188</v>
      </c>
      <c r="P13" s="66">
        <f t="shared" si="13"/>
        <v>40044</v>
      </c>
      <c r="Q13" s="68">
        <v>108</v>
      </c>
      <c r="R13" s="70">
        <f t="shared" si="14"/>
        <v>23004</v>
      </c>
      <c r="S13" s="66">
        <f t="shared" si="15"/>
        <v>60</v>
      </c>
      <c r="T13" s="66">
        <f t="shared" si="16"/>
        <v>43</v>
      </c>
      <c r="U13" s="57"/>
      <c r="V13" s="56"/>
      <c r="W13" s="56"/>
      <c r="X13" s="56"/>
      <c r="Y13" s="56"/>
      <c r="Z13" s="132"/>
      <c r="AA13" s="132"/>
      <c r="AB13" s="132"/>
      <c r="AC13" s="132"/>
      <c r="AD13" s="132"/>
      <c r="AE13" s="132"/>
      <c r="AF13" s="132"/>
    </row>
    <row r="14" ht="12" customHeight="1" spans="1:32">
      <c r="A14" s="27"/>
      <c r="B14" s="25" t="s">
        <v>67</v>
      </c>
      <c r="C14" s="25" t="s">
        <v>68</v>
      </c>
      <c r="D14" s="26">
        <v>174</v>
      </c>
      <c r="E14" s="15">
        <v>193</v>
      </c>
      <c r="F14" s="16">
        <v>193</v>
      </c>
      <c r="G14" s="11">
        <f t="shared" si="9"/>
        <v>189.2</v>
      </c>
      <c r="H14" s="12">
        <f>ROUND(G14*120%,0)</f>
        <v>227</v>
      </c>
      <c r="I14" s="69">
        <v>154</v>
      </c>
      <c r="J14" s="64">
        <f t="shared" si="0"/>
        <v>0.813953488372093</v>
      </c>
      <c r="K14" s="65">
        <f t="shared" si="10"/>
        <v>185</v>
      </c>
      <c r="L14" s="70">
        <v>670</v>
      </c>
      <c r="M14" s="66">
        <f t="shared" si="11"/>
        <v>247407.3</v>
      </c>
      <c r="N14" s="67">
        <f t="shared" si="12"/>
        <v>152090</v>
      </c>
      <c r="O14" s="68">
        <v>194</v>
      </c>
      <c r="P14" s="66">
        <f t="shared" si="13"/>
        <v>44038</v>
      </c>
      <c r="Q14" s="68">
        <v>174</v>
      </c>
      <c r="R14" s="70">
        <f t="shared" si="14"/>
        <v>39498</v>
      </c>
      <c r="S14" s="66">
        <f t="shared" si="15"/>
        <v>64</v>
      </c>
      <c r="T14" s="66">
        <f t="shared" si="16"/>
        <v>45</v>
      </c>
      <c r="U14" s="57"/>
      <c r="V14" s="56"/>
      <c r="W14" s="56"/>
      <c r="X14" s="56"/>
      <c r="Y14" s="56"/>
      <c r="Z14" s="132"/>
      <c r="AA14" s="132"/>
      <c r="AB14" s="132"/>
      <c r="AC14" s="132"/>
      <c r="AD14" s="132"/>
      <c r="AE14" s="132"/>
      <c r="AF14" s="132"/>
    </row>
    <row r="15" ht="12" customHeight="1" spans="1:32">
      <c r="A15" s="27"/>
      <c r="B15" s="25" t="s">
        <v>69</v>
      </c>
      <c r="C15" s="25" t="s">
        <v>70</v>
      </c>
      <c r="D15" s="26">
        <v>582</v>
      </c>
      <c r="E15" s="15">
        <v>660</v>
      </c>
      <c r="F15" s="16">
        <v>551</v>
      </c>
      <c r="G15" s="11">
        <f t="shared" si="9"/>
        <v>589.9</v>
      </c>
      <c r="H15" s="12">
        <f>ROUND(G15*120%,0)</f>
        <v>708</v>
      </c>
      <c r="I15" s="69">
        <v>478</v>
      </c>
      <c r="J15" s="64">
        <f t="shared" si="0"/>
        <v>0.810306831666384</v>
      </c>
      <c r="K15" s="65">
        <f t="shared" si="10"/>
        <v>574</v>
      </c>
      <c r="L15" s="70">
        <v>642</v>
      </c>
      <c r="M15" s="66">
        <f t="shared" si="11"/>
        <v>707716.8</v>
      </c>
      <c r="N15" s="67">
        <f t="shared" si="12"/>
        <v>454536</v>
      </c>
      <c r="O15" s="68">
        <v>203</v>
      </c>
      <c r="P15" s="66">
        <f t="shared" si="13"/>
        <v>143724</v>
      </c>
      <c r="Q15" s="68">
        <v>107</v>
      </c>
      <c r="R15" s="70">
        <f t="shared" si="14"/>
        <v>75756</v>
      </c>
      <c r="S15" s="66">
        <f t="shared" si="15"/>
        <v>198</v>
      </c>
      <c r="T15" s="66">
        <f t="shared" si="16"/>
        <v>142</v>
      </c>
      <c r="U15" s="57"/>
      <c r="V15" s="56"/>
      <c r="W15" s="56"/>
      <c r="X15" s="56"/>
      <c r="Y15" s="56"/>
      <c r="Z15" s="132"/>
      <c r="AA15" s="132"/>
      <c r="AB15" s="132"/>
      <c r="AC15" s="132"/>
      <c r="AD15" s="132"/>
      <c r="AE15" s="132"/>
      <c r="AF15" s="132"/>
    </row>
    <row r="16" ht="12" customHeight="1" spans="1:32">
      <c r="A16" s="27"/>
      <c r="B16" s="25" t="s">
        <v>71</v>
      </c>
      <c r="C16" s="25" t="s">
        <v>72</v>
      </c>
      <c r="D16" s="26">
        <v>232</v>
      </c>
      <c r="E16" s="15">
        <v>265</v>
      </c>
      <c r="F16" s="16">
        <v>205</v>
      </c>
      <c r="G16" s="11">
        <f t="shared" si="9"/>
        <v>228.4</v>
      </c>
      <c r="H16" s="12">
        <f>ROUND(G16*120%,0)</f>
        <v>274</v>
      </c>
      <c r="I16" s="69">
        <v>186</v>
      </c>
      <c r="J16" s="64">
        <f t="shared" si="0"/>
        <v>0.814360770577933</v>
      </c>
      <c r="K16" s="65">
        <f t="shared" si="10"/>
        <v>223</v>
      </c>
      <c r="L16" s="70">
        <v>706</v>
      </c>
      <c r="M16" s="66">
        <f t="shared" si="11"/>
        <v>290289.3</v>
      </c>
      <c r="N16" s="67">
        <f t="shared" si="12"/>
        <v>193444</v>
      </c>
      <c r="O16" s="68">
        <v>186</v>
      </c>
      <c r="P16" s="66">
        <f t="shared" si="13"/>
        <v>50964</v>
      </c>
      <c r="Q16" s="68">
        <v>117</v>
      </c>
      <c r="R16" s="70">
        <f t="shared" si="14"/>
        <v>32058</v>
      </c>
      <c r="S16" s="66">
        <f t="shared" si="15"/>
        <v>77</v>
      </c>
      <c r="T16" s="66">
        <f t="shared" si="16"/>
        <v>55</v>
      </c>
      <c r="U16" s="57"/>
      <c r="V16" s="56"/>
      <c r="W16" s="56"/>
      <c r="X16" s="56"/>
      <c r="Y16" s="56"/>
      <c r="Z16" s="132"/>
      <c r="AA16" s="132"/>
      <c r="AB16" s="132"/>
      <c r="AC16" s="132"/>
      <c r="AD16" s="132"/>
      <c r="AE16" s="132"/>
      <c r="AF16" s="132"/>
    </row>
    <row r="17" ht="12" customHeight="1" spans="1:32">
      <c r="A17" s="27"/>
      <c r="B17" s="25" t="s">
        <v>60</v>
      </c>
      <c r="C17" s="25" t="s">
        <v>61</v>
      </c>
      <c r="D17" s="26">
        <v>245</v>
      </c>
      <c r="E17" s="15">
        <v>238</v>
      </c>
      <c r="F17" s="16">
        <v>237</v>
      </c>
      <c r="G17" s="11">
        <f t="shared" si="9"/>
        <v>238.9</v>
      </c>
      <c r="H17" s="12">
        <f>ROUND(G17*120%,0)</f>
        <v>287</v>
      </c>
      <c r="I17" s="69">
        <v>202</v>
      </c>
      <c r="J17" s="64">
        <f t="shared" si="0"/>
        <v>0.8455420678108</v>
      </c>
      <c r="K17" s="65">
        <f t="shared" si="10"/>
        <v>243</v>
      </c>
      <c r="L17" s="70">
        <v>777</v>
      </c>
      <c r="M17" s="66">
        <f t="shared" si="11"/>
        <v>372468.6</v>
      </c>
      <c r="N17" s="67">
        <f t="shared" si="12"/>
        <v>222999</v>
      </c>
      <c r="O17" s="68">
        <v>275</v>
      </c>
      <c r="P17" s="66">
        <f t="shared" si="13"/>
        <v>78925</v>
      </c>
      <c r="Q17" s="68">
        <v>184</v>
      </c>
      <c r="R17" s="70">
        <f t="shared" si="14"/>
        <v>52808</v>
      </c>
      <c r="S17" s="66">
        <f t="shared" si="15"/>
        <v>80</v>
      </c>
      <c r="T17" s="66">
        <f t="shared" si="16"/>
        <v>57</v>
      </c>
      <c r="U17" s="57"/>
      <c r="V17" s="56"/>
      <c r="W17" s="56"/>
      <c r="X17" s="56"/>
      <c r="Y17" s="56"/>
      <c r="Z17" s="132"/>
      <c r="AA17" s="132"/>
      <c r="AB17" s="132"/>
      <c r="AC17" s="132"/>
      <c r="AD17" s="132"/>
      <c r="AE17" s="132"/>
      <c r="AF17" s="132"/>
    </row>
    <row r="18" ht="12" customHeight="1" spans="1:32">
      <c r="A18" s="27"/>
      <c r="B18" s="25" t="s">
        <v>257</v>
      </c>
      <c r="C18" s="25" t="s">
        <v>495</v>
      </c>
      <c r="D18" s="26">
        <v>9</v>
      </c>
      <c r="E18" s="15">
        <v>107</v>
      </c>
      <c r="F18" s="16">
        <v>71</v>
      </c>
      <c r="G18" s="11">
        <f t="shared" si="9"/>
        <v>69.4</v>
      </c>
      <c r="H18" s="12">
        <v>100</v>
      </c>
      <c r="I18" s="69">
        <v>62</v>
      </c>
      <c r="J18" s="64">
        <f t="shared" si="0"/>
        <v>0.893371757925072</v>
      </c>
      <c r="K18" s="65">
        <f t="shared" si="10"/>
        <v>89</v>
      </c>
      <c r="L18" s="70">
        <v>422</v>
      </c>
      <c r="M18" s="66">
        <f t="shared" si="11"/>
        <v>68775</v>
      </c>
      <c r="N18" s="67">
        <f t="shared" si="12"/>
        <v>42200</v>
      </c>
      <c r="O18" s="68">
        <v>170</v>
      </c>
      <c r="P18" s="66">
        <f t="shared" si="13"/>
        <v>17000</v>
      </c>
      <c r="Q18" s="68">
        <v>63</v>
      </c>
      <c r="R18" s="70">
        <f t="shared" si="14"/>
        <v>6300</v>
      </c>
      <c r="S18" s="66">
        <f t="shared" si="15"/>
        <v>28</v>
      </c>
      <c r="T18" s="66">
        <f t="shared" si="16"/>
        <v>20</v>
      </c>
      <c r="U18" s="57"/>
      <c r="V18" s="56"/>
      <c r="W18" s="56"/>
      <c r="X18" s="56">
        <f>W18*20%</f>
        <v>0</v>
      </c>
      <c r="Y18" s="56"/>
      <c r="Z18" s="132"/>
      <c r="AA18" s="132"/>
      <c r="AB18" s="132"/>
      <c r="AC18" s="132"/>
      <c r="AD18" s="132"/>
      <c r="AE18" s="132"/>
      <c r="AF18" s="132"/>
    </row>
    <row r="19" ht="12" customHeight="1" spans="1:32">
      <c r="A19" s="28" t="s">
        <v>356</v>
      </c>
      <c r="B19" s="29"/>
      <c r="C19" s="29"/>
      <c r="D19" s="30">
        <f>SUM(D9:D17)</f>
        <v>2321</v>
      </c>
      <c r="E19" s="30">
        <f>SUM(E9:E17)</f>
        <v>2566</v>
      </c>
      <c r="F19" s="30">
        <f>SUM(F9:F17)</f>
        <v>2494</v>
      </c>
      <c r="G19" s="31">
        <f>SUM(G9:G17)</f>
        <v>2481</v>
      </c>
      <c r="H19" s="31">
        <f>SUM(H9:H18)</f>
        <v>3143</v>
      </c>
      <c r="I19" s="31">
        <f>SUM(I9:I18)</f>
        <v>2137</v>
      </c>
      <c r="J19" s="77">
        <f t="shared" si="0"/>
        <v>0.861346231358323</v>
      </c>
      <c r="K19" s="31">
        <f>SUM(K9:K18)</f>
        <v>2635</v>
      </c>
      <c r="L19" s="78">
        <v>677</v>
      </c>
      <c r="M19" s="31">
        <f>SUM(M9:M18)</f>
        <v>3256442.7</v>
      </c>
      <c r="N19" s="79">
        <f>SUM(N9:N18)</f>
        <v>2073768</v>
      </c>
      <c r="O19" s="80">
        <f>P19/H19</f>
        <v>205.828825962456</v>
      </c>
      <c r="P19" s="81">
        <f>SUM(P9:P18)</f>
        <v>646920</v>
      </c>
      <c r="Q19" s="80">
        <f>R19/H19</f>
        <v>121.121858097359</v>
      </c>
      <c r="R19" s="111">
        <f>SUM(R9:R18)</f>
        <v>380686</v>
      </c>
      <c r="S19" s="31">
        <f>SUM(S9:S18)</f>
        <v>880</v>
      </c>
      <c r="T19" s="81">
        <f>SUM(T9:T18)</f>
        <v>629</v>
      </c>
      <c r="U19" s="112"/>
      <c r="V19" s="113"/>
      <c r="W19" s="113"/>
      <c r="X19" s="113"/>
      <c r="Y19" s="113"/>
      <c r="Z19" s="134"/>
      <c r="AA19" s="134"/>
      <c r="AB19" s="134"/>
      <c r="AC19" s="134"/>
      <c r="AD19" s="134"/>
      <c r="AE19" s="134"/>
      <c r="AF19" s="134"/>
    </row>
    <row r="20" ht="12" customHeight="1" spans="1:32">
      <c r="A20" s="32" t="s">
        <v>92</v>
      </c>
      <c r="B20" s="25" t="s">
        <v>74</v>
      </c>
      <c r="C20" s="25" t="s">
        <v>75</v>
      </c>
      <c r="D20" s="26">
        <v>100</v>
      </c>
      <c r="E20" s="15">
        <v>86</v>
      </c>
      <c r="F20" s="16">
        <v>91</v>
      </c>
      <c r="G20" s="11">
        <f t="shared" ref="G20:G29" si="17">D20*20%+E20*30%+F20*50%</f>
        <v>91.3</v>
      </c>
      <c r="H20" s="12">
        <f t="shared" ref="H20:H29" si="18">ROUND(G20*120%,0)</f>
        <v>110</v>
      </c>
      <c r="I20" s="69">
        <v>62</v>
      </c>
      <c r="J20" s="64">
        <f t="shared" si="0"/>
        <v>0.67907995618839</v>
      </c>
      <c r="K20" s="65">
        <f t="shared" ref="K20:K29" si="19">ROUND(J20*H20,0)</f>
        <v>75</v>
      </c>
      <c r="L20" s="70">
        <v>653</v>
      </c>
      <c r="M20" s="66">
        <f t="shared" ref="M20:M29" si="20">(N20+P20+R20)*105%</f>
        <v>105220.5</v>
      </c>
      <c r="N20" s="67">
        <f t="shared" ref="N20:N29" si="21">L20*H20</f>
        <v>71830</v>
      </c>
      <c r="O20" s="68">
        <v>146</v>
      </c>
      <c r="P20" s="66">
        <f t="shared" ref="P20:P29" si="22">O20*H20</f>
        <v>16060</v>
      </c>
      <c r="Q20" s="68">
        <v>112</v>
      </c>
      <c r="R20" s="70">
        <f t="shared" ref="R20:R29" si="23">Q20*H20</f>
        <v>12320</v>
      </c>
      <c r="S20" s="66">
        <f t="shared" ref="S20:S29" si="24">ROUND(H20*28%,0)</f>
        <v>31</v>
      </c>
      <c r="T20" s="66">
        <f t="shared" ref="T20:T29" si="25">ROUND(H20*20%,0)</f>
        <v>22</v>
      </c>
      <c r="U20" s="57"/>
      <c r="V20" s="56"/>
      <c r="W20" s="56"/>
      <c r="X20" s="56"/>
      <c r="Y20" s="56"/>
      <c r="Z20" s="132"/>
      <c r="AA20" s="132"/>
      <c r="AB20" s="132"/>
      <c r="AC20" s="132"/>
      <c r="AD20" s="132"/>
      <c r="AE20" s="132"/>
      <c r="AF20" s="132"/>
    </row>
    <row r="21" ht="12" customHeight="1" spans="1:32">
      <c r="A21" s="27"/>
      <c r="B21" s="33" t="s">
        <v>76</v>
      </c>
      <c r="C21" s="33" t="s">
        <v>77</v>
      </c>
      <c r="D21" s="26">
        <v>110</v>
      </c>
      <c r="E21" s="15">
        <v>105</v>
      </c>
      <c r="F21" s="16">
        <v>143</v>
      </c>
      <c r="G21" s="11">
        <f t="shared" si="17"/>
        <v>125</v>
      </c>
      <c r="H21" s="12">
        <f t="shared" si="18"/>
        <v>150</v>
      </c>
      <c r="I21" s="69">
        <v>106</v>
      </c>
      <c r="J21" s="64">
        <f t="shared" si="0"/>
        <v>0.848</v>
      </c>
      <c r="K21" s="65">
        <f t="shared" si="19"/>
        <v>127</v>
      </c>
      <c r="L21" s="70">
        <v>766</v>
      </c>
      <c r="M21" s="66">
        <f t="shared" si="20"/>
        <v>184117.5</v>
      </c>
      <c r="N21" s="67">
        <f t="shared" si="21"/>
        <v>114900</v>
      </c>
      <c r="O21" s="68">
        <v>214</v>
      </c>
      <c r="P21" s="66">
        <f t="shared" si="22"/>
        <v>32100</v>
      </c>
      <c r="Q21" s="68">
        <v>189</v>
      </c>
      <c r="R21" s="70">
        <f t="shared" si="23"/>
        <v>28350</v>
      </c>
      <c r="S21" s="66">
        <f t="shared" si="24"/>
        <v>42</v>
      </c>
      <c r="T21" s="66">
        <f t="shared" si="25"/>
        <v>30</v>
      </c>
      <c r="U21" s="57"/>
      <c r="V21" s="114"/>
      <c r="W21" s="56"/>
      <c r="X21" s="56">
        <f>Y18+X18</f>
        <v>0</v>
      </c>
      <c r="Y21" s="56"/>
      <c r="Z21" s="132"/>
      <c r="AA21" s="132"/>
      <c r="AB21" s="132"/>
      <c r="AC21" s="132"/>
      <c r="AD21" s="132"/>
      <c r="AE21" s="132"/>
      <c r="AF21" s="132"/>
    </row>
    <row r="22" ht="12" customHeight="1" spans="1:32">
      <c r="A22" s="27"/>
      <c r="B22" s="33" t="s">
        <v>78</v>
      </c>
      <c r="C22" s="33" t="s">
        <v>79</v>
      </c>
      <c r="D22" s="26">
        <v>316</v>
      </c>
      <c r="E22" s="15">
        <v>293</v>
      </c>
      <c r="F22" s="16">
        <v>338</v>
      </c>
      <c r="G22" s="11">
        <f t="shared" si="17"/>
        <v>320.1</v>
      </c>
      <c r="H22" s="12">
        <f t="shared" si="18"/>
        <v>384</v>
      </c>
      <c r="I22" s="69">
        <v>271</v>
      </c>
      <c r="J22" s="64">
        <f t="shared" si="0"/>
        <v>0.8466104342393</v>
      </c>
      <c r="K22" s="65">
        <f t="shared" si="19"/>
        <v>325</v>
      </c>
      <c r="L22" s="70">
        <v>671</v>
      </c>
      <c r="M22" s="66">
        <f t="shared" si="20"/>
        <v>371750.4</v>
      </c>
      <c r="N22" s="67">
        <f t="shared" si="21"/>
        <v>257664</v>
      </c>
      <c r="O22" s="68">
        <v>170</v>
      </c>
      <c r="P22" s="66">
        <f t="shared" si="22"/>
        <v>65280</v>
      </c>
      <c r="Q22" s="68">
        <v>81</v>
      </c>
      <c r="R22" s="70">
        <f t="shared" si="23"/>
        <v>31104</v>
      </c>
      <c r="S22" s="66">
        <f t="shared" si="24"/>
        <v>108</v>
      </c>
      <c r="T22" s="66">
        <f t="shared" si="25"/>
        <v>77</v>
      </c>
      <c r="U22" s="57"/>
      <c r="V22" s="56"/>
      <c r="W22" s="56"/>
      <c r="X22" s="56"/>
      <c r="Y22" s="56"/>
      <c r="Z22" s="132"/>
      <c r="AA22" s="132"/>
      <c r="AB22" s="132"/>
      <c r="AC22" s="132"/>
      <c r="AD22" s="132"/>
      <c r="AE22" s="132"/>
      <c r="AF22" s="132"/>
    </row>
    <row r="23" ht="12" customHeight="1" spans="1:32">
      <c r="A23" s="27"/>
      <c r="B23" s="25" t="s">
        <v>80</v>
      </c>
      <c r="C23" s="25" t="s">
        <v>81</v>
      </c>
      <c r="D23" s="26">
        <v>109</v>
      </c>
      <c r="E23" s="15">
        <v>123</v>
      </c>
      <c r="F23" s="16">
        <v>103</v>
      </c>
      <c r="G23" s="11">
        <f t="shared" si="17"/>
        <v>110.2</v>
      </c>
      <c r="H23" s="12">
        <f t="shared" si="18"/>
        <v>132</v>
      </c>
      <c r="I23" s="69">
        <v>99</v>
      </c>
      <c r="J23" s="64">
        <f t="shared" si="0"/>
        <v>0.898366606170599</v>
      </c>
      <c r="K23" s="65">
        <f t="shared" si="19"/>
        <v>119</v>
      </c>
      <c r="L23" s="70">
        <v>510</v>
      </c>
      <c r="M23" s="66">
        <f t="shared" si="20"/>
        <v>103811.4</v>
      </c>
      <c r="N23" s="67">
        <f t="shared" si="21"/>
        <v>67320</v>
      </c>
      <c r="O23" s="68">
        <v>180</v>
      </c>
      <c r="P23" s="66">
        <f t="shared" si="22"/>
        <v>23760</v>
      </c>
      <c r="Q23" s="68">
        <v>59</v>
      </c>
      <c r="R23" s="70">
        <f t="shared" si="23"/>
        <v>7788</v>
      </c>
      <c r="S23" s="66">
        <f t="shared" si="24"/>
        <v>37</v>
      </c>
      <c r="T23" s="66">
        <f t="shared" si="25"/>
        <v>26</v>
      </c>
      <c r="U23" s="57"/>
      <c r="V23" s="56"/>
      <c r="W23" s="56"/>
      <c r="X23" s="56">
        <v>226</v>
      </c>
      <c r="Y23" s="56">
        <f>X23*15%</f>
        <v>33.9</v>
      </c>
      <c r="Z23" s="132"/>
      <c r="AA23" s="132"/>
      <c r="AB23" s="132"/>
      <c r="AC23" s="132"/>
      <c r="AD23" s="132"/>
      <c r="AE23" s="132"/>
      <c r="AF23" s="132"/>
    </row>
    <row r="24" ht="12" customHeight="1" spans="1:32">
      <c r="A24" s="27"/>
      <c r="B24" s="25" t="s">
        <v>82</v>
      </c>
      <c r="C24" s="25" t="s">
        <v>83</v>
      </c>
      <c r="D24" s="26">
        <v>102</v>
      </c>
      <c r="E24" s="15">
        <v>104</v>
      </c>
      <c r="F24" s="16">
        <v>109</v>
      </c>
      <c r="G24" s="11">
        <f t="shared" si="17"/>
        <v>106.1</v>
      </c>
      <c r="H24" s="12">
        <f t="shared" si="18"/>
        <v>127</v>
      </c>
      <c r="I24" s="69">
        <v>87</v>
      </c>
      <c r="J24" s="64">
        <f t="shared" si="0"/>
        <v>0.819981149858624</v>
      </c>
      <c r="K24" s="65">
        <f t="shared" si="19"/>
        <v>104</v>
      </c>
      <c r="L24" s="66">
        <v>640</v>
      </c>
      <c r="M24" s="66">
        <f t="shared" si="20"/>
        <v>121481.85</v>
      </c>
      <c r="N24" s="67">
        <f t="shared" si="21"/>
        <v>81280</v>
      </c>
      <c r="O24" s="68">
        <v>179</v>
      </c>
      <c r="P24" s="66">
        <f t="shared" si="22"/>
        <v>22733</v>
      </c>
      <c r="Q24" s="68">
        <v>92</v>
      </c>
      <c r="R24" s="70">
        <f t="shared" si="23"/>
        <v>11684</v>
      </c>
      <c r="S24" s="66">
        <f t="shared" si="24"/>
        <v>36</v>
      </c>
      <c r="T24" s="66">
        <f t="shared" si="25"/>
        <v>25</v>
      </c>
      <c r="U24" s="57"/>
      <c r="V24" s="56"/>
      <c r="W24" s="56"/>
      <c r="X24" s="56"/>
      <c r="Y24" s="56">
        <f>Y23+W23</f>
        <v>33.9</v>
      </c>
      <c r="Z24" s="132"/>
      <c r="AA24" s="132"/>
      <c r="AB24" s="132"/>
      <c r="AC24" s="132"/>
      <c r="AD24" s="132"/>
      <c r="AE24" s="132"/>
      <c r="AF24" s="132"/>
    </row>
    <row r="25" ht="12" customHeight="1" spans="1:32">
      <c r="A25" s="27"/>
      <c r="B25" s="25" t="s">
        <v>84</v>
      </c>
      <c r="C25" s="25" t="s">
        <v>85</v>
      </c>
      <c r="D25" s="26">
        <v>220</v>
      </c>
      <c r="E25" s="15">
        <v>260</v>
      </c>
      <c r="F25" s="16">
        <v>188</v>
      </c>
      <c r="G25" s="11">
        <f t="shared" si="17"/>
        <v>216</v>
      </c>
      <c r="H25" s="12">
        <f t="shared" si="18"/>
        <v>259</v>
      </c>
      <c r="I25" s="69">
        <v>172</v>
      </c>
      <c r="J25" s="64">
        <f t="shared" si="0"/>
        <v>0.796296296296296</v>
      </c>
      <c r="K25" s="65">
        <f t="shared" si="19"/>
        <v>206</v>
      </c>
      <c r="L25" s="66">
        <v>682</v>
      </c>
      <c r="M25" s="66">
        <f t="shared" si="20"/>
        <v>252369.6</v>
      </c>
      <c r="N25" s="67">
        <f t="shared" si="21"/>
        <v>176638</v>
      </c>
      <c r="O25" s="68">
        <v>147</v>
      </c>
      <c r="P25" s="66">
        <f t="shared" si="22"/>
        <v>38073</v>
      </c>
      <c r="Q25" s="68">
        <v>99</v>
      </c>
      <c r="R25" s="70">
        <f t="shared" si="23"/>
        <v>25641</v>
      </c>
      <c r="S25" s="66">
        <f t="shared" si="24"/>
        <v>73</v>
      </c>
      <c r="T25" s="66">
        <f t="shared" si="25"/>
        <v>52</v>
      </c>
      <c r="U25" s="57"/>
      <c r="V25" s="56"/>
      <c r="W25" s="56"/>
      <c r="X25" s="56"/>
      <c r="Y25" s="56"/>
      <c r="Z25" s="132"/>
      <c r="AA25" s="132"/>
      <c r="AB25" s="132"/>
      <c r="AC25" s="132"/>
      <c r="AD25" s="132"/>
      <c r="AE25" s="132"/>
      <c r="AF25" s="132"/>
    </row>
    <row r="26" ht="12" customHeight="1" spans="1:32">
      <c r="A26" s="27"/>
      <c r="B26" s="25" t="s">
        <v>86</v>
      </c>
      <c r="C26" s="25" t="s">
        <v>87</v>
      </c>
      <c r="D26" s="26">
        <v>105</v>
      </c>
      <c r="E26" s="15">
        <v>96</v>
      </c>
      <c r="F26" s="16">
        <v>118</v>
      </c>
      <c r="G26" s="11">
        <f t="shared" si="17"/>
        <v>108.8</v>
      </c>
      <c r="H26" s="12">
        <f t="shared" si="18"/>
        <v>131</v>
      </c>
      <c r="I26" s="69">
        <v>94</v>
      </c>
      <c r="J26" s="64">
        <f t="shared" si="0"/>
        <v>0.863970588235294</v>
      </c>
      <c r="K26" s="65">
        <f t="shared" si="19"/>
        <v>113</v>
      </c>
      <c r="L26" s="66">
        <v>648</v>
      </c>
      <c r="M26" s="66">
        <f t="shared" si="20"/>
        <v>131772.9</v>
      </c>
      <c r="N26" s="67">
        <f t="shared" si="21"/>
        <v>84888</v>
      </c>
      <c r="O26" s="68">
        <v>195</v>
      </c>
      <c r="P26" s="66">
        <f t="shared" si="22"/>
        <v>25545</v>
      </c>
      <c r="Q26" s="68">
        <v>115</v>
      </c>
      <c r="R26" s="70">
        <f t="shared" si="23"/>
        <v>15065</v>
      </c>
      <c r="S26" s="66">
        <f t="shared" si="24"/>
        <v>37</v>
      </c>
      <c r="T26" s="66">
        <f t="shared" si="25"/>
        <v>26</v>
      </c>
      <c r="U26" s="57"/>
      <c r="V26" s="56"/>
      <c r="W26" s="56"/>
      <c r="X26" s="56"/>
      <c r="Y26" s="56"/>
      <c r="Z26" s="132"/>
      <c r="AA26" s="132"/>
      <c r="AB26" s="132"/>
      <c r="AC26" s="132"/>
      <c r="AD26" s="132"/>
      <c r="AE26" s="132"/>
      <c r="AF26" s="132"/>
    </row>
    <row r="27" ht="12" customHeight="1" spans="1:32">
      <c r="A27" s="27"/>
      <c r="B27" s="25" t="s">
        <v>280</v>
      </c>
      <c r="C27" s="25" t="s">
        <v>140</v>
      </c>
      <c r="D27" s="26">
        <v>50</v>
      </c>
      <c r="E27" s="15">
        <v>63</v>
      </c>
      <c r="F27" s="16">
        <v>71</v>
      </c>
      <c r="G27" s="11">
        <f t="shared" si="17"/>
        <v>64.4</v>
      </c>
      <c r="H27" s="12">
        <f t="shared" si="18"/>
        <v>77</v>
      </c>
      <c r="I27" s="69">
        <v>61</v>
      </c>
      <c r="J27" s="64">
        <f t="shared" si="0"/>
        <v>0.947204968944099</v>
      </c>
      <c r="K27" s="65">
        <f t="shared" si="19"/>
        <v>73</v>
      </c>
      <c r="L27" s="70">
        <v>374</v>
      </c>
      <c r="M27" s="66">
        <f t="shared" si="20"/>
        <v>45680.25</v>
      </c>
      <c r="N27" s="67">
        <f t="shared" si="21"/>
        <v>28798</v>
      </c>
      <c r="O27" s="68">
        <v>118</v>
      </c>
      <c r="P27" s="66">
        <f t="shared" si="22"/>
        <v>9086</v>
      </c>
      <c r="Q27" s="68">
        <v>73</v>
      </c>
      <c r="R27" s="70">
        <f t="shared" si="23"/>
        <v>5621</v>
      </c>
      <c r="S27" s="66">
        <f t="shared" si="24"/>
        <v>22</v>
      </c>
      <c r="T27" s="66">
        <f t="shared" si="25"/>
        <v>15</v>
      </c>
      <c r="U27" s="57"/>
      <c r="V27" s="56"/>
      <c r="W27" s="56"/>
      <c r="X27" s="56"/>
      <c r="Y27" s="56"/>
      <c r="Z27" s="132"/>
      <c r="AA27" s="132"/>
      <c r="AB27" s="132"/>
      <c r="AC27" s="132"/>
      <c r="AD27" s="132"/>
      <c r="AE27" s="132"/>
      <c r="AF27" s="132"/>
    </row>
    <row r="28" ht="12" customHeight="1" spans="1:32">
      <c r="A28" s="27"/>
      <c r="B28" s="25" t="s">
        <v>88</v>
      </c>
      <c r="C28" s="25" t="s">
        <v>89</v>
      </c>
      <c r="D28" s="26">
        <v>207</v>
      </c>
      <c r="E28" s="15">
        <v>250</v>
      </c>
      <c r="F28" s="16">
        <v>216</v>
      </c>
      <c r="G28" s="11">
        <f t="shared" si="17"/>
        <v>224.4</v>
      </c>
      <c r="H28" s="12">
        <f t="shared" si="18"/>
        <v>269</v>
      </c>
      <c r="I28" s="69">
        <v>197</v>
      </c>
      <c r="J28" s="64">
        <f t="shared" si="0"/>
        <v>0.877896613190731</v>
      </c>
      <c r="K28" s="65">
        <f t="shared" si="19"/>
        <v>236</v>
      </c>
      <c r="L28" s="70">
        <v>584</v>
      </c>
      <c r="M28" s="66">
        <f t="shared" si="20"/>
        <v>245166.6</v>
      </c>
      <c r="N28" s="67">
        <f t="shared" si="21"/>
        <v>157096</v>
      </c>
      <c r="O28" s="68">
        <v>200</v>
      </c>
      <c r="P28" s="66">
        <f t="shared" si="22"/>
        <v>53800</v>
      </c>
      <c r="Q28" s="68">
        <v>84</v>
      </c>
      <c r="R28" s="70">
        <f t="shared" si="23"/>
        <v>22596</v>
      </c>
      <c r="S28" s="66">
        <f t="shared" si="24"/>
        <v>75</v>
      </c>
      <c r="T28" s="66">
        <f t="shared" si="25"/>
        <v>54</v>
      </c>
      <c r="U28" s="57"/>
      <c r="V28" s="56"/>
      <c r="W28" s="56"/>
      <c r="X28" s="115"/>
      <c r="Y28" s="115"/>
      <c r="Z28" s="132"/>
      <c r="AA28" s="132"/>
      <c r="AB28" s="132"/>
      <c r="AC28" s="132"/>
      <c r="AD28" s="132"/>
      <c r="AE28" s="132"/>
      <c r="AF28" s="132"/>
    </row>
    <row r="29" ht="12" customHeight="1" spans="1:32">
      <c r="A29" s="27"/>
      <c r="B29" s="25" t="s">
        <v>90</v>
      </c>
      <c r="C29" s="25" t="s">
        <v>91</v>
      </c>
      <c r="D29" s="26">
        <v>99</v>
      </c>
      <c r="E29" s="15">
        <v>140</v>
      </c>
      <c r="F29" s="16">
        <v>140</v>
      </c>
      <c r="G29" s="11">
        <f t="shared" si="17"/>
        <v>131.8</v>
      </c>
      <c r="H29" s="12">
        <f t="shared" si="18"/>
        <v>158</v>
      </c>
      <c r="I29" s="69">
        <v>99</v>
      </c>
      <c r="J29" s="64">
        <f t="shared" si="0"/>
        <v>0.75113808801214</v>
      </c>
      <c r="K29" s="65">
        <f t="shared" si="19"/>
        <v>119</v>
      </c>
      <c r="L29" s="70">
        <v>492</v>
      </c>
      <c r="M29" s="66">
        <f t="shared" si="20"/>
        <v>120775.2</v>
      </c>
      <c r="N29" s="67">
        <f t="shared" si="21"/>
        <v>77736</v>
      </c>
      <c r="O29" s="68">
        <v>154</v>
      </c>
      <c r="P29" s="66">
        <f t="shared" si="22"/>
        <v>24332</v>
      </c>
      <c r="Q29" s="68">
        <v>82</v>
      </c>
      <c r="R29" s="70">
        <f t="shared" si="23"/>
        <v>12956</v>
      </c>
      <c r="S29" s="66">
        <f t="shared" si="24"/>
        <v>44</v>
      </c>
      <c r="T29" s="66">
        <f t="shared" si="25"/>
        <v>32</v>
      </c>
      <c r="U29" s="57"/>
      <c r="V29" s="56"/>
      <c r="W29" s="56"/>
      <c r="X29" s="115"/>
      <c r="Y29" s="115"/>
      <c r="Z29" s="132"/>
      <c r="AA29" s="132"/>
      <c r="AB29" s="132"/>
      <c r="AC29" s="132"/>
      <c r="AD29" s="132"/>
      <c r="AE29" s="132"/>
      <c r="AF29" s="132"/>
    </row>
    <row r="30" ht="12" customHeight="1" spans="1:32">
      <c r="A30" s="34" t="s">
        <v>360</v>
      </c>
      <c r="B30" s="35"/>
      <c r="C30" s="35"/>
      <c r="D30" s="36">
        <f t="shared" ref="D30:I30" si="26">SUM(D20:D29)</f>
        <v>1418</v>
      </c>
      <c r="E30" s="36">
        <f t="shared" si="26"/>
        <v>1520</v>
      </c>
      <c r="F30" s="37">
        <f t="shared" si="26"/>
        <v>1517</v>
      </c>
      <c r="G30" s="38">
        <f t="shared" si="26"/>
        <v>1498.1</v>
      </c>
      <c r="H30" s="38">
        <f t="shared" si="26"/>
        <v>1797</v>
      </c>
      <c r="I30" s="82">
        <f t="shared" si="26"/>
        <v>1248</v>
      </c>
      <c r="J30" s="83">
        <f t="shared" si="0"/>
        <v>0.833055203257459</v>
      </c>
      <c r="K30" s="37">
        <f>J30*H30</f>
        <v>1497.00020025365</v>
      </c>
      <c r="L30" s="84">
        <v>623</v>
      </c>
      <c r="M30" s="37">
        <f>SUM(M20:M29)</f>
        <v>1682146.2</v>
      </c>
      <c r="N30" s="85">
        <f>SUM(N20:N29)</f>
        <v>1118150</v>
      </c>
      <c r="O30" s="86">
        <f>P30/H30</f>
        <v>172.937673900946</v>
      </c>
      <c r="P30" s="37">
        <f>SUM(P20:P29)</f>
        <v>310769</v>
      </c>
      <c r="Q30" s="86">
        <f>R30/H30</f>
        <v>96.3411240957151</v>
      </c>
      <c r="R30" s="116">
        <f>SUM(R20:R29)</f>
        <v>173125</v>
      </c>
      <c r="S30" s="84">
        <f>SUM(S20:S29)</f>
        <v>505</v>
      </c>
      <c r="T30" s="84">
        <f>SUM(T20:T29)</f>
        <v>359</v>
      </c>
      <c r="U30" s="117"/>
      <c r="V30" s="118"/>
      <c r="W30" s="118"/>
      <c r="X30" s="119"/>
      <c r="Y30" s="119"/>
      <c r="Z30" s="135"/>
      <c r="AA30" s="135"/>
      <c r="AB30" s="135"/>
      <c r="AC30" s="135"/>
      <c r="AD30" s="135"/>
      <c r="AE30" s="135"/>
      <c r="AF30" s="135"/>
    </row>
    <row r="31" ht="12" customHeight="1" spans="1:32">
      <c r="A31" s="39" t="s">
        <v>93</v>
      </c>
      <c r="B31" s="7" t="s">
        <v>261</v>
      </c>
      <c r="C31" s="14" t="s">
        <v>125</v>
      </c>
      <c r="D31" s="15">
        <v>97</v>
      </c>
      <c r="E31" s="15">
        <v>72</v>
      </c>
      <c r="F31" s="16">
        <v>79</v>
      </c>
      <c r="G31" s="11">
        <f>D31*20%+E31*30%+F31*50%</f>
        <v>80.5</v>
      </c>
      <c r="H31" s="12">
        <f t="shared" ref="H31:H36" si="27">ROUND(G31*120%,0)</f>
        <v>97</v>
      </c>
      <c r="I31" s="69">
        <v>67</v>
      </c>
      <c r="J31" s="64">
        <f t="shared" si="0"/>
        <v>0.832298136645963</v>
      </c>
      <c r="K31" s="65">
        <f t="shared" ref="K31:K36" si="28">ROUND(J31*H31,0)</f>
        <v>81</v>
      </c>
      <c r="L31" s="70">
        <v>524</v>
      </c>
      <c r="M31" s="66">
        <f t="shared" ref="M31:M36" si="29">(N31+P31+R31)*105%</f>
        <v>81276.3</v>
      </c>
      <c r="N31" s="67">
        <f t="shared" ref="N31:N36" si="30">L31*H31</f>
        <v>50828</v>
      </c>
      <c r="O31" s="68">
        <v>146</v>
      </c>
      <c r="P31" s="66">
        <f t="shared" ref="P31:P36" si="31">O31*H31</f>
        <v>14162</v>
      </c>
      <c r="Q31" s="68">
        <v>128</v>
      </c>
      <c r="R31" s="70">
        <f t="shared" ref="R31:R36" si="32">Q31*H31</f>
        <v>12416</v>
      </c>
      <c r="S31" s="66">
        <f t="shared" ref="S31:S36" si="33">ROUND(H31*28%,0)</f>
        <v>27</v>
      </c>
      <c r="T31" s="66">
        <f t="shared" ref="T31:T36" si="34">ROUND(H31*20%,0)</f>
        <v>19</v>
      </c>
      <c r="U31" s="57"/>
      <c r="V31" s="56"/>
      <c r="W31" s="56"/>
      <c r="X31" s="56"/>
      <c r="Y31" s="56"/>
      <c r="Z31" s="132"/>
      <c r="AA31" s="132"/>
      <c r="AB31" s="132"/>
      <c r="AC31" s="132"/>
      <c r="AD31" s="132"/>
      <c r="AE31" s="132"/>
      <c r="AF31" s="132"/>
    </row>
    <row r="32" ht="12" customHeight="1" spans="1:32">
      <c r="A32" s="40"/>
      <c r="B32" s="7" t="s">
        <v>293</v>
      </c>
      <c r="C32" s="14" t="s">
        <v>136</v>
      </c>
      <c r="D32" s="15">
        <v>63</v>
      </c>
      <c r="E32" s="15">
        <v>60</v>
      </c>
      <c r="F32" s="16">
        <v>73</v>
      </c>
      <c r="G32" s="11">
        <f>D32*20%+E32*30%+F32*50%</f>
        <v>67.1</v>
      </c>
      <c r="H32" s="12">
        <f t="shared" si="27"/>
        <v>81</v>
      </c>
      <c r="I32" s="69">
        <v>59</v>
      </c>
      <c r="J32" s="64">
        <f t="shared" si="0"/>
        <v>0.879284649776453</v>
      </c>
      <c r="K32" s="65">
        <f t="shared" si="28"/>
        <v>71</v>
      </c>
      <c r="L32" s="70">
        <v>696</v>
      </c>
      <c r="M32" s="66">
        <f t="shared" si="29"/>
        <v>85815.45</v>
      </c>
      <c r="N32" s="67">
        <f t="shared" si="30"/>
        <v>56376</v>
      </c>
      <c r="O32" s="68">
        <v>189</v>
      </c>
      <c r="P32" s="66">
        <f t="shared" si="31"/>
        <v>15309</v>
      </c>
      <c r="Q32" s="68">
        <v>124</v>
      </c>
      <c r="R32" s="70">
        <f t="shared" si="32"/>
        <v>10044</v>
      </c>
      <c r="S32" s="66">
        <f t="shared" si="33"/>
        <v>23</v>
      </c>
      <c r="T32" s="66">
        <f t="shared" si="34"/>
        <v>16</v>
      </c>
      <c r="U32" s="57"/>
      <c r="V32" s="56"/>
      <c r="W32" s="56"/>
      <c r="X32" s="115"/>
      <c r="Y32" s="115"/>
      <c r="Z32" s="132"/>
      <c r="AA32" s="132"/>
      <c r="AB32" s="132"/>
      <c r="AC32" s="132"/>
      <c r="AD32" s="132"/>
      <c r="AE32" s="132"/>
      <c r="AF32" s="132"/>
    </row>
    <row r="33" ht="12" customHeight="1" spans="1:32">
      <c r="A33" s="40"/>
      <c r="B33" s="7" t="s">
        <v>288</v>
      </c>
      <c r="C33" s="14" t="s">
        <v>126</v>
      </c>
      <c r="D33" s="15">
        <v>165</v>
      </c>
      <c r="E33" s="15">
        <v>230</v>
      </c>
      <c r="F33" s="16">
        <v>193</v>
      </c>
      <c r="G33" s="11">
        <f>D33*20%+E33*30%+F33*50%</f>
        <v>198.5</v>
      </c>
      <c r="H33" s="12">
        <f t="shared" si="27"/>
        <v>238</v>
      </c>
      <c r="I33" s="69">
        <v>161</v>
      </c>
      <c r="J33" s="64">
        <f t="shared" si="0"/>
        <v>0.811083123425693</v>
      </c>
      <c r="K33" s="65">
        <f t="shared" si="28"/>
        <v>193</v>
      </c>
      <c r="L33" s="70">
        <v>482</v>
      </c>
      <c r="M33" s="66">
        <f t="shared" si="29"/>
        <v>187425</v>
      </c>
      <c r="N33" s="67">
        <f t="shared" si="30"/>
        <v>114716</v>
      </c>
      <c r="O33" s="68">
        <v>192</v>
      </c>
      <c r="P33" s="66">
        <f t="shared" si="31"/>
        <v>45696</v>
      </c>
      <c r="Q33" s="68">
        <v>76</v>
      </c>
      <c r="R33" s="70">
        <f t="shared" si="32"/>
        <v>18088</v>
      </c>
      <c r="S33" s="66">
        <f t="shared" si="33"/>
        <v>67</v>
      </c>
      <c r="T33" s="66">
        <f t="shared" si="34"/>
        <v>48</v>
      </c>
      <c r="U33" s="57"/>
      <c r="V33" s="56"/>
      <c r="W33" s="56"/>
      <c r="X33" s="115"/>
      <c r="Y33" s="115"/>
      <c r="Z33" s="132"/>
      <c r="AA33" s="132"/>
      <c r="AB33" s="132"/>
      <c r="AC33" s="132"/>
      <c r="AD33" s="132"/>
      <c r="AE33" s="132"/>
      <c r="AF33" s="132"/>
    </row>
    <row r="34" ht="12" customHeight="1" spans="1:32">
      <c r="A34" s="40"/>
      <c r="B34" s="7" t="s">
        <v>296</v>
      </c>
      <c r="C34" s="14" t="s">
        <v>124</v>
      </c>
      <c r="D34" s="15">
        <v>205</v>
      </c>
      <c r="E34" s="15">
        <v>233</v>
      </c>
      <c r="F34" s="16">
        <v>224</v>
      </c>
      <c r="G34" s="11">
        <f>D34*20%+E34*30%+F34*50%</f>
        <v>222.9</v>
      </c>
      <c r="H34" s="12">
        <f t="shared" si="27"/>
        <v>267</v>
      </c>
      <c r="I34" s="69">
        <v>194</v>
      </c>
      <c r="J34" s="64">
        <f t="shared" si="0"/>
        <v>0.870345446388515</v>
      </c>
      <c r="K34" s="65">
        <f t="shared" si="28"/>
        <v>232</v>
      </c>
      <c r="L34" s="70">
        <v>466</v>
      </c>
      <c r="M34" s="66">
        <f t="shared" si="29"/>
        <v>218112.3</v>
      </c>
      <c r="N34" s="67">
        <f t="shared" si="30"/>
        <v>124422</v>
      </c>
      <c r="O34" s="68">
        <v>188</v>
      </c>
      <c r="P34" s="66">
        <f t="shared" si="31"/>
        <v>50196</v>
      </c>
      <c r="Q34" s="68">
        <v>124</v>
      </c>
      <c r="R34" s="70">
        <f t="shared" si="32"/>
        <v>33108</v>
      </c>
      <c r="S34" s="66">
        <f t="shared" si="33"/>
        <v>75</v>
      </c>
      <c r="T34" s="66">
        <f t="shared" si="34"/>
        <v>53</v>
      </c>
      <c r="U34" s="57"/>
      <c r="V34" s="56"/>
      <c r="W34" s="56"/>
      <c r="X34" s="115"/>
      <c r="Y34" s="115"/>
      <c r="Z34" s="132"/>
      <c r="AA34" s="132"/>
      <c r="AB34" s="132"/>
      <c r="AC34" s="132"/>
      <c r="AD34" s="132"/>
      <c r="AE34" s="132"/>
      <c r="AF34" s="132"/>
    </row>
    <row r="35" ht="12" customHeight="1" spans="1:32">
      <c r="A35" s="40"/>
      <c r="B35" s="7" t="s">
        <v>94</v>
      </c>
      <c r="C35" s="14" t="s">
        <v>134</v>
      </c>
      <c r="D35" s="41">
        <v>49</v>
      </c>
      <c r="E35" s="41">
        <v>62</v>
      </c>
      <c r="F35" s="17">
        <v>59</v>
      </c>
      <c r="G35" s="18">
        <v>75</v>
      </c>
      <c r="H35" s="19">
        <f t="shared" si="27"/>
        <v>90</v>
      </c>
      <c r="I35" s="69">
        <v>59</v>
      </c>
      <c r="J35" s="64">
        <f t="shared" si="0"/>
        <v>0.786666666666667</v>
      </c>
      <c r="K35" s="65">
        <f t="shared" si="28"/>
        <v>71</v>
      </c>
      <c r="L35" s="70">
        <v>416</v>
      </c>
      <c r="M35" s="66">
        <f t="shared" si="29"/>
        <v>61047</v>
      </c>
      <c r="N35" s="67">
        <f t="shared" si="30"/>
        <v>37440</v>
      </c>
      <c r="O35" s="68">
        <v>171</v>
      </c>
      <c r="P35" s="66">
        <f t="shared" si="31"/>
        <v>15390</v>
      </c>
      <c r="Q35" s="68">
        <v>59</v>
      </c>
      <c r="R35" s="70">
        <f t="shared" si="32"/>
        <v>5310</v>
      </c>
      <c r="S35" s="66">
        <f t="shared" si="33"/>
        <v>25</v>
      </c>
      <c r="T35" s="66">
        <f t="shared" si="34"/>
        <v>18</v>
      </c>
      <c r="U35" s="57"/>
      <c r="V35" s="56"/>
      <c r="W35" s="56"/>
      <c r="X35" s="115"/>
      <c r="Y35" s="115"/>
      <c r="Z35" s="132"/>
      <c r="AA35" s="132"/>
      <c r="AB35" s="132"/>
      <c r="AC35" s="132"/>
      <c r="AD35" s="132"/>
      <c r="AE35" s="132"/>
      <c r="AF35" s="132"/>
    </row>
    <row r="36" ht="12" customHeight="1" spans="1:32">
      <c r="A36" s="40"/>
      <c r="B36" s="7" t="s">
        <v>301</v>
      </c>
      <c r="C36" s="14" t="s">
        <v>95</v>
      </c>
      <c r="D36" s="15">
        <v>62</v>
      </c>
      <c r="E36" s="15">
        <v>62</v>
      </c>
      <c r="F36" s="16">
        <v>59</v>
      </c>
      <c r="G36" s="11">
        <f>D36*20%+E36*30%+F36*50%</f>
        <v>60.5</v>
      </c>
      <c r="H36" s="12">
        <f t="shared" si="27"/>
        <v>73</v>
      </c>
      <c r="I36" s="69">
        <v>78</v>
      </c>
      <c r="J36" s="64">
        <f t="shared" si="0"/>
        <v>1.28925619834711</v>
      </c>
      <c r="K36" s="65">
        <f t="shared" si="28"/>
        <v>94</v>
      </c>
      <c r="L36" s="70">
        <v>274</v>
      </c>
      <c r="M36" s="66">
        <f t="shared" si="29"/>
        <v>33572.7</v>
      </c>
      <c r="N36" s="67">
        <f t="shared" si="30"/>
        <v>20002</v>
      </c>
      <c r="O36" s="68">
        <v>106</v>
      </c>
      <c r="P36" s="66">
        <f t="shared" si="31"/>
        <v>7738</v>
      </c>
      <c r="Q36" s="68">
        <v>58</v>
      </c>
      <c r="R36" s="70">
        <f t="shared" si="32"/>
        <v>4234</v>
      </c>
      <c r="S36" s="66">
        <f t="shared" si="33"/>
        <v>20</v>
      </c>
      <c r="T36" s="66">
        <f t="shared" si="34"/>
        <v>15</v>
      </c>
      <c r="U36" s="57"/>
      <c r="V36" s="56"/>
      <c r="W36" s="56"/>
      <c r="X36" s="115"/>
      <c r="Y36" s="115"/>
      <c r="Z36" s="132"/>
      <c r="AA36" s="132"/>
      <c r="AB36" s="132"/>
      <c r="AC36" s="132"/>
      <c r="AD36" s="132"/>
      <c r="AE36" s="132"/>
      <c r="AF36" s="132"/>
    </row>
    <row r="37" ht="12" customHeight="1" spans="1:32">
      <c r="A37" s="42" t="s">
        <v>363</v>
      </c>
      <c r="B37" s="43"/>
      <c r="C37" s="43"/>
      <c r="D37" s="44">
        <f t="shared" ref="D37:I37" si="35">SUM(D31:D36)</f>
        <v>641</v>
      </c>
      <c r="E37" s="44">
        <f t="shared" si="35"/>
        <v>719</v>
      </c>
      <c r="F37" s="45">
        <f t="shared" si="35"/>
        <v>687</v>
      </c>
      <c r="G37" s="46">
        <f t="shared" si="35"/>
        <v>704.5</v>
      </c>
      <c r="H37" s="47">
        <f t="shared" si="35"/>
        <v>846</v>
      </c>
      <c r="I37" s="87">
        <f t="shared" si="35"/>
        <v>618</v>
      </c>
      <c r="J37" s="88">
        <f t="shared" si="0"/>
        <v>0.87721788502484</v>
      </c>
      <c r="K37" s="45">
        <f>J37*H37</f>
        <v>742.126330731015</v>
      </c>
      <c r="L37" s="89">
        <v>477</v>
      </c>
      <c r="M37" s="45">
        <f>SUM(M31:M36)</f>
        <v>667248.75</v>
      </c>
      <c r="N37" s="90">
        <f>SUM(N31:N36)</f>
        <v>403784</v>
      </c>
      <c r="O37" s="91">
        <f>P37/H37</f>
        <v>175.521276595745</v>
      </c>
      <c r="P37" s="45">
        <f>SUM(P31:P36)</f>
        <v>148491</v>
      </c>
      <c r="Q37" s="91">
        <f>R37/H37</f>
        <v>98.3451536643026</v>
      </c>
      <c r="R37" s="120">
        <f>SUM(R31:R36)</f>
        <v>83200</v>
      </c>
      <c r="S37" s="89">
        <f>SUM(S31:S36)</f>
        <v>237</v>
      </c>
      <c r="T37" s="89">
        <f>SUM(T31:T36)</f>
        <v>169</v>
      </c>
      <c r="U37" s="121"/>
      <c r="V37" s="122"/>
      <c r="W37" s="122"/>
      <c r="X37" s="123"/>
      <c r="Y37" s="123"/>
      <c r="Z37" s="136"/>
      <c r="AA37" s="136"/>
      <c r="AB37" s="136"/>
      <c r="AC37" s="136"/>
      <c r="AD37" s="136"/>
      <c r="AE37" s="136"/>
      <c r="AF37" s="136"/>
    </row>
    <row r="38" ht="12" customHeight="1" spans="1:32">
      <c r="A38" s="48" t="s">
        <v>496</v>
      </c>
      <c r="B38" s="7" t="s">
        <v>361</v>
      </c>
      <c r="C38" s="15" t="s">
        <v>362</v>
      </c>
      <c r="D38" s="15">
        <v>16</v>
      </c>
      <c r="E38" s="15">
        <v>8</v>
      </c>
      <c r="F38" s="16">
        <v>2</v>
      </c>
      <c r="G38" s="11">
        <f>D38*20%+E38*30%+F38*50%</f>
        <v>6.6</v>
      </c>
      <c r="H38" s="12">
        <f>ROUND(G38*120%,0)</f>
        <v>8</v>
      </c>
      <c r="I38" s="69">
        <v>6</v>
      </c>
      <c r="J38" s="64">
        <f t="shared" si="0"/>
        <v>0.909090909090909</v>
      </c>
      <c r="K38" s="65">
        <f>ROUND(J38*H38,0)</f>
        <v>7</v>
      </c>
      <c r="L38" s="70">
        <v>451</v>
      </c>
      <c r="M38" s="66">
        <f>(N38+P38+R38)*105%</f>
        <v>4460.4</v>
      </c>
      <c r="N38" s="67">
        <f>L38*H38</f>
        <v>3608</v>
      </c>
      <c r="O38" s="68">
        <v>50</v>
      </c>
      <c r="P38" s="66">
        <f>O38*H38</f>
        <v>400</v>
      </c>
      <c r="Q38" s="68">
        <v>30</v>
      </c>
      <c r="R38" s="70">
        <f>Q38*H38</f>
        <v>240</v>
      </c>
      <c r="S38" s="66">
        <f>ROUND(H38*28%,0)</f>
        <v>2</v>
      </c>
      <c r="T38" s="66">
        <f>ROUND(H38*20%,0)</f>
        <v>2</v>
      </c>
      <c r="U38" s="57"/>
      <c r="V38" s="124"/>
      <c r="W38" s="124"/>
      <c r="X38" s="125"/>
      <c r="Y38" s="125"/>
      <c r="Z38" s="132"/>
      <c r="AA38" s="132"/>
      <c r="AB38" s="132"/>
      <c r="AC38" s="132"/>
      <c r="AD38" s="132"/>
      <c r="AE38" s="132"/>
      <c r="AF38" s="132"/>
    </row>
    <row r="39" ht="12" customHeight="1" spans="1:32">
      <c r="A39" s="49" t="s">
        <v>497</v>
      </c>
      <c r="B39" s="7" t="s">
        <v>303</v>
      </c>
      <c r="C39" s="50" t="s">
        <v>304</v>
      </c>
      <c r="D39" s="15">
        <v>0</v>
      </c>
      <c r="E39" s="15">
        <v>0</v>
      </c>
      <c r="F39" s="16">
        <v>0</v>
      </c>
      <c r="G39" s="11">
        <f>D39*20%+E39*30%+F39*50%</f>
        <v>0</v>
      </c>
      <c r="H39" s="12">
        <v>80</v>
      </c>
      <c r="I39" s="69">
        <v>80</v>
      </c>
      <c r="J39" s="64">
        <v>1</v>
      </c>
      <c r="K39" s="65">
        <v>80</v>
      </c>
      <c r="L39" s="70">
        <v>464</v>
      </c>
      <c r="M39" s="66">
        <f>(N39+P39+R39)*105%</f>
        <v>55776</v>
      </c>
      <c r="N39" s="67">
        <f>L39*H39</f>
        <v>37120</v>
      </c>
      <c r="O39" s="68">
        <v>100</v>
      </c>
      <c r="P39" s="66">
        <f>O39*H39</f>
        <v>8000</v>
      </c>
      <c r="Q39" s="68">
        <v>100</v>
      </c>
      <c r="R39" s="70">
        <f>Q39*H39</f>
        <v>8000</v>
      </c>
      <c r="S39" s="66">
        <f>ROUND(H39*28%,0)</f>
        <v>22</v>
      </c>
      <c r="T39" s="66">
        <f>ROUND(H39*20%,0)</f>
        <v>16</v>
      </c>
      <c r="U39" s="57"/>
      <c r="V39" s="124"/>
      <c r="W39" s="124"/>
      <c r="X39" s="125"/>
      <c r="Y39" s="125"/>
      <c r="Z39" s="132"/>
      <c r="AA39" s="132"/>
      <c r="AB39" s="132"/>
      <c r="AC39" s="132"/>
      <c r="AD39" s="132"/>
      <c r="AE39" s="132"/>
      <c r="AF39" s="132"/>
    </row>
    <row r="40" ht="12" customHeight="1" spans="1:32">
      <c r="A40" s="51" t="s">
        <v>498</v>
      </c>
      <c r="B40" s="7" t="s">
        <v>499</v>
      </c>
      <c r="C40" s="14" t="s">
        <v>500</v>
      </c>
      <c r="D40" s="15">
        <v>236</v>
      </c>
      <c r="E40" s="15">
        <v>219</v>
      </c>
      <c r="F40" s="16">
        <v>190</v>
      </c>
      <c r="G40" s="11">
        <f>D40*20%+E40*30%+F40*50%</f>
        <v>207.9</v>
      </c>
      <c r="H40" s="12">
        <f>ROUND(G40*120%,0)</f>
        <v>249</v>
      </c>
      <c r="I40" s="69">
        <v>209</v>
      </c>
      <c r="J40" s="64">
        <f>I40/G40</f>
        <v>1.00529100529101</v>
      </c>
      <c r="K40" s="65">
        <f>ROUND(J40*H40,0)</f>
        <v>250</v>
      </c>
      <c r="L40" s="66">
        <v>427</v>
      </c>
      <c r="M40" s="66">
        <f>(N40+P40+R40)*105%</f>
        <v>132555.15</v>
      </c>
      <c r="N40" s="67">
        <f>L40*H40</f>
        <v>106323</v>
      </c>
      <c r="O40" s="68">
        <v>50</v>
      </c>
      <c r="P40" s="66">
        <f>O40*H40</f>
        <v>12450</v>
      </c>
      <c r="Q40" s="68">
        <v>30</v>
      </c>
      <c r="R40" s="70">
        <f>Q40*H40</f>
        <v>7470</v>
      </c>
      <c r="S40" s="66">
        <f>ROUND(H40*28%,0)</f>
        <v>70</v>
      </c>
      <c r="T40" s="66">
        <f>ROUND(H40*20%,0)</f>
        <v>50</v>
      </c>
      <c r="U40" s="57"/>
      <c r="V40" s="56"/>
      <c r="W40" s="56"/>
      <c r="X40" s="115"/>
      <c r="Y40" s="115"/>
      <c r="Z40" s="132"/>
      <c r="AA40" s="132"/>
      <c r="AB40" s="132"/>
      <c r="AC40" s="132"/>
      <c r="AD40" s="132"/>
      <c r="AE40" s="132"/>
      <c r="AF40" s="132"/>
    </row>
    <row r="41" ht="12" customHeight="1" spans="1:32">
      <c r="A41" s="52"/>
      <c r="B41" s="7" t="s">
        <v>501</v>
      </c>
      <c r="C41" s="14" t="s">
        <v>502</v>
      </c>
      <c r="D41" s="15">
        <v>253</v>
      </c>
      <c r="E41" s="15">
        <v>286</v>
      </c>
      <c r="F41" s="16">
        <v>266</v>
      </c>
      <c r="G41" s="11">
        <f>D41*20%+E41*30%+F41*50%</f>
        <v>269.4</v>
      </c>
      <c r="H41" s="12">
        <f>ROUND(G41*120%,0)</f>
        <v>323</v>
      </c>
      <c r="I41" s="69">
        <v>273</v>
      </c>
      <c r="J41" s="64">
        <f>I41/G41</f>
        <v>1.01336302895323</v>
      </c>
      <c r="K41" s="65">
        <f>ROUND(J41*H41,0)</f>
        <v>327</v>
      </c>
      <c r="L41" s="66">
        <v>463</v>
      </c>
      <c r="M41" s="66">
        <f>(N41+P41+R41)*105%</f>
        <v>184158.45</v>
      </c>
      <c r="N41" s="67">
        <f>L41*H41</f>
        <v>149549</v>
      </c>
      <c r="O41" s="68">
        <v>50</v>
      </c>
      <c r="P41" s="66">
        <f>O41*H41</f>
        <v>16150</v>
      </c>
      <c r="Q41" s="68">
        <v>30</v>
      </c>
      <c r="R41" s="70">
        <f>Q41*H41</f>
        <v>9690</v>
      </c>
      <c r="S41" s="66">
        <f>ROUND(H41*28%,0)</f>
        <v>90</v>
      </c>
      <c r="T41" s="66">
        <f>ROUND(H41*20%,0)</f>
        <v>65</v>
      </c>
      <c r="U41" s="57"/>
      <c r="V41" s="56"/>
      <c r="W41" s="56"/>
      <c r="X41" s="115"/>
      <c r="Y41" s="115"/>
      <c r="Z41" s="132"/>
      <c r="AA41" s="132"/>
      <c r="AB41" s="132"/>
      <c r="AC41" s="132"/>
      <c r="AD41" s="132"/>
      <c r="AE41" s="132"/>
      <c r="AF41" s="132"/>
    </row>
    <row r="42" ht="12" customHeight="1" spans="1:32">
      <c r="A42" s="49" t="s">
        <v>503</v>
      </c>
      <c r="B42" s="52"/>
      <c r="C42" s="52"/>
      <c r="D42" s="30">
        <f>SUM(D40:D41)</f>
        <v>489</v>
      </c>
      <c r="E42" s="30">
        <f>SUM(E40:E41)</f>
        <v>505</v>
      </c>
      <c r="F42" s="30">
        <f>SUM(F40:F41)</f>
        <v>456</v>
      </c>
      <c r="G42" s="31">
        <f>SUM(G38:G41)</f>
        <v>483.9</v>
      </c>
      <c r="H42" s="31">
        <f>SUM(H38:H41)</f>
        <v>660</v>
      </c>
      <c r="I42" s="92">
        <f>SUM(I38:I41)</f>
        <v>568</v>
      </c>
      <c r="J42" s="77">
        <f>I42/G42</f>
        <v>1.17379623889233</v>
      </c>
      <c r="K42" s="81">
        <f>SUM(K38:K41)</f>
        <v>664</v>
      </c>
      <c r="L42" s="78">
        <v>448</v>
      </c>
      <c r="M42" s="81">
        <f>SUM(M38:M41)</f>
        <v>376950</v>
      </c>
      <c r="N42" s="79">
        <f>SUM(N38:N41)</f>
        <v>296600</v>
      </c>
      <c r="O42" s="80">
        <f>P42/H42</f>
        <v>56.0606060606061</v>
      </c>
      <c r="P42" s="81">
        <f>SUM(P38:P41)</f>
        <v>37000</v>
      </c>
      <c r="Q42" s="80">
        <f>R42/H42</f>
        <v>38.4848484848485</v>
      </c>
      <c r="R42" s="126">
        <f>SUM(R38:R41)</f>
        <v>25400</v>
      </c>
      <c r="S42" s="78">
        <f>SUM(S38:S41)</f>
        <v>184</v>
      </c>
      <c r="T42" s="78">
        <f>SUM(T38:T41)</f>
        <v>133</v>
      </c>
      <c r="U42" s="112"/>
      <c r="V42" s="127"/>
      <c r="W42" s="127"/>
      <c r="X42" s="128"/>
      <c r="Y42" s="128"/>
      <c r="Z42" s="134"/>
      <c r="AA42" s="134"/>
      <c r="AB42" s="134"/>
      <c r="AC42" s="134"/>
      <c r="AD42" s="134"/>
      <c r="AE42" s="134"/>
      <c r="AF42" s="134"/>
    </row>
    <row r="43" ht="12" customHeight="1" spans="1:32">
      <c r="A43" s="53" t="s">
        <v>96</v>
      </c>
      <c r="B43" s="52"/>
      <c r="C43" s="52"/>
      <c r="D43" s="54">
        <f>SUM(D8,D19,D30,D37,D42)</f>
        <v>5499</v>
      </c>
      <c r="E43" s="54">
        <f>SUM(E8,E19,E30,E37,E42)</f>
        <v>5940</v>
      </c>
      <c r="F43" s="54">
        <f>SUM(F8,F19,F30,F37,F42)</f>
        <v>5787</v>
      </c>
      <c r="G43" s="55">
        <f>G42+G37+G30+G19+G8</f>
        <v>5837.7</v>
      </c>
      <c r="H43" s="55">
        <f>H42+H37+H30+H19+H8</f>
        <v>7255</v>
      </c>
      <c r="I43" s="93">
        <f>SUM(I8,I19,I30,I37,I42)</f>
        <v>5104</v>
      </c>
      <c r="J43" s="94">
        <f>I43/G43</f>
        <v>0.87431693989071</v>
      </c>
      <c r="K43" s="55">
        <f>K42+K37+K30+K19+K8</f>
        <v>6180.12653098467</v>
      </c>
      <c r="L43" s="95">
        <v>619</v>
      </c>
      <c r="M43" s="96">
        <f>SUM(M8,M19,M30,M37,M42)</f>
        <v>6850305</v>
      </c>
      <c r="N43" s="97">
        <f>SUM(N8,N19,N30,N37,N42)</f>
        <v>4438909</v>
      </c>
      <c r="O43" s="98">
        <f>P43/H43</f>
        <v>180.99972432805</v>
      </c>
      <c r="P43" s="95">
        <f>P42+P37+P30+P19+P8</f>
        <v>1313153</v>
      </c>
      <c r="Q43" s="98">
        <f>R43/H43</f>
        <v>106.41461061337</v>
      </c>
      <c r="R43" s="129">
        <f>R42+R37+R30+R19+R8</f>
        <v>772038</v>
      </c>
      <c r="S43" s="95">
        <f>S42+S37+S30+S19+S8</f>
        <v>2033</v>
      </c>
      <c r="T43" s="95">
        <f>T42+T37+T30+T19+T8</f>
        <v>1451</v>
      </c>
      <c r="U43" s="57"/>
      <c r="V43" s="130"/>
      <c r="W43" s="130"/>
      <c r="X43" s="131"/>
      <c r="Y43" s="131"/>
      <c r="Z43" s="132"/>
      <c r="AA43" s="132"/>
      <c r="AB43" s="132"/>
      <c r="AC43" s="132"/>
      <c r="AD43" s="132"/>
      <c r="AE43" s="132"/>
      <c r="AF43" s="132"/>
    </row>
    <row r="44" ht="12" customHeight="1" spans="1:32">
      <c r="A44" s="56"/>
      <c r="B44" s="56"/>
      <c r="C44" s="56"/>
      <c r="D44" s="56"/>
      <c r="E44" s="56"/>
      <c r="F44" s="56"/>
      <c r="G44" s="57"/>
      <c r="H44" s="57"/>
      <c r="I44" s="57"/>
      <c r="J44" s="99"/>
      <c r="K44" s="99"/>
      <c r="L44" s="56"/>
      <c r="M44" s="56"/>
      <c r="N44" s="56"/>
      <c r="O44" s="56"/>
      <c r="P44" s="56"/>
      <c r="Q44" s="56"/>
      <c r="R44" s="56"/>
      <c r="S44" s="56"/>
      <c r="T44" s="57"/>
      <c r="U44" s="56"/>
      <c r="V44" s="56"/>
      <c r="W44" s="56"/>
      <c r="X44" s="56"/>
      <c r="Y44" s="56"/>
      <c r="Z44" s="132"/>
      <c r="AA44" s="132"/>
      <c r="AB44" s="132"/>
      <c r="AC44" s="132"/>
      <c r="AD44" s="132"/>
      <c r="AE44" s="132"/>
      <c r="AF44" s="132"/>
    </row>
    <row r="45" ht="12" customHeight="1" spans="1:32">
      <c r="A45" s="56"/>
      <c r="B45" s="56"/>
      <c r="C45" s="56"/>
      <c r="D45" s="56"/>
      <c r="E45" s="56"/>
      <c r="F45" s="56"/>
      <c r="G45" s="57"/>
      <c r="H45" s="57"/>
      <c r="I45" s="56"/>
      <c r="J45" s="99"/>
      <c r="K45" s="99"/>
      <c r="L45" s="56"/>
      <c r="M45" s="56"/>
      <c r="N45" s="56"/>
      <c r="O45" s="56"/>
      <c r="P45" s="56"/>
      <c r="Q45" s="56"/>
      <c r="R45" s="56"/>
      <c r="S45" s="56"/>
      <c r="T45" s="57"/>
      <c r="U45" s="56"/>
      <c r="V45" s="56"/>
      <c r="W45" s="56"/>
      <c r="X45" s="56"/>
      <c r="Y45" s="56"/>
      <c r="Z45" s="132"/>
      <c r="AA45" s="132"/>
      <c r="AB45" s="132"/>
      <c r="AC45" s="132"/>
      <c r="AD45" s="132"/>
      <c r="AE45" s="132"/>
      <c r="AF45" s="132"/>
    </row>
    <row r="46" ht="12" customHeight="1" spans="1:32">
      <c r="A46" s="56"/>
      <c r="B46" s="56"/>
      <c r="C46" s="56"/>
      <c r="D46" s="56"/>
      <c r="E46" s="56"/>
      <c r="F46" s="56"/>
      <c r="G46" s="57"/>
      <c r="H46" s="57"/>
      <c r="I46" s="56"/>
      <c r="J46" s="99"/>
      <c r="K46" s="99"/>
      <c r="L46" s="56"/>
      <c r="M46" s="56"/>
      <c r="N46" s="56"/>
      <c r="O46" s="56"/>
      <c r="P46" s="56"/>
      <c r="Q46" s="56"/>
      <c r="R46" s="56"/>
      <c r="S46" s="56"/>
      <c r="T46" s="57"/>
      <c r="U46" s="56"/>
      <c r="V46" s="56"/>
      <c r="W46" s="56"/>
      <c r="X46" s="56"/>
      <c r="Y46" s="56"/>
      <c r="Z46" s="132"/>
      <c r="AA46" s="132"/>
      <c r="AB46" s="132"/>
      <c r="AC46" s="132"/>
      <c r="AD46" s="132"/>
      <c r="AE46" s="132"/>
      <c r="AF46" s="132"/>
    </row>
    <row r="47" ht="12" customHeight="1" spans="1:32">
      <c r="A47" s="56"/>
      <c r="B47" s="56"/>
      <c r="C47" s="56"/>
      <c r="D47" s="56"/>
      <c r="E47" s="56"/>
      <c r="F47" s="56"/>
      <c r="G47" s="57"/>
      <c r="H47" s="57"/>
      <c r="I47" s="56"/>
      <c r="J47" s="99"/>
      <c r="K47" s="99"/>
      <c r="L47" s="56"/>
      <c r="M47" s="56"/>
      <c r="N47" s="56"/>
      <c r="O47" s="56"/>
      <c r="P47" s="56"/>
      <c r="Q47" s="56"/>
      <c r="R47" s="56"/>
      <c r="S47" s="56"/>
      <c r="T47" s="57"/>
      <c r="U47" s="56"/>
      <c r="V47" s="56"/>
      <c r="W47" s="56"/>
      <c r="X47" s="56"/>
      <c r="Y47" s="56"/>
      <c r="Z47" s="132"/>
      <c r="AA47" s="132"/>
      <c r="AB47" s="132"/>
      <c r="AC47" s="132"/>
      <c r="AD47" s="132"/>
      <c r="AE47" s="132"/>
      <c r="AF47" s="132"/>
    </row>
    <row r="48" ht="12" customHeight="1" spans="1:32">
      <c r="A48" s="56"/>
      <c r="B48" s="56"/>
      <c r="C48" s="56"/>
      <c r="D48" s="56"/>
      <c r="E48" s="56"/>
      <c r="F48" s="56"/>
      <c r="G48" s="57"/>
      <c r="H48" s="57"/>
      <c r="I48" s="56"/>
      <c r="J48" s="99"/>
      <c r="K48" s="99"/>
      <c r="L48" s="56"/>
      <c r="M48" s="56"/>
      <c r="N48" s="56"/>
      <c r="O48" s="56"/>
      <c r="P48" s="56"/>
      <c r="Q48" s="56"/>
      <c r="R48" s="56"/>
      <c r="S48" s="56"/>
      <c r="T48" s="57"/>
      <c r="U48" s="56"/>
      <c r="V48" s="56"/>
      <c r="W48" s="56"/>
      <c r="X48" s="56"/>
      <c r="Y48" s="56"/>
      <c r="Z48" s="132"/>
      <c r="AA48" s="132"/>
      <c r="AB48" s="132"/>
      <c r="AC48" s="132"/>
      <c r="AD48" s="132"/>
      <c r="AE48" s="132"/>
      <c r="AF48" s="132"/>
    </row>
    <row r="49" ht="12" customHeight="1" spans="1:32">
      <c r="A49" s="56"/>
      <c r="B49" s="56"/>
      <c r="C49" s="56"/>
      <c r="D49" s="56"/>
      <c r="E49" s="56"/>
      <c r="F49" s="56"/>
      <c r="G49" s="57"/>
      <c r="H49" s="57"/>
      <c r="I49" s="56"/>
      <c r="J49" s="99"/>
      <c r="K49" s="99"/>
      <c r="L49" s="56"/>
      <c r="M49" s="56"/>
      <c r="N49" s="56"/>
      <c r="O49" s="56"/>
      <c r="P49" s="56"/>
      <c r="Q49" s="56"/>
      <c r="R49" s="56"/>
      <c r="S49" s="56"/>
      <c r="T49" s="57"/>
      <c r="U49" s="56"/>
      <c r="V49" s="56"/>
      <c r="W49" s="56"/>
      <c r="X49" s="56"/>
      <c r="Y49" s="56"/>
      <c r="Z49" s="132"/>
      <c r="AA49" s="132"/>
      <c r="AB49" s="132"/>
      <c r="AC49" s="132"/>
      <c r="AD49" s="132"/>
      <c r="AE49" s="132"/>
      <c r="AF49" s="132"/>
    </row>
    <row r="50" ht="12" customHeight="1" spans="1:32">
      <c r="A50" s="56"/>
      <c r="B50" s="56"/>
      <c r="C50" s="56"/>
      <c r="D50" s="56"/>
      <c r="E50" s="56"/>
      <c r="F50" s="56"/>
      <c r="G50" s="57"/>
      <c r="H50" s="57"/>
      <c r="I50" s="56"/>
      <c r="J50" s="99"/>
      <c r="K50" s="99"/>
      <c r="L50" s="56"/>
      <c r="M50" s="56"/>
      <c r="N50" s="56"/>
      <c r="O50" s="56"/>
      <c r="P50" s="56"/>
      <c r="Q50" s="56"/>
      <c r="R50" s="56"/>
      <c r="S50" s="56"/>
      <c r="T50" s="57"/>
      <c r="U50" s="56"/>
      <c r="V50" s="56"/>
      <c r="W50" s="56"/>
      <c r="X50" s="56"/>
      <c r="Y50" s="56"/>
      <c r="Z50" s="132"/>
      <c r="AA50" s="132"/>
      <c r="AB50" s="132"/>
      <c r="AC50" s="132"/>
      <c r="AD50" s="132"/>
      <c r="AE50" s="132"/>
      <c r="AF50" s="132"/>
    </row>
    <row r="51" ht="12" customHeight="1" spans="1:32">
      <c r="A51" s="56"/>
      <c r="B51" s="56"/>
      <c r="C51" s="56"/>
      <c r="D51" s="56"/>
      <c r="E51" s="56"/>
      <c r="F51" s="56"/>
      <c r="G51" s="57"/>
      <c r="H51" s="57"/>
      <c r="I51" s="56"/>
      <c r="J51" s="99"/>
      <c r="K51" s="99"/>
      <c r="L51" s="56"/>
      <c r="M51" s="56"/>
      <c r="N51" s="56"/>
      <c r="O51" s="56"/>
      <c r="P51" s="56"/>
      <c r="Q51" s="56"/>
      <c r="R51" s="56"/>
      <c r="S51" s="56"/>
      <c r="T51" s="57"/>
      <c r="U51" s="56"/>
      <c r="V51" s="56"/>
      <c r="W51" s="56"/>
      <c r="X51" s="56"/>
      <c r="Y51" s="56"/>
      <c r="Z51" s="132"/>
      <c r="AA51" s="132"/>
      <c r="AB51" s="132"/>
      <c r="AC51" s="132"/>
      <c r="AD51" s="132"/>
      <c r="AE51" s="132"/>
      <c r="AF51" s="132"/>
    </row>
    <row r="52" ht="12" customHeight="1" spans="1:32">
      <c r="A52" s="56"/>
      <c r="B52" s="56"/>
      <c r="C52" s="56"/>
      <c r="D52" s="56"/>
      <c r="E52" s="56"/>
      <c r="F52" s="56"/>
      <c r="G52" s="57"/>
      <c r="H52" s="57"/>
      <c r="I52" s="56"/>
      <c r="J52" s="99"/>
      <c r="K52" s="99"/>
      <c r="L52" s="56"/>
      <c r="M52" s="56"/>
      <c r="N52" s="56"/>
      <c r="O52" s="56"/>
      <c r="P52" s="56"/>
      <c r="Q52" s="56"/>
      <c r="R52" s="56"/>
      <c r="S52" s="56"/>
      <c r="T52" s="57"/>
      <c r="U52" s="56"/>
      <c r="V52" s="56"/>
      <c r="W52" s="56"/>
      <c r="X52" s="56"/>
      <c r="Y52" s="56"/>
      <c r="Z52" s="132"/>
      <c r="AA52" s="132"/>
      <c r="AB52" s="132"/>
      <c r="AC52" s="132"/>
      <c r="AD52" s="132"/>
      <c r="AE52" s="132"/>
      <c r="AF52" s="132"/>
    </row>
    <row r="53" ht="12" customHeight="1" spans="1:32">
      <c r="A53" s="56"/>
      <c r="B53" s="56"/>
      <c r="C53" s="56"/>
      <c r="D53" s="56"/>
      <c r="E53" s="56"/>
      <c r="F53" s="56"/>
      <c r="G53" s="57"/>
      <c r="H53" s="57"/>
      <c r="I53" s="56"/>
      <c r="J53" s="99"/>
      <c r="K53" s="99"/>
      <c r="L53" s="56"/>
      <c r="M53" s="56"/>
      <c r="N53" s="56"/>
      <c r="O53" s="56"/>
      <c r="P53" s="56"/>
      <c r="Q53" s="56"/>
      <c r="R53" s="56"/>
      <c r="S53" s="56"/>
      <c r="T53" s="57"/>
      <c r="U53" s="56"/>
      <c r="V53" s="56"/>
      <c r="W53" s="56"/>
      <c r="X53" s="56"/>
      <c r="Y53" s="56"/>
      <c r="Z53" s="132"/>
      <c r="AA53" s="132"/>
      <c r="AB53" s="132"/>
      <c r="AC53" s="132"/>
      <c r="AD53" s="132"/>
      <c r="AE53" s="132"/>
      <c r="AF53" s="132"/>
    </row>
    <row r="54" ht="12" customHeight="1" spans="1:32">
      <c r="A54" s="56"/>
      <c r="B54" s="56"/>
      <c r="C54" s="56"/>
      <c r="D54" s="56"/>
      <c r="E54" s="56"/>
      <c r="F54" s="56"/>
      <c r="G54" s="57"/>
      <c r="H54" s="57"/>
      <c r="I54" s="56"/>
      <c r="J54" s="99"/>
      <c r="K54" s="99"/>
      <c r="L54" s="56"/>
      <c r="M54" s="56"/>
      <c r="N54" s="56"/>
      <c r="O54" s="56"/>
      <c r="P54" s="56"/>
      <c r="Q54" s="56"/>
      <c r="R54" s="56"/>
      <c r="S54" s="56"/>
      <c r="T54" s="57"/>
      <c r="U54" s="56"/>
      <c r="V54" s="56"/>
      <c r="W54" s="56"/>
      <c r="X54" s="56"/>
      <c r="Y54" s="56"/>
      <c r="Z54" s="132"/>
      <c r="AA54" s="132"/>
      <c r="AB54" s="132"/>
      <c r="AC54" s="132"/>
      <c r="AD54" s="132"/>
      <c r="AE54" s="132"/>
      <c r="AF54" s="132"/>
    </row>
    <row r="55" ht="12" customHeight="1" spans="1:32">
      <c r="A55" s="56"/>
      <c r="B55" s="56"/>
      <c r="C55" s="56"/>
      <c r="D55" s="56"/>
      <c r="E55" s="56"/>
      <c r="F55" s="56"/>
      <c r="G55" s="57"/>
      <c r="H55" s="57"/>
      <c r="I55" s="56"/>
      <c r="J55" s="99"/>
      <c r="K55" s="99"/>
      <c r="L55" s="56"/>
      <c r="M55" s="56"/>
      <c r="N55" s="56"/>
      <c r="O55" s="56"/>
      <c r="P55" s="56"/>
      <c r="Q55" s="56"/>
      <c r="R55" s="56"/>
      <c r="S55" s="56"/>
      <c r="T55" s="57"/>
      <c r="U55" s="56"/>
      <c r="V55" s="56"/>
      <c r="W55" s="56"/>
      <c r="X55" s="56"/>
      <c r="Y55" s="56"/>
      <c r="Z55" s="132"/>
      <c r="AA55" s="132"/>
      <c r="AB55" s="132"/>
      <c r="AC55" s="132"/>
      <c r="AD55" s="132"/>
      <c r="AE55" s="132"/>
      <c r="AF55" s="132"/>
    </row>
    <row r="56" ht="12" customHeight="1" spans="1:32">
      <c r="A56" s="56"/>
      <c r="B56" s="56"/>
      <c r="C56" s="56"/>
      <c r="D56" s="56"/>
      <c r="E56" s="56"/>
      <c r="F56" s="56"/>
      <c r="G56" s="57"/>
      <c r="H56" s="57"/>
      <c r="I56" s="56"/>
      <c r="J56" s="99"/>
      <c r="K56" s="99"/>
      <c r="L56" s="56"/>
      <c r="M56" s="56"/>
      <c r="N56" s="56"/>
      <c r="O56" s="56"/>
      <c r="P56" s="56"/>
      <c r="Q56" s="56"/>
      <c r="R56" s="56"/>
      <c r="S56" s="56"/>
      <c r="T56" s="57"/>
      <c r="U56" s="56"/>
      <c r="V56" s="56"/>
      <c r="W56" s="56"/>
      <c r="X56" s="56"/>
      <c r="Y56" s="56"/>
      <c r="Z56" s="132"/>
      <c r="AA56" s="132"/>
      <c r="AB56" s="132"/>
      <c r="AC56" s="132"/>
      <c r="AD56" s="132"/>
      <c r="AE56" s="132"/>
      <c r="AF56" s="132"/>
    </row>
    <row r="57" ht="12" customHeight="1" spans="1:32">
      <c r="A57" s="56"/>
      <c r="B57" s="56"/>
      <c r="C57" s="56"/>
      <c r="D57" s="56"/>
      <c r="E57" s="56"/>
      <c r="F57" s="56"/>
      <c r="G57" s="57"/>
      <c r="H57" s="57"/>
      <c r="I57" s="56"/>
      <c r="J57" s="99"/>
      <c r="K57" s="99"/>
      <c r="L57" s="56"/>
      <c r="M57" s="56"/>
      <c r="N57" s="56"/>
      <c r="O57" s="56"/>
      <c r="P57" s="56"/>
      <c r="Q57" s="56"/>
      <c r="R57" s="56"/>
      <c r="S57" s="56"/>
      <c r="T57" s="57"/>
      <c r="U57" s="56"/>
      <c r="V57" s="56"/>
      <c r="W57" s="56"/>
      <c r="X57" s="56"/>
      <c r="Y57" s="56"/>
      <c r="Z57" s="132"/>
      <c r="AA57" s="132"/>
      <c r="AB57" s="132"/>
      <c r="AC57" s="132"/>
      <c r="AD57" s="132"/>
      <c r="AE57" s="132"/>
      <c r="AF57" s="132"/>
    </row>
    <row r="58" ht="12" customHeight="1" spans="1:32">
      <c r="A58" s="56"/>
      <c r="B58" s="56"/>
      <c r="C58" s="56"/>
      <c r="D58" s="56"/>
      <c r="E58" s="56"/>
      <c r="F58" s="56"/>
      <c r="G58" s="57"/>
      <c r="H58" s="57"/>
      <c r="I58" s="56"/>
      <c r="J58" s="99"/>
      <c r="K58" s="99"/>
      <c r="L58" s="56"/>
      <c r="M58" s="56"/>
      <c r="N58" s="56"/>
      <c r="O58" s="56"/>
      <c r="P58" s="56"/>
      <c r="Q58" s="56"/>
      <c r="R58" s="56"/>
      <c r="S58" s="56"/>
      <c r="T58" s="57"/>
      <c r="U58" s="56"/>
      <c r="V58" s="56"/>
      <c r="W58" s="56"/>
      <c r="X58" s="56"/>
      <c r="Y58" s="56"/>
      <c r="Z58" s="132"/>
      <c r="AA58" s="132"/>
      <c r="AB58" s="132"/>
      <c r="AC58" s="132"/>
      <c r="AD58" s="132"/>
      <c r="AE58" s="132"/>
      <c r="AF58" s="132"/>
    </row>
    <row r="59" ht="12" customHeight="1" spans="1:32">
      <c r="A59" s="56"/>
      <c r="B59" s="56"/>
      <c r="C59" s="56"/>
      <c r="D59" s="56"/>
      <c r="E59" s="56"/>
      <c r="F59" s="56"/>
      <c r="G59" s="57"/>
      <c r="H59" s="57"/>
      <c r="I59" s="56"/>
      <c r="J59" s="99"/>
      <c r="K59" s="99"/>
      <c r="L59" s="56"/>
      <c r="M59" s="56"/>
      <c r="N59" s="56"/>
      <c r="O59" s="56"/>
      <c r="P59" s="56"/>
      <c r="Q59" s="56"/>
      <c r="R59" s="56"/>
      <c r="S59" s="56"/>
      <c r="T59" s="57"/>
      <c r="U59" s="56"/>
      <c r="V59" s="56"/>
      <c r="W59" s="56"/>
      <c r="X59" s="56"/>
      <c r="Y59" s="56"/>
      <c r="Z59" s="132"/>
      <c r="AA59" s="132"/>
      <c r="AB59" s="132"/>
      <c r="AC59" s="132"/>
      <c r="AD59" s="132"/>
      <c r="AE59" s="132"/>
      <c r="AF59" s="132"/>
    </row>
    <row r="60" ht="12" customHeight="1" spans="1:32">
      <c r="A60" s="56"/>
      <c r="B60" s="56"/>
      <c r="C60" s="56"/>
      <c r="D60" s="56"/>
      <c r="E60" s="56"/>
      <c r="F60" s="56"/>
      <c r="G60" s="57"/>
      <c r="H60" s="25"/>
      <c r="I60" s="56"/>
      <c r="J60" s="99"/>
      <c r="K60" s="99"/>
      <c r="L60" s="56"/>
      <c r="M60" s="56"/>
      <c r="N60" s="56"/>
      <c r="O60" s="56"/>
      <c r="P60" s="56"/>
      <c r="Q60" s="56"/>
      <c r="R60" s="56"/>
      <c r="S60" s="56"/>
      <c r="T60" s="57"/>
      <c r="U60" s="56"/>
      <c r="V60" s="56"/>
      <c r="W60" s="56"/>
      <c r="X60" s="56"/>
      <c r="Y60" s="56"/>
      <c r="Z60" s="132"/>
      <c r="AA60" s="132"/>
      <c r="AB60" s="132"/>
      <c r="AC60" s="132"/>
      <c r="AD60" s="132"/>
      <c r="AE60" s="132"/>
      <c r="AF60" s="132"/>
    </row>
    <row r="61" ht="12" customHeight="1" spans="1:32">
      <c r="A61" s="56"/>
      <c r="B61" s="56"/>
      <c r="C61" s="56"/>
      <c r="D61" s="56"/>
      <c r="E61" s="56"/>
      <c r="F61" s="56"/>
      <c r="G61" s="57"/>
      <c r="H61" s="25"/>
      <c r="I61" s="56"/>
      <c r="J61" s="99"/>
      <c r="K61" s="99"/>
      <c r="L61" s="56"/>
      <c r="M61" s="56"/>
      <c r="N61" s="56"/>
      <c r="O61" s="56"/>
      <c r="P61" s="56"/>
      <c r="Q61" s="56"/>
      <c r="R61" s="56"/>
      <c r="S61" s="56"/>
      <c r="T61" s="57"/>
      <c r="U61" s="56"/>
      <c r="V61" s="56"/>
      <c r="W61" s="56"/>
      <c r="X61" s="56"/>
      <c r="Y61" s="56"/>
      <c r="Z61" s="132"/>
      <c r="AA61" s="132"/>
      <c r="AB61" s="132"/>
      <c r="AC61" s="132"/>
      <c r="AD61" s="132"/>
      <c r="AE61" s="132"/>
      <c r="AF61" s="132"/>
    </row>
    <row r="62" ht="12" customHeight="1" spans="1:32">
      <c r="A62" s="56"/>
      <c r="B62" s="56"/>
      <c r="C62" s="56"/>
      <c r="D62" s="56"/>
      <c r="E62" s="56"/>
      <c r="F62" s="56"/>
      <c r="G62" s="57"/>
      <c r="H62" s="25"/>
      <c r="I62" s="56"/>
      <c r="J62" s="99"/>
      <c r="K62" s="99"/>
      <c r="L62" s="56"/>
      <c r="M62" s="56"/>
      <c r="N62" s="56"/>
      <c r="O62" s="56"/>
      <c r="P62" s="56"/>
      <c r="Q62" s="56"/>
      <c r="R62" s="56"/>
      <c r="S62" s="56"/>
      <c r="T62" s="57"/>
      <c r="U62" s="56"/>
      <c r="V62" s="56"/>
      <c r="W62" s="56"/>
      <c r="X62" s="56"/>
      <c r="Y62" s="56"/>
      <c r="Z62" s="132"/>
      <c r="AA62" s="132"/>
      <c r="AB62" s="132"/>
      <c r="AC62" s="132"/>
      <c r="AD62" s="132"/>
      <c r="AE62" s="132"/>
      <c r="AF62" s="132"/>
    </row>
    <row r="63" ht="12" customHeight="1" spans="1:32">
      <c r="A63" s="56"/>
      <c r="B63" s="56"/>
      <c r="C63" s="56"/>
      <c r="D63" s="56"/>
      <c r="E63" s="56"/>
      <c r="F63" s="56"/>
      <c r="G63" s="57"/>
      <c r="H63" s="25"/>
      <c r="I63" s="56"/>
      <c r="J63" s="99"/>
      <c r="K63" s="99"/>
      <c r="L63" s="56"/>
      <c r="M63" s="56"/>
      <c r="N63" s="56"/>
      <c r="O63" s="56"/>
      <c r="P63" s="56"/>
      <c r="Q63" s="56"/>
      <c r="R63" s="56"/>
      <c r="S63" s="56"/>
      <c r="T63" s="57"/>
      <c r="U63" s="56"/>
      <c r="V63" s="56"/>
      <c r="W63" s="56"/>
      <c r="X63" s="56"/>
      <c r="Y63" s="56"/>
      <c r="Z63" s="132"/>
      <c r="AA63" s="132"/>
      <c r="AB63" s="132"/>
      <c r="AC63" s="132"/>
      <c r="AD63" s="132"/>
      <c r="AE63" s="132"/>
      <c r="AF63" s="132"/>
    </row>
    <row r="64" ht="12" customHeight="1" spans="1:32">
      <c r="A64" s="56"/>
      <c r="B64" s="56"/>
      <c r="C64" s="56"/>
      <c r="D64" s="56"/>
      <c r="E64" s="56"/>
      <c r="F64" s="56"/>
      <c r="G64" s="57"/>
      <c r="H64" s="25"/>
      <c r="I64" s="56"/>
      <c r="J64" s="99"/>
      <c r="K64" s="99"/>
      <c r="L64" s="56"/>
      <c r="M64" s="56"/>
      <c r="N64" s="56"/>
      <c r="O64" s="56"/>
      <c r="P64" s="56"/>
      <c r="Q64" s="56"/>
      <c r="R64" s="56"/>
      <c r="S64" s="56"/>
      <c r="T64" s="57"/>
      <c r="U64" s="56"/>
      <c r="V64" s="56"/>
      <c r="W64" s="56"/>
      <c r="X64" s="56"/>
      <c r="Y64" s="56"/>
      <c r="Z64" s="132"/>
      <c r="AA64" s="132"/>
      <c r="AB64" s="132"/>
      <c r="AC64" s="132"/>
      <c r="AD64" s="132"/>
      <c r="AE64" s="132"/>
      <c r="AF64" s="132"/>
    </row>
    <row r="65" ht="12" customHeight="1" spans="1:32">
      <c r="A65" s="56"/>
      <c r="B65" s="56"/>
      <c r="C65" s="56"/>
      <c r="D65" s="56"/>
      <c r="E65" s="56"/>
      <c r="F65" s="56"/>
      <c r="G65" s="57"/>
      <c r="H65" s="25"/>
      <c r="I65" s="56"/>
      <c r="J65" s="99"/>
      <c r="K65" s="99"/>
      <c r="L65" s="56"/>
      <c r="M65" s="56"/>
      <c r="N65" s="56"/>
      <c r="O65" s="56"/>
      <c r="P65" s="56"/>
      <c r="Q65" s="56"/>
      <c r="R65" s="56"/>
      <c r="S65" s="56"/>
      <c r="T65" s="57"/>
      <c r="U65" s="56"/>
      <c r="V65" s="56"/>
      <c r="W65" s="56"/>
      <c r="X65" s="56"/>
      <c r="Y65" s="56"/>
      <c r="Z65" s="132"/>
      <c r="AA65" s="132"/>
      <c r="AB65" s="132"/>
      <c r="AC65" s="132"/>
      <c r="AD65" s="132"/>
      <c r="AE65" s="132"/>
      <c r="AF65" s="132"/>
    </row>
    <row r="66" ht="12" customHeight="1" spans="1:32">
      <c r="A66" s="56"/>
      <c r="B66" s="56"/>
      <c r="C66" s="56"/>
      <c r="D66" s="56"/>
      <c r="E66" s="56"/>
      <c r="F66" s="56"/>
      <c r="G66" s="57"/>
      <c r="H66" s="25"/>
      <c r="I66" s="56"/>
      <c r="J66" s="99"/>
      <c r="K66" s="99"/>
      <c r="L66" s="56"/>
      <c r="M66" s="56"/>
      <c r="N66" s="56"/>
      <c r="O66" s="56"/>
      <c r="P66" s="56"/>
      <c r="Q66" s="56"/>
      <c r="R66" s="56"/>
      <c r="S66" s="56"/>
      <c r="T66" s="57"/>
      <c r="U66" s="56"/>
      <c r="V66" s="56"/>
      <c r="W66" s="56"/>
      <c r="X66" s="56"/>
      <c r="Y66" s="56"/>
      <c r="Z66" s="132"/>
      <c r="AA66" s="132"/>
      <c r="AB66" s="132"/>
      <c r="AC66" s="132"/>
      <c r="AD66" s="132"/>
      <c r="AE66" s="132"/>
      <c r="AF66" s="132"/>
    </row>
    <row r="67" ht="12" customHeight="1" spans="1:32">
      <c r="A67" s="56"/>
      <c r="B67" s="56"/>
      <c r="C67" s="56"/>
      <c r="D67" s="56"/>
      <c r="E67" s="56"/>
      <c r="F67" s="56"/>
      <c r="G67" s="57"/>
      <c r="H67" s="25"/>
      <c r="I67" s="56"/>
      <c r="J67" s="99"/>
      <c r="K67" s="99"/>
      <c r="L67" s="56"/>
      <c r="M67" s="56"/>
      <c r="N67" s="56"/>
      <c r="O67" s="56"/>
      <c r="P67" s="56"/>
      <c r="Q67" s="56"/>
      <c r="R67" s="56"/>
      <c r="S67" s="56"/>
      <c r="T67" s="57"/>
      <c r="U67" s="56"/>
      <c r="V67" s="56"/>
      <c r="W67" s="56"/>
      <c r="X67" s="56"/>
      <c r="Y67" s="56"/>
      <c r="Z67" s="132"/>
      <c r="AA67" s="132"/>
      <c r="AB67" s="132"/>
      <c r="AC67" s="132"/>
      <c r="AD67" s="132"/>
      <c r="AE67" s="132"/>
      <c r="AF67" s="132"/>
    </row>
    <row r="68" ht="12" customHeight="1" spans="1:32">
      <c r="A68" s="56"/>
      <c r="B68" s="56"/>
      <c r="C68" s="56"/>
      <c r="D68" s="56"/>
      <c r="E68" s="56"/>
      <c r="F68" s="56"/>
      <c r="G68" s="57"/>
      <c r="H68" s="25"/>
      <c r="I68" s="56"/>
      <c r="J68" s="99"/>
      <c r="K68" s="99"/>
      <c r="L68" s="56"/>
      <c r="M68" s="56"/>
      <c r="N68" s="56"/>
      <c r="O68" s="56"/>
      <c r="P68" s="56"/>
      <c r="Q68" s="56"/>
      <c r="R68" s="56"/>
      <c r="S68" s="56"/>
      <c r="T68" s="57"/>
      <c r="U68" s="56"/>
      <c r="V68" s="56"/>
      <c r="W68" s="56"/>
      <c r="X68" s="56"/>
      <c r="Y68" s="56"/>
      <c r="Z68" s="132"/>
      <c r="AA68" s="132"/>
      <c r="AB68" s="132"/>
      <c r="AC68" s="132"/>
      <c r="AD68" s="132"/>
      <c r="AE68" s="132"/>
      <c r="AF68" s="132"/>
    </row>
    <row r="69" ht="12" customHeight="1" spans="1:32">
      <c r="A69" s="56"/>
      <c r="B69" s="56"/>
      <c r="C69" s="56"/>
      <c r="D69" s="56"/>
      <c r="E69" s="56"/>
      <c r="F69" s="56"/>
      <c r="G69" s="57"/>
      <c r="H69" s="25"/>
      <c r="I69" s="56"/>
      <c r="J69" s="99"/>
      <c r="K69" s="99"/>
      <c r="L69" s="56"/>
      <c r="M69" s="56"/>
      <c r="N69" s="56"/>
      <c r="O69" s="56"/>
      <c r="P69" s="56"/>
      <c r="Q69" s="56"/>
      <c r="R69" s="56"/>
      <c r="S69" s="56"/>
      <c r="T69" s="57"/>
      <c r="U69" s="56"/>
      <c r="V69" s="56"/>
      <c r="W69" s="56"/>
      <c r="X69" s="56"/>
      <c r="Y69" s="56"/>
      <c r="Z69" s="132"/>
      <c r="AA69" s="132"/>
      <c r="AB69" s="132"/>
      <c r="AC69" s="132"/>
      <c r="AD69" s="132"/>
      <c r="AE69" s="132"/>
      <c r="AF69" s="132"/>
    </row>
    <row r="70" ht="12" customHeight="1" spans="1:32">
      <c r="A70" s="56"/>
      <c r="B70" s="56"/>
      <c r="C70" s="56"/>
      <c r="D70" s="56"/>
      <c r="E70" s="56"/>
      <c r="F70" s="56"/>
      <c r="G70" s="57"/>
      <c r="H70" s="25"/>
      <c r="I70" s="56"/>
      <c r="J70" s="99"/>
      <c r="K70" s="99"/>
      <c r="L70" s="56"/>
      <c r="M70" s="56"/>
      <c r="N70" s="56"/>
      <c r="O70" s="56"/>
      <c r="P70" s="56"/>
      <c r="Q70" s="56"/>
      <c r="R70" s="56"/>
      <c r="S70" s="56"/>
      <c r="T70" s="57"/>
      <c r="U70" s="56"/>
      <c r="V70" s="56"/>
      <c r="W70" s="56"/>
      <c r="X70" s="56"/>
      <c r="Y70" s="56"/>
      <c r="Z70" s="132"/>
      <c r="AA70" s="132"/>
      <c r="AB70" s="132"/>
      <c r="AC70" s="132"/>
      <c r="AD70" s="132"/>
      <c r="AE70" s="132"/>
      <c r="AF70" s="132"/>
    </row>
    <row r="71" ht="12" customHeight="1" spans="1:32">
      <c r="A71" s="56"/>
      <c r="B71" s="56"/>
      <c r="C71" s="56"/>
      <c r="D71" s="56"/>
      <c r="E71" s="56"/>
      <c r="F71" s="56"/>
      <c r="G71" s="57"/>
      <c r="H71" s="25"/>
      <c r="I71" s="56"/>
      <c r="J71" s="99"/>
      <c r="K71" s="99"/>
      <c r="L71" s="56"/>
      <c r="M71" s="56"/>
      <c r="N71" s="56"/>
      <c r="O71" s="56"/>
      <c r="P71" s="56"/>
      <c r="Q71" s="56"/>
      <c r="R71" s="56"/>
      <c r="S71" s="56"/>
      <c r="T71" s="57"/>
      <c r="U71" s="56"/>
      <c r="V71" s="56"/>
      <c r="W71" s="56"/>
      <c r="X71" s="56"/>
      <c r="Y71" s="56"/>
      <c r="Z71" s="132"/>
      <c r="AA71" s="132"/>
      <c r="AB71" s="132"/>
      <c r="AC71" s="132"/>
      <c r="AD71" s="132"/>
      <c r="AE71" s="132"/>
      <c r="AF71" s="132"/>
    </row>
    <row r="72" ht="12" customHeight="1" spans="1:32">
      <c r="A72" s="56"/>
      <c r="B72" s="56"/>
      <c r="C72" s="56"/>
      <c r="D72" s="56"/>
      <c r="E72" s="56"/>
      <c r="F72" s="56"/>
      <c r="G72" s="57"/>
      <c r="H72" s="25"/>
      <c r="I72" s="56"/>
      <c r="J72" s="99"/>
      <c r="K72" s="99"/>
      <c r="L72" s="56"/>
      <c r="M72" s="56"/>
      <c r="N72" s="56"/>
      <c r="O72" s="56"/>
      <c r="P72" s="56"/>
      <c r="Q72" s="56"/>
      <c r="R72" s="56"/>
      <c r="S72" s="56"/>
      <c r="T72" s="57"/>
      <c r="U72" s="56"/>
      <c r="V72" s="56"/>
      <c r="W72" s="56"/>
      <c r="X72" s="56"/>
      <c r="Y72" s="56"/>
      <c r="Z72" s="132"/>
      <c r="AA72" s="132"/>
      <c r="AB72" s="132"/>
      <c r="AC72" s="132"/>
      <c r="AD72" s="132"/>
      <c r="AE72" s="132"/>
      <c r="AF72" s="132"/>
    </row>
    <row r="73" ht="12" customHeight="1" spans="1:32">
      <c r="A73" s="56"/>
      <c r="B73" s="56"/>
      <c r="C73" s="56"/>
      <c r="D73" s="56"/>
      <c r="E73" s="56"/>
      <c r="F73" s="56"/>
      <c r="G73" s="57"/>
      <c r="H73" s="25"/>
      <c r="I73" s="56"/>
      <c r="J73" s="99"/>
      <c r="K73" s="99"/>
      <c r="L73" s="56"/>
      <c r="M73" s="56"/>
      <c r="N73" s="56"/>
      <c r="O73" s="56"/>
      <c r="P73" s="56"/>
      <c r="Q73" s="56"/>
      <c r="R73" s="56"/>
      <c r="S73" s="56"/>
      <c r="T73" s="57"/>
      <c r="U73" s="56"/>
      <c r="V73" s="56"/>
      <c r="W73" s="56"/>
      <c r="X73" s="56"/>
      <c r="Y73" s="56"/>
      <c r="Z73" s="132"/>
      <c r="AA73" s="132"/>
      <c r="AB73" s="132"/>
      <c r="AC73" s="132"/>
      <c r="AD73" s="132"/>
      <c r="AE73" s="132"/>
      <c r="AF73" s="132"/>
    </row>
    <row r="74" ht="12" customHeight="1" spans="1:32">
      <c r="A74" s="56"/>
      <c r="B74" s="56"/>
      <c r="C74" s="56"/>
      <c r="D74" s="56"/>
      <c r="E74" s="56"/>
      <c r="F74" s="56"/>
      <c r="G74" s="57"/>
      <c r="H74" s="25"/>
      <c r="I74" s="56"/>
      <c r="J74" s="99"/>
      <c r="K74" s="99"/>
      <c r="L74" s="56"/>
      <c r="M74" s="56"/>
      <c r="N74" s="56"/>
      <c r="O74" s="56"/>
      <c r="P74" s="56"/>
      <c r="Q74" s="56"/>
      <c r="R74" s="56"/>
      <c r="S74" s="56"/>
      <c r="T74" s="57"/>
      <c r="U74" s="56"/>
      <c r="V74" s="56"/>
      <c r="W74" s="56"/>
      <c r="X74" s="56"/>
      <c r="Y74" s="56"/>
      <c r="Z74" s="132"/>
      <c r="AA74" s="132"/>
      <c r="AB74" s="132"/>
      <c r="AC74" s="132"/>
      <c r="AD74" s="132"/>
      <c r="AE74" s="132"/>
      <c r="AF74" s="132"/>
    </row>
    <row r="75" ht="12" customHeight="1" spans="1:32">
      <c r="A75" s="56"/>
      <c r="B75" s="56"/>
      <c r="C75" s="56"/>
      <c r="D75" s="56"/>
      <c r="E75" s="56"/>
      <c r="F75" s="56"/>
      <c r="G75" s="57"/>
      <c r="H75" s="25"/>
      <c r="I75" s="56"/>
      <c r="J75" s="99"/>
      <c r="K75" s="99"/>
      <c r="L75" s="56"/>
      <c r="M75" s="56"/>
      <c r="N75" s="56"/>
      <c r="O75" s="56"/>
      <c r="P75" s="56"/>
      <c r="Q75" s="56"/>
      <c r="R75" s="56"/>
      <c r="S75" s="56"/>
      <c r="T75" s="57"/>
      <c r="U75" s="56"/>
      <c r="V75" s="56"/>
      <c r="W75" s="56"/>
      <c r="X75" s="56"/>
      <c r="Y75" s="56"/>
      <c r="Z75" s="132"/>
      <c r="AA75" s="132"/>
      <c r="AB75" s="132"/>
      <c r="AC75" s="132"/>
      <c r="AD75" s="132"/>
      <c r="AE75" s="132"/>
      <c r="AF75" s="132"/>
    </row>
    <row r="76" ht="12" customHeight="1" spans="1:32">
      <c r="A76" s="56"/>
      <c r="B76" s="56"/>
      <c r="C76" s="56"/>
      <c r="D76" s="56"/>
      <c r="E76" s="56"/>
      <c r="F76" s="56"/>
      <c r="G76" s="57"/>
      <c r="H76" s="25"/>
      <c r="I76" s="56"/>
      <c r="J76" s="99"/>
      <c r="K76" s="99"/>
      <c r="L76" s="56"/>
      <c r="M76" s="56"/>
      <c r="N76" s="56"/>
      <c r="O76" s="56"/>
      <c r="P76" s="56"/>
      <c r="Q76" s="56"/>
      <c r="R76" s="56"/>
      <c r="S76" s="56"/>
      <c r="T76" s="57"/>
      <c r="U76" s="56"/>
      <c r="V76" s="56"/>
      <c r="W76" s="56"/>
      <c r="X76" s="56"/>
      <c r="Y76" s="56"/>
      <c r="Z76" s="132"/>
      <c r="AA76" s="132"/>
      <c r="AB76" s="132"/>
      <c r="AC76" s="132"/>
      <c r="AD76" s="132"/>
      <c r="AE76" s="132"/>
      <c r="AF76" s="132"/>
    </row>
    <row r="77" ht="12" customHeight="1" spans="1:32">
      <c r="A77" s="56"/>
      <c r="B77" s="56"/>
      <c r="C77" s="56"/>
      <c r="D77" s="56"/>
      <c r="E77" s="56"/>
      <c r="F77" s="56"/>
      <c r="G77" s="57"/>
      <c r="H77" s="25"/>
      <c r="I77" s="56"/>
      <c r="J77" s="99"/>
      <c r="K77" s="99"/>
      <c r="L77" s="56"/>
      <c r="M77" s="56"/>
      <c r="N77" s="56"/>
      <c r="O77" s="56"/>
      <c r="P77" s="56"/>
      <c r="Q77" s="56"/>
      <c r="R77" s="56"/>
      <c r="S77" s="56"/>
      <c r="T77" s="57"/>
      <c r="U77" s="56"/>
      <c r="V77" s="56"/>
      <c r="W77" s="56"/>
      <c r="X77" s="56"/>
      <c r="Y77" s="56"/>
      <c r="Z77" s="132"/>
      <c r="AA77" s="132"/>
      <c r="AB77" s="132"/>
      <c r="AC77" s="132"/>
      <c r="AD77" s="132"/>
      <c r="AE77" s="132"/>
      <c r="AF77" s="132"/>
    </row>
    <row r="78" ht="12" customHeight="1" spans="1:32">
      <c r="A78" s="56"/>
      <c r="B78" s="56"/>
      <c r="C78" s="56"/>
      <c r="D78" s="56"/>
      <c r="E78" s="56"/>
      <c r="F78" s="56"/>
      <c r="G78" s="57"/>
      <c r="H78" s="25"/>
      <c r="I78" s="56"/>
      <c r="J78" s="99"/>
      <c r="K78" s="99"/>
      <c r="L78" s="56"/>
      <c r="M78" s="56"/>
      <c r="N78" s="56"/>
      <c r="O78" s="56"/>
      <c r="P78" s="56"/>
      <c r="Q78" s="56"/>
      <c r="R78" s="56"/>
      <c r="S78" s="56"/>
      <c r="T78" s="57"/>
      <c r="U78" s="56"/>
      <c r="V78" s="56"/>
      <c r="W78" s="56"/>
      <c r="X78" s="56"/>
      <c r="Y78" s="56"/>
      <c r="Z78" s="132"/>
      <c r="AA78" s="132"/>
      <c r="AB78" s="132"/>
      <c r="AC78" s="132"/>
      <c r="AD78" s="132"/>
      <c r="AE78" s="132"/>
      <c r="AF78" s="132"/>
    </row>
    <row r="79" ht="12" customHeight="1" spans="1:32">
      <c r="A79" s="56"/>
      <c r="B79" s="56"/>
      <c r="C79" s="56"/>
      <c r="D79" s="56"/>
      <c r="E79" s="56"/>
      <c r="F79" s="56"/>
      <c r="G79" s="57"/>
      <c r="H79" s="25"/>
      <c r="I79" s="56"/>
      <c r="J79" s="99"/>
      <c r="K79" s="99"/>
      <c r="L79" s="56"/>
      <c r="M79" s="56"/>
      <c r="N79" s="56"/>
      <c r="O79" s="56"/>
      <c r="P79" s="56"/>
      <c r="Q79" s="56"/>
      <c r="R79" s="56"/>
      <c r="S79" s="56"/>
      <c r="T79" s="57"/>
      <c r="U79" s="56"/>
      <c r="V79" s="56"/>
      <c r="W79" s="56"/>
      <c r="X79" s="56"/>
      <c r="Y79" s="56"/>
      <c r="Z79" s="132"/>
      <c r="AA79" s="132"/>
      <c r="AB79" s="132"/>
      <c r="AC79" s="132"/>
      <c r="AD79" s="132"/>
      <c r="AE79" s="132"/>
      <c r="AF79" s="132"/>
    </row>
    <row r="80" ht="12" customHeight="1" spans="1:32">
      <c r="A80" s="56"/>
      <c r="B80" s="56"/>
      <c r="C80" s="56"/>
      <c r="D80" s="56"/>
      <c r="E80" s="56"/>
      <c r="F80" s="56"/>
      <c r="G80" s="57"/>
      <c r="H80" s="25"/>
      <c r="I80" s="56"/>
      <c r="J80" s="99"/>
      <c r="K80" s="99"/>
      <c r="L80" s="56"/>
      <c r="M80" s="56"/>
      <c r="N80" s="56"/>
      <c r="O80" s="56"/>
      <c r="P80" s="56"/>
      <c r="Q80" s="56"/>
      <c r="R80" s="56"/>
      <c r="S80" s="56"/>
      <c r="T80" s="57"/>
      <c r="U80" s="56"/>
      <c r="V80" s="56"/>
      <c r="W80" s="56"/>
      <c r="X80" s="56"/>
      <c r="Y80" s="56"/>
      <c r="Z80" s="132"/>
      <c r="AA80" s="132"/>
      <c r="AB80" s="132"/>
      <c r="AC80" s="132"/>
      <c r="AD80" s="132"/>
      <c r="AE80" s="132"/>
      <c r="AF80" s="132"/>
    </row>
    <row r="81" ht="12" customHeight="1" spans="1:32">
      <c r="A81" s="56"/>
      <c r="B81" s="56"/>
      <c r="C81" s="56"/>
      <c r="D81" s="56"/>
      <c r="E81" s="56"/>
      <c r="F81" s="56"/>
      <c r="G81" s="57"/>
      <c r="H81" s="25"/>
      <c r="I81" s="56"/>
      <c r="J81" s="99"/>
      <c r="K81" s="99"/>
      <c r="L81" s="56"/>
      <c r="M81" s="56"/>
      <c r="N81" s="56"/>
      <c r="O81" s="56"/>
      <c r="P81" s="56"/>
      <c r="Q81" s="56"/>
      <c r="R81" s="56"/>
      <c r="S81" s="56"/>
      <c r="T81" s="57"/>
      <c r="U81" s="56"/>
      <c r="V81" s="56"/>
      <c r="W81" s="56"/>
      <c r="X81" s="56"/>
      <c r="Y81" s="56"/>
      <c r="Z81" s="132"/>
      <c r="AA81" s="132"/>
      <c r="AB81" s="132"/>
      <c r="AC81" s="132"/>
      <c r="AD81" s="132"/>
      <c r="AE81" s="132"/>
      <c r="AF81" s="132"/>
    </row>
    <row r="82" ht="12" customHeight="1" spans="1:32">
      <c r="A82" s="56"/>
      <c r="B82" s="56"/>
      <c r="C82" s="56"/>
      <c r="D82" s="56"/>
      <c r="E82" s="56"/>
      <c r="F82" s="56"/>
      <c r="G82" s="57"/>
      <c r="H82" s="25"/>
      <c r="I82" s="56"/>
      <c r="J82" s="99"/>
      <c r="K82" s="99"/>
      <c r="L82" s="56"/>
      <c r="M82" s="56"/>
      <c r="N82" s="56"/>
      <c r="O82" s="56"/>
      <c r="P82" s="56"/>
      <c r="Q82" s="56"/>
      <c r="R82" s="56"/>
      <c r="S82" s="56"/>
      <c r="T82" s="57"/>
      <c r="U82" s="56"/>
      <c r="V82" s="56"/>
      <c r="W82" s="56"/>
      <c r="X82" s="56"/>
      <c r="Y82" s="56"/>
      <c r="Z82" s="132"/>
      <c r="AA82" s="132"/>
      <c r="AB82" s="132"/>
      <c r="AC82" s="132"/>
      <c r="AD82" s="132"/>
      <c r="AE82" s="132"/>
      <c r="AF82" s="132"/>
    </row>
    <row r="83" ht="12" customHeight="1" spans="1:32">
      <c r="A83" s="56"/>
      <c r="B83" s="56"/>
      <c r="C83" s="56"/>
      <c r="D83" s="56"/>
      <c r="E83" s="56"/>
      <c r="F83" s="56"/>
      <c r="G83" s="57"/>
      <c r="H83" s="25"/>
      <c r="I83" s="56"/>
      <c r="J83" s="99"/>
      <c r="K83" s="99"/>
      <c r="L83" s="56"/>
      <c r="M83" s="56"/>
      <c r="N83" s="56"/>
      <c r="O83" s="137"/>
      <c r="P83" s="56"/>
      <c r="Q83" s="137"/>
      <c r="R83" s="56"/>
      <c r="S83" s="56"/>
      <c r="T83" s="57"/>
      <c r="U83" s="56"/>
      <c r="V83" s="56"/>
      <c r="W83" s="56"/>
      <c r="X83" s="56"/>
      <c r="Y83" s="56"/>
      <c r="Z83" s="132"/>
      <c r="AA83" s="132"/>
      <c r="AB83" s="132"/>
      <c r="AC83" s="132"/>
      <c r="AD83" s="132"/>
      <c r="AE83" s="132"/>
      <c r="AF83" s="132"/>
    </row>
    <row r="84" ht="12" customHeight="1" spans="1:32">
      <c r="A84" s="56"/>
      <c r="B84" s="56"/>
      <c r="C84" s="56"/>
      <c r="D84" s="56"/>
      <c r="E84" s="56"/>
      <c r="F84" s="56"/>
      <c r="G84" s="57"/>
      <c r="H84" s="25"/>
      <c r="I84" s="56"/>
      <c r="J84" s="99"/>
      <c r="K84" s="99"/>
      <c r="L84" s="56"/>
      <c r="M84" s="56"/>
      <c r="N84" s="56"/>
      <c r="O84" s="137"/>
      <c r="P84" s="56"/>
      <c r="Q84" s="137"/>
      <c r="R84" s="56"/>
      <c r="S84" s="56"/>
      <c r="T84" s="57"/>
      <c r="U84" s="56"/>
      <c r="V84" s="56"/>
      <c r="W84" s="56"/>
      <c r="X84" s="56"/>
      <c r="Y84" s="56"/>
      <c r="Z84" s="132"/>
      <c r="AA84" s="132"/>
      <c r="AB84" s="132"/>
      <c r="AC84" s="132"/>
      <c r="AD84" s="132"/>
      <c r="AE84" s="132"/>
      <c r="AF84" s="132"/>
    </row>
    <row r="85" ht="12" customHeight="1" spans="1:32">
      <c r="A85" s="56"/>
      <c r="B85" s="56"/>
      <c r="C85" s="56"/>
      <c r="D85" s="56"/>
      <c r="E85" s="56"/>
      <c r="F85" s="56"/>
      <c r="G85" s="57"/>
      <c r="H85" s="25"/>
      <c r="I85" s="56"/>
      <c r="J85" s="99"/>
      <c r="K85" s="99"/>
      <c r="L85" s="56"/>
      <c r="M85" s="56"/>
      <c r="N85" s="56"/>
      <c r="O85" s="137"/>
      <c r="P85" s="56"/>
      <c r="Q85" s="137"/>
      <c r="R85" s="56"/>
      <c r="S85" s="56"/>
      <c r="T85" s="57"/>
      <c r="U85" s="56"/>
      <c r="V85" s="56"/>
      <c r="W85" s="56"/>
      <c r="X85" s="56"/>
      <c r="Y85" s="56"/>
      <c r="Z85" s="132"/>
      <c r="AA85" s="132"/>
      <c r="AB85" s="132"/>
      <c r="AC85" s="132"/>
      <c r="AD85" s="132"/>
      <c r="AE85" s="132"/>
      <c r="AF85" s="132"/>
    </row>
    <row r="86" ht="12" customHeight="1" spans="1:32">
      <c r="A86" s="56"/>
      <c r="B86" s="56"/>
      <c r="C86" s="56"/>
      <c r="D86" s="56"/>
      <c r="E86" s="56"/>
      <c r="F86" s="56"/>
      <c r="G86" s="57"/>
      <c r="H86" s="25"/>
      <c r="I86" s="56"/>
      <c r="J86" s="99"/>
      <c r="K86" s="99"/>
      <c r="L86" s="56"/>
      <c r="M86" s="56"/>
      <c r="N86" s="56"/>
      <c r="O86" s="137"/>
      <c r="P86" s="56"/>
      <c r="Q86" s="137"/>
      <c r="R86" s="56"/>
      <c r="S86" s="56"/>
      <c r="T86" s="57"/>
      <c r="U86" s="56"/>
      <c r="V86" s="56"/>
      <c r="W86" s="56"/>
      <c r="X86" s="56"/>
      <c r="Y86" s="56"/>
      <c r="Z86" s="132"/>
      <c r="AA86" s="132"/>
      <c r="AB86" s="132"/>
      <c r="AC86" s="132"/>
      <c r="AD86" s="132"/>
      <c r="AE86" s="132"/>
      <c r="AF86" s="132"/>
    </row>
    <row r="87" ht="5" customHeight="1" spans="1:32">
      <c r="A87" s="56"/>
      <c r="B87" s="56"/>
      <c r="C87" s="56"/>
      <c r="D87" s="56"/>
      <c r="E87" s="56"/>
      <c r="F87" s="56"/>
      <c r="G87" s="57"/>
      <c r="H87" s="25"/>
      <c r="I87" s="56"/>
      <c r="J87" s="99"/>
      <c r="K87" s="99"/>
      <c r="L87" s="56"/>
      <c r="M87" s="56"/>
      <c r="N87" s="56"/>
      <c r="O87" s="137"/>
      <c r="P87" s="56"/>
      <c r="Q87" s="137"/>
      <c r="R87" s="56"/>
      <c r="S87" s="56"/>
      <c r="T87" s="57"/>
      <c r="U87" s="56"/>
      <c r="V87" s="56"/>
      <c r="W87" s="56"/>
      <c r="X87" s="56"/>
      <c r="Y87" s="56"/>
      <c r="Z87" s="132"/>
      <c r="AA87" s="132"/>
      <c r="AB87" s="132"/>
      <c r="AC87" s="132"/>
      <c r="AD87" s="132"/>
      <c r="AE87" s="132"/>
      <c r="AF87" s="132"/>
    </row>
    <row r="88" ht="5" customHeight="1" spans="1:32">
      <c r="A88" s="56"/>
      <c r="B88" s="56"/>
      <c r="C88" s="56"/>
      <c r="D88" s="56"/>
      <c r="E88" s="56"/>
      <c r="F88" s="56"/>
      <c r="G88" s="57"/>
      <c r="H88" s="25"/>
      <c r="I88" s="56"/>
      <c r="J88" s="99"/>
      <c r="K88" s="99"/>
      <c r="L88" s="56"/>
      <c r="M88" s="56"/>
      <c r="N88" s="56"/>
      <c r="O88" s="137"/>
      <c r="P88" s="56"/>
      <c r="Q88" s="137"/>
      <c r="R88" s="56"/>
      <c r="S88" s="56"/>
      <c r="T88" s="57"/>
      <c r="U88" s="56"/>
      <c r="V88" s="56"/>
      <c r="W88" s="56"/>
      <c r="X88" s="56"/>
      <c r="Y88" s="56"/>
      <c r="Z88" s="132"/>
      <c r="AA88" s="132"/>
      <c r="AB88" s="132"/>
      <c r="AC88" s="132"/>
      <c r="AD88" s="132"/>
      <c r="AE88" s="132"/>
      <c r="AF88" s="132"/>
    </row>
    <row r="89" ht="5" customHeight="1" spans="1:32">
      <c r="A89" s="56"/>
      <c r="B89" s="56"/>
      <c r="C89" s="56"/>
      <c r="D89" s="56"/>
      <c r="E89" s="56"/>
      <c r="F89" s="56"/>
      <c r="G89" s="57"/>
      <c r="H89" s="25"/>
      <c r="I89" s="56"/>
      <c r="J89" s="99"/>
      <c r="K89" s="99"/>
      <c r="L89" s="56"/>
      <c r="M89" s="56"/>
      <c r="N89" s="56"/>
      <c r="O89" s="137"/>
      <c r="P89" s="56"/>
      <c r="Q89" s="137"/>
      <c r="R89" s="56"/>
      <c r="S89" s="56"/>
      <c r="T89" s="57"/>
      <c r="U89" s="56"/>
      <c r="V89" s="56"/>
      <c r="W89" s="56"/>
      <c r="X89" s="56"/>
      <c r="Y89" s="56"/>
      <c r="Z89" s="132"/>
      <c r="AA89" s="132"/>
      <c r="AB89" s="132"/>
      <c r="AC89" s="132"/>
      <c r="AD89" s="132"/>
      <c r="AE89" s="132"/>
      <c r="AF89" s="132"/>
    </row>
    <row r="90" ht="5" customHeight="1" spans="1:32">
      <c r="A90" s="56"/>
      <c r="B90" s="56"/>
      <c r="C90" s="56"/>
      <c r="D90" s="56"/>
      <c r="E90" s="56"/>
      <c r="F90" s="56"/>
      <c r="G90" s="57"/>
      <c r="H90" s="25"/>
      <c r="I90" s="56"/>
      <c r="J90" s="99"/>
      <c r="K90" s="99"/>
      <c r="L90" s="56"/>
      <c r="M90" s="56"/>
      <c r="N90" s="56"/>
      <c r="O90" s="137"/>
      <c r="P90" s="56"/>
      <c r="Q90" s="137"/>
      <c r="R90" s="56"/>
      <c r="S90" s="56"/>
      <c r="T90" s="57"/>
      <c r="U90" s="56"/>
      <c r="V90" s="56"/>
      <c r="W90" s="56"/>
      <c r="X90" s="56"/>
      <c r="Y90" s="56"/>
      <c r="Z90" s="132"/>
      <c r="AA90" s="132"/>
      <c r="AB90" s="132"/>
      <c r="AC90" s="132"/>
      <c r="AD90" s="132"/>
      <c r="AE90" s="132"/>
      <c r="AF90" s="132"/>
    </row>
    <row r="91" ht="5" customHeight="1" spans="1:32">
      <c r="A91" s="56"/>
      <c r="B91" s="56"/>
      <c r="C91" s="56"/>
      <c r="D91" s="56"/>
      <c r="E91" s="56"/>
      <c r="F91" s="56"/>
      <c r="G91" s="57"/>
      <c r="H91" s="25"/>
      <c r="I91" s="56"/>
      <c r="J91" s="99"/>
      <c r="K91" s="99"/>
      <c r="L91" s="56"/>
      <c r="M91" s="56"/>
      <c r="N91" s="56"/>
      <c r="O91" s="137"/>
      <c r="P91" s="56"/>
      <c r="Q91" s="137"/>
      <c r="R91" s="56"/>
      <c r="S91" s="56"/>
      <c r="T91" s="57"/>
      <c r="U91" s="56"/>
      <c r="V91" s="56"/>
      <c r="W91" s="56"/>
      <c r="X91" s="56"/>
      <c r="Y91" s="56"/>
      <c r="Z91" s="132"/>
      <c r="AA91" s="132"/>
      <c r="AB91" s="132"/>
      <c r="AC91" s="132"/>
      <c r="AD91" s="132"/>
      <c r="AE91" s="132"/>
      <c r="AF91" s="132"/>
    </row>
    <row r="92" ht="5" customHeight="1" spans="1:32">
      <c r="A92" s="56"/>
      <c r="B92" s="56"/>
      <c r="C92" s="56"/>
      <c r="D92" s="56"/>
      <c r="E92" s="56"/>
      <c r="F92" s="56"/>
      <c r="G92" s="57"/>
      <c r="H92" s="25"/>
      <c r="I92" s="56"/>
      <c r="J92" s="99"/>
      <c r="K92" s="99"/>
      <c r="L92" s="56"/>
      <c r="M92" s="56"/>
      <c r="N92" s="56"/>
      <c r="O92" s="137"/>
      <c r="P92" s="56"/>
      <c r="Q92" s="137"/>
      <c r="R92" s="56"/>
      <c r="S92" s="56"/>
      <c r="T92" s="57"/>
      <c r="U92" s="56"/>
      <c r="V92" s="56"/>
      <c r="W92" s="56"/>
      <c r="X92" s="56"/>
      <c r="Y92" s="56"/>
      <c r="Z92" s="132"/>
      <c r="AA92" s="132"/>
      <c r="AB92" s="132"/>
      <c r="AC92" s="132"/>
      <c r="AD92" s="132"/>
      <c r="AE92" s="132"/>
      <c r="AF92" s="132"/>
    </row>
    <row r="93" ht="5" customHeight="1" spans="1:32">
      <c r="A93" s="56"/>
      <c r="B93" s="56"/>
      <c r="C93" s="56"/>
      <c r="D93" s="56"/>
      <c r="E93" s="56"/>
      <c r="F93" s="56"/>
      <c r="G93" s="57"/>
      <c r="H93" s="25"/>
      <c r="I93" s="56"/>
      <c r="J93" s="99"/>
      <c r="K93" s="99"/>
      <c r="L93" s="56"/>
      <c r="M93" s="56"/>
      <c r="N93" s="56"/>
      <c r="O93" s="137"/>
      <c r="P93" s="56"/>
      <c r="Q93" s="137"/>
      <c r="R93" s="56"/>
      <c r="S93" s="56"/>
      <c r="T93" s="57"/>
      <c r="U93" s="56"/>
      <c r="V93" s="56"/>
      <c r="W93" s="56"/>
      <c r="X93" s="56"/>
      <c r="Y93" s="56"/>
      <c r="Z93" s="132"/>
      <c r="AA93" s="132"/>
      <c r="AB93" s="132"/>
      <c r="AC93" s="132"/>
      <c r="AD93" s="132"/>
      <c r="AE93" s="132"/>
      <c r="AF93" s="132"/>
    </row>
    <row r="94" ht="5" customHeight="1" spans="1:32">
      <c r="A94" s="56"/>
      <c r="B94" s="56"/>
      <c r="C94" s="56"/>
      <c r="D94" s="56"/>
      <c r="E94" s="56"/>
      <c r="F94" s="56"/>
      <c r="G94" s="57"/>
      <c r="H94" s="25"/>
      <c r="I94" s="56"/>
      <c r="J94" s="99"/>
      <c r="K94" s="99"/>
      <c r="L94" s="56"/>
      <c r="M94" s="56"/>
      <c r="N94" s="56"/>
      <c r="O94" s="137"/>
      <c r="P94" s="56"/>
      <c r="Q94" s="137"/>
      <c r="R94" s="56"/>
      <c r="S94" s="56"/>
      <c r="T94" s="57"/>
      <c r="U94" s="56"/>
      <c r="V94" s="56"/>
      <c r="W94" s="56"/>
      <c r="X94" s="56"/>
      <c r="Y94" s="56"/>
      <c r="Z94" s="132"/>
      <c r="AA94" s="132"/>
      <c r="AB94" s="132"/>
      <c r="AC94" s="132"/>
      <c r="AD94" s="132"/>
      <c r="AE94" s="132"/>
      <c r="AF94" s="132"/>
    </row>
    <row r="95" ht="5" customHeight="1" spans="1:32">
      <c r="A95" s="56"/>
      <c r="B95" s="56"/>
      <c r="C95" s="56"/>
      <c r="D95" s="56"/>
      <c r="E95" s="56"/>
      <c r="F95" s="56"/>
      <c r="G95" s="57"/>
      <c r="H95" s="25"/>
      <c r="I95" s="56"/>
      <c r="J95" s="99"/>
      <c r="K95" s="99"/>
      <c r="L95" s="56"/>
      <c r="M95" s="56"/>
      <c r="N95" s="56"/>
      <c r="O95" s="137"/>
      <c r="P95" s="56"/>
      <c r="Q95" s="137"/>
      <c r="R95" s="56"/>
      <c r="S95" s="56"/>
      <c r="T95" s="57"/>
      <c r="U95" s="56"/>
      <c r="V95" s="56"/>
      <c r="W95" s="56"/>
      <c r="X95" s="56"/>
      <c r="Y95" s="56"/>
      <c r="Z95" s="132"/>
      <c r="AA95" s="132"/>
      <c r="AB95" s="132"/>
      <c r="AC95" s="132"/>
      <c r="AD95" s="132"/>
      <c r="AE95" s="132"/>
      <c r="AF95" s="132"/>
    </row>
    <row r="96" ht="5" customHeight="1" spans="1:32">
      <c r="A96" s="56"/>
      <c r="B96" s="56"/>
      <c r="C96" s="56"/>
      <c r="D96" s="56"/>
      <c r="E96" s="56"/>
      <c r="F96" s="56"/>
      <c r="G96" s="57"/>
      <c r="H96" s="25"/>
      <c r="I96" s="56"/>
      <c r="J96" s="99"/>
      <c r="K96" s="99"/>
      <c r="L96" s="56"/>
      <c r="M96" s="56"/>
      <c r="N96" s="56"/>
      <c r="O96" s="137"/>
      <c r="P96" s="56"/>
      <c r="Q96" s="137"/>
      <c r="R96" s="56"/>
      <c r="S96" s="56"/>
      <c r="T96" s="57"/>
      <c r="U96" s="56"/>
      <c r="V96" s="56"/>
      <c r="W96" s="56"/>
      <c r="X96" s="56"/>
      <c r="Y96" s="56"/>
      <c r="Z96" s="132"/>
      <c r="AA96" s="132"/>
      <c r="AB96" s="132"/>
      <c r="AC96" s="132"/>
      <c r="AD96" s="132"/>
      <c r="AE96" s="132"/>
      <c r="AF96" s="132"/>
    </row>
    <row r="97" ht="5" customHeight="1" spans="1:32">
      <c r="A97" s="56"/>
      <c r="B97" s="56"/>
      <c r="C97" s="56"/>
      <c r="D97" s="56"/>
      <c r="E97" s="56"/>
      <c r="F97" s="56"/>
      <c r="G97" s="57"/>
      <c r="H97" s="25"/>
      <c r="I97" s="56"/>
      <c r="J97" s="99"/>
      <c r="K97" s="99"/>
      <c r="L97" s="56"/>
      <c r="M97" s="56"/>
      <c r="N97" s="56"/>
      <c r="O97" s="137"/>
      <c r="P97" s="56"/>
      <c r="Q97" s="137"/>
      <c r="R97" s="56"/>
      <c r="S97" s="56"/>
      <c r="T97" s="57"/>
      <c r="U97" s="56"/>
      <c r="V97" s="56"/>
      <c r="W97" s="56"/>
      <c r="X97" s="56"/>
      <c r="Y97" s="56"/>
      <c r="Z97" s="132"/>
      <c r="AA97" s="132"/>
      <c r="AB97" s="132"/>
      <c r="AC97" s="132"/>
      <c r="AD97" s="132"/>
      <c r="AE97" s="132"/>
      <c r="AF97" s="132"/>
    </row>
    <row r="98" ht="5" customHeight="1" spans="1:32">
      <c r="A98" s="56"/>
      <c r="B98" s="56"/>
      <c r="C98" s="56"/>
      <c r="D98" s="56"/>
      <c r="E98" s="56"/>
      <c r="F98" s="56"/>
      <c r="G98" s="57"/>
      <c r="H98" s="25"/>
      <c r="I98" s="56"/>
      <c r="J98" s="99"/>
      <c r="K98" s="99"/>
      <c r="L98" s="56"/>
      <c r="M98" s="56"/>
      <c r="N98" s="56"/>
      <c r="O98" s="137"/>
      <c r="P98" s="56"/>
      <c r="Q98" s="137"/>
      <c r="R98" s="56"/>
      <c r="S98" s="56"/>
      <c r="T98" s="57"/>
      <c r="U98" s="56"/>
      <c r="V98" s="56"/>
      <c r="W98" s="56"/>
      <c r="X98" s="56"/>
      <c r="Y98" s="56"/>
      <c r="Z98" s="132"/>
      <c r="AA98" s="132"/>
      <c r="AB98" s="132"/>
      <c r="AC98" s="132"/>
      <c r="AD98" s="132"/>
      <c r="AE98" s="132"/>
      <c r="AF98" s="132"/>
    </row>
    <row r="99" ht="5" customHeight="1" spans="1:32">
      <c r="A99" s="56"/>
      <c r="B99" s="56"/>
      <c r="C99" s="56"/>
      <c r="D99" s="56"/>
      <c r="E99" s="56"/>
      <c r="F99" s="56"/>
      <c r="G99" s="57"/>
      <c r="H99" s="25"/>
      <c r="I99" s="56"/>
      <c r="J99" s="99"/>
      <c r="K99" s="99"/>
      <c r="L99" s="56"/>
      <c r="M99" s="56"/>
      <c r="N99" s="56"/>
      <c r="O99" s="137"/>
      <c r="P99" s="56"/>
      <c r="Q99" s="137"/>
      <c r="R99" s="56"/>
      <c r="S99" s="56"/>
      <c r="T99" s="57"/>
      <c r="U99" s="56"/>
      <c r="V99" s="56"/>
      <c r="W99" s="56"/>
      <c r="X99" s="56"/>
      <c r="Y99" s="56"/>
      <c r="Z99" s="132"/>
      <c r="AA99" s="132"/>
      <c r="AB99" s="132"/>
      <c r="AC99" s="132"/>
      <c r="AD99" s="132"/>
      <c r="AE99" s="132"/>
      <c r="AF99" s="132"/>
    </row>
    <row r="100" ht="5" customHeight="1" spans="1:32">
      <c r="A100" s="56"/>
      <c r="B100" s="56"/>
      <c r="C100" s="56"/>
      <c r="D100" s="56"/>
      <c r="E100" s="56"/>
      <c r="F100" s="56"/>
      <c r="G100" s="57"/>
      <c r="H100" s="25"/>
      <c r="I100" s="56"/>
      <c r="J100" s="99"/>
      <c r="K100" s="99"/>
      <c r="L100" s="56"/>
      <c r="M100" s="56"/>
      <c r="N100" s="56"/>
      <c r="O100" s="137"/>
      <c r="P100" s="56"/>
      <c r="Q100" s="137"/>
      <c r="R100" s="56"/>
      <c r="S100" s="56"/>
      <c r="T100" s="57"/>
      <c r="U100" s="56"/>
      <c r="V100" s="56"/>
      <c r="W100" s="56"/>
      <c r="X100" s="56"/>
      <c r="Y100" s="56"/>
      <c r="Z100" s="132"/>
      <c r="AA100" s="132"/>
      <c r="AB100" s="132"/>
      <c r="AC100" s="132"/>
      <c r="AD100" s="132"/>
      <c r="AE100" s="132"/>
      <c r="AF100" s="132"/>
    </row>
    <row r="101" ht="5" customHeight="1" spans="1:32">
      <c r="A101" s="56"/>
      <c r="B101" s="56"/>
      <c r="C101" s="56"/>
      <c r="D101" s="56"/>
      <c r="E101" s="56"/>
      <c r="F101" s="56"/>
      <c r="G101" s="57"/>
      <c r="H101" s="25"/>
      <c r="I101" s="56"/>
      <c r="J101" s="99"/>
      <c r="K101" s="99"/>
      <c r="L101" s="56"/>
      <c r="M101" s="56"/>
      <c r="N101" s="56"/>
      <c r="O101" s="137"/>
      <c r="P101" s="56"/>
      <c r="Q101" s="137"/>
      <c r="R101" s="56"/>
      <c r="S101" s="56"/>
      <c r="T101" s="57"/>
      <c r="U101" s="56"/>
      <c r="V101" s="56"/>
      <c r="W101" s="56"/>
      <c r="X101" s="56"/>
      <c r="Y101" s="56"/>
      <c r="Z101" s="132"/>
      <c r="AA101" s="132"/>
      <c r="AB101" s="132"/>
      <c r="AC101" s="132"/>
      <c r="AD101" s="132"/>
      <c r="AE101" s="132"/>
      <c r="AF101" s="132"/>
    </row>
    <row r="102" ht="5" customHeight="1" spans="1:32">
      <c r="A102" s="56"/>
      <c r="B102" s="56"/>
      <c r="C102" s="56"/>
      <c r="D102" s="56"/>
      <c r="E102" s="56"/>
      <c r="F102" s="56"/>
      <c r="G102" s="57"/>
      <c r="H102" s="25"/>
      <c r="I102" s="56"/>
      <c r="J102" s="99"/>
      <c r="K102" s="99"/>
      <c r="L102" s="56"/>
      <c r="M102" s="56"/>
      <c r="N102" s="56"/>
      <c r="O102" s="137"/>
      <c r="P102" s="56"/>
      <c r="Q102" s="137"/>
      <c r="R102" s="56"/>
      <c r="S102" s="56"/>
      <c r="T102" s="57"/>
      <c r="U102" s="56"/>
      <c r="V102" s="56"/>
      <c r="W102" s="56"/>
      <c r="X102" s="56"/>
      <c r="Y102" s="56"/>
      <c r="Z102" s="132"/>
      <c r="AA102" s="132"/>
      <c r="AB102" s="132"/>
      <c r="AC102" s="132"/>
      <c r="AD102" s="132"/>
      <c r="AE102" s="132"/>
      <c r="AF102" s="132"/>
    </row>
    <row r="103" ht="5" customHeight="1" spans="1:32">
      <c r="A103" s="56"/>
      <c r="B103" s="56"/>
      <c r="C103" s="56"/>
      <c r="D103" s="56"/>
      <c r="E103" s="56"/>
      <c r="F103" s="56"/>
      <c r="G103" s="57"/>
      <c r="H103" s="25"/>
      <c r="I103" s="56"/>
      <c r="J103" s="99"/>
      <c r="K103" s="99"/>
      <c r="L103" s="56"/>
      <c r="M103" s="56"/>
      <c r="N103" s="56"/>
      <c r="O103" s="137"/>
      <c r="P103" s="56"/>
      <c r="Q103" s="137"/>
      <c r="R103" s="56"/>
      <c r="S103" s="56"/>
      <c r="T103" s="57"/>
      <c r="U103" s="56"/>
      <c r="V103" s="56"/>
      <c r="W103" s="56"/>
      <c r="X103" s="56"/>
      <c r="Y103" s="56"/>
      <c r="Z103" s="132"/>
      <c r="AA103" s="132"/>
      <c r="AB103" s="132"/>
      <c r="AC103" s="132"/>
      <c r="AD103" s="132"/>
      <c r="AE103" s="132"/>
      <c r="AF103" s="132"/>
    </row>
    <row r="104" ht="5" customHeight="1" spans="1:32">
      <c r="A104" s="56"/>
      <c r="B104" s="56"/>
      <c r="C104" s="56"/>
      <c r="D104" s="56"/>
      <c r="E104" s="56"/>
      <c r="F104" s="56"/>
      <c r="G104" s="57"/>
      <c r="H104" s="25"/>
      <c r="I104" s="56"/>
      <c r="J104" s="99"/>
      <c r="K104" s="99"/>
      <c r="L104" s="56"/>
      <c r="M104" s="56"/>
      <c r="N104" s="56"/>
      <c r="O104" s="137"/>
      <c r="P104" s="56"/>
      <c r="Q104" s="137"/>
      <c r="R104" s="56"/>
      <c r="S104" s="56"/>
      <c r="T104" s="57"/>
      <c r="U104" s="56"/>
      <c r="V104" s="56"/>
      <c r="W104" s="56"/>
      <c r="X104" s="56"/>
      <c r="Y104" s="56"/>
      <c r="Z104" s="132"/>
      <c r="AA104" s="132"/>
      <c r="AB104" s="132"/>
      <c r="AC104" s="132"/>
      <c r="AD104" s="132"/>
      <c r="AE104" s="132"/>
      <c r="AF104" s="132"/>
    </row>
    <row r="105" ht="5" customHeight="1" spans="1:32">
      <c r="A105" s="56"/>
      <c r="B105" s="56"/>
      <c r="C105" s="56"/>
      <c r="D105" s="56"/>
      <c r="E105" s="56"/>
      <c r="F105" s="56"/>
      <c r="G105" s="57"/>
      <c r="H105" s="25"/>
      <c r="I105" s="56"/>
      <c r="J105" s="99"/>
      <c r="K105" s="99"/>
      <c r="L105" s="56"/>
      <c r="M105" s="56"/>
      <c r="N105" s="56"/>
      <c r="O105" s="137"/>
      <c r="P105" s="56"/>
      <c r="Q105" s="137"/>
      <c r="R105" s="56"/>
      <c r="S105" s="56"/>
      <c r="T105" s="57"/>
      <c r="U105" s="56"/>
      <c r="V105" s="56"/>
      <c r="W105" s="56"/>
      <c r="X105" s="56"/>
      <c r="Y105" s="56"/>
      <c r="Z105" s="132"/>
      <c r="AA105" s="132"/>
      <c r="AB105" s="132"/>
      <c r="AC105" s="132"/>
      <c r="AD105" s="132"/>
      <c r="AE105" s="132"/>
      <c r="AF105" s="132"/>
    </row>
    <row r="106" ht="5" customHeight="1" spans="1:32">
      <c r="A106" s="56"/>
      <c r="B106" s="56"/>
      <c r="C106" s="56"/>
      <c r="D106" s="56"/>
      <c r="E106" s="56"/>
      <c r="F106" s="56"/>
      <c r="G106" s="57"/>
      <c r="H106" s="25"/>
      <c r="I106" s="56"/>
      <c r="J106" s="99"/>
      <c r="K106" s="99"/>
      <c r="L106" s="56"/>
      <c r="M106" s="56"/>
      <c r="N106" s="56"/>
      <c r="O106" s="137"/>
      <c r="P106" s="56"/>
      <c r="Q106" s="137"/>
      <c r="R106" s="56"/>
      <c r="S106" s="56"/>
      <c r="T106" s="57"/>
      <c r="U106" s="56"/>
      <c r="V106" s="56"/>
      <c r="W106" s="56"/>
      <c r="X106" s="56"/>
      <c r="Y106" s="56"/>
      <c r="Z106" s="132"/>
      <c r="AA106" s="132"/>
      <c r="AB106" s="132"/>
      <c r="AC106" s="132"/>
      <c r="AD106" s="132"/>
      <c r="AE106" s="132"/>
      <c r="AF106" s="132"/>
    </row>
    <row r="107" ht="5" customHeight="1" spans="1:32">
      <c r="A107" s="56"/>
      <c r="B107" s="56"/>
      <c r="C107" s="56"/>
      <c r="D107" s="56"/>
      <c r="E107" s="56"/>
      <c r="F107" s="56"/>
      <c r="G107" s="57"/>
      <c r="H107" s="25"/>
      <c r="I107" s="56"/>
      <c r="J107" s="99"/>
      <c r="K107" s="99"/>
      <c r="L107" s="56"/>
      <c r="M107" s="56"/>
      <c r="N107" s="56"/>
      <c r="O107" s="137"/>
      <c r="P107" s="56"/>
      <c r="Q107" s="137"/>
      <c r="R107" s="56"/>
      <c r="S107" s="56"/>
      <c r="T107" s="57"/>
      <c r="U107" s="56"/>
      <c r="V107" s="56"/>
      <c r="W107" s="56"/>
      <c r="X107" s="56"/>
      <c r="Y107" s="56"/>
      <c r="Z107" s="132"/>
      <c r="AA107" s="132"/>
      <c r="AB107" s="132"/>
      <c r="AC107" s="132"/>
      <c r="AD107" s="132"/>
      <c r="AE107" s="132"/>
      <c r="AF107" s="132"/>
    </row>
    <row r="108" ht="5" customHeight="1" spans="1:32">
      <c r="A108" s="56"/>
      <c r="B108" s="56"/>
      <c r="C108" s="56"/>
      <c r="D108" s="56"/>
      <c r="E108" s="56"/>
      <c r="F108" s="56"/>
      <c r="G108" s="57"/>
      <c r="H108" s="25"/>
      <c r="I108" s="56"/>
      <c r="J108" s="99"/>
      <c r="K108" s="99"/>
      <c r="L108" s="56"/>
      <c r="M108" s="56"/>
      <c r="N108" s="56"/>
      <c r="O108" s="137"/>
      <c r="P108" s="56"/>
      <c r="Q108" s="137"/>
      <c r="R108" s="56"/>
      <c r="S108" s="56"/>
      <c r="T108" s="57"/>
      <c r="U108" s="56"/>
      <c r="V108" s="56"/>
      <c r="W108" s="56"/>
      <c r="X108" s="56"/>
      <c r="Y108" s="56"/>
      <c r="Z108" s="132"/>
      <c r="AA108" s="132"/>
      <c r="AB108" s="132"/>
      <c r="AC108" s="132"/>
      <c r="AD108" s="132"/>
      <c r="AE108" s="132"/>
      <c r="AF108" s="132"/>
    </row>
    <row r="109" ht="5" customHeight="1" spans="1:32">
      <c r="A109" s="56"/>
      <c r="B109" s="56"/>
      <c r="C109" s="56"/>
      <c r="D109" s="56"/>
      <c r="E109" s="56"/>
      <c r="F109" s="56"/>
      <c r="G109" s="57"/>
      <c r="H109" s="25"/>
      <c r="I109" s="56"/>
      <c r="J109" s="99"/>
      <c r="K109" s="99"/>
      <c r="L109" s="56"/>
      <c r="M109" s="56"/>
      <c r="N109" s="56"/>
      <c r="O109" s="137"/>
      <c r="P109" s="56"/>
      <c r="Q109" s="137"/>
      <c r="R109" s="56"/>
      <c r="S109" s="56"/>
      <c r="T109" s="57"/>
      <c r="U109" s="56"/>
      <c r="V109" s="56"/>
      <c r="W109" s="56"/>
      <c r="X109" s="56"/>
      <c r="Y109" s="56"/>
      <c r="Z109" s="132"/>
      <c r="AA109" s="132"/>
      <c r="AB109" s="132"/>
      <c r="AC109" s="132"/>
      <c r="AD109" s="132"/>
      <c r="AE109" s="132"/>
      <c r="AF109" s="132"/>
    </row>
    <row r="110" ht="5" customHeight="1" spans="1:32">
      <c r="A110" s="56"/>
      <c r="B110" s="56"/>
      <c r="C110" s="56"/>
      <c r="D110" s="56"/>
      <c r="E110" s="56"/>
      <c r="F110" s="56"/>
      <c r="G110" s="57"/>
      <c r="H110" s="25"/>
      <c r="I110" s="56"/>
      <c r="J110" s="99"/>
      <c r="K110" s="99"/>
      <c r="L110" s="56"/>
      <c r="M110" s="56"/>
      <c r="N110" s="56"/>
      <c r="O110" s="137"/>
      <c r="P110" s="56"/>
      <c r="Q110" s="137"/>
      <c r="R110" s="56"/>
      <c r="S110" s="56"/>
      <c r="T110" s="57"/>
      <c r="U110" s="56"/>
      <c r="V110" s="56"/>
      <c r="W110" s="56"/>
      <c r="X110" s="56"/>
      <c r="Y110" s="56"/>
      <c r="Z110" s="132"/>
      <c r="AA110" s="132"/>
      <c r="AB110" s="132"/>
      <c r="AC110" s="132"/>
      <c r="AD110" s="132"/>
      <c r="AE110" s="132"/>
      <c r="AF110" s="132"/>
    </row>
    <row r="111" ht="5" customHeight="1" spans="1:32">
      <c r="A111" s="56"/>
      <c r="B111" s="56"/>
      <c r="C111" s="56"/>
      <c r="D111" s="56"/>
      <c r="E111" s="56"/>
      <c r="F111" s="56"/>
      <c r="G111" s="57"/>
      <c r="H111" s="25"/>
      <c r="I111" s="56"/>
      <c r="J111" s="99"/>
      <c r="K111" s="99"/>
      <c r="L111" s="56"/>
      <c r="M111" s="56"/>
      <c r="N111" s="56"/>
      <c r="O111" s="137"/>
      <c r="P111" s="56"/>
      <c r="Q111" s="137"/>
      <c r="R111" s="56"/>
      <c r="S111" s="56"/>
      <c r="T111" s="57"/>
      <c r="U111" s="56"/>
      <c r="V111" s="56"/>
      <c r="W111" s="56"/>
      <c r="X111" s="56"/>
      <c r="Y111" s="56"/>
      <c r="Z111" s="132"/>
      <c r="AA111" s="132"/>
      <c r="AB111" s="132"/>
      <c r="AC111" s="132"/>
      <c r="AD111" s="132"/>
      <c r="AE111" s="132"/>
      <c r="AF111" s="132"/>
    </row>
    <row r="112" ht="5" customHeight="1" spans="1:32">
      <c r="A112" s="56"/>
      <c r="B112" s="56"/>
      <c r="C112" s="56"/>
      <c r="D112" s="56"/>
      <c r="E112" s="56"/>
      <c r="F112" s="56"/>
      <c r="G112" s="57"/>
      <c r="H112" s="25"/>
      <c r="I112" s="56"/>
      <c r="J112" s="99"/>
      <c r="K112" s="99"/>
      <c r="L112" s="56"/>
      <c r="M112" s="56"/>
      <c r="N112" s="56"/>
      <c r="O112" s="137"/>
      <c r="P112" s="56"/>
      <c r="Q112" s="137"/>
      <c r="R112" s="56"/>
      <c r="S112" s="56"/>
      <c r="T112" s="57"/>
      <c r="U112" s="56"/>
      <c r="V112" s="56"/>
      <c r="W112" s="56"/>
      <c r="X112" s="56"/>
      <c r="Y112" s="56"/>
      <c r="Z112" s="132"/>
      <c r="AA112" s="132"/>
      <c r="AB112" s="132"/>
      <c r="AC112" s="132"/>
      <c r="AD112" s="132"/>
      <c r="AE112" s="132"/>
      <c r="AF112" s="132"/>
    </row>
    <row r="113" ht="5" customHeight="1" spans="1:32">
      <c r="A113" s="56"/>
      <c r="B113" s="56"/>
      <c r="C113" s="56"/>
      <c r="D113" s="56"/>
      <c r="E113" s="56"/>
      <c r="F113" s="56"/>
      <c r="G113" s="57"/>
      <c r="H113" s="25"/>
      <c r="I113" s="56"/>
      <c r="J113" s="99"/>
      <c r="K113" s="99"/>
      <c r="L113" s="56"/>
      <c r="M113" s="56"/>
      <c r="N113" s="56"/>
      <c r="O113" s="137"/>
      <c r="P113" s="56"/>
      <c r="Q113" s="137"/>
      <c r="R113" s="56"/>
      <c r="S113" s="56"/>
      <c r="T113" s="57"/>
      <c r="U113" s="56"/>
      <c r="V113" s="56"/>
      <c r="W113" s="56"/>
      <c r="X113" s="56"/>
      <c r="Y113" s="56"/>
      <c r="Z113" s="132"/>
      <c r="AA113" s="132"/>
      <c r="AB113" s="132"/>
      <c r="AC113" s="132"/>
      <c r="AD113" s="132"/>
      <c r="AE113" s="132"/>
      <c r="AF113" s="132"/>
    </row>
    <row r="114" ht="5" customHeight="1" spans="1:32">
      <c r="A114" s="56"/>
      <c r="B114" s="56"/>
      <c r="C114" s="56"/>
      <c r="D114" s="56"/>
      <c r="E114" s="56"/>
      <c r="F114" s="56"/>
      <c r="G114" s="57"/>
      <c r="H114" s="25"/>
      <c r="I114" s="56"/>
      <c r="J114" s="99"/>
      <c r="K114" s="99"/>
      <c r="L114" s="56"/>
      <c r="M114" s="56"/>
      <c r="N114" s="56"/>
      <c r="O114" s="137"/>
      <c r="P114" s="56"/>
      <c r="Q114" s="137"/>
      <c r="R114" s="56"/>
      <c r="S114" s="56"/>
      <c r="T114" s="57"/>
      <c r="U114" s="56"/>
      <c r="V114" s="56"/>
      <c r="W114" s="56"/>
      <c r="X114" s="56"/>
      <c r="Y114" s="56"/>
      <c r="Z114" s="132"/>
      <c r="AA114" s="132"/>
      <c r="AB114" s="132"/>
      <c r="AC114" s="132"/>
      <c r="AD114" s="132"/>
      <c r="AE114" s="132"/>
      <c r="AF114" s="132"/>
    </row>
    <row r="115" ht="5" customHeight="1" spans="1:32">
      <c r="A115" s="56"/>
      <c r="B115" s="56"/>
      <c r="C115" s="56"/>
      <c r="D115" s="56"/>
      <c r="E115" s="56"/>
      <c r="F115" s="56"/>
      <c r="G115" s="57"/>
      <c r="H115" s="25"/>
      <c r="I115" s="56"/>
      <c r="J115" s="99"/>
      <c r="K115" s="99"/>
      <c r="L115" s="56"/>
      <c r="M115" s="56"/>
      <c r="N115" s="56"/>
      <c r="O115" s="137"/>
      <c r="P115" s="56"/>
      <c r="Q115" s="137"/>
      <c r="R115" s="56"/>
      <c r="S115" s="56"/>
      <c r="T115" s="57"/>
      <c r="U115" s="56"/>
      <c r="V115" s="56"/>
      <c r="W115" s="56"/>
      <c r="X115" s="56"/>
      <c r="Y115" s="56"/>
      <c r="Z115" s="132"/>
      <c r="AA115" s="132"/>
      <c r="AB115" s="132"/>
      <c r="AC115" s="132"/>
      <c r="AD115" s="132"/>
      <c r="AE115" s="132"/>
      <c r="AF115" s="132"/>
    </row>
    <row r="116" ht="5" customHeight="1" spans="1:32">
      <c r="A116" s="56"/>
      <c r="B116" s="56"/>
      <c r="C116" s="56"/>
      <c r="D116" s="56"/>
      <c r="E116" s="56"/>
      <c r="F116" s="56"/>
      <c r="G116" s="57"/>
      <c r="H116" s="25"/>
      <c r="I116" s="56"/>
      <c r="J116" s="99"/>
      <c r="K116" s="99"/>
      <c r="L116" s="56"/>
      <c r="M116" s="56"/>
      <c r="N116" s="56"/>
      <c r="O116" s="137"/>
      <c r="P116" s="56"/>
      <c r="Q116" s="137"/>
      <c r="R116" s="56"/>
      <c r="S116" s="56"/>
      <c r="T116" s="57"/>
      <c r="U116" s="56"/>
      <c r="V116" s="56"/>
      <c r="W116" s="56"/>
      <c r="X116" s="56"/>
      <c r="Y116" s="56"/>
      <c r="Z116" s="132"/>
      <c r="AA116" s="132"/>
      <c r="AB116" s="132"/>
      <c r="AC116" s="132"/>
      <c r="AD116" s="132"/>
      <c r="AE116" s="132"/>
      <c r="AF116" s="132"/>
    </row>
    <row r="117" ht="5" customHeight="1" spans="1:32">
      <c r="A117" s="56"/>
      <c r="B117" s="56"/>
      <c r="C117" s="56"/>
      <c r="D117" s="56"/>
      <c r="E117" s="56"/>
      <c r="F117" s="56"/>
      <c r="G117" s="57"/>
      <c r="H117" s="25"/>
      <c r="I117" s="56"/>
      <c r="J117" s="99"/>
      <c r="K117" s="99"/>
      <c r="L117" s="56"/>
      <c r="M117" s="56"/>
      <c r="N117" s="56"/>
      <c r="O117" s="137"/>
      <c r="P117" s="56"/>
      <c r="Q117" s="137"/>
      <c r="R117" s="56"/>
      <c r="S117" s="56"/>
      <c r="T117" s="57"/>
      <c r="U117" s="56"/>
      <c r="V117" s="56"/>
      <c r="W117" s="56"/>
      <c r="X117" s="56"/>
      <c r="Y117" s="56"/>
      <c r="Z117" s="132"/>
      <c r="AA117" s="132"/>
      <c r="AB117" s="132"/>
      <c r="AC117" s="132"/>
      <c r="AD117" s="132"/>
      <c r="AE117" s="132"/>
      <c r="AF117" s="132"/>
    </row>
    <row r="118" ht="5" customHeight="1" spans="1:32">
      <c r="A118" s="56"/>
      <c r="B118" s="56"/>
      <c r="C118" s="56"/>
      <c r="D118" s="56"/>
      <c r="E118" s="56"/>
      <c r="F118" s="56"/>
      <c r="G118" s="57"/>
      <c r="H118" s="25"/>
      <c r="I118" s="56"/>
      <c r="J118" s="99"/>
      <c r="K118" s="99"/>
      <c r="L118" s="56"/>
      <c r="M118" s="56"/>
      <c r="N118" s="56"/>
      <c r="O118" s="137"/>
      <c r="P118" s="56"/>
      <c r="Q118" s="137"/>
      <c r="R118" s="56"/>
      <c r="S118" s="56"/>
      <c r="T118" s="57"/>
      <c r="U118" s="56"/>
      <c r="V118" s="56"/>
      <c r="W118" s="56"/>
      <c r="X118" s="56"/>
      <c r="Y118" s="56"/>
      <c r="Z118" s="132"/>
      <c r="AA118" s="132"/>
      <c r="AB118" s="132"/>
      <c r="AC118" s="132"/>
      <c r="AD118" s="132"/>
      <c r="AE118" s="132"/>
      <c r="AF118" s="132"/>
    </row>
    <row r="119" ht="5" customHeight="1" spans="1:32">
      <c r="A119" s="56"/>
      <c r="B119" s="56"/>
      <c r="C119" s="56"/>
      <c r="D119" s="56"/>
      <c r="E119" s="56"/>
      <c r="F119" s="56"/>
      <c r="G119" s="57"/>
      <c r="H119" s="25"/>
      <c r="I119" s="56"/>
      <c r="J119" s="99"/>
      <c r="K119" s="99"/>
      <c r="L119" s="56"/>
      <c r="M119" s="56"/>
      <c r="N119" s="56"/>
      <c r="O119" s="137"/>
      <c r="P119" s="56"/>
      <c r="Q119" s="137"/>
      <c r="R119" s="56"/>
      <c r="S119" s="56"/>
      <c r="T119" s="57"/>
      <c r="U119" s="56"/>
      <c r="V119" s="56"/>
      <c r="W119" s="56"/>
      <c r="X119" s="56"/>
      <c r="Y119" s="56"/>
      <c r="Z119" s="132"/>
      <c r="AA119" s="132"/>
      <c r="AB119" s="132"/>
      <c r="AC119" s="132"/>
      <c r="AD119" s="132"/>
      <c r="AE119" s="132"/>
      <c r="AF119" s="132"/>
    </row>
    <row r="120" ht="5" customHeight="1" spans="1:32">
      <c r="A120" s="56"/>
      <c r="B120" s="56"/>
      <c r="C120" s="56"/>
      <c r="D120" s="56"/>
      <c r="E120" s="56"/>
      <c r="F120" s="56"/>
      <c r="G120" s="57"/>
      <c r="H120" s="25"/>
      <c r="I120" s="56"/>
      <c r="J120" s="99"/>
      <c r="K120" s="99"/>
      <c r="L120" s="56"/>
      <c r="M120" s="56"/>
      <c r="N120" s="56"/>
      <c r="O120" s="137"/>
      <c r="P120" s="56"/>
      <c r="Q120" s="137"/>
      <c r="R120" s="56"/>
      <c r="S120" s="56"/>
      <c r="T120" s="57"/>
      <c r="U120" s="56"/>
      <c r="V120" s="56"/>
      <c r="W120" s="56"/>
      <c r="X120" s="56"/>
      <c r="Y120" s="56"/>
      <c r="Z120" s="132"/>
      <c r="AA120" s="132"/>
      <c r="AB120" s="132"/>
      <c r="AC120" s="132"/>
      <c r="AD120" s="132"/>
      <c r="AE120" s="132"/>
      <c r="AF120" s="132"/>
    </row>
    <row r="121" ht="5" customHeight="1" spans="1:32">
      <c r="A121" s="56"/>
      <c r="B121" s="56"/>
      <c r="C121" s="56"/>
      <c r="D121" s="56"/>
      <c r="E121" s="56"/>
      <c r="F121" s="56"/>
      <c r="G121" s="57"/>
      <c r="H121" s="25"/>
      <c r="I121" s="56"/>
      <c r="J121" s="99"/>
      <c r="K121" s="99"/>
      <c r="L121" s="56"/>
      <c r="M121" s="56"/>
      <c r="N121" s="56"/>
      <c r="O121" s="137"/>
      <c r="P121" s="56"/>
      <c r="Q121" s="137"/>
      <c r="R121" s="56"/>
      <c r="S121" s="56"/>
      <c r="T121" s="57"/>
      <c r="U121" s="56"/>
      <c r="V121" s="56"/>
      <c r="W121" s="56"/>
      <c r="X121" s="56"/>
      <c r="Y121" s="56"/>
      <c r="Z121" s="132"/>
      <c r="AA121" s="132"/>
      <c r="AB121" s="132"/>
      <c r="AC121" s="132"/>
      <c r="AD121" s="132"/>
      <c r="AE121" s="132"/>
      <c r="AF121" s="132"/>
    </row>
    <row r="122" ht="5" customHeight="1" spans="1:32">
      <c r="A122" s="56"/>
      <c r="B122" s="56"/>
      <c r="C122" s="56"/>
      <c r="D122" s="56"/>
      <c r="E122" s="56"/>
      <c r="F122" s="56"/>
      <c r="G122" s="57"/>
      <c r="H122" s="25"/>
      <c r="I122" s="56"/>
      <c r="J122" s="99"/>
      <c r="K122" s="99"/>
      <c r="L122" s="56"/>
      <c r="M122" s="56"/>
      <c r="N122" s="56"/>
      <c r="O122" s="137"/>
      <c r="P122" s="56"/>
      <c r="Q122" s="137"/>
      <c r="R122" s="56"/>
      <c r="S122" s="56"/>
      <c r="T122" s="57"/>
      <c r="U122" s="56"/>
      <c r="V122" s="56"/>
      <c r="W122" s="56"/>
      <c r="X122" s="56"/>
      <c r="Y122" s="56"/>
      <c r="Z122" s="132"/>
      <c r="AA122" s="132"/>
      <c r="AB122" s="132"/>
      <c r="AC122" s="132"/>
      <c r="AD122" s="132"/>
      <c r="AE122" s="132"/>
      <c r="AF122" s="132"/>
    </row>
    <row r="123" ht="5" customHeight="1" spans="1:32">
      <c r="A123" s="56"/>
      <c r="B123" s="56"/>
      <c r="C123" s="56"/>
      <c r="D123" s="56"/>
      <c r="E123" s="56"/>
      <c r="F123" s="56"/>
      <c r="G123" s="57"/>
      <c r="H123" s="25"/>
      <c r="I123" s="56"/>
      <c r="J123" s="99"/>
      <c r="K123" s="99"/>
      <c r="L123" s="56"/>
      <c r="M123" s="56"/>
      <c r="N123" s="56"/>
      <c r="O123" s="137"/>
      <c r="P123" s="56"/>
      <c r="Q123" s="137"/>
      <c r="R123" s="56"/>
      <c r="S123" s="56"/>
      <c r="T123" s="57"/>
      <c r="U123" s="56"/>
      <c r="V123" s="56"/>
      <c r="W123" s="56"/>
      <c r="X123" s="56"/>
      <c r="Y123" s="56"/>
      <c r="Z123" s="132"/>
      <c r="AA123" s="132"/>
      <c r="AB123" s="132"/>
      <c r="AC123" s="132"/>
      <c r="AD123" s="132"/>
      <c r="AE123" s="132"/>
      <c r="AF123" s="132"/>
    </row>
    <row r="124" ht="5" customHeight="1" spans="1:32">
      <c r="A124" s="56"/>
      <c r="B124" s="56"/>
      <c r="C124" s="56"/>
      <c r="D124" s="56"/>
      <c r="E124" s="56"/>
      <c r="F124" s="56"/>
      <c r="G124" s="57"/>
      <c r="H124" s="25"/>
      <c r="I124" s="56"/>
      <c r="J124" s="99"/>
      <c r="K124" s="99"/>
      <c r="L124" s="56"/>
      <c r="M124" s="56"/>
      <c r="N124" s="56"/>
      <c r="O124" s="137"/>
      <c r="P124" s="56"/>
      <c r="Q124" s="137"/>
      <c r="R124" s="56"/>
      <c r="S124" s="56"/>
      <c r="T124" s="57"/>
      <c r="U124" s="56"/>
      <c r="V124" s="56"/>
      <c r="W124" s="56"/>
      <c r="X124" s="56"/>
      <c r="Y124" s="56"/>
      <c r="Z124" s="132"/>
      <c r="AA124" s="132"/>
      <c r="AB124" s="132"/>
      <c r="AC124" s="132"/>
      <c r="AD124" s="132"/>
      <c r="AE124" s="132"/>
      <c r="AF124" s="132"/>
    </row>
    <row r="125" ht="5" customHeight="1" spans="1:32">
      <c r="A125" s="56"/>
      <c r="B125" s="56"/>
      <c r="C125" s="56"/>
      <c r="D125" s="56"/>
      <c r="E125" s="56"/>
      <c r="F125" s="56"/>
      <c r="G125" s="57"/>
      <c r="H125" s="25"/>
      <c r="I125" s="56"/>
      <c r="J125" s="99"/>
      <c r="K125" s="99"/>
      <c r="L125" s="56"/>
      <c r="M125" s="56"/>
      <c r="N125" s="56"/>
      <c r="O125" s="137"/>
      <c r="P125" s="56"/>
      <c r="Q125" s="137"/>
      <c r="R125" s="56"/>
      <c r="S125" s="56"/>
      <c r="T125" s="57"/>
      <c r="U125" s="56"/>
      <c r="V125" s="56"/>
      <c r="W125" s="56"/>
      <c r="X125" s="56"/>
      <c r="Y125" s="56"/>
      <c r="Z125" s="132"/>
      <c r="AA125" s="132"/>
      <c r="AB125" s="132"/>
      <c r="AC125" s="132"/>
      <c r="AD125" s="132"/>
      <c r="AE125" s="132"/>
      <c r="AF125" s="132"/>
    </row>
    <row r="126" ht="5" customHeight="1" spans="1:32">
      <c r="A126" s="56"/>
      <c r="B126" s="56"/>
      <c r="C126" s="56"/>
      <c r="D126" s="56"/>
      <c r="E126" s="56"/>
      <c r="F126" s="56"/>
      <c r="G126" s="57"/>
      <c r="H126" s="25"/>
      <c r="I126" s="56"/>
      <c r="J126" s="99"/>
      <c r="K126" s="99"/>
      <c r="L126" s="56"/>
      <c r="M126" s="56"/>
      <c r="N126" s="56"/>
      <c r="O126" s="137"/>
      <c r="P126" s="56"/>
      <c r="Q126" s="137"/>
      <c r="R126" s="56"/>
      <c r="S126" s="56"/>
      <c r="T126" s="57"/>
      <c r="U126" s="56"/>
      <c r="V126" s="56"/>
      <c r="W126" s="56"/>
      <c r="X126" s="56"/>
      <c r="Y126" s="56"/>
      <c r="Z126" s="132"/>
      <c r="AA126" s="132"/>
      <c r="AB126" s="132"/>
      <c r="AC126" s="132"/>
      <c r="AD126" s="132"/>
      <c r="AE126" s="132"/>
      <c r="AF126" s="132"/>
    </row>
    <row r="127" ht="5" customHeight="1" spans="1:32">
      <c r="A127" s="56"/>
      <c r="B127" s="56"/>
      <c r="C127" s="56"/>
      <c r="D127" s="56"/>
      <c r="E127" s="56"/>
      <c r="F127" s="56"/>
      <c r="G127" s="57"/>
      <c r="H127" s="25"/>
      <c r="I127" s="56"/>
      <c r="J127" s="99"/>
      <c r="K127" s="99"/>
      <c r="L127" s="56"/>
      <c r="M127" s="56"/>
      <c r="N127" s="56"/>
      <c r="O127" s="137"/>
      <c r="P127" s="56"/>
      <c r="Q127" s="137"/>
      <c r="R127" s="56"/>
      <c r="S127" s="56"/>
      <c r="T127" s="57"/>
      <c r="U127" s="56"/>
      <c r="V127" s="56"/>
      <c r="W127" s="56"/>
      <c r="X127" s="56"/>
      <c r="Y127" s="56"/>
      <c r="Z127" s="132"/>
      <c r="AA127" s="132"/>
      <c r="AB127" s="132"/>
      <c r="AC127" s="132"/>
      <c r="AD127" s="132"/>
      <c r="AE127" s="132"/>
      <c r="AF127" s="132"/>
    </row>
    <row r="128" ht="5" customHeight="1" spans="1:32">
      <c r="A128" s="56"/>
      <c r="B128" s="56"/>
      <c r="C128" s="56"/>
      <c r="D128" s="56"/>
      <c r="E128" s="56"/>
      <c r="F128" s="56"/>
      <c r="G128" s="57"/>
      <c r="H128" s="25"/>
      <c r="I128" s="56"/>
      <c r="J128" s="99"/>
      <c r="K128" s="99"/>
      <c r="L128" s="56"/>
      <c r="M128" s="56"/>
      <c r="N128" s="56"/>
      <c r="O128" s="137"/>
      <c r="P128" s="56"/>
      <c r="Q128" s="137"/>
      <c r="R128" s="56"/>
      <c r="S128" s="56"/>
      <c r="T128" s="57"/>
      <c r="U128" s="56"/>
      <c r="V128" s="56"/>
      <c r="W128" s="56"/>
      <c r="X128" s="56"/>
      <c r="Y128" s="56"/>
      <c r="Z128" s="132"/>
      <c r="AA128" s="132"/>
      <c r="AB128" s="132"/>
      <c r="AC128" s="132"/>
      <c r="AD128" s="132"/>
      <c r="AE128" s="132"/>
      <c r="AF128" s="132"/>
    </row>
    <row r="129" ht="5" customHeight="1" spans="1:32">
      <c r="A129" s="56"/>
      <c r="B129" s="56"/>
      <c r="C129" s="56"/>
      <c r="D129" s="56"/>
      <c r="E129" s="56"/>
      <c r="F129" s="56"/>
      <c r="G129" s="57"/>
      <c r="H129" s="25"/>
      <c r="I129" s="56"/>
      <c r="J129" s="99"/>
      <c r="K129" s="99"/>
      <c r="L129" s="56"/>
      <c r="M129" s="56"/>
      <c r="N129" s="56"/>
      <c r="O129" s="137"/>
      <c r="P129" s="56"/>
      <c r="Q129" s="137"/>
      <c r="R129" s="56"/>
      <c r="S129" s="56"/>
      <c r="T129" s="57"/>
      <c r="U129" s="56"/>
      <c r="V129" s="56"/>
      <c r="W129" s="56"/>
      <c r="X129" s="56"/>
      <c r="Y129" s="56"/>
      <c r="Z129" s="132"/>
      <c r="AA129" s="132"/>
      <c r="AB129" s="132"/>
      <c r="AC129" s="132"/>
      <c r="AD129" s="132"/>
      <c r="AE129" s="132"/>
      <c r="AF129" s="132"/>
    </row>
    <row r="130" ht="5" customHeight="1" spans="1:32">
      <c r="A130" s="56"/>
      <c r="B130" s="56"/>
      <c r="C130" s="56"/>
      <c r="D130" s="56"/>
      <c r="E130" s="56"/>
      <c r="F130" s="56"/>
      <c r="G130" s="57"/>
      <c r="H130" s="25"/>
      <c r="I130" s="56"/>
      <c r="J130" s="99"/>
      <c r="K130" s="99"/>
      <c r="L130" s="56"/>
      <c r="M130" s="56"/>
      <c r="N130" s="56"/>
      <c r="O130" s="137"/>
      <c r="P130" s="56"/>
      <c r="Q130" s="137"/>
      <c r="R130" s="56"/>
      <c r="S130" s="56"/>
      <c r="T130" s="57"/>
      <c r="U130" s="56"/>
      <c r="V130" s="56"/>
      <c r="W130" s="56"/>
      <c r="X130" s="56"/>
      <c r="Y130" s="56"/>
      <c r="Z130" s="132"/>
      <c r="AA130" s="132"/>
      <c r="AB130" s="132"/>
      <c r="AC130" s="132"/>
      <c r="AD130" s="132"/>
      <c r="AE130" s="132"/>
      <c r="AF130" s="132"/>
    </row>
    <row r="131" ht="5" customHeight="1" spans="1:32">
      <c r="A131" s="56"/>
      <c r="B131" s="56"/>
      <c r="C131" s="56"/>
      <c r="D131" s="56"/>
      <c r="E131" s="56"/>
      <c r="F131" s="56"/>
      <c r="G131" s="57"/>
      <c r="H131" s="25"/>
      <c r="I131" s="56"/>
      <c r="J131" s="99"/>
      <c r="K131" s="99"/>
      <c r="L131" s="56"/>
      <c r="M131" s="56"/>
      <c r="N131" s="56"/>
      <c r="O131" s="137"/>
      <c r="P131" s="56"/>
      <c r="Q131" s="137"/>
      <c r="R131" s="56"/>
      <c r="S131" s="56"/>
      <c r="T131" s="57"/>
      <c r="U131" s="56"/>
      <c r="V131" s="56"/>
      <c r="W131" s="56"/>
      <c r="X131" s="56"/>
      <c r="Y131" s="56"/>
      <c r="Z131" s="132"/>
      <c r="AA131" s="132"/>
      <c r="AB131" s="132"/>
      <c r="AC131" s="132"/>
      <c r="AD131" s="132"/>
      <c r="AE131" s="132"/>
      <c r="AF131" s="132"/>
    </row>
    <row r="132" ht="5" customHeight="1" spans="1:32">
      <c r="A132" s="56"/>
      <c r="B132" s="56"/>
      <c r="C132" s="56"/>
      <c r="D132" s="56"/>
      <c r="E132" s="56"/>
      <c r="F132" s="56"/>
      <c r="G132" s="57"/>
      <c r="H132" s="25"/>
      <c r="I132" s="56"/>
      <c r="J132" s="99"/>
      <c r="K132" s="99"/>
      <c r="L132" s="56"/>
      <c r="M132" s="56"/>
      <c r="N132" s="56"/>
      <c r="O132" s="137"/>
      <c r="P132" s="56"/>
      <c r="Q132" s="137"/>
      <c r="R132" s="56"/>
      <c r="S132" s="56"/>
      <c r="T132" s="57"/>
      <c r="U132" s="56"/>
      <c r="V132" s="56"/>
      <c r="W132" s="56"/>
      <c r="X132" s="56"/>
      <c r="Y132" s="56"/>
      <c r="Z132" s="132"/>
      <c r="AA132" s="132"/>
      <c r="AB132" s="132"/>
      <c r="AC132" s="132"/>
      <c r="AD132" s="132"/>
      <c r="AE132" s="132"/>
      <c r="AF132" s="132"/>
    </row>
    <row r="133" ht="5" customHeight="1" spans="1:32">
      <c r="A133" s="56"/>
      <c r="B133" s="56"/>
      <c r="C133" s="56"/>
      <c r="D133" s="56"/>
      <c r="E133" s="56"/>
      <c r="F133" s="56"/>
      <c r="G133" s="57"/>
      <c r="H133" s="25"/>
      <c r="I133" s="56"/>
      <c r="J133" s="99"/>
      <c r="K133" s="99"/>
      <c r="L133" s="56"/>
      <c r="M133" s="56"/>
      <c r="N133" s="56"/>
      <c r="O133" s="137"/>
      <c r="P133" s="56"/>
      <c r="Q133" s="137"/>
      <c r="R133" s="56"/>
      <c r="S133" s="56"/>
      <c r="T133" s="57"/>
      <c r="U133" s="56"/>
      <c r="V133" s="56"/>
      <c r="W133" s="56"/>
      <c r="X133" s="56"/>
      <c r="Y133" s="56"/>
      <c r="Z133" s="132"/>
      <c r="AA133" s="132"/>
      <c r="AB133" s="132"/>
      <c r="AC133" s="132"/>
      <c r="AD133" s="132"/>
      <c r="AE133" s="132"/>
      <c r="AF133" s="132"/>
    </row>
    <row r="134" ht="5" customHeight="1" spans="1:32">
      <c r="A134" s="56"/>
      <c r="B134" s="56"/>
      <c r="C134" s="56"/>
      <c r="D134" s="56"/>
      <c r="E134" s="56"/>
      <c r="F134" s="56"/>
      <c r="G134" s="57"/>
      <c r="H134" s="25"/>
      <c r="I134" s="56"/>
      <c r="J134" s="99"/>
      <c r="K134" s="99"/>
      <c r="L134" s="56"/>
      <c r="M134" s="56"/>
      <c r="N134" s="56"/>
      <c r="O134" s="137"/>
      <c r="P134" s="56"/>
      <c r="Q134" s="137"/>
      <c r="R134" s="56"/>
      <c r="S134" s="56"/>
      <c r="T134" s="57"/>
      <c r="U134" s="56"/>
      <c r="V134" s="56"/>
      <c r="W134" s="56"/>
      <c r="X134" s="56"/>
      <c r="Y134" s="56"/>
      <c r="Z134" s="132"/>
      <c r="AA134" s="132"/>
      <c r="AB134" s="132"/>
      <c r="AC134" s="132"/>
      <c r="AD134" s="132"/>
      <c r="AE134" s="132"/>
      <c r="AF134" s="132"/>
    </row>
    <row r="135" ht="5" customHeight="1" spans="1:32">
      <c r="A135" s="56"/>
      <c r="B135" s="56"/>
      <c r="C135" s="56"/>
      <c r="D135" s="56"/>
      <c r="E135" s="56"/>
      <c r="F135" s="56"/>
      <c r="G135" s="57"/>
      <c r="H135" s="25"/>
      <c r="I135" s="56"/>
      <c r="J135" s="99"/>
      <c r="K135" s="99"/>
      <c r="L135" s="56"/>
      <c r="M135" s="56"/>
      <c r="N135" s="56"/>
      <c r="O135" s="137"/>
      <c r="P135" s="56"/>
      <c r="Q135" s="137"/>
      <c r="R135" s="56"/>
      <c r="S135" s="56"/>
      <c r="T135" s="57"/>
      <c r="U135" s="56"/>
      <c r="V135" s="56"/>
      <c r="W135" s="56"/>
      <c r="X135" s="56"/>
      <c r="Y135" s="56"/>
      <c r="Z135" s="132"/>
      <c r="AA135" s="132"/>
      <c r="AB135" s="132"/>
      <c r="AC135" s="132"/>
      <c r="AD135" s="132"/>
      <c r="AE135" s="132"/>
      <c r="AF135" s="132"/>
    </row>
    <row r="136" ht="5" customHeight="1" spans="1:32">
      <c r="A136" s="56"/>
      <c r="B136" s="56"/>
      <c r="C136" s="56"/>
      <c r="D136" s="56"/>
      <c r="E136" s="56"/>
      <c r="F136" s="56"/>
      <c r="G136" s="57"/>
      <c r="H136" s="25"/>
      <c r="I136" s="56"/>
      <c r="J136" s="99"/>
      <c r="K136" s="99"/>
      <c r="L136" s="56"/>
      <c r="M136" s="56"/>
      <c r="N136" s="56"/>
      <c r="O136" s="137"/>
      <c r="P136" s="56"/>
      <c r="Q136" s="137"/>
      <c r="R136" s="56"/>
      <c r="S136" s="56"/>
      <c r="T136" s="57"/>
      <c r="U136" s="56"/>
      <c r="V136" s="56"/>
      <c r="W136" s="56"/>
      <c r="X136" s="56"/>
      <c r="Y136" s="56"/>
      <c r="Z136" s="132"/>
      <c r="AA136" s="132"/>
      <c r="AB136" s="132"/>
      <c r="AC136" s="132"/>
      <c r="AD136" s="132"/>
      <c r="AE136" s="132"/>
      <c r="AF136" s="132"/>
    </row>
    <row r="137" ht="5" customHeight="1" spans="1:32">
      <c r="A137" s="56"/>
      <c r="B137" s="56"/>
      <c r="C137" s="56"/>
      <c r="D137" s="56"/>
      <c r="E137" s="56"/>
      <c r="F137" s="56"/>
      <c r="G137" s="57"/>
      <c r="H137" s="25"/>
      <c r="I137" s="56"/>
      <c r="J137" s="99"/>
      <c r="K137" s="99"/>
      <c r="L137" s="56"/>
      <c r="M137" s="56"/>
      <c r="N137" s="56"/>
      <c r="O137" s="137"/>
      <c r="P137" s="56"/>
      <c r="Q137" s="137"/>
      <c r="R137" s="56"/>
      <c r="S137" s="56"/>
      <c r="T137" s="57"/>
      <c r="U137" s="56"/>
      <c r="V137" s="56"/>
      <c r="W137" s="56"/>
      <c r="X137" s="56"/>
      <c r="Y137" s="56"/>
      <c r="Z137" s="132"/>
      <c r="AA137" s="132"/>
      <c r="AB137" s="132"/>
      <c r="AC137" s="132"/>
      <c r="AD137" s="132"/>
      <c r="AE137" s="132"/>
      <c r="AF137" s="132"/>
    </row>
    <row r="138" ht="5" customHeight="1" spans="1:32">
      <c r="A138" s="56"/>
      <c r="B138" s="56"/>
      <c r="C138" s="56"/>
      <c r="D138" s="56"/>
      <c r="E138" s="56"/>
      <c r="F138" s="56"/>
      <c r="G138" s="57"/>
      <c r="H138" s="25"/>
      <c r="I138" s="56"/>
      <c r="J138" s="99"/>
      <c r="K138" s="99"/>
      <c r="L138" s="56"/>
      <c r="M138" s="56"/>
      <c r="N138" s="56"/>
      <c r="O138" s="137"/>
      <c r="P138" s="56"/>
      <c r="Q138" s="137"/>
      <c r="R138" s="56"/>
      <c r="S138" s="56"/>
      <c r="T138" s="57"/>
      <c r="U138" s="56"/>
      <c r="V138" s="56"/>
      <c r="W138" s="56"/>
      <c r="X138" s="56"/>
      <c r="Y138" s="56"/>
      <c r="Z138" s="132"/>
      <c r="AA138" s="132"/>
      <c r="AB138" s="132"/>
      <c r="AC138" s="132"/>
      <c r="AD138" s="132"/>
      <c r="AE138" s="132"/>
      <c r="AF138" s="132"/>
    </row>
    <row r="139" ht="5" customHeight="1" spans="1:32">
      <c r="A139" s="56"/>
      <c r="B139" s="56"/>
      <c r="C139" s="56"/>
      <c r="D139" s="56"/>
      <c r="E139" s="56"/>
      <c r="F139" s="56"/>
      <c r="G139" s="57"/>
      <c r="H139" s="25"/>
      <c r="I139" s="56"/>
      <c r="J139" s="99"/>
      <c r="K139" s="99"/>
      <c r="L139" s="56"/>
      <c r="M139" s="56"/>
      <c r="N139" s="56"/>
      <c r="O139" s="137"/>
      <c r="P139" s="56"/>
      <c r="Q139" s="137"/>
      <c r="R139" s="56"/>
      <c r="S139" s="56"/>
      <c r="T139" s="57"/>
      <c r="U139" s="56"/>
      <c r="V139" s="56"/>
      <c r="W139" s="56"/>
      <c r="X139" s="56"/>
      <c r="Y139" s="56"/>
      <c r="Z139" s="132"/>
      <c r="AA139" s="132"/>
      <c r="AB139" s="132"/>
      <c r="AC139" s="132"/>
      <c r="AD139" s="132"/>
      <c r="AE139" s="132"/>
      <c r="AF139" s="132"/>
    </row>
    <row r="140" ht="5" customHeight="1" spans="1:32">
      <c r="A140" s="56"/>
      <c r="B140" s="56"/>
      <c r="C140" s="56"/>
      <c r="D140" s="56"/>
      <c r="E140" s="56"/>
      <c r="F140" s="56"/>
      <c r="G140" s="57"/>
      <c r="H140" s="25"/>
      <c r="I140" s="56"/>
      <c r="J140" s="99"/>
      <c r="K140" s="99"/>
      <c r="L140" s="56"/>
      <c r="M140" s="56"/>
      <c r="N140" s="56"/>
      <c r="O140" s="137"/>
      <c r="P140" s="56"/>
      <c r="Q140" s="137"/>
      <c r="R140" s="56"/>
      <c r="S140" s="56"/>
      <c r="T140" s="57"/>
      <c r="U140" s="56"/>
      <c r="V140" s="56"/>
      <c r="W140" s="56"/>
      <c r="X140" s="56"/>
      <c r="Y140" s="56"/>
      <c r="Z140" s="132"/>
      <c r="AA140" s="132"/>
      <c r="AB140" s="132"/>
      <c r="AC140" s="132"/>
      <c r="AD140" s="132"/>
      <c r="AE140" s="132"/>
      <c r="AF140" s="132"/>
    </row>
    <row r="141" ht="5" customHeight="1" spans="1:32">
      <c r="A141" s="56"/>
      <c r="B141" s="56"/>
      <c r="C141" s="56"/>
      <c r="D141" s="56"/>
      <c r="E141" s="56"/>
      <c r="F141" s="56"/>
      <c r="G141" s="57"/>
      <c r="H141" s="25"/>
      <c r="I141" s="56"/>
      <c r="J141" s="99"/>
      <c r="K141" s="99"/>
      <c r="L141" s="56"/>
      <c r="M141" s="56"/>
      <c r="N141" s="56"/>
      <c r="O141" s="137"/>
      <c r="P141" s="56"/>
      <c r="Q141" s="137"/>
      <c r="R141" s="56"/>
      <c r="S141" s="56"/>
      <c r="T141" s="57"/>
      <c r="U141" s="56"/>
      <c r="V141" s="56"/>
      <c r="W141" s="56"/>
      <c r="X141" s="56"/>
      <c r="Y141" s="56"/>
      <c r="Z141" s="132"/>
      <c r="AA141" s="132"/>
      <c r="AB141" s="132"/>
      <c r="AC141" s="132"/>
      <c r="AD141" s="132"/>
      <c r="AE141" s="132"/>
      <c r="AF141" s="132"/>
    </row>
    <row r="142" ht="5" customHeight="1" spans="1:32">
      <c r="A142" s="56"/>
      <c r="B142" s="56"/>
      <c r="C142" s="56"/>
      <c r="D142" s="56"/>
      <c r="E142" s="56"/>
      <c r="F142" s="56"/>
      <c r="G142" s="57"/>
      <c r="H142" s="25"/>
      <c r="I142" s="56"/>
      <c r="J142" s="99"/>
      <c r="K142" s="99"/>
      <c r="L142" s="56"/>
      <c r="M142" s="56"/>
      <c r="N142" s="56"/>
      <c r="O142" s="137"/>
      <c r="P142" s="56"/>
      <c r="Q142" s="137"/>
      <c r="R142" s="56"/>
      <c r="S142" s="56"/>
      <c r="T142" s="57"/>
      <c r="U142" s="56"/>
      <c r="V142" s="56"/>
      <c r="W142" s="56"/>
      <c r="X142" s="56"/>
      <c r="Y142" s="56"/>
      <c r="Z142" s="132"/>
      <c r="AA142" s="132"/>
      <c r="AB142" s="132"/>
      <c r="AC142" s="132"/>
      <c r="AD142" s="132"/>
      <c r="AE142" s="132"/>
      <c r="AF142" s="132"/>
    </row>
    <row r="143" ht="5" customHeight="1" spans="1:32">
      <c r="A143" s="56"/>
      <c r="B143" s="56"/>
      <c r="C143" s="56"/>
      <c r="D143" s="56"/>
      <c r="E143" s="56"/>
      <c r="F143" s="56"/>
      <c r="G143" s="57"/>
      <c r="H143" s="25"/>
      <c r="I143" s="56"/>
      <c r="J143" s="99"/>
      <c r="K143" s="99"/>
      <c r="L143" s="56"/>
      <c r="M143" s="56"/>
      <c r="N143" s="56"/>
      <c r="O143" s="137"/>
      <c r="P143" s="56"/>
      <c r="Q143" s="137"/>
      <c r="R143" s="56"/>
      <c r="S143" s="56"/>
      <c r="T143" s="57"/>
      <c r="U143" s="56"/>
      <c r="V143" s="56"/>
      <c r="W143" s="56"/>
      <c r="X143" s="56"/>
      <c r="Y143" s="56"/>
      <c r="Z143" s="132"/>
      <c r="AA143" s="132"/>
      <c r="AB143" s="132"/>
      <c r="AC143" s="132"/>
      <c r="AD143" s="132"/>
      <c r="AE143" s="132"/>
      <c r="AF143" s="132"/>
    </row>
    <row r="144" ht="5" customHeight="1" spans="1:32">
      <c r="A144" s="56"/>
      <c r="B144" s="56"/>
      <c r="C144" s="56"/>
      <c r="D144" s="56"/>
      <c r="E144" s="56"/>
      <c r="F144" s="56"/>
      <c r="G144" s="57"/>
      <c r="H144" s="25"/>
      <c r="I144" s="56"/>
      <c r="J144" s="99"/>
      <c r="K144" s="99"/>
      <c r="L144" s="56"/>
      <c r="M144" s="56"/>
      <c r="N144" s="56"/>
      <c r="O144" s="137"/>
      <c r="P144" s="56"/>
      <c r="Q144" s="137"/>
      <c r="R144" s="56"/>
      <c r="S144" s="56"/>
      <c r="T144" s="57"/>
      <c r="U144" s="56"/>
      <c r="V144" s="56"/>
      <c r="W144" s="56"/>
      <c r="X144" s="56"/>
      <c r="Y144" s="56"/>
      <c r="Z144" s="132"/>
      <c r="AA144" s="132"/>
      <c r="AB144" s="132"/>
      <c r="AC144" s="132"/>
      <c r="AD144" s="132"/>
      <c r="AE144" s="132"/>
      <c r="AF144" s="132"/>
    </row>
    <row r="145" ht="5" customHeight="1" spans="1:32">
      <c r="A145" s="56"/>
      <c r="B145" s="56"/>
      <c r="C145" s="56"/>
      <c r="D145" s="56"/>
      <c r="E145" s="56"/>
      <c r="F145" s="56"/>
      <c r="G145" s="57"/>
      <c r="H145" s="25"/>
      <c r="I145" s="56"/>
      <c r="J145" s="99"/>
      <c r="K145" s="99"/>
      <c r="L145" s="56"/>
      <c r="M145" s="56"/>
      <c r="N145" s="56"/>
      <c r="O145" s="137"/>
      <c r="P145" s="56"/>
      <c r="Q145" s="137"/>
      <c r="R145" s="56"/>
      <c r="S145" s="56"/>
      <c r="T145" s="57"/>
      <c r="U145" s="56"/>
      <c r="V145" s="56"/>
      <c r="W145" s="56"/>
      <c r="X145" s="56"/>
      <c r="Y145" s="56"/>
      <c r="Z145" s="132"/>
      <c r="AA145" s="132"/>
      <c r="AB145" s="132"/>
      <c r="AC145" s="132"/>
      <c r="AD145" s="132"/>
      <c r="AE145" s="132"/>
      <c r="AF145" s="132"/>
    </row>
    <row r="146" ht="5" customHeight="1" spans="1:32">
      <c r="A146" s="56"/>
      <c r="B146" s="56"/>
      <c r="C146" s="56"/>
      <c r="D146" s="56"/>
      <c r="E146" s="56"/>
      <c r="F146" s="56"/>
      <c r="G146" s="57"/>
      <c r="H146" s="25"/>
      <c r="I146" s="56"/>
      <c r="J146" s="99"/>
      <c r="K146" s="99"/>
      <c r="L146" s="56"/>
      <c r="M146" s="56"/>
      <c r="N146" s="56"/>
      <c r="O146" s="137"/>
      <c r="P146" s="56"/>
      <c r="Q146" s="137"/>
      <c r="R146" s="56"/>
      <c r="S146" s="56"/>
      <c r="T146" s="57"/>
      <c r="U146" s="56"/>
      <c r="V146" s="56"/>
      <c r="W146" s="56"/>
      <c r="X146" s="56"/>
      <c r="Y146" s="56"/>
      <c r="Z146" s="132"/>
      <c r="AA146" s="132"/>
      <c r="AB146" s="132"/>
      <c r="AC146" s="132"/>
      <c r="AD146" s="132"/>
      <c r="AE146" s="132"/>
      <c r="AF146" s="132"/>
    </row>
    <row r="147" ht="5" customHeight="1" spans="1:32">
      <c r="A147" s="56"/>
      <c r="B147" s="56"/>
      <c r="C147" s="56"/>
      <c r="D147" s="56"/>
      <c r="E147" s="56"/>
      <c r="F147" s="56"/>
      <c r="G147" s="57"/>
      <c r="H147" s="25"/>
      <c r="I147" s="56"/>
      <c r="J147" s="99"/>
      <c r="K147" s="99"/>
      <c r="L147" s="56"/>
      <c r="M147" s="56"/>
      <c r="N147" s="56"/>
      <c r="O147" s="137"/>
      <c r="P147" s="56"/>
      <c r="Q147" s="137"/>
      <c r="R147" s="56"/>
      <c r="S147" s="56"/>
      <c r="T147" s="57"/>
      <c r="U147" s="56"/>
      <c r="V147" s="56"/>
      <c r="W147" s="56"/>
      <c r="X147" s="56"/>
      <c r="Y147" s="56"/>
      <c r="Z147" s="132"/>
      <c r="AA147" s="132"/>
      <c r="AB147" s="132"/>
      <c r="AC147" s="132"/>
      <c r="AD147" s="132"/>
      <c r="AE147" s="132"/>
      <c r="AF147" s="132"/>
    </row>
    <row r="148" ht="5" customHeight="1" spans="1:32">
      <c r="A148" s="56"/>
      <c r="B148" s="56"/>
      <c r="C148" s="56"/>
      <c r="D148" s="56"/>
      <c r="E148" s="56"/>
      <c r="F148" s="56"/>
      <c r="G148" s="57"/>
      <c r="H148" s="25"/>
      <c r="I148" s="56"/>
      <c r="J148" s="99"/>
      <c r="K148" s="99"/>
      <c r="L148" s="56"/>
      <c r="M148" s="56"/>
      <c r="N148" s="56"/>
      <c r="O148" s="137"/>
      <c r="P148" s="56"/>
      <c r="Q148" s="137"/>
      <c r="R148" s="56"/>
      <c r="S148" s="56"/>
      <c r="T148" s="57"/>
      <c r="U148" s="56"/>
      <c r="V148" s="56"/>
      <c r="W148" s="56"/>
      <c r="X148" s="56"/>
      <c r="Y148" s="56"/>
      <c r="Z148" s="132"/>
      <c r="AA148" s="132"/>
      <c r="AB148" s="132"/>
      <c r="AC148" s="132"/>
      <c r="AD148" s="132"/>
      <c r="AE148" s="132"/>
      <c r="AF148" s="132"/>
    </row>
    <row r="149" ht="5" customHeight="1" spans="1:32">
      <c r="A149" s="56"/>
      <c r="B149" s="56"/>
      <c r="C149" s="56"/>
      <c r="D149" s="56"/>
      <c r="E149" s="56"/>
      <c r="F149" s="56"/>
      <c r="G149" s="57"/>
      <c r="H149" s="25"/>
      <c r="I149" s="56"/>
      <c r="J149" s="99"/>
      <c r="K149" s="99"/>
      <c r="L149" s="56"/>
      <c r="M149" s="56"/>
      <c r="N149" s="56"/>
      <c r="O149" s="137"/>
      <c r="P149" s="56"/>
      <c r="Q149" s="137"/>
      <c r="R149" s="56"/>
      <c r="S149" s="56"/>
      <c r="T149" s="57"/>
      <c r="U149" s="56"/>
      <c r="V149" s="56"/>
      <c r="W149" s="56"/>
      <c r="X149" s="56"/>
      <c r="Y149" s="56"/>
      <c r="Z149" s="132"/>
      <c r="AA149" s="132"/>
      <c r="AB149" s="132"/>
      <c r="AC149" s="132"/>
      <c r="AD149" s="132"/>
      <c r="AE149" s="132"/>
      <c r="AF149" s="132"/>
    </row>
    <row r="150" ht="5" customHeight="1" spans="1:32">
      <c r="A150" s="56"/>
      <c r="B150" s="56"/>
      <c r="C150" s="56"/>
      <c r="D150" s="56"/>
      <c r="E150" s="56"/>
      <c r="F150" s="56"/>
      <c r="G150" s="57"/>
      <c r="H150" s="25"/>
      <c r="I150" s="56"/>
      <c r="J150" s="99"/>
      <c r="K150" s="99"/>
      <c r="L150" s="56"/>
      <c r="M150" s="56"/>
      <c r="N150" s="56"/>
      <c r="O150" s="137"/>
      <c r="P150" s="56"/>
      <c r="Q150" s="137"/>
      <c r="R150" s="56"/>
      <c r="S150" s="56"/>
      <c r="T150" s="57"/>
      <c r="U150" s="56"/>
      <c r="V150" s="56"/>
      <c r="W150" s="56"/>
      <c r="X150" s="56"/>
      <c r="Y150" s="56"/>
      <c r="Z150" s="132"/>
      <c r="AA150" s="132"/>
      <c r="AB150" s="132"/>
      <c r="AC150" s="132"/>
      <c r="AD150" s="132"/>
      <c r="AE150" s="132"/>
      <c r="AF150" s="132"/>
    </row>
    <row r="151" ht="5" customHeight="1" spans="1:32">
      <c r="A151" s="56"/>
      <c r="B151" s="56"/>
      <c r="C151" s="56"/>
      <c r="D151" s="56"/>
      <c r="E151" s="56"/>
      <c r="F151" s="56"/>
      <c r="G151" s="57"/>
      <c r="H151" s="25"/>
      <c r="I151" s="56"/>
      <c r="J151" s="99"/>
      <c r="K151" s="99"/>
      <c r="L151" s="56"/>
      <c r="M151" s="56"/>
      <c r="N151" s="56"/>
      <c r="O151" s="137"/>
      <c r="P151" s="56"/>
      <c r="Q151" s="137"/>
      <c r="R151" s="56"/>
      <c r="S151" s="56"/>
      <c r="T151" s="57"/>
      <c r="U151" s="56"/>
      <c r="V151" s="56"/>
      <c r="W151" s="56"/>
      <c r="X151" s="56"/>
      <c r="Y151" s="56"/>
      <c r="Z151" s="132"/>
      <c r="AA151" s="132"/>
      <c r="AB151" s="132"/>
      <c r="AC151" s="132"/>
      <c r="AD151" s="132"/>
      <c r="AE151" s="132"/>
      <c r="AF151" s="132"/>
    </row>
    <row r="152" ht="5" customHeight="1" spans="1:32">
      <c r="A152" s="56"/>
      <c r="B152" s="56"/>
      <c r="C152" s="56"/>
      <c r="D152" s="56"/>
      <c r="E152" s="56"/>
      <c r="F152" s="56"/>
      <c r="G152" s="57"/>
      <c r="H152" s="25"/>
      <c r="I152" s="56"/>
      <c r="J152" s="99"/>
      <c r="K152" s="99"/>
      <c r="L152" s="56"/>
      <c r="M152" s="56"/>
      <c r="N152" s="56"/>
      <c r="O152" s="137"/>
      <c r="P152" s="56"/>
      <c r="Q152" s="137"/>
      <c r="R152" s="56"/>
      <c r="S152" s="56"/>
      <c r="T152" s="57"/>
      <c r="U152" s="56"/>
      <c r="V152" s="56"/>
      <c r="W152" s="56"/>
      <c r="X152" s="56"/>
      <c r="Y152" s="56"/>
      <c r="Z152" s="132"/>
      <c r="AA152" s="132"/>
      <c r="AB152" s="132"/>
      <c r="AC152" s="132"/>
      <c r="AD152" s="132"/>
      <c r="AE152" s="132"/>
      <c r="AF152" s="132"/>
    </row>
    <row r="153" ht="5" customHeight="1" spans="1:32">
      <c r="A153" s="56"/>
      <c r="B153" s="56"/>
      <c r="C153" s="56"/>
      <c r="D153" s="56"/>
      <c r="E153" s="56"/>
      <c r="F153" s="56"/>
      <c r="G153" s="57"/>
      <c r="H153" s="25"/>
      <c r="I153" s="56"/>
      <c r="J153" s="99"/>
      <c r="K153" s="99"/>
      <c r="L153" s="56"/>
      <c r="M153" s="56"/>
      <c r="N153" s="56"/>
      <c r="O153" s="137"/>
      <c r="P153" s="56"/>
      <c r="Q153" s="137"/>
      <c r="R153" s="56"/>
      <c r="S153" s="56"/>
      <c r="T153" s="57"/>
      <c r="U153" s="56"/>
      <c r="V153" s="56"/>
      <c r="W153" s="56"/>
      <c r="X153" s="56"/>
      <c r="Y153" s="56"/>
      <c r="Z153" s="132"/>
      <c r="AA153" s="132"/>
      <c r="AB153" s="132"/>
      <c r="AC153" s="132"/>
      <c r="AD153" s="132"/>
      <c r="AE153" s="132"/>
      <c r="AF153" s="132"/>
    </row>
    <row r="154" ht="5" customHeight="1" spans="1:32">
      <c r="A154" s="56"/>
      <c r="B154" s="56"/>
      <c r="C154" s="56"/>
      <c r="D154" s="56"/>
      <c r="E154" s="56"/>
      <c r="F154" s="56"/>
      <c r="G154" s="57"/>
      <c r="H154" s="25"/>
      <c r="I154" s="56"/>
      <c r="J154" s="99"/>
      <c r="K154" s="99"/>
      <c r="L154" s="56"/>
      <c r="M154" s="56"/>
      <c r="N154" s="56"/>
      <c r="O154" s="137"/>
      <c r="P154" s="56"/>
      <c r="Q154" s="137"/>
      <c r="R154" s="56"/>
      <c r="S154" s="56"/>
      <c r="T154" s="57"/>
      <c r="U154" s="56"/>
      <c r="V154" s="56"/>
      <c r="W154" s="56"/>
      <c r="X154" s="56"/>
      <c r="Y154" s="56"/>
      <c r="Z154" s="132"/>
      <c r="AA154" s="132"/>
      <c r="AB154" s="132"/>
      <c r="AC154" s="132"/>
      <c r="AD154" s="132"/>
      <c r="AE154" s="132"/>
      <c r="AF154" s="132"/>
    </row>
    <row r="155" ht="5" customHeight="1" spans="1:32">
      <c r="A155" s="56"/>
      <c r="B155" s="56"/>
      <c r="C155" s="56"/>
      <c r="D155" s="56"/>
      <c r="E155" s="56"/>
      <c r="F155" s="56"/>
      <c r="G155" s="57"/>
      <c r="H155" s="25"/>
      <c r="I155" s="56"/>
      <c r="J155" s="99"/>
      <c r="K155" s="99"/>
      <c r="L155" s="56"/>
      <c r="M155" s="56"/>
      <c r="N155" s="56"/>
      <c r="O155" s="137"/>
      <c r="P155" s="56"/>
      <c r="Q155" s="137"/>
      <c r="R155" s="56"/>
      <c r="S155" s="56"/>
      <c r="T155" s="57"/>
      <c r="U155" s="56"/>
      <c r="V155" s="56"/>
      <c r="W155" s="56"/>
      <c r="X155" s="56"/>
      <c r="Y155" s="56"/>
      <c r="Z155" s="132"/>
      <c r="AA155" s="132"/>
      <c r="AB155" s="132"/>
      <c r="AC155" s="132"/>
      <c r="AD155" s="132"/>
      <c r="AE155" s="132"/>
      <c r="AF155" s="132"/>
    </row>
    <row r="156" ht="5" customHeight="1" spans="1:32">
      <c r="A156" s="56"/>
      <c r="B156" s="56"/>
      <c r="C156" s="56"/>
      <c r="D156" s="56"/>
      <c r="E156" s="56"/>
      <c r="F156" s="56"/>
      <c r="G156" s="57"/>
      <c r="H156" s="25"/>
      <c r="I156" s="56"/>
      <c r="J156" s="99"/>
      <c r="K156" s="99"/>
      <c r="L156" s="56"/>
      <c r="M156" s="56"/>
      <c r="N156" s="56"/>
      <c r="O156" s="137"/>
      <c r="P156" s="56"/>
      <c r="Q156" s="137"/>
      <c r="R156" s="56"/>
      <c r="S156" s="56"/>
      <c r="T156" s="57"/>
      <c r="U156" s="56"/>
      <c r="V156" s="56"/>
      <c r="W156" s="56"/>
      <c r="X156" s="56"/>
      <c r="Y156" s="56"/>
      <c r="Z156" s="132"/>
      <c r="AA156" s="132"/>
      <c r="AB156" s="132"/>
      <c r="AC156" s="132"/>
      <c r="AD156" s="132"/>
      <c r="AE156" s="132"/>
      <c r="AF156" s="132"/>
    </row>
    <row r="157" ht="5" customHeight="1" spans="1:32">
      <c r="A157" s="56"/>
      <c r="B157" s="56"/>
      <c r="C157" s="56"/>
      <c r="D157" s="56"/>
      <c r="E157" s="56"/>
      <c r="F157" s="56"/>
      <c r="G157" s="57"/>
      <c r="H157" s="25"/>
      <c r="I157" s="56"/>
      <c r="J157" s="99"/>
      <c r="K157" s="99"/>
      <c r="L157" s="56"/>
      <c r="M157" s="56"/>
      <c r="N157" s="56"/>
      <c r="O157" s="137"/>
      <c r="P157" s="56"/>
      <c r="Q157" s="137"/>
      <c r="R157" s="56"/>
      <c r="S157" s="56"/>
      <c r="T157" s="57"/>
      <c r="U157" s="56"/>
      <c r="V157" s="56"/>
      <c r="W157" s="56"/>
      <c r="X157" s="56"/>
      <c r="Y157" s="56"/>
      <c r="Z157" s="132"/>
      <c r="AA157" s="132"/>
      <c r="AB157" s="132"/>
      <c r="AC157" s="132"/>
      <c r="AD157" s="132"/>
      <c r="AE157" s="132"/>
      <c r="AF157" s="132"/>
    </row>
    <row r="158" ht="5" customHeight="1" spans="1:32">
      <c r="A158" s="56"/>
      <c r="B158" s="56"/>
      <c r="C158" s="56"/>
      <c r="D158" s="56"/>
      <c r="E158" s="56"/>
      <c r="F158" s="56"/>
      <c r="G158" s="57"/>
      <c r="H158" s="25"/>
      <c r="I158" s="56"/>
      <c r="J158" s="99"/>
      <c r="K158" s="99"/>
      <c r="L158" s="56"/>
      <c r="M158" s="56"/>
      <c r="N158" s="56"/>
      <c r="O158" s="137"/>
      <c r="P158" s="56"/>
      <c r="Q158" s="137"/>
      <c r="R158" s="56"/>
      <c r="S158" s="56"/>
      <c r="T158" s="57"/>
      <c r="U158" s="56"/>
      <c r="V158" s="56"/>
      <c r="W158" s="56"/>
      <c r="X158" s="56"/>
      <c r="Y158" s="56"/>
      <c r="Z158" s="132"/>
      <c r="AA158" s="132"/>
      <c r="AB158" s="132"/>
      <c r="AC158" s="132"/>
      <c r="AD158" s="132"/>
      <c r="AE158" s="132"/>
      <c r="AF158" s="132"/>
    </row>
    <row r="159" ht="5" customHeight="1" spans="1:32">
      <c r="A159" s="56"/>
      <c r="B159" s="56"/>
      <c r="C159" s="56"/>
      <c r="D159" s="56"/>
      <c r="E159" s="56"/>
      <c r="F159" s="56"/>
      <c r="G159" s="57"/>
      <c r="H159" s="25"/>
      <c r="I159" s="56"/>
      <c r="J159" s="99"/>
      <c r="K159" s="99"/>
      <c r="L159" s="56"/>
      <c r="M159" s="56"/>
      <c r="N159" s="56"/>
      <c r="O159" s="137"/>
      <c r="P159" s="56"/>
      <c r="Q159" s="137"/>
      <c r="R159" s="56"/>
      <c r="S159" s="56"/>
      <c r="T159" s="57"/>
      <c r="U159" s="56"/>
      <c r="V159" s="56"/>
      <c r="W159" s="56"/>
      <c r="X159" s="56"/>
      <c r="Y159" s="56"/>
      <c r="Z159" s="132"/>
      <c r="AA159" s="132"/>
      <c r="AB159" s="132"/>
      <c r="AC159" s="132"/>
      <c r="AD159" s="132"/>
      <c r="AE159" s="132"/>
      <c r="AF159" s="132"/>
    </row>
    <row r="160" ht="5" customHeight="1" spans="1:32">
      <c r="A160" s="56"/>
      <c r="B160" s="56"/>
      <c r="C160" s="56"/>
      <c r="D160" s="56"/>
      <c r="E160" s="56"/>
      <c r="F160" s="56"/>
      <c r="G160" s="57"/>
      <c r="H160" s="25"/>
      <c r="I160" s="56"/>
      <c r="J160" s="99"/>
      <c r="K160" s="99"/>
      <c r="L160" s="56"/>
      <c r="M160" s="56"/>
      <c r="N160" s="56"/>
      <c r="O160" s="137"/>
      <c r="P160" s="56"/>
      <c r="Q160" s="137"/>
      <c r="R160" s="56"/>
      <c r="S160" s="56"/>
      <c r="T160" s="57"/>
      <c r="U160" s="56"/>
      <c r="V160" s="56"/>
      <c r="W160" s="56"/>
      <c r="X160" s="56"/>
      <c r="Y160" s="56"/>
      <c r="Z160" s="132"/>
      <c r="AA160" s="132"/>
      <c r="AB160" s="132"/>
      <c r="AC160" s="132"/>
      <c r="AD160" s="132"/>
      <c r="AE160" s="132"/>
      <c r="AF160" s="132"/>
    </row>
    <row r="161" ht="5" customHeight="1" spans="1:32">
      <c r="A161" s="56"/>
      <c r="B161" s="56"/>
      <c r="C161" s="56"/>
      <c r="D161" s="56"/>
      <c r="E161" s="56"/>
      <c r="F161" s="56"/>
      <c r="G161" s="57"/>
      <c r="H161" s="25"/>
      <c r="I161" s="56"/>
      <c r="J161" s="99"/>
      <c r="K161" s="99"/>
      <c r="L161" s="56"/>
      <c r="M161" s="56"/>
      <c r="N161" s="56"/>
      <c r="O161" s="137"/>
      <c r="P161" s="56"/>
      <c r="Q161" s="137"/>
      <c r="R161" s="56"/>
      <c r="S161" s="56"/>
      <c r="T161" s="57"/>
      <c r="U161" s="56"/>
      <c r="V161" s="56"/>
      <c r="W161" s="56"/>
      <c r="X161" s="56"/>
      <c r="Y161" s="56"/>
      <c r="Z161" s="132"/>
      <c r="AA161" s="132"/>
      <c r="AB161" s="132"/>
      <c r="AC161" s="132"/>
      <c r="AD161" s="132"/>
      <c r="AE161" s="132"/>
      <c r="AF161" s="132"/>
    </row>
    <row r="162" ht="5" customHeight="1" spans="1:32">
      <c r="A162" s="56"/>
      <c r="B162" s="56"/>
      <c r="C162" s="56"/>
      <c r="D162" s="56"/>
      <c r="E162" s="56"/>
      <c r="F162" s="56"/>
      <c r="G162" s="57"/>
      <c r="H162" s="25"/>
      <c r="I162" s="56"/>
      <c r="J162" s="99"/>
      <c r="K162" s="99"/>
      <c r="L162" s="56"/>
      <c r="M162" s="56"/>
      <c r="N162" s="56"/>
      <c r="O162" s="137"/>
      <c r="P162" s="56"/>
      <c r="Q162" s="137"/>
      <c r="R162" s="56"/>
      <c r="S162" s="56"/>
      <c r="T162" s="57"/>
      <c r="U162" s="56"/>
      <c r="V162" s="56"/>
      <c r="W162" s="56"/>
      <c r="X162" s="56"/>
      <c r="Y162" s="56"/>
      <c r="Z162" s="132"/>
      <c r="AA162" s="132"/>
      <c r="AB162" s="132"/>
      <c r="AC162" s="132"/>
      <c r="AD162" s="132"/>
      <c r="AE162" s="132"/>
      <c r="AF162" s="132"/>
    </row>
    <row r="163" ht="5" customHeight="1" spans="1:32">
      <c r="A163" s="56"/>
      <c r="B163" s="56"/>
      <c r="C163" s="56"/>
      <c r="D163" s="56"/>
      <c r="E163" s="56"/>
      <c r="F163" s="56"/>
      <c r="G163" s="57"/>
      <c r="H163" s="25"/>
      <c r="I163" s="56"/>
      <c r="J163" s="99"/>
      <c r="K163" s="99"/>
      <c r="L163" s="56"/>
      <c r="M163" s="56"/>
      <c r="N163" s="56"/>
      <c r="O163" s="137"/>
      <c r="P163" s="56"/>
      <c r="Q163" s="137"/>
      <c r="R163" s="56"/>
      <c r="S163" s="56"/>
      <c r="T163" s="57"/>
      <c r="U163" s="56"/>
      <c r="V163" s="56"/>
      <c r="W163" s="56"/>
      <c r="X163" s="56"/>
      <c r="Y163" s="56"/>
      <c r="Z163" s="132"/>
      <c r="AA163" s="132"/>
      <c r="AB163" s="132"/>
      <c r="AC163" s="132"/>
      <c r="AD163" s="132"/>
      <c r="AE163" s="132"/>
      <c r="AF163" s="132"/>
    </row>
    <row r="164" ht="5" customHeight="1" spans="1:32">
      <c r="A164" s="56"/>
      <c r="B164" s="56"/>
      <c r="C164" s="56"/>
      <c r="D164" s="56"/>
      <c r="E164" s="56"/>
      <c r="F164" s="56"/>
      <c r="G164" s="57"/>
      <c r="H164" s="25"/>
      <c r="I164" s="56"/>
      <c r="J164" s="99"/>
      <c r="K164" s="99"/>
      <c r="L164" s="56"/>
      <c r="M164" s="56"/>
      <c r="N164" s="56"/>
      <c r="O164" s="137"/>
      <c r="P164" s="56"/>
      <c r="Q164" s="137"/>
      <c r="R164" s="56"/>
      <c r="S164" s="56"/>
      <c r="T164" s="57"/>
      <c r="U164" s="56"/>
      <c r="V164" s="56"/>
      <c r="W164" s="56"/>
      <c r="X164" s="56"/>
      <c r="Y164" s="56"/>
      <c r="Z164" s="132"/>
      <c r="AA164" s="132"/>
      <c r="AB164" s="132"/>
      <c r="AC164" s="132"/>
      <c r="AD164" s="132"/>
      <c r="AE164" s="132"/>
      <c r="AF164" s="132"/>
    </row>
    <row r="165" ht="5" customHeight="1" spans="1:32">
      <c r="A165" s="56"/>
      <c r="B165" s="56"/>
      <c r="C165" s="56"/>
      <c r="D165" s="56"/>
      <c r="E165" s="56"/>
      <c r="F165" s="56"/>
      <c r="G165" s="57"/>
      <c r="H165" s="25"/>
      <c r="I165" s="56"/>
      <c r="J165" s="99"/>
      <c r="K165" s="99"/>
      <c r="L165" s="56"/>
      <c r="M165" s="56"/>
      <c r="N165" s="56"/>
      <c r="O165" s="137"/>
      <c r="P165" s="56"/>
      <c r="Q165" s="137"/>
      <c r="R165" s="56"/>
      <c r="S165" s="56"/>
      <c r="T165" s="57"/>
      <c r="U165" s="56"/>
      <c r="V165" s="56"/>
      <c r="W165" s="56"/>
      <c r="X165" s="56"/>
      <c r="Y165" s="56"/>
      <c r="Z165" s="132"/>
      <c r="AA165" s="132"/>
      <c r="AB165" s="132"/>
      <c r="AC165" s="132"/>
      <c r="AD165" s="132"/>
      <c r="AE165" s="132"/>
      <c r="AF165" s="132"/>
    </row>
    <row r="166" ht="5" customHeight="1" spans="1:32">
      <c r="A166" s="56"/>
      <c r="B166" s="56"/>
      <c r="C166" s="56"/>
      <c r="D166" s="56"/>
      <c r="E166" s="56"/>
      <c r="F166" s="56"/>
      <c r="G166" s="57"/>
      <c r="H166" s="25"/>
      <c r="I166" s="56"/>
      <c r="J166" s="99"/>
      <c r="K166" s="99"/>
      <c r="L166" s="56"/>
      <c r="M166" s="56"/>
      <c r="N166" s="56"/>
      <c r="O166" s="137"/>
      <c r="P166" s="56"/>
      <c r="Q166" s="137"/>
      <c r="R166" s="56"/>
      <c r="S166" s="56"/>
      <c r="T166" s="57"/>
      <c r="U166" s="56"/>
      <c r="V166" s="56"/>
      <c r="W166" s="56"/>
      <c r="X166" s="56"/>
      <c r="Y166" s="56"/>
      <c r="Z166" s="132"/>
      <c r="AA166" s="132"/>
      <c r="AB166" s="132"/>
      <c r="AC166" s="132"/>
      <c r="AD166" s="132"/>
      <c r="AE166" s="132"/>
      <c r="AF166" s="132"/>
    </row>
    <row r="167" ht="5" customHeight="1" spans="1:32">
      <c r="A167" s="56"/>
      <c r="B167" s="56"/>
      <c r="C167" s="56"/>
      <c r="D167" s="56"/>
      <c r="E167" s="56"/>
      <c r="F167" s="56"/>
      <c r="G167" s="57"/>
      <c r="H167" s="25"/>
      <c r="I167" s="56"/>
      <c r="J167" s="99"/>
      <c r="K167" s="99"/>
      <c r="L167" s="56"/>
      <c r="M167" s="56"/>
      <c r="N167" s="56"/>
      <c r="O167" s="137"/>
      <c r="P167" s="56"/>
      <c r="Q167" s="137"/>
      <c r="R167" s="56"/>
      <c r="S167" s="56"/>
      <c r="T167" s="57"/>
      <c r="U167" s="56"/>
      <c r="V167" s="56"/>
      <c r="W167" s="56"/>
      <c r="X167" s="56"/>
      <c r="Y167" s="56"/>
      <c r="Z167" s="132"/>
      <c r="AA167" s="132"/>
      <c r="AB167" s="132"/>
      <c r="AC167" s="132"/>
      <c r="AD167" s="132"/>
      <c r="AE167" s="132"/>
      <c r="AF167" s="132"/>
    </row>
    <row r="168" ht="5" customHeight="1" spans="1:32">
      <c r="A168" s="56"/>
      <c r="B168" s="56"/>
      <c r="C168" s="56"/>
      <c r="D168" s="56"/>
      <c r="E168" s="56"/>
      <c r="F168" s="56"/>
      <c r="G168" s="57"/>
      <c r="H168" s="25"/>
      <c r="I168" s="56"/>
      <c r="J168" s="99"/>
      <c r="K168" s="99"/>
      <c r="L168" s="56"/>
      <c r="M168" s="56"/>
      <c r="N168" s="56"/>
      <c r="O168" s="137"/>
      <c r="P168" s="56"/>
      <c r="Q168" s="137"/>
      <c r="R168" s="56"/>
      <c r="S168" s="56"/>
      <c r="T168" s="57"/>
      <c r="U168" s="56"/>
      <c r="V168" s="56"/>
      <c r="W168" s="56"/>
      <c r="X168" s="56"/>
      <c r="Y168" s="56"/>
      <c r="Z168" s="132"/>
      <c r="AA168" s="132"/>
      <c r="AB168" s="132"/>
      <c r="AC168" s="132"/>
      <c r="AD168" s="132"/>
      <c r="AE168" s="132"/>
      <c r="AF168" s="132"/>
    </row>
    <row r="169" ht="5" customHeight="1" spans="1:32">
      <c r="A169" s="56"/>
      <c r="B169" s="56"/>
      <c r="C169" s="56"/>
      <c r="D169" s="56"/>
      <c r="E169" s="56"/>
      <c r="F169" s="56"/>
      <c r="G169" s="57"/>
      <c r="H169" s="25"/>
      <c r="I169" s="56"/>
      <c r="J169" s="99"/>
      <c r="K169" s="99"/>
      <c r="L169" s="56"/>
      <c r="M169" s="56"/>
      <c r="N169" s="56"/>
      <c r="O169" s="137"/>
      <c r="P169" s="56"/>
      <c r="Q169" s="137"/>
      <c r="R169" s="56"/>
      <c r="S169" s="56"/>
      <c r="T169" s="57"/>
      <c r="U169" s="56"/>
      <c r="V169" s="56"/>
      <c r="W169" s="56"/>
      <c r="X169" s="56"/>
      <c r="Y169" s="56"/>
      <c r="Z169" s="132"/>
      <c r="AA169" s="132"/>
      <c r="AB169" s="132"/>
      <c r="AC169" s="132"/>
      <c r="AD169" s="132"/>
      <c r="AE169" s="132"/>
      <c r="AF169" s="132"/>
    </row>
    <row r="170" ht="5" customHeight="1" spans="1:32">
      <c r="A170" s="56"/>
      <c r="B170" s="56"/>
      <c r="C170" s="56"/>
      <c r="D170" s="56"/>
      <c r="E170" s="56"/>
      <c r="F170" s="56"/>
      <c r="G170" s="57"/>
      <c r="H170" s="25"/>
      <c r="I170" s="56"/>
      <c r="J170" s="99"/>
      <c r="K170" s="99"/>
      <c r="L170" s="56"/>
      <c r="M170" s="56"/>
      <c r="N170" s="56"/>
      <c r="O170" s="137"/>
      <c r="P170" s="56"/>
      <c r="Q170" s="137"/>
      <c r="R170" s="56"/>
      <c r="S170" s="56"/>
      <c r="T170" s="57"/>
      <c r="U170" s="56"/>
      <c r="V170" s="56"/>
      <c r="W170" s="56"/>
      <c r="X170" s="56"/>
      <c r="Y170" s="56"/>
      <c r="Z170" s="132"/>
      <c r="AA170" s="132"/>
      <c r="AB170" s="132"/>
      <c r="AC170" s="132"/>
      <c r="AD170" s="132"/>
      <c r="AE170" s="132"/>
      <c r="AF170" s="132"/>
    </row>
    <row r="171" ht="5" customHeight="1" spans="1:32">
      <c r="A171" s="56"/>
      <c r="B171" s="56"/>
      <c r="C171" s="56"/>
      <c r="D171" s="56"/>
      <c r="E171" s="56"/>
      <c r="F171" s="56"/>
      <c r="G171" s="57"/>
      <c r="H171" s="25"/>
      <c r="I171" s="56"/>
      <c r="J171" s="99"/>
      <c r="K171" s="99"/>
      <c r="L171" s="56"/>
      <c r="M171" s="56"/>
      <c r="N171" s="56"/>
      <c r="O171" s="137"/>
      <c r="P171" s="56"/>
      <c r="Q171" s="137"/>
      <c r="R171" s="56"/>
      <c r="S171" s="56"/>
      <c r="T171" s="57"/>
      <c r="U171" s="56"/>
      <c r="V171" s="56"/>
      <c r="W171" s="56"/>
      <c r="X171" s="56"/>
      <c r="Y171" s="56"/>
      <c r="Z171" s="132"/>
      <c r="AA171" s="132"/>
      <c r="AB171" s="132"/>
      <c r="AC171" s="132"/>
      <c r="AD171" s="132"/>
      <c r="AE171" s="132"/>
      <c r="AF171" s="132"/>
    </row>
    <row r="172" ht="5" customHeight="1" spans="1:32">
      <c r="A172" s="138"/>
      <c r="B172" s="138"/>
      <c r="C172" s="138"/>
      <c r="D172" s="138"/>
      <c r="E172" s="138"/>
      <c r="F172" s="138"/>
      <c r="G172" s="139"/>
      <c r="H172" s="25"/>
      <c r="I172" s="138"/>
      <c r="J172" s="142"/>
      <c r="K172" s="142"/>
      <c r="L172" s="138"/>
      <c r="M172" s="138"/>
      <c r="N172" s="138"/>
      <c r="O172" s="143"/>
      <c r="P172" s="138"/>
      <c r="Q172" s="143"/>
      <c r="R172" s="138"/>
      <c r="S172" s="138"/>
      <c r="T172" s="139"/>
      <c r="U172" s="138"/>
      <c r="V172" s="138"/>
      <c r="W172" s="138"/>
      <c r="X172" s="138"/>
      <c r="Y172" s="138"/>
      <c r="Z172" s="132"/>
      <c r="AA172" s="132"/>
      <c r="AB172" s="132"/>
      <c r="AC172" s="132"/>
      <c r="AD172" s="132"/>
      <c r="AE172" s="132"/>
      <c r="AF172" s="132"/>
    </row>
    <row r="173" ht="5" customHeight="1" spans="1:32">
      <c r="A173" s="138"/>
      <c r="B173" s="138"/>
      <c r="C173" s="138"/>
      <c r="D173" s="140"/>
      <c r="E173" s="140"/>
      <c r="F173" s="140"/>
      <c r="G173" s="140"/>
      <c r="H173" s="141"/>
      <c r="I173" s="138"/>
      <c r="J173" s="144"/>
      <c r="K173" s="144"/>
      <c r="L173" s="138"/>
      <c r="M173" s="138"/>
      <c r="N173" s="138"/>
      <c r="O173" s="143"/>
      <c r="P173" s="138"/>
      <c r="Q173" s="143"/>
      <c r="R173" s="138"/>
      <c r="S173" s="138"/>
      <c r="T173" s="140"/>
      <c r="U173" s="138"/>
      <c r="V173" s="138"/>
      <c r="W173" s="138"/>
      <c r="X173" s="138"/>
      <c r="Y173" s="138"/>
      <c r="Z173" s="132"/>
      <c r="AA173" s="132"/>
      <c r="AB173" s="132"/>
      <c r="AC173" s="132"/>
      <c r="AD173" s="132"/>
      <c r="AE173" s="132"/>
      <c r="AF173" s="132"/>
    </row>
    <row r="174" ht="5" customHeight="1" spans="1:32">
      <c r="A174" s="138"/>
      <c r="B174" s="138"/>
      <c r="C174" s="138"/>
      <c r="D174" s="140"/>
      <c r="E174" s="140"/>
      <c r="F174" s="140"/>
      <c r="G174" s="140"/>
      <c r="H174" s="141"/>
      <c r="I174" s="138"/>
      <c r="J174" s="144"/>
      <c r="K174" s="144"/>
      <c r="L174" s="138"/>
      <c r="M174" s="138"/>
      <c r="N174" s="138"/>
      <c r="O174" s="143"/>
      <c r="P174" s="138"/>
      <c r="Q174" s="143"/>
      <c r="R174" s="138"/>
      <c r="S174" s="138"/>
      <c r="T174" s="140"/>
      <c r="U174" s="138"/>
      <c r="V174" s="138"/>
      <c r="W174" s="138"/>
      <c r="X174" s="138"/>
      <c r="Y174" s="138"/>
      <c r="Z174" s="132"/>
      <c r="AA174" s="132"/>
      <c r="AB174" s="132"/>
      <c r="AC174" s="132"/>
      <c r="AD174" s="132"/>
      <c r="AE174" s="132"/>
      <c r="AF174" s="132"/>
    </row>
    <row r="175" ht="5" customHeight="1" spans="1:32">
      <c r="A175" s="138"/>
      <c r="B175" s="138"/>
      <c r="C175" s="138"/>
      <c r="D175" s="140"/>
      <c r="E175" s="140"/>
      <c r="F175" s="140"/>
      <c r="G175" s="140"/>
      <c r="H175" s="141"/>
      <c r="I175" s="138"/>
      <c r="J175" s="144"/>
      <c r="K175" s="144"/>
      <c r="L175" s="138"/>
      <c r="M175" s="138"/>
      <c r="N175" s="138"/>
      <c r="O175" s="143"/>
      <c r="P175" s="138"/>
      <c r="Q175" s="143"/>
      <c r="R175" s="138"/>
      <c r="S175" s="138"/>
      <c r="T175" s="140"/>
      <c r="U175" s="138"/>
      <c r="V175" s="138"/>
      <c r="W175" s="138"/>
      <c r="X175" s="138"/>
      <c r="Y175" s="138"/>
      <c r="Z175" s="132"/>
      <c r="AA175" s="132"/>
      <c r="AB175" s="132"/>
      <c r="AC175" s="132"/>
      <c r="AD175" s="132"/>
      <c r="AE175" s="132"/>
      <c r="AF175" s="132"/>
    </row>
    <row r="176" ht="5" customHeight="1" spans="1:32">
      <c r="A176" s="138"/>
      <c r="B176" s="138"/>
      <c r="C176" s="138"/>
      <c r="D176" s="140"/>
      <c r="E176" s="140"/>
      <c r="F176" s="140"/>
      <c r="G176" s="140"/>
      <c r="H176" s="141"/>
      <c r="I176" s="138"/>
      <c r="J176" s="144"/>
      <c r="K176" s="144"/>
      <c r="L176" s="138"/>
      <c r="M176" s="138"/>
      <c r="N176" s="138"/>
      <c r="O176" s="143"/>
      <c r="P176" s="138"/>
      <c r="Q176" s="143"/>
      <c r="R176" s="138"/>
      <c r="S176" s="138"/>
      <c r="T176" s="140"/>
      <c r="U176" s="138"/>
      <c r="V176" s="138"/>
      <c r="W176" s="138"/>
      <c r="X176" s="138"/>
      <c r="Y176" s="138"/>
      <c r="Z176" s="132"/>
      <c r="AA176" s="132"/>
      <c r="AB176" s="132"/>
      <c r="AC176" s="132"/>
      <c r="AD176" s="132"/>
      <c r="AE176" s="132"/>
      <c r="AF176" s="132"/>
    </row>
    <row r="177" ht="5" customHeight="1" spans="1:32">
      <c r="A177" s="138"/>
      <c r="B177" s="138"/>
      <c r="C177" s="138"/>
      <c r="D177" s="140"/>
      <c r="E177" s="140"/>
      <c r="F177" s="140"/>
      <c r="G177" s="140"/>
      <c r="H177" s="141"/>
      <c r="I177" s="138"/>
      <c r="J177" s="144"/>
      <c r="K177" s="144"/>
      <c r="L177" s="138"/>
      <c r="M177" s="138"/>
      <c r="N177" s="138"/>
      <c r="O177" s="143"/>
      <c r="P177" s="138"/>
      <c r="Q177" s="143"/>
      <c r="R177" s="138"/>
      <c r="S177" s="138"/>
      <c r="T177" s="140"/>
      <c r="U177" s="138"/>
      <c r="V177" s="138"/>
      <c r="W177" s="138"/>
      <c r="X177" s="138"/>
      <c r="Y177" s="138"/>
      <c r="Z177" s="132"/>
      <c r="AA177" s="132"/>
      <c r="AB177" s="132"/>
      <c r="AC177" s="132"/>
      <c r="AD177" s="132"/>
      <c r="AE177" s="132"/>
      <c r="AF177" s="132"/>
    </row>
    <row r="178" ht="5" customHeight="1" spans="1:32">
      <c r="A178" s="138"/>
      <c r="B178" s="138"/>
      <c r="C178" s="138"/>
      <c r="D178" s="140"/>
      <c r="E178" s="140"/>
      <c r="F178" s="140"/>
      <c r="G178" s="140"/>
      <c r="H178" s="141"/>
      <c r="I178" s="138"/>
      <c r="J178" s="144"/>
      <c r="K178" s="144"/>
      <c r="L178" s="138"/>
      <c r="M178" s="138"/>
      <c r="N178" s="138"/>
      <c r="O178" s="143"/>
      <c r="P178" s="138"/>
      <c r="Q178" s="143"/>
      <c r="R178" s="138"/>
      <c r="S178" s="138"/>
      <c r="T178" s="140"/>
      <c r="U178" s="138"/>
      <c r="V178" s="138"/>
      <c r="W178" s="138"/>
      <c r="X178" s="138"/>
      <c r="Y178" s="138"/>
      <c r="Z178" s="132"/>
      <c r="AA178" s="132"/>
      <c r="AB178" s="132"/>
      <c r="AC178" s="132"/>
      <c r="AD178" s="132"/>
      <c r="AE178" s="132"/>
      <c r="AF178" s="132"/>
    </row>
    <row r="179" ht="5" customHeight="1" spans="1:32">
      <c r="A179" s="138"/>
      <c r="B179" s="138"/>
      <c r="C179" s="138"/>
      <c r="D179" s="140"/>
      <c r="E179" s="140"/>
      <c r="F179" s="140"/>
      <c r="G179" s="140"/>
      <c r="H179" s="141"/>
      <c r="I179" s="138"/>
      <c r="J179" s="144"/>
      <c r="K179" s="144"/>
      <c r="L179" s="138"/>
      <c r="M179" s="138"/>
      <c r="N179" s="138"/>
      <c r="O179" s="143"/>
      <c r="P179" s="138"/>
      <c r="Q179" s="143"/>
      <c r="R179" s="138"/>
      <c r="S179" s="138"/>
      <c r="T179" s="140"/>
      <c r="U179" s="138"/>
      <c r="V179" s="138"/>
      <c r="W179" s="138"/>
      <c r="X179" s="138"/>
      <c r="Y179" s="138"/>
      <c r="Z179" s="132"/>
      <c r="AA179" s="132"/>
      <c r="AB179" s="132"/>
      <c r="AC179" s="132"/>
      <c r="AD179" s="132"/>
      <c r="AE179" s="132"/>
      <c r="AF179" s="132"/>
    </row>
    <row r="180" ht="5" customHeight="1" spans="1:32">
      <c r="A180" s="138"/>
      <c r="B180" s="138"/>
      <c r="C180" s="138"/>
      <c r="D180" s="140"/>
      <c r="E180" s="140"/>
      <c r="F180" s="140"/>
      <c r="G180" s="140"/>
      <c r="H180" s="141"/>
      <c r="I180" s="138"/>
      <c r="J180" s="144"/>
      <c r="K180" s="144"/>
      <c r="L180" s="138"/>
      <c r="M180" s="138"/>
      <c r="N180" s="138"/>
      <c r="O180" s="143"/>
      <c r="P180" s="138"/>
      <c r="Q180" s="143"/>
      <c r="R180" s="138"/>
      <c r="S180" s="138"/>
      <c r="T180" s="140"/>
      <c r="U180" s="138"/>
      <c r="V180" s="138"/>
      <c r="W180" s="138"/>
      <c r="X180" s="138"/>
      <c r="Y180" s="138"/>
      <c r="Z180" s="132"/>
      <c r="AA180" s="132"/>
      <c r="AB180" s="132"/>
      <c r="AC180" s="132"/>
      <c r="AD180" s="132"/>
      <c r="AE180" s="132"/>
      <c r="AF180" s="132"/>
    </row>
    <row r="181" ht="5" customHeight="1" spans="1:32">
      <c r="A181" s="138"/>
      <c r="B181" s="138"/>
      <c r="C181" s="138"/>
      <c r="D181" s="140"/>
      <c r="E181" s="140"/>
      <c r="F181" s="140"/>
      <c r="G181" s="140"/>
      <c r="H181" s="141"/>
      <c r="I181" s="138"/>
      <c r="J181" s="144"/>
      <c r="K181" s="144"/>
      <c r="L181" s="138"/>
      <c r="M181" s="138"/>
      <c r="N181" s="138"/>
      <c r="O181" s="143"/>
      <c r="P181" s="138"/>
      <c r="Q181" s="143"/>
      <c r="R181" s="138"/>
      <c r="S181" s="138"/>
      <c r="T181" s="140"/>
      <c r="U181" s="138"/>
      <c r="V181" s="138"/>
      <c r="W181" s="138"/>
      <c r="X181" s="138"/>
      <c r="Y181" s="138"/>
      <c r="Z181" s="132"/>
      <c r="AA181" s="132"/>
      <c r="AB181" s="132"/>
      <c r="AC181" s="132"/>
      <c r="AD181" s="132"/>
      <c r="AE181" s="132"/>
      <c r="AF181" s="132"/>
    </row>
    <row r="182" ht="5" customHeight="1" spans="1:32">
      <c r="A182" s="138"/>
      <c r="B182" s="138"/>
      <c r="C182" s="138"/>
      <c r="D182" s="140"/>
      <c r="E182" s="140"/>
      <c r="F182" s="140"/>
      <c r="G182" s="140"/>
      <c r="H182" s="141"/>
      <c r="I182" s="138"/>
      <c r="J182" s="144"/>
      <c r="K182" s="144"/>
      <c r="L182" s="138"/>
      <c r="M182" s="138"/>
      <c r="N182" s="138"/>
      <c r="O182" s="143"/>
      <c r="P182" s="138"/>
      <c r="Q182" s="143"/>
      <c r="R182" s="138"/>
      <c r="S182" s="138"/>
      <c r="T182" s="140"/>
      <c r="U182" s="138"/>
      <c r="V182" s="138"/>
      <c r="W182" s="138"/>
      <c r="X182" s="138"/>
      <c r="Y182" s="138"/>
      <c r="Z182" s="132"/>
      <c r="AA182" s="132"/>
      <c r="AB182" s="132"/>
      <c r="AC182" s="132"/>
      <c r="AD182" s="132"/>
      <c r="AE182" s="132"/>
      <c r="AF182" s="132"/>
    </row>
    <row r="183" ht="5" customHeight="1" spans="1:32">
      <c r="A183" s="138"/>
      <c r="B183" s="138"/>
      <c r="C183" s="138"/>
      <c r="D183" s="140"/>
      <c r="E183" s="140"/>
      <c r="F183" s="140"/>
      <c r="G183" s="140"/>
      <c r="H183" s="141"/>
      <c r="I183" s="138"/>
      <c r="J183" s="144"/>
      <c r="K183" s="144"/>
      <c r="L183" s="138"/>
      <c r="M183" s="138"/>
      <c r="N183" s="138"/>
      <c r="O183" s="143"/>
      <c r="P183" s="138"/>
      <c r="Q183" s="143"/>
      <c r="R183" s="138"/>
      <c r="S183" s="138"/>
      <c r="T183" s="140"/>
      <c r="U183" s="138"/>
      <c r="V183" s="138"/>
      <c r="W183" s="138"/>
      <c r="X183" s="138"/>
      <c r="Y183" s="138"/>
      <c r="Z183" s="132"/>
      <c r="AA183" s="132"/>
      <c r="AB183" s="132"/>
      <c r="AC183" s="132"/>
      <c r="AD183" s="132"/>
      <c r="AE183" s="132"/>
      <c r="AF183" s="132"/>
    </row>
    <row r="184" ht="5" customHeight="1" spans="1:32">
      <c r="A184" s="138"/>
      <c r="B184" s="138"/>
      <c r="C184" s="138"/>
      <c r="D184" s="140"/>
      <c r="E184" s="140"/>
      <c r="F184" s="140"/>
      <c r="G184" s="140"/>
      <c r="H184" s="141"/>
      <c r="I184" s="138"/>
      <c r="J184" s="144"/>
      <c r="K184" s="144"/>
      <c r="L184" s="138"/>
      <c r="M184" s="138"/>
      <c r="N184" s="138"/>
      <c r="O184" s="143"/>
      <c r="P184" s="138"/>
      <c r="Q184" s="143"/>
      <c r="R184" s="138"/>
      <c r="S184" s="138"/>
      <c r="T184" s="140"/>
      <c r="U184" s="138"/>
      <c r="V184" s="138"/>
      <c r="W184" s="138"/>
      <c r="X184" s="138"/>
      <c r="Y184" s="138"/>
      <c r="Z184" s="132"/>
      <c r="AA184" s="132"/>
      <c r="AB184" s="132"/>
      <c r="AC184" s="132"/>
      <c r="AD184" s="132"/>
      <c r="AE184" s="132"/>
      <c r="AF184" s="132"/>
    </row>
    <row r="185" ht="5" customHeight="1" spans="1:32">
      <c r="A185" s="138"/>
      <c r="B185" s="138"/>
      <c r="C185" s="138"/>
      <c r="D185" s="140"/>
      <c r="E185" s="140"/>
      <c r="F185" s="140"/>
      <c r="G185" s="140"/>
      <c r="H185" s="141"/>
      <c r="I185" s="138"/>
      <c r="J185" s="144"/>
      <c r="K185" s="144"/>
      <c r="L185" s="138"/>
      <c r="M185" s="138"/>
      <c r="N185" s="138"/>
      <c r="O185" s="143"/>
      <c r="P185" s="138"/>
      <c r="Q185" s="143"/>
      <c r="R185" s="138"/>
      <c r="S185" s="138"/>
      <c r="T185" s="140"/>
      <c r="U185" s="138"/>
      <c r="V185" s="138"/>
      <c r="W185" s="138"/>
      <c r="X185" s="138"/>
      <c r="Y185" s="138"/>
      <c r="Z185" s="132"/>
      <c r="AA185" s="132"/>
      <c r="AB185" s="132"/>
      <c r="AC185" s="132"/>
      <c r="AD185" s="132"/>
      <c r="AE185" s="132"/>
      <c r="AF185" s="132"/>
    </row>
    <row r="186" ht="5" customHeight="1" spans="1:32">
      <c r="A186" s="138"/>
      <c r="B186" s="138"/>
      <c r="C186" s="138"/>
      <c r="D186" s="140"/>
      <c r="E186" s="140"/>
      <c r="F186" s="140"/>
      <c r="G186" s="140"/>
      <c r="H186" s="141"/>
      <c r="I186" s="138"/>
      <c r="J186" s="144"/>
      <c r="K186" s="144"/>
      <c r="L186" s="138"/>
      <c r="M186" s="138"/>
      <c r="N186" s="138"/>
      <c r="O186" s="143"/>
      <c r="P186" s="138"/>
      <c r="Q186" s="143"/>
      <c r="R186" s="138"/>
      <c r="S186" s="138"/>
      <c r="T186" s="140"/>
      <c r="U186" s="138"/>
      <c r="V186" s="138"/>
      <c r="W186" s="138"/>
      <c r="X186" s="138"/>
      <c r="Y186" s="138"/>
      <c r="Z186" s="132"/>
      <c r="AA186" s="132"/>
      <c r="AB186" s="132"/>
      <c r="AC186" s="132"/>
      <c r="AD186" s="132"/>
      <c r="AE186" s="132"/>
      <c r="AF186" s="132"/>
    </row>
    <row r="187" ht="5" customHeight="1" spans="1:32">
      <c r="A187" s="138"/>
      <c r="B187" s="138"/>
      <c r="C187" s="138"/>
      <c r="D187" s="140"/>
      <c r="E187" s="140"/>
      <c r="F187" s="140"/>
      <c r="G187" s="140"/>
      <c r="H187" s="141"/>
      <c r="I187" s="138"/>
      <c r="J187" s="144"/>
      <c r="K187" s="144"/>
      <c r="L187" s="138"/>
      <c r="M187" s="138"/>
      <c r="N187" s="138"/>
      <c r="O187" s="143"/>
      <c r="P187" s="138"/>
      <c r="Q187" s="143"/>
      <c r="R187" s="138"/>
      <c r="S187" s="138"/>
      <c r="T187" s="140"/>
      <c r="U187" s="138"/>
      <c r="V187" s="138"/>
      <c r="W187" s="138"/>
      <c r="X187" s="138"/>
      <c r="Y187" s="138"/>
      <c r="Z187" s="132"/>
      <c r="AA187" s="132"/>
      <c r="AB187" s="132"/>
      <c r="AC187" s="132"/>
      <c r="AD187" s="132"/>
      <c r="AE187" s="132"/>
      <c r="AF187" s="132"/>
    </row>
    <row r="188" ht="5" customHeight="1" spans="1:32">
      <c r="A188" s="138"/>
      <c r="B188" s="138"/>
      <c r="C188" s="138"/>
      <c r="D188" s="140"/>
      <c r="E188" s="140"/>
      <c r="F188" s="140"/>
      <c r="G188" s="140"/>
      <c r="H188" s="141"/>
      <c r="I188" s="138"/>
      <c r="J188" s="144"/>
      <c r="K188" s="144"/>
      <c r="L188" s="138"/>
      <c r="M188" s="138"/>
      <c r="N188" s="138"/>
      <c r="O188" s="143"/>
      <c r="P188" s="138"/>
      <c r="Q188" s="143"/>
      <c r="R188" s="138"/>
      <c r="S188" s="138"/>
      <c r="T188" s="140"/>
      <c r="U188" s="138"/>
      <c r="V188" s="138"/>
      <c r="W188" s="138"/>
      <c r="X188" s="138"/>
      <c r="Y188" s="138"/>
      <c r="Z188" s="132"/>
      <c r="AA188" s="132"/>
      <c r="AB188" s="132"/>
      <c r="AC188" s="132"/>
      <c r="AD188" s="132"/>
      <c r="AE188" s="132"/>
      <c r="AF188" s="132"/>
    </row>
    <row r="189" ht="5" customHeight="1" spans="1:32">
      <c r="A189" s="138"/>
      <c r="B189" s="138"/>
      <c r="C189" s="138"/>
      <c r="D189" s="140"/>
      <c r="E189" s="140"/>
      <c r="F189" s="140"/>
      <c r="G189" s="140"/>
      <c r="H189" s="141"/>
      <c r="I189" s="138"/>
      <c r="J189" s="144"/>
      <c r="K189" s="144"/>
      <c r="L189" s="138"/>
      <c r="M189" s="138"/>
      <c r="N189" s="138"/>
      <c r="O189" s="143"/>
      <c r="P189" s="138"/>
      <c r="Q189" s="143"/>
      <c r="R189" s="138"/>
      <c r="S189" s="138"/>
      <c r="T189" s="140"/>
      <c r="U189" s="138"/>
      <c r="V189" s="138"/>
      <c r="W189" s="138"/>
      <c r="X189" s="138"/>
      <c r="Y189" s="138"/>
      <c r="Z189" s="132"/>
      <c r="AA189" s="132"/>
      <c r="AB189" s="132"/>
      <c r="AC189" s="132"/>
      <c r="AD189" s="132"/>
      <c r="AE189" s="132"/>
      <c r="AF189" s="132"/>
    </row>
    <row r="190" ht="5" customHeight="1" spans="1:32">
      <c r="A190" s="138"/>
      <c r="B190" s="138"/>
      <c r="C190" s="138"/>
      <c r="D190" s="140"/>
      <c r="E190" s="140"/>
      <c r="F190" s="140"/>
      <c r="G190" s="140"/>
      <c r="H190" s="141"/>
      <c r="I190" s="138"/>
      <c r="J190" s="144"/>
      <c r="K190" s="144"/>
      <c r="L190" s="138"/>
      <c r="M190" s="138"/>
      <c r="N190" s="138"/>
      <c r="O190" s="143"/>
      <c r="P190" s="138"/>
      <c r="Q190" s="143"/>
      <c r="R190" s="138"/>
      <c r="S190" s="138"/>
      <c r="T190" s="140"/>
      <c r="U190" s="138"/>
      <c r="V190" s="138"/>
      <c r="W190" s="138"/>
      <c r="X190" s="138"/>
      <c r="Y190" s="138"/>
      <c r="Z190" s="132"/>
      <c r="AA190" s="132"/>
      <c r="AB190" s="132"/>
      <c r="AC190" s="132"/>
      <c r="AD190" s="132"/>
      <c r="AE190" s="132"/>
      <c r="AF190" s="132"/>
    </row>
    <row r="191" ht="5" customHeight="1" spans="1:32">
      <c r="A191" s="138"/>
      <c r="B191" s="138"/>
      <c r="C191" s="138"/>
      <c r="D191" s="140"/>
      <c r="E191" s="140"/>
      <c r="F191" s="140"/>
      <c r="G191" s="140"/>
      <c r="H191" s="141"/>
      <c r="I191" s="138"/>
      <c r="J191" s="144"/>
      <c r="K191" s="144"/>
      <c r="L191" s="138"/>
      <c r="M191" s="138"/>
      <c r="N191" s="138"/>
      <c r="O191" s="143"/>
      <c r="P191" s="138"/>
      <c r="Q191" s="143"/>
      <c r="R191" s="138"/>
      <c r="S191" s="138"/>
      <c r="T191" s="140"/>
      <c r="U191" s="138"/>
      <c r="V191" s="138"/>
      <c r="W191" s="138"/>
      <c r="X191" s="138"/>
      <c r="Y191" s="138"/>
      <c r="Z191" s="132"/>
      <c r="AA191" s="132"/>
      <c r="AB191" s="132"/>
      <c r="AC191" s="132"/>
      <c r="AD191" s="132"/>
      <c r="AE191" s="132"/>
      <c r="AF191" s="132"/>
    </row>
    <row r="192" ht="5" customHeight="1" spans="1:32">
      <c r="A192" s="138"/>
      <c r="B192" s="138"/>
      <c r="C192" s="138"/>
      <c r="D192" s="140"/>
      <c r="E192" s="140"/>
      <c r="F192" s="140"/>
      <c r="G192" s="140"/>
      <c r="H192" s="141"/>
      <c r="I192" s="138"/>
      <c r="J192" s="144"/>
      <c r="K192" s="144"/>
      <c r="L192" s="138"/>
      <c r="M192" s="138"/>
      <c r="N192" s="138"/>
      <c r="O192" s="143"/>
      <c r="P192" s="138"/>
      <c r="Q192" s="143"/>
      <c r="R192" s="138"/>
      <c r="S192" s="138"/>
      <c r="T192" s="140"/>
      <c r="U192" s="138"/>
      <c r="V192" s="138"/>
      <c r="W192" s="138"/>
      <c r="X192" s="138"/>
      <c r="Y192" s="138"/>
      <c r="Z192" s="132"/>
      <c r="AA192" s="132"/>
      <c r="AB192" s="132"/>
      <c r="AC192" s="132"/>
      <c r="AD192" s="132"/>
      <c r="AE192" s="132"/>
      <c r="AF192" s="132"/>
    </row>
    <row r="193" ht="5" customHeight="1" spans="1:32">
      <c r="A193" s="138"/>
      <c r="B193" s="138"/>
      <c r="C193" s="138"/>
      <c r="D193" s="140"/>
      <c r="E193" s="140"/>
      <c r="F193" s="140"/>
      <c r="G193" s="140"/>
      <c r="H193" s="141"/>
      <c r="I193" s="138"/>
      <c r="J193" s="144"/>
      <c r="K193" s="144"/>
      <c r="L193" s="138"/>
      <c r="M193" s="138"/>
      <c r="N193" s="138"/>
      <c r="O193" s="143"/>
      <c r="P193" s="138"/>
      <c r="Q193" s="143"/>
      <c r="R193" s="138"/>
      <c r="S193" s="138"/>
      <c r="T193" s="140"/>
      <c r="U193" s="138"/>
      <c r="V193" s="138"/>
      <c r="W193" s="138"/>
      <c r="X193" s="138"/>
      <c r="Y193" s="138"/>
      <c r="Z193" s="132"/>
      <c r="AA193" s="132"/>
      <c r="AB193" s="132"/>
      <c r="AC193" s="132"/>
      <c r="AD193" s="132"/>
      <c r="AE193" s="132"/>
      <c r="AF193" s="132"/>
    </row>
    <row r="194" ht="5" customHeight="1" spans="1:32">
      <c r="A194" s="138"/>
      <c r="B194" s="138"/>
      <c r="C194" s="138"/>
      <c r="D194" s="140"/>
      <c r="E194" s="140"/>
      <c r="F194" s="140"/>
      <c r="G194" s="140"/>
      <c r="H194" s="141"/>
      <c r="I194" s="138"/>
      <c r="J194" s="144"/>
      <c r="K194" s="144"/>
      <c r="L194" s="138"/>
      <c r="M194" s="138"/>
      <c r="N194" s="138"/>
      <c r="O194" s="143"/>
      <c r="P194" s="138"/>
      <c r="Q194" s="143"/>
      <c r="R194" s="138"/>
      <c r="S194" s="138"/>
      <c r="T194" s="140"/>
      <c r="U194" s="138"/>
      <c r="V194" s="138"/>
      <c r="W194" s="138"/>
      <c r="X194" s="138"/>
      <c r="Y194" s="138"/>
      <c r="Z194" s="132"/>
      <c r="AA194" s="132"/>
      <c r="AB194" s="132"/>
      <c r="AC194" s="132"/>
      <c r="AD194" s="132"/>
      <c r="AE194" s="132"/>
      <c r="AF194" s="132"/>
    </row>
    <row r="195" ht="5" customHeight="1" spans="1:32">
      <c r="A195" s="138"/>
      <c r="B195" s="138"/>
      <c r="C195" s="138"/>
      <c r="D195" s="140"/>
      <c r="E195" s="140"/>
      <c r="F195" s="140"/>
      <c r="G195" s="140"/>
      <c r="H195" s="141"/>
      <c r="I195" s="138"/>
      <c r="J195" s="144"/>
      <c r="K195" s="144"/>
      <c r="L195" s="138"/>
      <c r="M195" s="138"/>
      <c r="N195" s="138"/>
      <c r="O195" s="143"/>
      <c r="P195" s="138"/>
      <c r="Q195" s="143"/>
      <c r="R195" s="138"/>
      <c r="S195" s="138"/>
      <c r="T195" s="140"/>
      <c r="U195" s="138"/>
      <c r="V195" s="138"/>
      <c r="W195" s="138"/>
      <c r="X195" s="138"/>
      <c r="Y195" s="138"/>
      <c r="Z195" s="132"/>
      <c r="AA195" s="132"/>
      <c r="AB195" s="132"/>
      <c r="AC195" s="132"/>
      <c r="AD195" s="132"/>
      <c r="AE195" s="132"/>
      <c r="AF195" s="132"/>
    </row>
    <row r="196" ht="5" customHeight="1" spans="1:32">
      <c r="A196" s="138"/>
      <c r="B196" s="138"/>
      <c r="C196" s="138"/>
      <c r="D196" s="140"/>
      <c r="E196" s="140"/>
      <c r="F196" s="140"/>
      <c r="G196" s="140"/>
      <c r="H196" s="141"/>
      <c r="I196" s="138"/>
      <c r="J196" s="144"/>
      <c r="K196" s="144"/>
      <c r="L196" s="138"/>
      <c r="M196" s="138"/>
      <c r="N196" s="138"/>
      <c r="O196" s="143"/>
      <c r="P196" s="138"/>
      <c r="Q196" s="143"/>
      <c r="R196" s="138"/>
      <c r="S196" s="138"/>
      <c r="T196" s="140"/>
      <c r="U196" s="138"/>
      <c r="V196" s="138"/>
      <c r="W196" s="138"/>
      <c r="X196" s="138"/>
      <c r="Y196" s="138"/>
      <c r="Z196" s="132"/>
      <c r="AA196" s="132"/>
      <c r="AB196" s="132"/>
      <c r="AC196" s="132"/>
      <c r="AD196" s="132"/>
      <c r="AE196" s="132"/>
      <c r="AF196" s="132"/>
    </row>
    <row r="197" ht="5" customHeight="1" spans="1:32">
      <c r="A197" s="138"/>
      <c r="B197" s="138"/>
      <c r="C197" s="138"/>
      <c r="D197" s="138"/>
      <c r="E197" s="138"/>
      <c r="F197" s="138"/>
      <c r="G197" s="138"/>
      <c r="H197" s="145"/>
      <c r="I197" s="138"/>
      <c r="J197" s="138"/>
      <c r="K197" s="138"/>
      <c r="L197" s="138"/>
      <c r="M197" s="138"/>
      <c r="N197" s="138"/>
      <c r="O197" s="143"/>
      <c r="P197" s="138"/>
      <c r="Q197" s="143"/>
      <c r="R197" s="138"/>
      <c r="S197" s="138"/>
      <c r="T197" s="138"/>
      <c r="U197" s="138"/>
      <c r="V197" s="138"/>
      <c r="W197" s="138"/>
      <c r="X197" s="138"/>
      <c r="Y197" s="138"/>
      <c r="Z197" s="132"/>
      <c r="AA197" s="132"/>
      <c r="AB197" s="132"/>
      <c r="AC197" s="132"/>
      <c r="AD197" s="132"/>
      <c r="AE197" s="132"/>
      <c r="AF197" s="132"/>
    </row>
    <row r="198" ht="5" customHeight="1" spans="1:32">
      <c r="A198" s="138"/>
      <c r="B198" s="138"/>
      <c r="C198" s="138"/>
      <c r="D198" s="138"/>
      <c r="E198" s="138"/>
      <c r="F198" s="138"/>
      <c r="G198" s="138"/>
      <c r="H198" s="145"/>
      <c r="I198" s="138"/>
      <c r="J198" s="138"/>
      <c r="K198" s="138"/>
      <c r="L198" s="138"/>
      <c r="M198" s="138"/>
      <c r="N198" s="138"/>
      <c r="O198" s="143"/>
      <c r="P198" s="138"/>
      <c r="Q198" s="143"/>
      <c r="R198" s="138"/>
      <c r="S198" s="138"/>
      <c r="T198" s="138"/>
      <c r="U198" s="138"/>
      <c r="V198" s="138"/>
      <c r="W198" s="138"/>
      <c r="X198" s="138"/>
      <c r="Y198" s="138"/>
      <c r="Z198" s="132"/>
      <c r="AA198" s="132"/>
      <c r="AB198" s="132"/>
      <c r="AC198" s="132"/>
      <c r="AD198" s="132"/>
      <c r="AE198" s="132"/>
      <c r="AF198" s="132"/>
    </row>
    <row r="199" ht="10" customHeight="1" spans="1:32">
      <c r="A199" s="146"/>
      <c r="B199" s="146"/>
      <c r="C199" s="146"/>
      <c r="D199" s="146"/>
      <c r="E199" s="146"/>
      <c r="F199" s="146"/>
      <c r="G199" s="146"/>
      <c r="H199" s="147"/>
      <c r="I199" s="146"/>
      <c r="J199" s="146"/>
      <c r="K199" s="146"/>
      <c r="L199" s="146"/>
      <c r="M199" s="146"/>
      <c r="N199" s="146"/>
      <c r="O199" s="148"/>
      <c r="P199" s="146"/>
      <c r="Q199" s="148"/>
      <c r="R199" s="146"/>
      <c r="S199" s="146"/>
      <c r="T199" s="146"/>
      <c r="U199" s="146"/>
      <c r="V199" s="146"/>
      <c r="W199" s="146"/>
      <c r="X199" s="146"/>
      <c r="Y199" s="146"/>
      <c r="Z199" s="149"/>
      <c r="AA199" s="149"/>
      <c r="AB199" s="149"/>
      <c r="AC199" s="149"/>
      <c r="AD199" s="149"/>
      <c r="AE199" s="149"/>
      <c r="AF199" s="149"/>
    </row>
    <row r="200" ht="10" customHeight="1" spans="1:32">
      <c r="A200" s="146"/>
      <c r="B200" s="146"/>
      <c r="C200" s="146"/>
      <c r="D200" s="146"/>
      <c r="E200" s="146"/>
      <c r="F200" s="146"/>
      <c r="G200" s="146"/>
      <c r="H200" s="147"/>
      <c r="I200" s="146"/>
      <c r="J200" s="146"/>
      <c r="K200" s="146"/>
      <c r="L200" s="146"/>
      <c r="M200" s="146"/>
      <c r="N200" s="146"/>
      <c r="O200" s="148"/>
      <c r="P200" s="146"/>
      <c r="Q200" s="148"/>
      <c r="R200" s="146"/>
      <c r="S200" s="146"/>
      <c r="T200" s="146"/>
      <c r="U200" s="146"/>
      <c r="V200" s="146"/>
      <c r="W200" s="146"/>
      <c r="X200" s="146"/>
      <c r="Y200" s="146"/>
      <c r="Z200" s="149"/>
      <c r="AA200" s="149"/>
      <c r="AB200" s="149"/>
      <c r="AC200" s="149"/>
      <c r="AD200" s="149"/>
      <c r="AE200" s="149"/>
      <c r="AF200" s="149"/>
    </row>
  </sheetData>
  <mergeCells count="14">
    <mergeCell ref="V2:W2"/>
    <mergeCell ref="A8:C8"/>
    <mergeCell ref="A19:C19"/>
    <mergeCell ref="A30:C30"/>
    <mergeCell ref="A37:C37"/>
    <mergeCell ref="A42:C42"/>
    <mergeCell ref="A43:C43"/>
    <mergeCell ref="A2:A7"/>
    <mergeCell ref="A9:A18"/>
    <mergeCell ref="A20:A29"/>
    <mergeCell ref="A31:A36"/>
    <mergeCell ref="A40:A41"/>
    <mergeCell ref="V4:V6"/>
    <mergeCell ref="V7:V9"/>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6"/>
  <sheetViews>
    <sheetView topLeftCell="A4" workbookViewId="0">
      <selection activeCell="D31" sqref="D31:E31"/>
    </sheetView>
  </sheetViews>
  <sheetFormatPr defaultColWidth="10" defaultRowHeight="14.4"/>
  <cols>
    <col min="1" max="1" width="16.5740740740741" customWidth="1"/>
    <col min="2" max="2" width="12.1388888888889" customWidth="1"/>
    <col min="3" max="3" width="22.1388888888889" customWidth="1"/>
    <col min="4" max="4" width="28.8518518518519" customWidth="1"/>
    <col min="5" max="5" width="18.1388888888889" customWidth="1"/>
    <col min="6" max="6" width="13.287037037037" customWidth="1"/>
    <col min="7" max="10" width="10" customWidth="1"/>
    <col min="11" max="11" width="10.5740740740741" customWidth="1"/>
  </cols>
  <sheetData>
    <row r="1" ht="15.6" spans="1:11">
      <c r="A1" s="407" t="s">
        <v>35</v>
      </c>
      <c r="B1" s="407" t="s">
        <v>36</v>
      </c>
      <c r="C1" s="407" t="s">
        <v>37</v>
      </c>
      <c r="D1" s="407" t="s">
        <v>38</v>
      </c>
      <c r="E1" s="407" t="s">
        <v>39</v>
      </c>
      <c r="F1" s="261"/>
      <c r="G1" s="261"/>
      <c r="H1" s="261"/>
      <c r="I1" s="261"/>
      <c r="J1" s="261"/>
      <c r="K1" s="149"/>
    </row>
    <row r="2" ht="15.6" spans="1:11">
      <c r="A2" s="409" t="s">
        <v>40</v>
      </c>
      <c r="B2" s="409" t="s">
        <v>41</v>
      </c>
      <c r="C2" s="27" t="s">
        <v>42</v>
      </c>
      <c r="D2" s="27" t="s">
        <v>43</v>
      </c>
      <c r="E2" s="410">
        <v>1</v>
      </c>
      <c r="F2" s="411"/>
      <c r="G2" s="261"/>
      <c r="H2" s="261"/>
      <c r="I2" s="261"/>
      <c r="J2" s="261"/>
      <c r="K2" s="149"/>
    </row>
    <row r="3" ht="15.6" spans="1:11">
      <c r="A3" s="409"/>
      <c r="B3" s="409" t="s">
        <v>44</v>
      </c>
      <c r="C3" s="27" t="s">
        <v>45</v>
      </c>
      <c r="D3" s="27" t="s">
        <v>46</v>
      </c>
      <c r="E3" s="410">
        <v>8</v>
      </c>
      <c r="F3" s="411"/>
      <c r="G3" s="261"/>
      <c r="H3" s="261"/>
      <c r="I3" s="261"/>
      <c r="J3" s="261"/>
      <c r="K3" s="149"/>
    </row>
    <row r="4" ht="15.6" spans="1:11">
      <c r="A4" s="409"/>
      <c r="B4" s="409" t="s">
        <v>41</v>
      </c>
      <c r="C4" s="27" t="s">
        <v>47</v>
      </c>
      <c r="D4" s="27" t="s">
        <v>48</v>
      </c>
      <c r="E4" s="410">
        <v>1</v>
      </c>
      <c r="F4" s="411"/>
      <c r="G4" s="261"/>
      <c r="H4" s="261"/>
      <c r="I4" s="261"/>
      <c r="J4" s="261"/>
      <c r="K4" s="149"/>
    </row>
    <row r="5" ht="15.6" spans="1:11">
      <c r="A5" s="409"/>
      <c r="B5" s="409" t="s">
        <v>44</v>
      </c>
      <c r="C5" s="27" t="s">
        <v>49</v>
      </c>
      <c r="D5" s="27" t="s">
        <v>50</v>
      </c>
      <c r="E5" s="410">
        <v>5</v>
      </c>
      <c r="F5" s="411"/>
      <c r="G5" s="261"/>
      <c r="H5" s="261"/>
      <c r="I5" s="261"/>
      <c r="J5" s="261"/>
      <c r="K5" s="149"/>
    </row>
    <row r="6" ht="15.6" spans="1:11">
      <c r="A6" s="409"/>
      <c r="B6" s="409" t="s">
        <v>41</v>
      </c>
      <c r="C6" s="27" t="s">
        <v>51</v>
      </c>
      <c r="D6" s="27" t="s">
        <v>52</v>
      </c>
      <c r="E6" s="410">
        <v>2</v>
      </c>
      <c r="F6" s="411"/>
      <c r="G6" s="261"/>
      <c r="H6" s="261"/>
      <c r="I6" s="261"/>
      <c r="J6" s="261"/>
      <c r="K6" s="149"/>
    </row>
    <row r="7" ht="16.2" spans="1:11">
      <c r="A7" s="468" t="s">
        <v>40</v>
      </c>
      <c r="B7" s="468"/>
      <c r="C7" s="468"/>
      <c r="D7" s="468"/>
      <c r="E7" s="469">
        <f>SUM(E2:E6)</f>
        <v>17</v>
      </c>
      <c r="F7" s="411"/>
      <c r="G7" s="261"/>
      <c r="H7" s="261"/>
      <c r="I7" s="261"/>
      <c r="J7" s="261"/>
      <c r="K7" s="149"/>
    </row>
    <row r="8" ht="15.6" spans="1:11">
      <c r="A8" s="470" t="s">
        <v>53</v>
      </c>
      <c r="B8" s="413" t="s">
        <v>41</v>
      </c>
      <c r="C8" s="27" t="s">
        <v>54</v>
      </c>
      <c r="D8" s="27" t="s">
        <v>55</v>
      </c>
      <c r="E8" s="410">
        <v>4</v>
      </c>
      <c r="F8" s="411"/>
      <c r="G8" s="261"/>
      <c r="H8" s="261"/>
      <c r="I8" s="261"/>
      <c r="J8" s="261"/>
      <c r="K8" s="149"/>
    </row>
    <row r="9" ht="15.6" spans="1:11">
      <c r="A9" s="413"/>
      <c r="B9" s="413" t="s">
        <v>44</v>
      </c>
      <c r="C9" s="27" t="s">
        <v>56</v>
      </c>
      <c r="D9" s="27" t="s">
        <v>57</v>
      </c>
      <c r="E9" s="410">
        <v>6</v>
      </c>
      <c r="F9" s="411"/>
      <c r="G9" s="261"/>
      <c r="H9" s="261"/>
      <c r="I9" s="261"/>
      <c r="J9" s="261"/>
      <c r="K9" s="149"/>
    </row>
    <row r="10" ht="15.6" spans="1:11">
      <c r="A10" s="413"/>
      <c r="B10" s="413" t="s">
        <v>44</v>
      </c>
      <c r="C10" s="27" t="s">
        <v>58</v>
      </c>
      <c r="D10" s="27" t="s">
        <v>59</v>
      </c>
      <c r="E10" s="410">
        <v>5</v>
      </c>
      <c r="F10" s="411"/>
      <c r="G10" s="261"/>
      <c r="H10" s="261"/>
      <c r="I10" s="261"/>
      <c r="J10" s="261"/>
      <c r="K10" s="149"/>
    </row>
    <row r="11" ht="15" spans="1:11">
      <c r="A11" s="413"/>
      <c r="B11" s="414" t="s">
        <v>44</v>
      </c>
      <c r="C11" s="27" t="s">
        <v>60</v>
      </c>
      <c r="D11" s="27" t="s">
        <v>61</v>
      </c>
      <c r="E11" s="410">
        <v>7</v>
      </c>
      <c r="F11" s="411"/>
      <c r="G11" s="261"/>
      <c r="H11" s="261"/>
      <c r="I11" s="261"/>
      <c r="J11" s="261"/>
      <c r="K11" s="149"/>
    </row>
    <row r="12" ht="15" spans="1:11">
      <c r="A12" s="413"/>
      <c r="B12" s="414" t="s">
        <v>62</v>
      </c>
      <c r="C12" s="27" t="s">
        <v>63</v>
      </c>
      <c r="D12" s="27" t="s">
        <v>64</v>
      </c>
      <c r="E12" s="410">
        <v>5</v>
      </c>
      <c r="F12" s="411"/>
      <c r="G12" s="261"/>
      <c r="H12" s="261"/>
      <c r="I12" s="261"/>
      <c r="J12" s="261"/>
      <c r="K12" s="149"/>
    </row>
    <row r="13" ht="15.6" spans="1:11">
      <c r="A13" s="413"/>
      <c r="B13" s="413" t="s">
        <v>41</v>
      </c>
      <c r="C13" s="27" t="s">
        <v>65</v>
      </c>
      <c r="D13" s="27" t="s">
        <v>66</v>
      </c>
      <c r="E13" s="410">
        <v>3</v>
      </c>
      <c r="F13" s="411"/>
      <c r="G13" s="261"/>
      <c r="H13" s="261"/>
      <c r="I13" s="261"/>
      <c r="J13" s="261"/>
      <c r="K13" s="149"/>
    </row>
    <row r="14" ht="15.6" spans="1:11">
      <c r="A14" s="413"/>
      <c r="B14" s="413" t="s">
        <v>41</v>
      </c>
      <c r="C14" s="27" t="s">
        <v>67</v>
      </c>
      <c r="D14" s="27" t="s">
        <v>68</v>
      </c>
      <c r="E14" s="410">
        <v>3</v>
      </c>
      <c r="F14" s="411"/>
      <c r="G14" s="261"/>
      <c r="H14" s="261"/>
      <c r="I14" s="261"/>
      <c r="J14" s="261"/>
      <c r="K14" s="149"/>
    </row>
    <row r="15" ht="15.6" spans="1:11">
      <c r="A15" s="413"/>
      <c r="B15" s="413" t="s">
        <v>44</v>
      </c>
      <c r="C15" s="27" t="s">
        <v>69</v>
      </c>
      <c r="D15" s="27" t="s">
        <v>70</v>
      </c>
      <c r="E15" s="410">
        <v>18</v>
      </c>
      <c r="F15" s="411"/>
      <c r="G15" s="261"/>
      <c r="H15" s="261"/>
      <c r="I15" s="261"/>
      <c r="J15" s="261"/>
      <c r="K15" s="149"/>
    </row>
    <row r="16" ht="15.6" spans="1:11">
      <c r="A16" s="413"/>
      <c r="B16" s="413" t="s">
        <v>44</v>
      </c>
      <c r="C16" s="27" t="s">
        <v>71</v>
      </c>
      <c r="D16" s="27" t="s">
        <v>72</v>
      </c>
      <c r="E16" s="410">
        <v>5</v>
      </c>
      <c r="F16" s="411"/>
      <c r="G16" s="261"/>
      <c r="H16" s="261"/>
      <c r="I16" s="261"/>
      <c r="J16" s="261"/>
      <c r="K16" s="149"/>
    </row>
    <row r="17" ht="16.2" spans="1:11">
      <c r="A17" s="471" t="s">
        <v>53</v>
      </c>
      <c r="B17" s="471"/>
      <c r="C17" s="471"/>
      <c r="D17" s="471"/>
      <c r="E17" s="471">
        <f>SUM(E8:E16)</f>
        <v>56</v>
      </c>
      <c r="F17" s="411"/>
      <c r="G17" s="261"/>
      <c r="H17" s="261"/>
      <c r="I17" s="261"/>
      <c r="J17" s="261"/>
      <c r="K17" s="149"/>
    </row>
    <row r="18" ht="15.6" spans="1:11">
      <c r="A18" s="472" t="s">
        <v>73</v>
      </c>
      <c r="B18" s="416" t="s">
        <v>41</v>
      </c>
      <c r="C18" s="27" t="s">
        <v>74</v>
      </c>
      <c r="D18" s="27" t="s">
        <v>75</v>
      </c>
      <c r="E18" s="27">
        <v>2</v>
      </c>
      <c r="F18" s="411"/>
      <c r="G18" s="261"/>
      <c r="H18" s="261"/>
      <c r="I18" s="261"/>
      <c r="J18" s="261"/>
      <c r="K18" s="149"/>
    </row>
    <row r="19" ht="15.6" spans="1:11">
      <c r="A19" s="416"/>
      <c r="B19" s="416" t="s">
        <v>41</v>
      </c>
      <c r="C19" s="27" t="s">
        <v>76</v>
      </c>
      <c r="D19" s="27" t="s">
        <v>77</v>
      </c>
      <c r="E19" s="27">
        <v>4</v>
      </c>
      <c r="F19" s="411"/>
      <c r="G19" s="261"/>
      <c r="H19" s="261"/>
      <c r="I19" s="261"/>
      <c r="J19" s="261"/>
      <c r="K19" s="149"/>
    </row>
    <row r="20" ht="15.6" spans="1:11">
      <c r="A20" s="416"/>
      <c r="B20" s="416" t="s">
        <v>44</v>
      </c>
      <c r="C20" s="27" t="s">
        <v>78</v>
      </c>
      <c r="D20" s="27" t="s">
        <v>79</v>
      </c>
      <c r="E20" s="27">
        <v>7</v>
      </c>
      <c r="F20" s="411"/>
      <c r="G20" s="261"/>
      <c r="H20" s="261"/>
      <c r="I20" s="261"/>
      <c r="J20" s="261"/>
      <c r="K20" s="149"/>
    </row>
    <row r="21" ht="15.6" spans="1:11">
      <c r="A21" s="416"/>
      <c r="B21" s="416" t="s">
        <v>41</v>
      </c>
      <c r="C21" s="27" t="s">
        <v>80</v>
      </c>
      <c r="D21" s="27" t="s">
        <v>81</v>
      </c>
      <c r="E21" s="27">
        <v>2</v>
      </c>
      <c r="F21" s="411"/>
      <c r="G21" s="261"/>
      <c r="H21" s="261"/>
      <c r="I21" s="261"/>
      <c r="J21" s="261"/>
      <c r="K21" s="149"/>
    </row>
    <row r="22" ht="15.6" spans="1:11">
      <c r="A22" s="416"/>
      <c r="B22" s="416" t="s">
        <v>41</v>
      </c>
      <c r="C22" s="27" t="s">
        <v>82</v>
      </c>
      <c r="D22" s="27" t="s">
        <v>83</v>
      </c>
      <c r="E22" s="27">
        <v>2</v>
      </c>
      <c r="F22" s="411"/>
      <c r="G22" s="261"/>
      <c r="H22" s="261"/>
      <c r="I22" s="261"/>
      <c r="J22" s="261"/>
      <c r="K22" s="149"/>
    </row>
    <row r="23" ht="15.6" spans="1:11">
      <c r="A23" s="416"/>
      <c r="B23" s="416" t="s">
        <v>44</v>
      </c>
      <c r="C23" s="27" t="s">
        <v>84</v>
      </c>
      <c r="D23" s="27" t="s">
        <v>85</v>
      </c>
      <c r="E23" s="27">
        <v>7</v>
      </c>
      <c r="F23" s="411"/>
      <c r="G23" s="261"/>
      <c r="H23" s="261"/>
      <c r="I23" s="261"/>
      <c r="J23" s="261"/>
      <c r="K23" s="149"/>
    </row>
    <row r="24" ht="15.6" spans="1:11">
      <c r="A24" s="416"/>
      <c r="B24" s="416" t="s">
        <v>41</v>
      </c>
      <c r="C24" s="27" t="s">
        <v>86</v>
      </c>
      <c r="D24" s="27" t="s">
        <v>87</v>
      </c>
      <c r="E24" s="27">
        <v>2</v>
      </c>
      <c r="F24" s="411"/>
      <c r="G24" s="261"/>
      <c r="H24" s="261"/>
      <c r="I24" s="261"/>
      <c r="J24" s="261"/>
      <c r="K24" s="149"/>
    </row>
    <row r="25" ht="15.6" spans="1:11">
      <c r="A25" s="416"/>
      <c r="B25" s="416" t="s">
        <v>44</v>
      </c>
      <c r="C25" s="27" t="s">
        <v>88</v>
      </c>
      <c r="D25" s="27" t="s">
        <v>89</v>
      </c>
      <c r="E25" s="27">
        <v>5</v>
      </c>
      <c r="F25" s="411"/>
      <c r="G25" s="261"/>
      <c r="H25" s="261"/>
      <c r="I25" s="261"/>
      <c r="J25" s="261"/>
      <c r="K25" s="149"/>
    </row>
    <row r="26" ht="15.6" spans="1:11">
      <c r="A26" s="416"/>
      <c r="B26" s="416" t="s">
        <v>44</v>
      </c>
      <c r="C26" s="27" t="s">
        <v>90</v>
      </c>
      <c r="D26" s="27" t="s">
        <v>91</v>
      </c>
      <c r="E26" s="27">
        <v>5</v>
      </c>
      <c r="F26" s="411"/>
      <c r="G26" s="261"/>
      <c r="H26" s="261"/>
      <c r="I26" s="261"/>
      <c r="J26" s="261"/>
      <c r="K26" s="149"/>
    </row>
    <row r="27" ht="16.2" spans="1:11">
      <c r="A27" s="473" t="s">
        <v>92</v>
      </c>
      <c r="B27" s="473"/>
      <c r="C27" s="473"/>
      <c r="D27" s="473"/>
      <c r="E27" s="473">
        <f>SUM(E18:E26)</f>
        <v>36</v>
      </c>
      <c r="F27" s="411"/>
      <c r="G27" s="261"/>
      <c r="H27" s="261"/>
      <c r="I27" s="261"/>
      <c r="J27" s="261"/>
      <c r="K27" s="149"/>
    </row>
    <row r="28" ht="15.6" spans="1:11">
      <c r="A28" s="418" t="s">
        <v>93</v>
      </c>
      <c r="B28" s="418" t="s">
        <v>41</v>
      </c>
      <c r="C28" s="419" t="s">
        <v>94</v>
      </c>
      <c r="D28" s="27" t="s">
        <v>95</v>
      </c>
      <c r="E28" s="27">
        <v>1</v>
      </c>
      <c r="F28" s="411"/>
      <c r="G28" s="261"/>
      <c r="H28" s="261"/>
      <c r="I28" s="261"/>
      <c r="J28" s="261"/>
      <c r="K28" s="149"/>
    </row>
    <row r="29" ht="16.2" spans="1:11">
      <c r="A29" s="474" t="s">
        <v>93</v>
      </c>
      <c r="B29" s="474"/>
      <c r="C29" s="474"/>
      <c r="D29" s="474"/>
      <c r="E29" s="474">
        <f>SUM(E28)</f>
        <v>1</v>
      </c>
      <c r="F29" s="261"/>
      <c r="G29" s="261"/>
      <c r="H29" s="261"/>
      <c r="I29" s="261"/>
      <c r="J29" s="261"/>
      <c r="K29" s="149"/>
    </row>
    <row r="30" ht="32" customHeight="1" spans="1:11">
      <c r="A30" s="475" t="s">
        <v>96</v>
      </c>
      <c r="B30" s="476"/>
      <c r="C30" s="476"/>
      <c r="D30" s="462"/>
      <c r="E30" s="477">
        <f>E29+E27+E17+E7</f>
        <v>110</v>
      </c>
      <c r="F30" s="261"/>
      <c r="G30" s="261"/>
      <c r="H30" s="261"/>
      <c r="I30" s="261"/>
      <c r="J30" s="261"/>
      <c r="K30" s="149"/>
    </row>
    <row r="31" ht="193" customHeight="1" spans="1:11">
      <c r="A31" s="478" t="s">
        <v>97</v>
      </c>
      <c r="B31" s="479" t="s">
        <v>98</v>
      </c>
      <c r="C31" s="480"/>
      <c r="D31" s="481" t="s">
        <v>99</v>
      </c>
      <c r="E31" s="482"/>
      <c r="F31" s="261"/>
      <c r="G31" s="261"/>
      <c r="H31" s="261"/>
      <c r="I31" s="261"/>
      <c r="J31" s="261"/>
      <c r="K31" s="149"/>
    </row>
    <row r="32" ht="67" customHeight="1" spans="1:11">
      <c r="A32" s="483" t="s">
        <v>100</v>
      </c>
      <c r="B32" s="483"/>
      <c r="C32" s="483"/>
      <c r="D32" s="483"/>
      <c r="E32" s="483"/>
      <c r="F32" s="261"/>
      <c r="G32" s="261"/>
      <c r="H32" s="261"/>
      <c r="I32" s="261"/>
      <c r="J32" s="261"/>
      <c r="K32" s="149"/>
    </row>
    <row r="33" spans="1:11">
      <c r="A33" s="261"/>
      <c r="B33" s="261"/>
      <c r="C33" s="261"/>
      <c r="D33" s="261"/>
      <c r="E33" s="261"/>
      <c r="F33" s="261"/>
      <c r="G33" s="261"/>
      <c r="H33" s="261"/>
      <c r="I33" s="261"/>
      <c r="J33" s="261"/>
      <c r="K33" s="149"/>
    </row>
    <row r="34" spans="1:11">
      <c r="A34" s="261"/>
      <c r="B34" s="261"/>
      <c r="C34" s="261"/>
      <c r="D34" s="261"/>
      <c r="E34" s="261"/>
      <c r="F34" s="261"/>
      <c r="G34" s="261"/>
      <c r="H34" s="261"/>
      <c r="I34" s="261"/>
      <c r="J34" s="261"/>
      <c r="K34" s="149"/>
    </row>
    <row r="35" spans="1:11">
      <c r="A35" s="261"/>
      <c r="B35" s="261"/>
      <c r="C35" s="261"/>
      <c r="D35" s="261"/>
      <c r="E35" s="261"/>
      <c r="F35" s="261"/>
      <c r="G35" s="261"/>
      <c r="H35" s="261"/>
      <c r="I35" s="261"/>
      <c r="J35" s="261"/>
      <c r="K35" s="149"/>
    </row>
    <row r="36" spans="1:11">
      <c r="A36" s="261"/>
      <c r="B36" s="261"/>
      <c r="C36" s="261"/>
      <c r="D36" s="261"/>
      <c r="E36" s="261"/>
      <c r="F36" s="261"/>
      <c r="G36" s="261"/>
      <c r="H36" s="261"/>
      <c r="I36" s="261"/>
      <c r="J36" s="261"/>
      <c r="K36" s="149"/>
    </row>
    <row r="37" spans="1:11">
      <c r="A37" s="261"/>
      <c r="B37" s="261"/>
      <c r="C37" s="261"/>
      <c r="D37" s="261"/>
      <c r="E37" s="261"/>
      <c r="F37" s="261"/>
      <c r="G37" s="261"/>
      <c r="H37" s="261"/>
      <c r="I37" s="261"/>
      <c r="J37" s="261"/>
      <c r="K37" s="149"/>
    </row>
    <row r="38" spans="1:11">
      <c r="A38" s="261"/>
      <c r="B38" s="261"/>
      <c r="C38" s="261"/>
      <c r="D38" s="261"/>
      <c r="E38" s="261"/>
      <c r="F38" s="261"/>
      <c r="G38" s="261"/>
      <c r="H38" s="261"/>
      <c r="I38" s="261"/>
      <c r="J38" s="261"/>
      <c r="K38" s="149"/>
    </row>
    <row r="39" spans="1:11">
      <c r="A39" s="261"/>
      <c r="B39" s="261"/>
      <c r="C39" s="261"/>
      <c r="D39" s="261"/>
      <c r="E39" s="261"/>
      <c r="F39" s="261"/>
      <c r="G39" s="261"/>
      <c r="H39" s="261"/>
      <c r="I39" s="261"/>
      <c r="J39" s="261"/>
      <c r="K39" s="149"/>
    </row>
    <row r="40" spans="1:11">
      <c r="A40" s="261"/>
      <c r="B40" s="261"/>
      <c r="C40" s="261"/>
      <c r="D40" s="261"/>
      <c r="E40" s="261"/>
      <c r="F40" s="261"/>
      <c r="G40" s="261"/>
      <c r="H40" s="261"/>
      <c r="I40" s="261"/>
      <c r="J40" s="261"/>
      <c r="K40" s="149"/>
    </row>
    <row r="41" spans="1:11">
      <c r="A41" s="261"/>
      <c r="B41" s="261"/>
      <c r="C41" s="261"/>
      <c r="D41" s="261"/>
      <c r="E41" s="261"/>
      <c r="F41" s="261"/>
      <c r="G41" s="261"/>
      <c r="H41" s="261"/>
      <c r="I41" s="261"/>
      <c r="J41" s="261"/>
      <c r="K41" s="149"/>
    </row>
    <row r="42" spans="1:11">
      <c r="A42" s="261"/>
      <c r="B42" s="261"/>
      <c r="C42" s="261"/>
      <c r="D42" s="261"/>
      <c r="E42" s="261"/>
      <c r="F42" s="261"/>
      <c r="G42" s="261"/>
      <c r="H42" s="261"/>
      <c r="I42" s="261"/>
      <c r="J42" s="261"/>
      <c r="K42" s="149"/>
    </row>
    <row r="43" spans="1:11">
      <c r="A43" s="261"/>
      <c r="B43" s="261"/>
      <c r="C43" s="261"/>
      <c r="D43" s="261"/>
      <c r="E43" s="261"/>
      <c r="F43" s="261"/>
      <c r="G43" s="261"/>
      <c r="H43" s="261"/>
      <c r="I43" s="261"/>
      <c r="J43" s="261"/>
      <c r="K43" s="149"/>
    </row>
    <row r="44" spans="1:11">
      <c r="A44" s="261"/>
      <c r="B44" s="261"/>
      <c r="C44" s="261"/>
      <c r="D44" s="261"/>
      <c r="E44" s="261"/>
      <c r="F44" s="261"/>
      <c r="G44" s="261"/>
      <c r="H44" s="261"/>
      <c r="I44" s="261"/>
      <c r="J44" s="261"/>
      <c r="K44" s="149"/>
    </row>
    <row r="45" spans="1:11">
      <c r="A45" s="261"/>
      <c r="B45" s="261"/>
      <c r="C45" s="261"/>
      <c r="D45" s="261"/>
      <c r="E45" s="261"/>
      <c r="F45" s="261"/>
      <c r="G45" s="261"/>
      <c r="H45" s="261"/>
      <c r="I45" s="261"/>
      <c r="J45" s="261"/>
      <c r="K45" s="149"/>
    </row>
    <row r="46" spans="1:11">
      <c r="A46" s="261"/>
      <c r="B46" s="261"/>
      <c r="C46" s="261"/>
      <c r="D46" s="261"/>
      <c r="E46" s="261"/>
      <c r="F46" s="261"/>
      <c r="G46" s="261"/>
      <c r="H46" s="261"/>
      <c r="I46" s="261"/>
      <c r="J46" s="261"/>
      <c r="K46" s="149"/>
    </row>
    <row r="47" spans="1:11">
      <c r="A47" s="261"/>
      <c r="B47" s="261"/>
      <c r="C47" s="261"/>
      <c r="D47" s="261"/>
      <c r="E47" s="261"/>
      <c r="F47" s="261"/>
      <c r="G47" s="261"/>
      <c r="H47" s="261"/>
      <c r="I47" s="261"/>
      <c r="J47" s="261"/>
      <c r="K47" s="149"/>
    </row>
    <row r="48" spans="1:11">
      <c r="A48" s="261"/>
      <c r="B48" s="261"/>
      <c r="C48" s="261"/>
      <c r="D48" s="261"/>
      <c r="E48" s="261"/>
      <c r="F48" s="261"/>
      <c r="G48" s="261"/>
      <c r="H48" s="261"/>
      <c r="I48" s="261"/>
      <c r="J48" s="261"/>
      <c r="K48" s="149"/>
    </row>
    <row r="49" spans="1:11">
      <c r="A49" s="261"/>
      <c r="B49" s="261"/>
      <c r="C49" s="261"/>
      <c r="D49" s="261"/>
      <c r="E49" s="261"/>
      <c r="F49" s="261"/>
      <c r="G49" s="261"/>
      <c r="H49" s="261"/>
      <c r="I49" s="261"/>
      <c r="J49" s="261"/>
      <c r="K49" s="149"/>
    </row>
    <row r="50" spans="1:11">
      <c r="A50" s="261"/>
      <c r="B50" s="261"/>
      <c r="C50" s="261"/>
      <c r="D50" s="261"/>
      <c r="E50" s="261"/>
      <c r="F50" s="261"/>
      <c r="G50" s="261"/>
      <c r="H50" s="261"/>
      <c r="I50" s="261"/>
      <c r="J50" s="261"/>
      <c r="K50" s="149"/>
    </row>
    <row r="51" spans="1:11">
      <c r="A51" s="261"/>
      <c r="B51" s="261"/>
      <c r="C51" s="261"/>
      <c r="D51" s="261"/>
      <c r="E51" s="261"/>
      <c r="F51" s="261"/>
      <c r="G51" s="261"/>
      <c r="H51" s="261"/>
      <c r="I51" s="261"/>
      <c r="J51" s="261"/>
      <c r="K51" s="149"/>
    </row>
    <row r="52" spans="1:11">
      <c r="A52" s="261"/>
      <c r="B52" s="261"/>
      <c r="C52" s="261"/>
      <c r="D52" s="261"/>
      <c r="E52" s="261"/>
      <c r="F52" s="261"/>
      <c r="G52" s="261"/>
      <c r="H52" s="261"/>
      <c r="I52" s="261"/>
      <c r="J52" s="261"/>
      <c r="K52" s="149"/>
    </row>
    <row r="53" spans="1:11">
      <c r="A53" s="261"/>
      <c r="B53" s="261"/>
      <c r="C53" s="261"/>
      <c r="D53" s="261"/>
      <c r="E53" s="261"/>
      <c r="F53" s="261"/>
      <c r="G53" s="261"/>
      <c r="H53" s="261"/>
      <c r="I53" s="261"/>
      <c r="J53" s="261"/>
      <c r="K53" s="149"/>
    </row>
    <row r="54" spans="1:11">
      <c r="A54" s="261"/>
      <c r="B54" s="261"/>
      <c r="C54" s="261"/>
      <c r="D54" s="261"/>
      <c r="E54" s="261"/>
      <c r="F54" s="261"/>
      <c r="G54" s="261"/>
      <c r="H54" s="261"/>
      <c r="I54" s="261"/>
      <c r="J54" s="261"/>
      <c r="K54" s="149"/>
    </row>
    <row r="55" spans="1:11">
      <c r="A55" s="261"/>
      <c r="B55" s="261"/>
      <c r="C55" s="261"/>
      <c r="D55" s="261"/>
      <c r="E55" s="261"/>
      <c r="F55" s="261"/>
      <c r="G55" s="261"/>
      <c r="H55" s="261"/>
      <c r="I55" s="261"/>
      <c r="J55" s="261"/>
      <c r="K55" s="149"/>
    </row>
    <row r="56" spans="1:11">
      <c r="A56" s="261"/>
      <c r="B56" s="261"/>
      <c r="C56" s="261"/>
      <c r="D56" s="261"/>
      <c r="E56" s="261"/>
      <c r="F56" s="261"/>
      <c r="G56" s="261"/>
      <c r="H56" s="261"/>
      <c r="I56" s="261"/>
      <c r="J56" s="261"/>
      <c r="K56" s="149"/>
    </row>
    <row r="57" spans="1:11">
      <c r="A57" s="261"/>
      <c r="B57" s="261"/>
      <c r="C57" s="261"/>
      <c r="D57" s="261"/>
      <c r="E57" s="261"/>
      <c r="F57" s="261"/>
      <c r="G57" s="261"/>
      <c r="H57" s="261"/>
      <c r="I57" s="261"/>
      <c r="J57" s="261"/>
      <c r="K57" s="149"/>
    </row>
    <row r="58" spans="1:11">
      <c r="A58" s="261"/>
      <c r="B58" s="261"/>
      <c r="C58" s="261"/>
      <c r="D58" s="261"/>
      <c r="E58" s="261"/>
      <c r="F58" s="261"/>
      <c r="G58" s="261"/>
      <c r="H58" s="261"/>
      <c r="I58" s="261"/>
      <c r="J58" s="261"/>
      <c r="K58" s="149"/>
    </row>
    <row r="59" spans="1:11">
      <c r="A59" s="261"/>
      <c r="B59" s="261"/>
      <c r="C59" s="261"/>
      <c r="D59" s="261"/>
      <c r="E59" s="261"/>
      <c r="F59" s="261"/>
      <c r="G59" s="261"/>
      <c r="H59" s="261"/>
      <c r="I59" s="261"/>
      <c r="J59" s="261"/>
      <c r="K59" s="149"/>
    </row>
    <row r="60" spans="1:11">
      <c r="A60" s="261"/>
      <c r="B60" s="261"/>
      <c r="C60" s="261"/>
      <c r="D60" s="261"/>
      <c r="E60" s="261"/>
      <c r="F60" s="261"/>
      <c r="G60" s="261"/>
      <c r="H60" s="261"/>
      <c r="I60" s="261"/>
      <c r="J60" s="261"/>
      <c r="K60" s="149"/>
    </row>
    <row r="61" spans="1:11">
      <c r="A61" s="261"/>
      <c r="B61" s="261"/>
      <c r="C61" s="261"/>
      <c r="D61" s="261"/>
      <c r="E61" s="261"/>
      <c r="F61" s="261"/>
      <c r="G61" s="261"/>
      <c r="H61" s="261"/>
      <c r="I61" s="261"/>
      <c r="J61" s="261"/>
      <c r="K61" s="149"/>
    </row>
    <row r="62" spans="1:11">
      <c r="A62" s="261"/>
      <c r="B62" s="261"/>
      <c r="C62" s="261"/>
      <c r="D62" s="261"/>
      <c r="E62" s="261"/>
      <c r="F62" s="261"/>
      <c r="G62" s="261"/>
      <c r="H62" s="261"/>
      <c r="I62" s="261"/>
      <c r="J62" s="261"/>
      <c r="K62" s="149"/>
    </row>
    <row r="63" spans="1:11">
      <c r="A63" s="261"/>
      <c r="B63" s="261"/>
      <c r="C63" s="261"/>
      <c r="D63" s="261"/>
      <c r="E63" s="261"/>
      <c r="F63" s="261"/>
      <c r="G63" s="261"/>
      <c r="H63" s="261"/>
      <c r="I63" s="261"/>
      <c r="J63" s="261"/>
      <c r="K63" s="149"/>
    </row>
    <row r="64" spans="1:11">
      <c r="A64" s="261"/>
      <c r="B64" s="261"/>
      <c r="C64" s="261"/>
      <c r="D64" s="261"/>
      <c r="E64" s="261"/>
      <c r="F64" s="261"/>
      <c r="G64" s="261"/>
      <c r="H64" s="261"/>
      <c r="I64" s="261"/>
      <c r="J64" s="261"/>
      <c r="K64" s="149"/>
    </row>
    <row r="65" spans="1:11">
      <c r="A65" s="261"/>
      <c r="B65" s="261"/>
      <c r="C65" s="261"/>
      <c r="D65" s="261"/>
      <c r="E65" s="261"/>
      <c r="F65" s="261"/>
      <c r="G65" s="261"/>
      <c r="H65" s="261"/>
      <c r="I65" s="261"/>
      <c r="J65" s="261"/>
      <c r="K65" s="149"/>
    </row>
    <row r="66" spans="1:11">
      <c r="A66" s="261"/>
      <c r="B66" s="261"/>
      <c r="C66" s="261"/>
      <c r="D66" s="261"/>
      <c r="E66" s="261"/>
      <c r="F66" s="261"/>
      <c r="G66" s="261"/>
      <c r="H66" s="261"/>
      <c r="I66" s="261"/>
      <c r="J66" s="261"/>
      <c r="K66" s="149"/>
    </row>
    <row r="67" spans="1:11">
      <c r="A67" s="261"/>
      <c r="B67" s="261"/>
      <c r="C67" s="261"/>
      <c r="D67" s="261"/>
      <c r="E67" s="261"/>
      <c r="F67" s="261"/>
      <c r="G67" s="261"/>
      <c r="H67" s="261"/>
      <c r="I67" s="261"/>
      <c r="J67" s="261"/>
      <c r="K67" s="149"/>
    </row>
    <row r="68" spans="1:11">
      <c r="A68" s="261"/>
      <c r="B68" s="261"/>
      <c r="C68" s="261"/>
      <c r="D68" s="261"/>
      <c r="E68" s="261"/>
      <c r="F68" s="261"/>
      <c r="G68" s="261"/>
      <c r="H68" s="261"/>
      <c r="I68" s="261"/>
      <c r="J68" s="261"/>
      <c r="K68" s="149"/>
    </row>
    <row r="69" spans="1:11">
      <c r="A69" s="261"/>
      <c r="B69" s="261"/>
      <c r="C69" s="261"/>
      <c r="D69" s="261"/>
      <c r="E69" s="261"/>
      <c r="F69" s="261"/>
      <c r="G69" s="261"/>
      <c r="H69" s="261"/>
      <c r="I69" s="261"/>
      <c r="J69" s="261"/>
      <c r="K69" s="149"/>
    </row>
    <row r="70" spans="1:11">
      <c r="A70" s="261"/>
      <c r="B70" s="261"/>
      <c r="C70" s="261"/>
      <c r="D70" s="261"/>
      <c r="E70" s="261"/>
      <c r="F70" s="261"/>
      <c r="G70" s="261"/>
      <c r="H70" s="261"/>
      <c r="I70" s="261"/>
      <c r="J70" s="261"/>
      <c r="K70" s="149"/>
    </row>
    <row r="71" spans="1:11">
      <c r="A71" s="261"/>
      <c r="B71" s="261"/>
      <c r="C71" s="261"/>
      <c r="D71" s="261"/>
      <c r="E71" s="261"/>
      <c r="F71" s="261"/>
      <c r="G71" s="261"/>
      <c r="H71" s="261"/>
      <c r="I71" s="261"/>
      <c r="J71" s="261"/>
      <c r="K71" s="149"/>
    </row>
    <row r="72" spans="1:11">
      <c r="A72" s="261"/>
      <c r="B72" s="261"/>
      <c r="C72" s="261"/>
      <c r="D72" s="261"/>
      <c r="E72" s="261"/>
      <c r="F72" s="261"/>
      <c r="G72" s="261"/>
      <c r="H72" s="261"/>
      <c r="I72" s="261"/>
      <c r="J72" s="261"/>
      <c r="K72" s="149"/>
    </row>
    <row r="73" spans="1:11">
      <c r="A73" s="261"/>
      <c r="B73" s="261"/>
      <c r="C73" s="261"/>
      <c r="D73" s="261"/>
      <c r="E73" s="261"/>
      <c r="F73" s="261"/>
      <c r="G73" s="261"/>
      <c r="H73" s="261"/>
      <c r="I73" s="261"/>
      <c r="J73" s="261"/>
      <c r="K73" s="149"/>
    </row>
    <row r="74" spans="1:11">
      <c r="A74" s="261"/>
      <c r="B74" s="261"/>
      <c r="C74" s="261"/>
      <c r="D74" s="261"/>
      <c r="E74" s="261"/>
      <c r="F74" s="261"/>
      <c r="G74" s="261"/>
      <c r="H74" s="261"/>
      <c r="I74" s="261"/>
      <c r="J74" s="261"/>
      <c r="K74" s="149"/>
    </row>
    <row r="75" spans="1:11">
      <c r="A75" s="261"/>
      <c r="B75" s="261"/>
      <c r="C75" s="261"/>
      <c r="D75" s="261"/>
      <c r="E75" s="261"/>
      <c r="F75" s="261"/>
      <c r="G75" s="261"/>
      <c r="H75" s="261"/>
      <c r="I75" s="261"/>
      <c r="J75" s="261"/>
      <c r="K75" s="149"/>
    </row>
    <row r="76" spans="1:11">
      <c r="A76" s="261"/>
      <c r="B76" s="261"/>
      <c r="C76" s="261"/>
      <c r="D76" s="261"/>
      <c r="E76" s="261"/>
      <c r="F76" s="261"/>
      <c r="G76" s="261"/>
      <c r="H76" s="261"/>
      <c r="I76" s="261"/>
      <c r="J76" s="261"/>
      <c r="K76" s="149"/>
    </row>
    <row r="77" spans="1:11">
      <c r="A77" s="261"/>
      <c r="B77" s="261"/>
      <c r="C77" s="261"/>
      <c r="D77" s="261"/>
      <c r="E77" s="261"/>
      <c r="F77" s="261"/>
      <c r="G77" s="261"/>
      <c r="H77" s="261"/>
      <c r="I77" s="261"/>
      <c r="J77" s="261"/>
      <c r="K77" s="149"/>
    </row>
    <row r="78" spans="1:11">
      <c r="A78" s="261"/>
      <c r="B78" s="261"/>
      <c r="C78" s="261"/>
      <c r="D78" s="261"/>
      <c r="E78" s="261"/>
      <c r="F78" s="261"/>
      <c r="G78" s="261"/>
      <c r="H78" s="261"/>
      <c r="I78" s="261"/>
      <c r="J78" s="261"/>
      <c r="K78" s="149"/>
    </row>
    <row r="79" spans="1:11">
      <c r="A79" s="261"/>
      <c r="B79" s="261"/>
      <c r="C79" s="261"/>
      <c r="D79" s="261"/>
      <c r="E79" s="261"/>
      <c r="F79" s="261"/>
      <c r="G79" s="261"/>
      <c r="H79" s="261"/>
      <c r="I79" s="261"/>
      <c r="J79" s="261"/>
      <c r="K79" s="149"/>
    </row>
    <row r="80" spans="1:11">
      <c r="A80" s="261"/>
      <c r="B80" s="261"/>
      <c r="C80" s="261"/>
      <c r="D80" s="261"/>
      <c r="E80" s="261"/>
      <c r="F80" s="261"/>
      <c r="G80" s="261"/>
      <c r="H80" s="261"/>
      <c r="I80" s="261"/>
      <c r="J80" s="261"/>
      <c r="K80" s="149"/>
    </row>
    <row r="81" spans="1:11">
      <c r="A81" s="261"/>
      <c r="B81" s="261"/>
      <c r="C81" s="261"/>
      <c r="D81" s="261"/>
      <c r="E81" s="261"/>
      <c r="F81" s="261"/>
      <c r="G81" s="261"/>
      <c r="H81" s="261"/>
      <c r="I81" s="261"/>
      <c r="J81" s="261"/>
      <c r="K81" s="149"/>
    </row>
    <row r="82" spans="1:11">
      <c r="A82" s="261"/>
      <c r="B82" s="261"/>
      <c r="C82" s="261"/>
      <c r="D82" s="261"/>
      <c r="E82" s="261"/>
      <c r="F82" s="261"/>
      <c r="G82" s="261"/>
      <c r="H82" s="261"/>
      <c r="I82" s="261"/>
      <c r="J82" s="261"/>
      <c r="K82" s="149"/>
    </row>
    <row r="83" spans="1:11">
      <c r="A83" s="261"/>
      <c r="B83" s="261"/>
      <c r="C83" s="261"/>
      <c r="D83" s="261"/>
      <c r="E83" s="261"/>
      <c r="F83" s="261"/>
      <c r="G83" s="261"/>
      <c r="H83" s="261"/>
      <c r="I83" s="261"/>
      <c r="J83" s="261"/>
      <c r="K83" s="149"/>
    </row>
    <row r="84" spans="1:11">
      <c r="A84" s="261"/>
      <c r="B84" s="261"/>
      <c r="C84" s="261"/>
      <c r="D84" s="261"/>
      <c r="E84" s="261"/>
      <c r="F84" s="261"/>
      <c r="G84" s="261"/>
      <c r="H84" s="261"/>
      <c r="I84" s="261"/>
      <c r="J84" s="261"/>
      <c r="K84" s="149"/>
    </row>
    <row r="85" spans="1:11">
      <c r="A85" s="261"/>
      <c r="B85" s="261"/>
      <c r="C85" s="261"/>
      <c r="D85" s="261"/>
      <c r="E85" s="261"/>
      <c r="F85" s="261"/>
      <c r="G85" s="261"/>
      <c r="H85" s="261"/>
      <c r="I85" s="261"/>
      <c r="J85" s="261"/>
      <c r="K85" s="149"/>
    </row>
    <row r="86" spans="1:11">
      <c r="A86" s="261"/>
      <c r="B86" s="261"/>
      <c r="C86" s="261"/>
      <c r="D86" s="261"/>
      <c r="E86" s="261"/>
      <c r="F86" s="261"/>
      <c r="G86" s="261"/>
      <c r="H86" s="261"/>
      <c r="I86" s="261"/>
      <c r="J86" s="261"/>
      <c r="K86" s="149"/>
    </row>
    <row r="87" spans="1:11">
      <c r="A87" s="261"/>
      <c r="B87" s="261"/>
      <c r="C87" s="261"/>
      <c r="D87" s="261"/>
      <c r="E87" s="261"/>
      <c r="F87" s="261"/>
      <c r="G87" s="261"/>
      <c r="H87" s="261"/>
      <c r="I87" s="261"/>
      <c r="J87" s="261"/>
      <c r="K87" s="149"/>
    </row>
    <row r="88" spans="1:11">
      <c r="A88" s="261"/>
      <c r="B88" s="261"/>
      <c r="C88" s="261"/>
      <c r="D88" s="261"/>
      <c r="E88" s="261"/>
      <c r="F88" s="261"/>
      <c r="G88" s="261"/>
      <c r="H88" s="261"/>
      <c r="I88" s="261"/>
      <c r="J88" s="261"/>
      <c r="K88" s="149"/>
    </row>
    <row r="89" spans="1:11">
      <c r="A89" s="261"/>
      <c r="B89" s="261"/>
      <c r="C89" s="261"/>
      <c r="D89" s="261"/>
      <c r="E89" s="261"/>
      <c r="F89" s="261"/>
      <c r="G89" s="261"/>
      <c r="H89" s="261"/>
      <c r="I89" s="261"/>
      <c r="J89" s="261"/>
      <c r="K89" s="149"/>
    </row>
    <row r="90" spans="1:11">
      <c r="A90" s="261"/>
      <c r="B90" s="261"/>
      <c r="C90" s="261"/>
      <c r="D90" s="261"/>
      <c r="E90" s="261"/>
      <c r="F90" s="261"/>
      <c r="G90" s="261"/>
      <c r="H90" s="261"/>
      <c r="I90" s="261"/>
      <c r="J90" s="261"/>
      <c r="K90" s="149"/>
    </row>
    <row r="91" spans="1:11">
      <c r="A91" s="261"/>
      <c r="B91" s="261"/>
      <c r="C91" s="261"/>
      <c r="D91" s="261"/>
      <c r="E91" s="261"/>
      <c r="F91" s="261"/>
      <c r="G91" s="261"/>
      <c r="H91" s="261"/>
      <c r="I91" s="261"/>
      <c r="J91" s="261"/>
      <c r="K91" s="149"/>
    </row>
    <row r="92" spans="1:11">
      <c r="A92" s="261"/>
      <c r="B92" s="261"/>
      <c r="C92" s="261"/>
      <c r="D92" s="261"/>
      <c r="E92" s="261"/>
      <c r="F92" s="261"/>
      <c r="G92" s="261"/>
      <c r="H92" s="261"/>
      <c r="I92" s="261"/>
      <c r="J92" s="261"/>
      <c r="K92" s="149"/>
    </row>
    <row r="93" spans="1:11">
      <c r="A93" s="261"/>
      <c r="B93" s="261"/>
      <c r="C93" s="261"/>
      <c r="D93" s="261"/>
      <c r="E93" s="261"/>
      <c r="F93" s="261"/>
      <c r="G93" s="261"/>
      <c r="H93" s="261"/>
      <c r="I93" s="261"/>
      <c r="J93" s="261"/>
      <c r="K93" s="149"/>
    </row>
    <row r="94" spans="1:11">
      <c r="A94" s="261"/>
      <c r="B94" s="261"/>
      <c r="C94" s="261"/>
      <c r="D94" s="261"/>
      <c r="E94" s="261"/>
      <c r="F94" s="261"/>
      <c r="G94" s="261"/>
      <c r="H94" s="261"/>
      <c r="I94" s="261"/>
      <c r="J94" s="261"/>
      <c r="K94" s="149"/>
    </row>
    <row r="95" spans="1:11">
      <c r="A95" s="261"/>
      <c r="B95" s="261"/>
      <c r="C95" s="261"/>
      <c r="D95" s="261"/>
      <c r="E95" s="261"/>
      <c r="F95" s="261"/>
      <c r="G95" s="261"/>
      <c r="H95" s="261"/>
      <c r="I95" s="261"/>
      <c r="J95" s="261"/>
      <c r="K95" s="149"/>
    </row>
    <row r="96" spans="1:11">
      <c r="A96" s="261"/>
      <c r="B96" s="261"/>
      <c r="C96" s="261"/>
      <c r="D96" s="261"/>
      <c r="E96" s="261"/>
      <c r="F96" s="261"/>
      <c r="G96" s="261"/>
      <c r="H96" s="261"/>
      <c r="I96" s="261"/>
      <c r="J96" s="261"/>
      <c r="K96" s="149"/>
    </row>
    <row r="97" spans="1:11">
      <c r="A97" s="261"/>
      <c r="B97" s="261"/>
      <c r="C97" s="261"/>
      <c r="D97" s="261"/>
      <c r="E97" s="261"/>
      <c r="F97" s="261"/>
      <c r="G97" s="261"/>
      <c r="H97" s="261"/>
      <c r="I97" s="261"/>
      <c r="J97" s="261"/>
      <c r="K97" s="149"/>
    </row>
    <row r="98" spans="1:11">
      <c r="A98" s="261"/>
      <c r="B98" s="261"/>
      <c r="C98" s="261"/>
      <c r="D98" s="261"/>
      <c r="E98" s="261"/>
      <c r="F98" s="261"/>
      <c r="G98" s="261"/>
      <c r="H98" s="261"/>
      <c r="I98" s="261"/>
      <c r="J98" s="261"/>
      <c r="K98" s="149"/>
    </row>
    <row r="99" spans="1:11">
      <c r="A99" s="261"/>
      <c r="B99" s="261"/>
      <c r="C99" s="261"/>
      <c r="D99" s="261"/>
      <c r="E99" s="261"/>
      <c r="F99" s="261"/>
      <c r="G99" s="261"/>
      <c r="H99" s="261"/>
      <c r="I99" s="261"/>
      <c r="J99" s="261"/>
      <c r="K99" s="149"/>
    </row>
    <row r="100" spans="1:11">
      <c r="A100" s="261"/>
      <c r="B100" s="261"/>
      <c r="C100" s="261"/>
      <c r="D100" s="261"/>
      <c r="E100" s="261"/>
      <c r="F100" s="261"/>
      <c r="G100" s="261"/>
      <c r="H100" s="261"/>
      <c r="I100" s="261"/>
      <c r="J100" s="261"/>
      <c r="K100" s="149"/>
    </row>
    <row r="101" spans="1:11">
      <c r="A101" s="261"/>
      <c r="B101" s="261"/>
      <c r="C101" s="261"/>
      <c r="D101" s="261"/>
      <c r="E101" s="261"/>
      <c r="F101" s="261"/>
      <c r="G101" s="261"/>
      <c r="H101" s="261"/>
      <c r="I101" s="261"/>
      <c r="J101" s="261"/>
      <c r="K101" s="149"/>
    </row>
    <row r="102" spans="1:11">
      <c r="A102" s="261"/>
      <c r="B102" s="261"/>
      <c r="C102" s="261"/>
      <c r="D102" s="261"/>
      <c r="E102" s="261"/>
      <c r="F102" s="261"/>
      <c r="G102" s="261"/>
      <c r="H102" s="261"/>
      <c r="I102" s="261"/>
      <c r="J102" s="261"/>
      <c r="K102" s="149"/>
    </row>
    <row r="103" spans="1:11">
      <c r="A103" s="261"/>
      <c r="B103" s="261"/>
      <c r="C103" s="261"/>
      <c r="D103" s="261"/>
      <c r="E103" s="261"/>
      <c r="F103" s="261"/>
      <c r="G103" s="261"/>
      <c r="H103" s="261"/>
      <c r="I103" s="261"/>
      <c r="J103" s="261"/>
      <c r="K103" s="149"/>
    </row>
    <row r="104" spans="1:11">
      <c r="A104" s="261"/>
      <c r="B104" s="261"/>
      <c r="C104" s="261"/>
      <c r="D104" s="261"/>
      <c r="E104" s="261"/>
      <c r="F104" s="261"/>
      <c r="G104" s="261"/>
      <c r="H104" s="261"/>
      <c r="I104" s="261"/>
      <c r="J104" s="261"/>
      <c r="K104" s="149"/>
    </row>
    <row r="105" spans="1:11">
      <c r="A105" s="261"/>
      <c r="B105" s="261"/>
      <c r="C105" s="261"/>
      <c r="D105" s="261"/>
      <c r="E105" s="261"/>
      <c r="F105" s="261"/>
      <c r="G105" s="261"/>
      <c r="H105" s="261"/>
      <c r="I105" s="261"/>
      <c r="J105" s="261"/>
      <c r="K105" s="149"/>
    </row>
    <row r="106" spans="1:11">
      <c r="A106" s="261"/>
      <c r="B106" s="261"/>
      <c r="C106" s="261"/>
      <c r="D106" s="261"/>
      <c r="E106" s="261"/>
      <c r="F106" s="261"/>
      <c r="G106" s="261"/>
      <c r="H106" s="261"/>
      <c r="I106" s="261"/>
      <c r="J106" s="261"/>
      <c r="K106" s="149"/>
    </row>
    <row r="107" spans="1:11">
      <c r="A107" s="261"/>
      <c r="B107" s="261"/>
      <c r="C107" s="261"/>
      <c r="D107" s="261"/>
      <c r="E107" s="261"/>
      <c r="F107" s="261"/>
      <c r="G107" s="261"/>
      <c r="H107" s="261"/>
      <c r="I107" s="261"/>
      <c r="J107" s="261"/>
      <c r="K107" s="149"/>
    </row>
    <row r="108" spans="1:11">
      <c r="A108" s="261"/>
      <c r="B108" s="261"/>
      <c r="C108" s="261"/>
      <c r="D108" s="261"/>
      <c r="E108" s="261"/>
      <c r="F108" s="261"/>
      <c r="G108" s="261"/>
      <c r="H108" s="261"/>
      <c r="I108" s="261"/>
      <c r="J108" s="261"/>
      <c r="K108" s="149"/>
    </row>
    <row r="109" spans="1:11">
      <c r="A109" s="261"/>
      <c r="B109" s="261"/>
      <c r="C109" s="261"/>
      <c r="D109" s="261"/>
      <c r="E109" s="261"/>
      <c r="F109" s="261"/>
      <c r="G109" s="261"/>
      <c r="H109" s="261"/>
      <c r="I109" s="261"/>
      <c r="J109" s="261"/>
      <c r="K109" s="149"/>
    </row>
    <row r="110" spans="1:11">
      <c r="A110" s="261"/>
      <c r="B110" s="261"/>
      <c r="C110" s="261"/>
      <c r="D110" s="261"/>
      <c r="E110" s="261"/>
      <c r="F110" s="261"/>
      <c r="G110" s="261"/>
      <c r="H110" s="261"/>
      <c r="I110" s="261"/>
      <c r="J110" s="261"/>
      <c r="K110" s="149"/>
    </row>
    <row r="111" spans="1:11">
      <c r="A111" s="261"/>
      <c r="B111" s="261"/>
      <c r="C111" s="261"/>
      <c r="D111" s="261"/>
      <c r="E111" s="261"/>
      <c r="F111" s="261"/>
      <c r="G111" s="261"/>
      <c r="H111" s="261"/>
      <c r="I111" s="261"/>
      <c r="J111" s="261"/>
      <c r="K111" s="149"/>
    </row>
    <row r="112" spans="1:11">
      <c r="A112" s="261"/>
      <c r="B112" s="261"/>
      <c r="C112" s="261"/>
      <c r="D112" s="261"/>
      <c r="E112" s="261"/>
      <c r="F112" s="261"/>
      <c r="G112" s="261"/>
      <c r="H112" s="261"/>
      <c r="I112" s="261"/>
      <c r="J112" s="261"/>
      <c r="K112" s="149"/>
    </row>
    <row r="113" spans="1:11">
      <c r="A113" s="261"/>
      <c r="B113" s="261"/>
      <c r="C113" s="261"/>
      <c r="D113" s="261"/>
      <c r="E113" s="261"/>
      <c r="F113" s="261"/>
      <c r="G113" s="261"/>
      <c r="H113" s="261"/>
      <c r="I113" s="261"/>
      <c r="J113" s="261"/>
      <c r="K113" s="149"/>
    </row>
    <row r="114" spans="1:11">
      <c r="A114" s="261"/>
      <c r="B114" s="261"/>
      <c r="C114" s="261"/>
      <c r="D114" s="261"/>
      <c r="E114" s="261"/>
      <c r="F114" s="261"/>
      <c r="G114" s="261"/>
      <c r="H114" s="261"/>
      <c r="I114" s="261"/>
      <c r="J114" s="261"/>
      <c r="K114" s="149"/>
    </row>
    <row r="115" spans="1:11">
      <c r="A115" s="261"/>
      <c r="B115" s="261"/>
      <c r="C115" s="261"/>
      <c r="D115" s="261"/>
      <c r="E115" s="261"/>
      <c r="F115" s="261"/>
      <c r="G115" s="261"/>
      <c r="H115" s="261"/>
      <c r="I115" s="261"/>
      <c r="J115" s="261"/>
      <c r="K115" s="149"/>
    </row>
    <row r="116" spans="1:11">
      <c r="A116" s="261"/>
      <c r="B116" s="261"/>
      <c r="C116" s="261"/>
      <c r="D116" s="261"/>
      <c r="E116" s="261"/>
      <c r="F116" s="261"/>
      <c r="G116" s="261"/>
      <c r="H116" s="261"/>
      <c r="I116" s="261"/>
      <c r="J116" s="261"/>
      <c r="K116" s="149"/>
    </row>
    <row r="117" spans="1:11">
      <c r="A117" s="261"/>
      <c r="B117" s="261"/>
      <c r="C117" s="261"/>
      <c r="D117" s="261"/>
      <c r="E117" s="261"/>
      <c r="F117" s="261"/>
      <c r="G117" s="261"/>
      <c r="H117" s="261"/>
      <c r="I117" s="261"/>
      <c r="J117" s="261"/>
      <c r="K117" s="149"/>
    </row>
    <row r="118" spans="1:11">
      <c r="A118" s="261"/>
      <c r="B118" s="261"/>
      <c r="C118" s="261"/>
      <c r="D118" s="261"/>
      <c r="E118" s="261"/>
      <c r="F118" s="261"/>
      <c r="G118" s="261"/>
      <c r="H118" s="261"/>
      <c r="I118" s="261"/>
      <c r="J118" s="261"/>
      <c r="K118" s="149"/>
    </row>
    <row r="119" spans="1:11">
      <c r="A119" s="261"/>
      <c r="B119" s="261"/>
      <c r="C119" s="261"/>
      <c r="D119" s="261"/>
      <c r="E119" s="261"/>
      <c r="F119" s="261"/>
      <c r="G119" s="261"/>
      <c r="H119" s="261"/>
      <c r="I119" s="261"/>
      <c r="J119" s="261"/>
      <c r="K119" s="149"/>
    </row>
    <row r="120" spans="1:11">
      <c r="A120" s="261"/>
      <c r="B120" s="261"/>
      <c r="C120" s="261"/>
      <c r="D120" s="261"/>
      <c r="E120" s="261"/>
      <c r="F120" s="261"/>
      <c r="G120" s="261"/>
      <c r="H120" s="261"/>
      <c r="I120" s="261"/>
      <c r="J120" s="261"/>
      <c r="K120" s="149"/>
    </row>
    <row r="121" spans="1:11">
      <c r="A121" s="261"/>
      <c r="B121" s="261"/>
      <c r="C121" s="261"/>
      <c r="D121" s="261"/>
      <c r="E121" s="261"/>
      <c r="F121" s="261"/>
      <c r="G121" s="261"/>
      <c r="H121" s="261"/>
      <c r="I121" s="261"/>
      <c r="J121" s="261"/>
      <c r="K121" s="149"/>
    </row>
    <row r="122" spans="1:11">
      <c r="A122" s="261"/>
      <c r="B122" s="261"/>
      <c r="C122" s="261"/>
      <c r="D122" s="261"/>
      <c r="E122" s="261"/>
      <c r="F122" s="261"/>
      <c r="G122" s="261"/>
      <c r="H122" s="261"/>
      <c r="I122" s="261"/>
      <c r="J122" s="261"/>
      <c r="K122" s="149"/>
    </row>
    <row r="123" spans="1:11">
      <c r="A123" s="261"/>
      <c r="B123" s="261"/>
      <c r="C123" s="261"/>
      <c r="D123" s="261"/>
      <c r="E123" s="261"/>
      <c r="F123" s="261"/>
      <c r="G123" s="261"/>
      <c r="H123" s="261"/>
      <c r="I123" s="261"/>
      <c r="J123" s="261"/>
      <c r="K123" s="149"/>
    </row>
    <row r="124" spans="1:11">
      <c r="A124" s="261"/>
      <c r="B124" s="261"/>
      <c r="C124" s="261"/>
      <c r="D124" s="261"/>
      <c r="E124" s="261"/>
      <c r="F124" s="261"/>
      <c r="G124" s="261"/>
      <c r="H124" s="261"/>
      <c r="I124" s="261"/>
      <c r="J124" s="261"/>
      <c r="K124" s="149"/>
    </row>
    <row r="125" spans="1:11">
      <c r="A125" s="261"/>
      <c r="B125" s="261"/>
      <c r="C125" s="261"/>
      <c r="D125" s="261"/>
      <c r="E125" s="261"/>
      <c r="F125" s="261"/>
      <c r="G125" s="261"/>
      <c r="H125" s="261"/>
      <c r="I125" s="261"/>
      <c r="J125" s="261"/>
      <c r="K125" s="149"/>
    </row>
    <row r="126" spans="1:11">
      <c r="A126" s="261"/>
      <c r="B126" s="261"/>
      <c r="C126" s="261"/>
      <c r="D126" s="261"/>
      <c r="E126" s="261"/>
      <c r="F126" s="261"/>
      <c r="G126" s="261"/>
      <c r="H126" s="261"/>
      <c r="I126" s="261"/>
      <c r="J126" s="261"/>
      <c r="K126" s="149"/>
    </row>
    <row r="127" spans="1:11">
      <c r="A127" s="261"/>
      <c r="B127" s="261"/>
      <c r="C127" s="261"/>
      <c r="D127" s="261"/>
      <c r="E127" s="261"/>
      <c r="F127" s="261"/>
      <c r="G127" s="261"/>
      <c r="H127" s="261"/>
      <c r="I127" s="261"/>
      <c r="J127" s="261"/>
      <c r="K127" s="149"/>
    </row>
    <row r="128" spans="1:11">
      <c r="A128" s="261"/>
      <c r="B128" s="261"/>
      <c r="C128" s="261"/>
      <c r="D128" s="261"/>
      <c r="E128" s="261"/>
      <c r="F128" s="261"/>
      <c r="G128" s="261"/>
      <c r="H128" s="261"/>
      <c r="I128" s="261"/>
      <c r="J128" s="261"/>
      <c r="K128" s="149"/>
    </row>
    <row r="129" spans="1:11">
      <c r="A129" s="261"/>
      <c r="B129" s="261"/>
      <c r="C129" s="261"/>
      <c r="D129" s="261"/>
      <c r="E129" s="261"/>
      <c r="F129" s="261"/>
      <c r="G129" s="261"/>
      <c r="H129" s="261"/>
      <c r="I129" s="261"/>
      <c r="J129" s="261"/>
      <c r="K129" s="149"/>
    </row>
    <row r="130" spans="1:11">
      <c r="A130" s="261"/>
      <c r="B130" s="261"/>
      <c r="C130" s="261"/>
      <c r="D130" s="261"/>
      <c r="E130" s="261"/>
      <c r="F130" s="261"/>
      <c r="G130" s="261"/>
      <c r="H130" s="261"/>
      <c r="I130" s="261"/>
      <c r="J130" s="261"/>
      <c r="K130" s="149"/>
    </row>
    <row r="131" spans="1:11">
      <c r="A131" s="261"/>
      <c r="B131" s="261"/>
      <c r="C131" s="261"/>
      <c r="D131" s="261"/>
      <c r="E131" s="261"/>
      <c r="F131" s="261"/>
      <c r="G131" s="261"/>
      <c r="H131" s="261"/>
      <c r="I131" s="261"/>
      <c r="J131" s="261"/>
      <c r="K131" s="149"/>
    </row>
    <row r="132" spans="1:11">
      <c r="A132" s="261"/>
      <c r="B132" s="261"/>
      <c r="C132" s="261"/>
      <c r="D132" s="261"/>
      <c r="E132" s="261"/>
      <c r="F132" s="261"/>
      <c r="G132" s="261"/>
      <c r="H132" s="261"/>
      <c r="I132" s="261"/>
      <c r="J132" s="261"/>
      <c r="K132" s="149"/>
    </row>
    <row r="133" spans="1:11">
      <c r="A133" s="261"/>
      <c r="B133" s="261"/>
      <c r="C133" s="261"/>
      <c r="D133" s="261"/>
      <c r="E133" s="261"/>
      <c r="F133" s="261"/>
      <c r="G133" s="261"/>
      <c r="H133" s="261"/>
      <c r="I133" s="261"/>
      <c r="J133" s="261"/>
      <c r="K133" s="149"/>
    </row>
    <row r="134" spans="1:11">
      <c r="A134" s="261"/>
      <c r="B134" s="261"/>
      <c r="C134" s="261"/>
      <c r="D134" s="261"/>
      <c r="E134" s="261"/>
      <c r="F134" s="261"/>
      <c r="G134" s="261"/>
      <c r="H134" s="261"/>
      <c r="I134" s="261"/>
      <c r="J134" s="261"/>
      <c r="K134" s="149"/>
    </row>
    <row r="135" spans="1:11">
      <c r="A135" s="261"/>
      <c r="B135" s="261"/>
      <c r="C135" s="261"/>
      <c r="D135" s="261"/>
      <c r="E135" s="261"/>
      <c r="F135" s="261"/>
      <c r="G135" s="261"/>
      <c r="H135" s="261"/>
      <c r="I135" s="261"/>
      <c r="J135" s="261"/>
      <c r="K135" s="149"/>
    </row>
    <row r="136" spans="1:11">
      <c r="A136" s="261"/>
      <c r="B136" s="261"/>
      <c r="C136" s="261"/>
      <c r="D136" s="261"/>
      <c r="E136" s="261"/>
      <c r="F136" s="261"/>
      <c r="G136" s="261"/>
      <c r="H136" s="261"/>
      <c r="I136" s="261"/>
      <c r="J136" s="261"/>
      <c r="K136" s="149"/>
    </row>
    <row r="137" spans="1:11">
      <c r="A137" s="261"/>
      <c r="B137" s="261"/>
      <c r="C137" s="261"/>
      <c r="D137" s="261"/>
      <c r="E137" s="261"/>
      <c r="F137" s="261"/>
      <c r="G137" s="261"/>
      <c r="H137" s="261"/>
      <c r="I137" s="261"/>
      <c r="J137" s="261"/>
      <c r="K137" s="149"/>
    </row>
    <row r="138" spans="1:11">
      <c r="A138" s="261"/>
      <c r="B138" s="261"/>
      <c r="C138" s="261"/>
      <c r="D138" s="261"/>
      <c r="E138" s="261"/>
      <c r="F138" s="261"/>
      <c r="G138" s="261"/>
      <c r="H138" s="261"/>
      <c r="I138" s="261"/>
      <c r="J138" s="261"/>
      <c r="K138" s="149"/>
    </row>
    <row r="139" spans="1:11">
      <c r="A139" s="261"/>
      <c r="B139" s="261"/>
      <c r="C139" s="261"/>
      <c r="D139" s="261"/>
      <c r="E139" s="261"/>
      <c r="F139" s="261"/>
      <c r="G139" s="261"/>
      <c r="H139" s="261"/>
      <c r="I139" s="261"/>
      <c r="J139" s="261"/>
      <c r="K139" s="149"/>
    </row>
    <row r="140" spans="1:11">
      <c r="A140" s="261"/>
      <c r="B140" s="261"/>
      <c r="C140" s="261"/>
      <c r="D140" s="261"/>
      <c r="E140" s="261"/>
      <c r="F140" s="261"/>
      <c r="G140" s="261"/>
      <c r="H140" s="261"/>
      <c r="I140" s="261"/>
      <c r="J140" s="261"/>
      <c r="K140" s="149"/>
    </row>
    <row r="141" spans="1:11">
      <c r="A141" s="261"/>
      <c r="B141" s="261"/>
      <c r="C141" s="261"/>
      <c r="D141" s="261"/>
      <c r="E141" s="261"/>
      <c r="F141" s="261"/>
      <c r="G141" s="261"/>
      <c r="H141" s="261"/>
      <c r="I141" s="261"/>
      <c r="J141" s="261"/>
      <c r="K141" s="149"/>
    </row>
    <row r="142" spans="1:11">
      <c r="A142" s="261"/>
      <c r="B142" s="261"/>
      <c r="C142" s="261"/>
      <c r="D142" s="261"/>
      <c r="E142" s="261"/>
      <c r="F142" s="261"/>
      <c r="G142" s="261"/>
      <c r="H142" s="261"/>
      <c r="I142" s="261"/>
      <c r="J142" s="261"/>
      <c r="K142" s="149"/>
    </row>
    <row r="143" spans="1:11">
      <c r="A143" s="261"/>
      <c r="B143" s="261"/>
      <c r="C143" s="261"/>
      <c r="D143" s="261"/>
      <c r="E143" s="261"/>
      <c r="F143" s="261"/>
      <c r="G143" s="261"/>
      <c r="H143" s="261"/>
      <c r="I143" s="261"/>
      <c r="J143" s="261"/>
      <c r="K143" s="149"/>
    </row>
    <row r="144" spans="1:11">
      <c r="A144" s="261"/>
      <c r="B144" s="261"/>
      <c r="C144" s="261"/>
      <c r="D144" s="261"/>
      <c r="E144" s="261"/>
      <c r="F144" s="261"/>
      <c r="G144" s="261"/>
      <c r="H144" s="261"/>
      <c r="I144" s="261"/>
      <c r="J144" s="261"/>
      <c r="K144" s="149"/>
    </row>
    <row r="145" spans="1:11">
      <c r="A145" s="261"/>
      <c r="B145" s="261"/>
      <c r="C145" s="261"/>
      <c r="D145" s="261"/>
      <c r="E145" s="261"/>
      <c r="F145" s="261"/>
      <c r="G145" s="261"/>
      <c r="H145" s="261"/>
      <c r="I145" s="261"/>
      <c r="J145" s="261"/>
      <c r="K145" s="149"/>
    </row>
    <row r="146" spans="1:11">
      <c r="A146" s="261"/>
      <c r="B146" s="261"/>
      <c r="C146" s="261"/>
      <c r="D146" s="261"/>
      <c r="E146" s="261"/>
      <c r="F146" s="261"/>
      <c r="G146" s="261"/>
      <c r="H146" s="261"/>
      <c r="I146" s="261"/>
      <c r="J146" s="261"/>
      <c r="K146" s="149"/>
    </row>
    <row r="147" spans="1:11">
      <c r="A147" s="261"/>
      <c r="B147" s="261"/>
      <c r="C147" s="261"/>
      <c r="D147" s="261"/>
      <c r="E147" s="261"/>
      <c r="F147" s="261"/>
      <c r="G147" s="261"/>
      <c r="H147" s="261"/>
      <c r="I147" s="261"/>
      <c r="J147" s="261"/>
      <c r="K147" s="149"/>
    </row>
    <row r="148" spans="1:11">
      <c r="A148" s="261"/>
      <c r="B148" s="261"/>
      <c r="C148" s="261"/>
      <c r="D148" s="261"/>
      <c r="E148" s="261"/>
      <c r="F148" s="261"/>
      <c r="G148" s="261"/>
      <c r="H148" s="261"/>
      <c r="I148" s="261"/>
      <c r="J148" s="261"/>
      <c r="K148" s="149"/>
    </row>
    <row r="149" spans="1:11">
      <c r="A149" s="261"/>
      <c r="B149" s="261"/>
      <c r="C149" s="261"/>
      <c r="D149" s="261"/>
      <c r="E149" s="261"/>
      <c r="F149" s="261"/>
      <c r="G149" s="261"/>
      <c r="H149" s="261"/>
      <c r="I149" s="261"/>
      <c r="J149" s="261"/>
      <c r="K149" s="149"/>
    </row>
    <row r="150" spans="1:11">
      <c r="A150" s="261"/>
      <c r="B150" s="261"/>
      <c r="C150" s="261"/>
      <c r="D150" s="261"/>
      <c r="E150" s="261"/>
      <c r="F150" s="261"/>
      <c r="G150" s="261"/>
      <c r="H150" s="261"/>
      <c r="I150" s="261"/>
      <c r="J150" s="261"/>
      <c r="K150" s="149"/>
    </row>
    <row r="151" spans="1:11">
      <c r="A151" s="261"/>
      <c r="B151" s="261"/>
      <c r="C151" s="261"/>
      <c r="D151" s="261"/>
      <c r="E151" s="261"/>
      <c r="F151" s="261"/>
      <c r="G151" s="261"/>
      <c r="H151" s="261"/>
      <c r="I151" s="261"/>
      <c r="J151" s="261"/>
      <c r="K151" s="149"/>
    </row>
    <row r="152" spans="1:11">
      <c r="A152" s="261"/>
      <c r="B152" s="261"/>
      <c r="C152" s="261"/>
      <c r="D152" s="261"/>
      <c r="E152" s="261"/>
      <c r="F152" s="261"/>
      <c r="G152" s="261"/>
      <c r="H152" s="261"/>
      <c r="I152" s="261"/>
      <c r="J152" s="261"/>
      <c r="K152" s="149"/>
    </row>
    <row r="153" spans="1:11">
      <c r="A153" s="261"/>
      <c r="B153" s="261"/>
      <c r="C153" s="261"/>
      <c r="D153" s="261"/>
      <c r="E153" s="261"/>
      <c r="F153" s="261"/>
      <c r="G153" s="261"/>
      <c r="H153" s="261"/>
      <c r="I153" s="261"/>
      <c r="J153" s="261"/>
      <c r="K153" s="149"/>
    </row>
    <row r="154" spans="1:11">
      <c r="A154" s="261"/>
      <c r="B154" s="261"/>
      <c r="C154" s="261"/>
      <c r="D154" s="261"/>
      <c r="E154" s="261"/>
      <c r="F154" s="261"/>
      <c r="G154" s="261"/>
      <c r="H154" s="261"/>
      <c r="I154" s="261"/>
      <c r="J154" s="261"/>
      <c r="K154" s="149"/>
    </row>
    <row r="155" spans="1:11">
      <c r="A155" s="261"/>
      <c r="B155" s="261"/>
      <c r="C155" s="261"/>
      <c r="D155" s="261"/>
      <c r="E155" s="261"/>
      <c r="F155" s="261"/>
      <c r="G155" s="261"/>
      <c r="H155" s="261"/>
      <c r="I155" s="261"/>
      <c r="J155" s="261"/>
      <c r="K155" s="149"/>
    </row>
    <row r="156" spans="1:11">
      <c r="A156" s="261"/>
      <c r="B156" s="261"/>
      <c r="C156" s="261"/>
      <c r="D156" s="261"/>
      <c r="E156" s="261"/>
      <c r="F156" s="261"/>
      <c r="G156" s="261"/>
      <c r="H156" s="261"/>
      <c r="I156" s="261"/>
      <c r="J156" s="261"/>
      <c r="K156" s="149"/>
    </row>
    <row r="157" spans="1:11">
      <c r="A157" s="261"/>
      <c r="B157" s="261"/>
      <c r="C157" s="261"/>
      <c r="D157" s="261"/>
      <c r="E157" s="261"/>
      <c r="F157" s="261"/>
      <c r="G157" s="261"/>
      <c r="H157" s="261"/>
      <c r="I157" s="261"/>
      <c r="J157" s="261"/>
      <c r="K157" s="149"/>
    </row>
    <row r="158" spans="1:11">
      <c r="A158" s="261"/>
      <c r="B158" s="261"/>
      <c r="C158" s="261"/>
      <c r="D158" s="261"/>
      <c r="E158" s="261"/>
      <c r="F158" s="261"/>
      <c r="G158" s="261"/>
      <c r="H158" s="261"/>
      <c r="I158" s="261"/>
      <c r="J158" s="261"/>
      <c r="K158" s="149"/>
    </row>
    <row r="159" spans="1:11">
      <c r="A159" s="261"/>
      <c r="B159" s="261"/>
      <c r="C159" s="261"/>
      <c r="D159" s="261"/>
      <c r="E159" s="261"/>
      <c r="F159" s="261"/>
      <c r="G159" s="261"/>
      <c r="H159" s="261"/>
      <c r="I159" s="261"/>
      <c r="J159" s="261"/>
      <c r="K159" s="149"/>
    </row>
    <row r="160" spans="1:11">
      <c r="A160" s="261"/>
      <c r="B160" s="261"/>
      <c r="C160" s="261"/>
      <c r="D160" s="261"/>
      <c r="E160" s="261"/>
      <c r="F160" s="261"/>
      <c r="G160" s="261"/>
      <c r="H160" s="261"/>
      <c r="I160" s="261"/>
      <c r="J160" s="261"/>
      <c r="K160" s="149"/>
    </row>
    <row r="161" spans="1:11">
      <c r="A161" s="261"/>
      <c r="B161" s="261"/>
      <c r="C161" s="261"/>
      <c r="D161" s="261"/>
      <c r="E161" s="261"/>
      <c r="F161" s="261"/>
      <c r="G161" s="261"/>
      <c r="H161" s="261"/>
      <c r="I161" s="261"/>
      <c r="J161" s="261"/>
      <c r="K161" s="149"/>
    </row>
    <row r="162" spans="1:11">
      <c r="A162" s="261"/>
      <c r="B162" s="261"/>
      <c r="C162" s="261"/>
      <c r="D162" s="261"/>
      <c r="E162" s="261"/>
      <c r="F162" s="261"/>
      <c r="G162" s="261"/>
      <c r="H162" s="261"/>
      <c r="I162" s="261"/>
      <c r="J162" s="261"/>
      <c r="K162" s="149"/>
    </row>
    <row r="163" spans="1:11">
      <c r="A163" s="261"/>
      <c r="B163" s="261"/>
      <c r="C163" s="261"/>
      <c r="D163" s="261"/>
      <c r="E163" s="261"/>
      <c r="F163" s="261"/>
      <c r="G163" s="261"/>
      <c r="H163" s="261"/>
      <c r="I163" s="261"/>
      <c r="J163" s="261"/>
      <c r="K163" s="149"/>
    </row>
    <row r="164" spans="1:11">
      <c r="A164" s="261"/>
      <c r="B164" s="261"/>
      <c r="C164" s="261"/>
      <c r="D164" s="261"/>
      <c r="E164" s="261"/>
      <c r="F164" s="261"/>
      <c r="G164" s="261"/>
      <c r="H164" s="261"/>
      <c r="I164" s="261"/>
      <c r="J164" s="261"/>
      <c r="K164" s="149"/>
    </row>
    <row r="165" spans="1:11">
      <c r="A165" s="261"/>
      <c r="B165" s="261"/>
      <c r="C165" s="261"/>
      <c r="D165" s="261"/>
      <c r="E165" s="261"/>
      <c r="F165" s="261"/>
      <c r="G165" s="261"/>
      <c r="H165" s="261"/>
      <c r="I165" s="261"/>
      <c r="J165" s="261"/>
      <c r="K165" s="149"/>
    </row>
    <row r="166" spans="1:11">
      <c r="A166" s="261"/>
      <c r="B166" s="261"/>
      <c r="C166" s="261"/>
      <c r="D166" s="261"/>
      <c r="E166" s="261"/>
      <c r="F166" s="261"/>
      <c r="G166" s="261"/>
      <c r="H166" s="261"/>
      <c r="I166" s="261"/>
      <c r="J166" s="261"/>
      <c r="K166" s="149"/>
    </row>
    <row r="167" spans="1:11">
      <c r="A167" s="261"/>
      <c r="B167" s="261"/>
      <c r="C167" s="261"/>
      <c r="D167" s="261"/>
      <c r="E167" s="261"/>
      <c r="F167" s="261"/>
      <c r="G167" s="261"/>
      <c r="H167" s="261"/>
      <c r="I167" s="261"/>
      <c r="J167" s="261"/>
      <c r="K167" s="149"/>
    </row>
    <row r="168" spans="1:11">
      <c r="A168" s="261"/>
      <c r="B168" s="261"/>
      <c r="C168" s="261"/>
      <c r="D168" s="261"/>
      <c r="E168" s="261"/>
      <c r="F168" s="261"/>
      <c r="G168" s="261"/>
      <c r="H168" s="261"/>
      <c r="I168" s="261"/>
      <c r="J168" s="261"/>
      <c r="K168" s="149"/>
    </row>
    <row r="169" spans="1:11">
      <c r="A169" s="261"/>
      <c r="B169" s="261"/>
      <c r="C169" s="261"/>
      <c r="D169" s="261"/>
      <c r="E169" s="261"/>
      <c r="F169" s="261"/>
      <c r="G169" s="261"/>
      <c r="H169" s="261"/>
      <c r="I169" s="261"/>
      <c r="J169" s="261"/>
      <c r="K169" s="149"/>
    </row>
    <row r="170" spans="1:11">
      <c r="A170" s="261"/>
      <c r="B170" s="261"/>
      <c r="C170" s="261"/>
      <c r="D170" s="261"/>
      <c r="E170" s="261"/>
      <c r="F170" s="261"/>
      <c r="G170" s="261"/>
      <c r="H170" s="261"/>
      <c r="I170" s="261"/>
      <c r="J170" s="261"/>
      <c r="K170" s="149"/>
    </row>
    <row r="171" spans="1:11">
      <c r="A171" s="261"/>
      <c r="B171" s="261"/>
      <c r="C171" s="261"/>
      <c r="D171" s="261"/>
      <c r="E171" s="261"/>
      <c r="F171" s="261"/>
      <c r="G171" s="261"/>
      <c r="H171" s="261"/>
      <c r="I171" s="261"/>
      <c r="J171" s="261"/>
      <c r="K171" s="149"/>
    </row>
    <row r="172" spans="1:11">
      <c r="A172" s="261"/>
      <c r="B172" s="261"/>
      <c r="C172" s="261"/>
      <c r="D172" s="261"/>
      <c r="E172" s="261"/>
      <c r="F172" s="261"/>
      <c r="G172" s="261"/>
      <c r="H172" s="261"/>
      <c r="I172" s="261"/>
      <c r="J172" s="261"/>
      <c r="K172" s="149"/>
    </row>
    <row r="173" spans="1:11">
      <c r="A173" s="261"/>
      <c r="B173" s="261"/>
      <c r="C173" s="261"/>
      <c r="D173" s="261"/>
      <c r="E173" s="261"/>
      <c r="F173" s="261"/>
      <c r="G173" s="261"/>
      <c r="H173" s="261"/>
      <c r="I173" s="261"/>
      <c r="J173" s="261"/>
      <c r="K173" s="149"/>
    </row>
    <row r="174" spans="1:11">
      <c r="A174" s="261"/>
      <c r="B174" s="261"/>
      <c r="C174" s="261"/>
      <c r="D174" s="261"/>
      <c r="E174" s="261"/>
      <c r="F174" s="261"/>
      <c r="G174" s="261"/>
      <c r="H174" s="261"/>
      <c r="I174" s="261"/>
      <c r="J174" s="261"/>
      <c r="K174" s="149"/>
    </row>
    <row r="175" spans="1:11">
      <c r="A175" s="261"/>
      <c r="B175" s="261"/>
      <c r="C175" s="261"/>
      <c r="D175" s="261"/>
      <c r="E175" s="261"/>
      <c r="F175" s="261"/>
      <c r="G175" s="261"/>
      <c r="H175" s="261"/>
      <c r="I175" s="261"/>
      <c r="J175" s="261"/>
      <c r="K175" s="149"/>
    </row>
    <row r="176" spans="1:11">
      <c r="A176" s="261"/>
      <c r="B176" s="261"/>
      <c r="C176" s="261"/>
      <c r="D176" s="261"/>
      <c r="E176" s="261"/>
      <c r="F176" s="261"/>
      <c r="G176" s="261"/>
      <c r="H176" s="261"/>
      <c r="I176" s="261"/>
      <c r="J176" s="261"/>
      <c r="K176" s="149"/>
    </row>
    <row r="177" spans="1:11">
      <c r="A177" s="261"/>
      <c r="B177" s="261"/>
      <c r="C177" s="261"/>
      <c r="D177" s="261"/>
      <c r="E177" s="261"/>
      <c r="F177" s="261"/>
      <c r="G177" s="261"/>
      <c r="H177" s="261"/>
      <c r="I177" s="261"/>
      <c r="J177" s="261"/>
      <c r="K177" s="149"/>
    </row>
    <row r="178" spans="1:11">
      <c r="A178" s="261"/>
      <c r="B178" s="261"/>
      <c r="C178" s="261"/>
      <c r="D178" s="261"/>
      <c r="E178" s="261"/>
      <c r="F178" s="261"/>
      <c r="G178" s="261"/>
      <c r="H178" s="261"/>
      <c r="I178" s="261"/>
      <c r="J178" s="261"/>
      <c r="K178" s="149"/>
    </row>
    <row r="179" spans="1:11">
      <c r="A179" s="261"/>
      <c r="B179" s="261"/>
      <c r="C179" s="261"/>
      <c r="D179" s="261"/>
      <c r="E179" s="261"/>
      <c r="F179" s="261"/>
      <c r="G179" s="261"/>
      <c r="H179" s="261"/>
      <c r="I179" s="261"/>
      <c r="J179" s="261"/>
      <c r="K179" s="149"/>
    </row>
    <row r="180" spans="1:11">
      <c r="A180" s="261"/>
      <c r="B180" s="261"/>
      <c r="C180" s="261"/>
      <c r="D180" s="261"/>
      <c r="E180" s="261"/>
      <c r="F180" s="261"/>
      <c r="G180" s="261"/>
      <c r="H180" s="261"/>
      <c r="I180" s="261"/>
      <c r="J180" s="261"/>
      <c r="K180" s="149"/>
    </row>
    <row r="181" spans="1:11">
      <c r="A181" s="261"/>
      <c r="B181" s="261"/>
      <c r="C181" s="261"/>
      <c r="D181" s="261"/>
      <c r="E181" s="261"/>
      <c r="F181" s="261"/>
      <c r="G181" s="261"/>
      <c r="H181" s="261"/>
      <c r="I181" s="261"/>
      <c r="J181" s="261"/>
      <c r="K181" s="149"/>
    </row>
    <row r="182" spans="1:11">
      <c r="A182" s="261"/>
      <c r="B182" s="261"/>
      <c r="C182" s="261"/>
      <c r="D182" s="261"/>
      <c r="E182" s="261"/>
      <c r="F182" s="261"/>
      <c r="G182" s="261"/>
      <c r="H182" s="261"/>
      <c r="I182" s="261"/>
      <c r="J182" s="261"/>
      <c r="K182" s="149"/>
    </row>
    <row r="183" spans="1:11">
      <c r="A183" s="261"/>
      <c r="B183" s="261"/>
      <c r="C183" s="261"/>
      <c r="D183" s="261"/>
      <c r="E183" s="261"/>
      <c r="F183" s="261"/>
      <c r="G183" s="261"/>
      <c r="H183" s="261"/>
      <c r="I183" s="261"/>
      <c r="J183" s="261"/>
      <c r="K183" s="149"/>
    </row>
    <row r="184" spans="1:11">
      <c r="A184" s="261"/>
      <c r="B184" s="261"/>
      <c r="C184" s="261"/>
      <c r="D184" s="261"/>
      <c r="E184" s="261"/>
      <c r="F184" s="261"/>
      <c r="G184" s="261"/>
      <c r="H184" s="261"/>
      <c r="I184" s="261"/>
      <c r="J184" s="261"/>
      <c r="K184" s="149"/>
    </row>
    <row r="185" spans="1:11">
      <c r="A185" s="261"/>
      <c r="B185" s="261"/>
      <c r="C185" s="261"/>
      <c r="D185" s="261"/>
      <c r="E185" s="261"/>
      <c r="F185" s="261"/>
      <c r="G185" s="261"/>
      <c r="H185" s="261"/>
      <c r="I185" s="261"/>
      <c r="J185" s="261"/>
      <c r="K185" s="149"/>
    </row>
    <row r="186" spans="1:11">
      <c r="A186" s="261"/>
      <c r="B186" s="261"/>
      <c r="C186" s="261"/>
      <c r="D186" s="261"/>
      <c r="E186" s="261"/>
      <c r="F186" s="261"/>
      <c r="G186" s="261"/>
      <c r="H186" s="261"/>
      <c r="I186" s="261"/>
      <c r="J186" s="261"/>
      <c r="K186" s="149"/>
    </row>
    <row r="187" spans="1:11">
      <c r="A187" s="261"/>
      <c r="B187" s="261"/>
      <c r="C187" s="261"/>
      <c r="D187" s="261"/>
      <c r="E187" s="261"/>
      <c r="F187" s="261"/>
      <c r="G187" s="261"/>
      <c r="H187" s="261"/>
      <c r="I187" s="261"/>
      <c r="J187" s="261"/>
      <c r="K187" s="149"/>
    </row>
    <row r="188" spans="1:11">
      <c r="A188" s="261"/>
      <c r="B188" s="261"/>
      <c r="C188" s="261"/>
      <c r="D188" s="261"/>
      <c r="E188" s="261"/>
      <c r="F188" s="261"/>
      <c r="G188" s="261"/>
      <c r="H188" s="261"/>
      <c r="I188" s="261"/>
      <c r="J188" s="261"/>
      <c r="K188" s="149"/>
    </row>
    <row r="189" spans="1:11">
      <c r="A189" s="261"/>
      <c r="B189" s="261"/>
      <c r="C189" s="261"/>
      <c r="D189" s="261"/>
      <c r="E189" s="261"/>
      <c r="F189" s="261"/>
      <c r="G189" s="261"/>
      <c r="H189" s="261"/>
      <c r="I189" s="261"/>
      <c r="J189" s="261"/>
      <c r="K189" s="149"/>
    </row>
    <row r="190" spans="1:11">
      <c r="A190" s="261"/>
      <c r="B190" s="261"/>
      <c r="C190" s="261"/>
      <c r="D190" s="261"/>
      <c r="E190" s="261"/>
      <c r="F190" s="261"/>
      <c r="G190" s="261"/>
      <c r="H190" s="261"/>
      <c r="I190" s="261"/>
      <c r="J190" s="261"/>
      <c r="K190" s="149"/>
    </row>
    <row r="191" spans="1:11">
      <c r="A191" s="261"/>
      <c r="B191" s="261"/>
      <c r="C191" s="261"/>
      <c r="D191" s="261"/>
      <c r="E191" s="261"/>
      <c r="F191" s="261"/>
      <c r="G191" s="261"/>
      <c r="H191" s="261"/>
      <c r="I191" s="261"/>
      <c r="J191" s="261"/>
      <c r="K191" s="149"/>
    </row>
    <row r="192" spans="1:11">
      <c r="A192" s="261"/>
      <c r="B192" s="261"/>
      <c r="C192" s="261"/>
      <c r="D192" s="261"/>
      <c r="E192" s="261"/>
      <c r="F192" s="261"/>
      <c r="G192" s="261"/>
      <c r="H192" s="261"/>
      <c r="I192" s="261"/>
      <c r="J192" s="261"/>
      <c r="K192" s="149"/>
    </row>
    <row r="193" spans="1:11">
      <c r="A193" s="261"/>
      <c r="B193" s="261"/>
      <c r="C193" s="261"/>
      <c r="D193" s="261"/>
      <c r="E193" s="261"/>
      <c r="F193" s="261"/>
      <c r="G193" s="261"/>
      <c r="H193" s="261"/>
      <c r="I193" s="261"/>
      <c r="J193" s="261"/>
      <c r="K193" s="149"/>
    </row>
    <row r="194" spans="1:11">
      <c r="A194" s="261"/>
      <c r="B194" s="261"/>
      <c r="C194" s="261"/>
      <c r="D194" s="261"/>
      <c r="E194" s="261"/>
      <c r="F194" s="261"/>
      <c r="G194" s="261"/>
      <c r="H194" s="261"/>
      <c r="I194" s="261"/>
      <c r="J194" s="261"/>
      <c r="K194" s="149"/>
    </row>
    <row r="195" spans="1:11">
      <c r="A195" s="261"/>
      <c r="B195" s="261"/>
      <c r="C195" s="261"/>
      <c r="D195" s="261"/>
      <c r="E195" s="261"/>
      <c r="F195" s="261"/>
      <c r="G195" s="261"/>
      <c r="H195" s="261"/>
      <c r="I195" s="261"/>
      <c r="J195" s="261"/>
      <c r="K195" s="149"/>
    </row>
    <row r="196" spans="1:11">
      <c r="A196" s="261"/>
      <c r="B196" s="261"/>
      <c r="C196" s="261"/>
      <c r="D196" s="261"/>
      <c r="E196" s="261"/>
      <c r="F196" s="261"/>
      <c r="G196" s="261"/>
      <c r="H196" s="261"/>
      <c r="I196" s="261"/>
      <c r="J196" s="261"/>
      <c r="K196" s="149"/>
    </row>
  </sheetData>
  <mergeCells count="11">
    <mergeCell ref="A7:D7"/>
    <mergeCell ref="A17:D17"/>
    <mergeCell ref="A27:D27"/>
    <mergeCell ref="A29:D29"/>
    <mergeCell ref="A30:D30"/>
    <mergeCell ref="B31:C31"/>
    <mergeCell ref="D31:E31"/>
    <mergeCell ref="A32:E32"/>
    <mergeCell ref="A2:A6"/>
    <mergeCell ref="A8:A16"/>
    <mergeCell ref="A18:A26"/>
  </mergeCells>
  <pageMargins left="0.7" right="0.7" top="0.75" bottom="0.75" header="0.3" footer="0.3"/>
  <headerFooter/>
  <ignoredErrors>
    <ignoredError sqref="E28 E24:E26 E21:E22 E18:E19"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0"/>
  <sheetViews>
    <sheetView topLeftCell="A19" workbookViewId="0">
      <selection activeCell="G23" sqref="G23:G31"/>
    </sheetView>
  </sheetViews>
  <sheetFormatPr defaultColWidth="10" defaultRowHeight="14.4"/>
  <cols>
    <col min="1" max="1" width="9.85185185185185" customWidth="1"/>
    <col min="2" max="2" width="32.712962962963" customWidth="1"/>
    <col min="3" max="3" width="10.287037037037" customWidth="1"/>
    <col min="4" max="4" width="13.4259259259259" customWidth="1"/>
    <col min="5" max="8" width="11.712962962963" customWidth="1"/>
    <col min="9" max="15" width="13.4259259259259" customWidth="1"/>
    <col min="16" max="16" width="8"/>
  </cols>
  <sheetData>
    <row r="1" ht="25" customHeight="1" spans="1:16">
      <c r="A1" s="420" t="s">
        <v>101</v>
      </c>
      <c r="B1" s="421" t="s">
        <v>37</v>
      </c>
      <c r="C1" s="422" t="s">
        <v>102</v>
      </c>
      <c r="D1" s="423" t="s">
        <v>103</v>
      </c>
      <c r="E1" s="340"/>
      <c r="F1" s="340"/>
      <c r="G1" s="340"/>
      <c r="H1" s="340"/>
      <c r="I1" s="361"/>
      <c r="J1" s="361"/>
      <c r="K1" s="361"/>
      <c r="L1" s="361"/>
      <c r="M1" s="361"/>
      <c r="N1" s="361"/>
      <c r="O1" s="361"/>
      <c r="P1" s="340"/>
    </row>
    <row r="2" ht="25" customHeight="1" spans="1:16">
      <c r="A2" s="27"/>
      <c r="B2" s="27"/>
      <c r="C2" s="340"/>
      <c r="D2" s="424" t="s">
        <v>104</v>
      </c>
      <c r="E2" s="424" t="s">
        <v>105</v>
      </c>
      <c r="F2" s="424" t="s">
        <v>106</v>
      </c>
      <c r="G2" s="424" t="s">
        <v>107</v>
      </c>
      <c r="H2" s="424" t="s">
        <v>108</v>
      </c>
      <c r="I2" s="361"/>
      <c r="J2" s="361"/>
      <c r="K2" s="361"/>
      <c r="L2" s="361"/>
      <c r="M2" s="361"/>
      <c r="N2" s="361"/>
      <c r="O2" s="361"/>
      <c r="P2" s="340"/>
    </row>
    <row r="3" ht="25" customHeight="1" spans="1:16">
      <c r="A3" s="425" t="s">
        <v>109</v>
      </c>
      <c r="B3" s="426" t="s">
        <v>70</v>
      </c>
      <c r="C3" s="340"/>
      <c r="D3" s="427" t="s">
        <v>110</v>
      </c>
      <c r="E3" s="428" t="s">
        <v>111</v>
      </c>
      <c r="F3" s="176"/>
      <c r="G3" s="176"/>
      <c r="H3" s="176"/>
      <c r="I3" s="361"/>
      <c r="J3" s="361"/>
      <c r="K3" s="361"/>
      <c r="L3" s="361"/>
      <c r="M3" s="361"/>
      <c r="N3" s="361"/>
      <c r="O3" s="361"/>
      <c r="P3" s="340"/>
    </row>
    <row r="4" ht="25" customHeight="1" spans="1:16">
      <c r="A4" s="429"/>
      <c r="B4" s="426" t="s">
        <v>57</v>
      </c>
      <c r="C4" s="340"/>
      <c r="D4" s="430" t="s">
        <v>112</v>
      </c>
      <c r="E4" s="177" t="s">
        <v>113</v>
      </c>
      <c r="F4" s="176"/>
      <c r="G4" s="176"/>
      <c r="H4" s="176"/>
      <c r="I4" s="361"/>
      <c r="J4" s="361"/>
      <c r="K4" s="361"/>
      <c r="L4" s="361"/>
      <c r="M4" s="361"/>
      <c r="N4" s="361"/>
      <c r="O4" s="361"/>
      <c r="P4" s="340"/>
    </row>
    <row r="5" ht="25" customHeight="1" spans="1:16">
      <c r="A5" s="166"/>
      <c r="B5" s="426" t="s">
        <v>59</v>
      </c>
      <c r="C5" s="340"/>
      <c r="D5" s="431"/>
      <c r="E5" s="176"/>
      <c r="F5" s="176"/>
      <c r="G5" s="176"/>
      <c r="H5" s="176"/>
      <c r="I5" s="361"/>
      <c r="J5" s="361"/>
      <c r="K5" s="361"/>
      <c r="L5" s="361"/>
      <c r="M5" s="361"/>
      <c r="N5" s="361"/>
      <c r="O5" s="361"/>
      <c r="P5" s="340"/>
    </row>
    <row r="6" ht="25" customHeight="1" spans="1:16">
      <c r="A6" s="432"/>
      <c r="B6" s="433"/>
      <c r="C6" s="340"/>
      <c r="D6" s="431"/>
      <c r="E6" s="176"/>
      <c r="F6" s="176"/>
      <c r="G6" s="176"/>
      <c r="H6" s="176"/>
      <c r="I6" s="361"/>
      <c r="J6" s="361"/>
      <c r="K6" s="361"/>
      <c r="L6" s="361"/>
      <c r="M6" s="361"/>
      <c r="N6" s="361"/>
      <c r="O6" s="361"/>
      <c r="P6" s="340"/>
    </row>
    <row r="7" ht="25" customHeight="1" spans="1:16">
      <c r="A7" s="425" t="s">
        <v>114</v>
      </c>
      <c r="B7" s="426" t="s">
        <v>64</v>
      </c>
      <c r="C7" s="340"/>
      <c r="D7" s="431"/>
      <c r="E7" s="176"/>
      <c r="F7" s="176"/>
      <c r="G7" s="176"/>
      <c r="H7" s="176"/>
      <c r="I7" s="361"/>
      <c r="J7" s="361"/>
      <c r="K7" s="361"/>
      <c r="L7" s="361"/>
      <c r="M7" s="361"/>
      <c r="N7" s="361"/>
      <c r="O7" s="361"/>
      <c r="P7" s="340"/>
    </row>
    <row r="8" ht="25" customHeight="1" spans="1:16">
      <c r="A8" s="429"/>
      <c r="B8" s="426" t="s">
        <v>61</v>
      </c>
      <c r="C8" s="340"/>
      <c r="D8" s="431"/>
      <c r="E8" s="176"/>
      <c r="F8" s="176"/>
      <c r="G8" s="176"/>
      <c r="H8" s="176"/>
      <c r="I8" s="361"/>
      <c r="J8" s="361"/>
      <c r="K8" s="361"/>
      <c r="L8" s="361"/>
      <c r="M8" s="361"/>
      <c r="N8" s="361"/>
      <c r="O8" s="361"/>
      <c r="P8" s="340"/>
    </row>
    <row r="9" ht="25" customHeight="1" spans="1:16">
      <c r="A9" s="166"/>
      <c r="B9" s="426" t="s">
        <v>55</v>
      </c>
      <c r="C9" s="340"/>
      <c r="D9" s="431"/>
      <c r="E9" s="176"/>
      <c r="F9" s="176"/>
      <c r="G9" s="176"/>
      <c r="H9" s="176"/>
      <c r="I9" s="361"/>
      <c r="J9" s="361"/>
      <c r="K9" s="361"/>
      <c r="L9" s="361"/>
      <c r="M9" s="361"/>
      <c r="N9" s="361"/>
      <c r="O9" s="361"/>
      <c r="P9" s="340"/>
    </row>
    <row r="10" ht="25" customHeight="1" spans="1:16">
      <c r="A10" s="432"/>
      <c r="B10" s="433"/>
      <c r="C10" s="340"/>
      <c r="D10" s="431"/>
      <c r="E10" s="176"/>
      <c r="F10" s="176"/>
      <c r="G10" s="176"/>
      <c r="H10" s="176"/>
      <c r="I10" s="361"/>
      <c r="J10" s="361"/>
      <c r="K10" s="361"/>
      <c r="L10" s="361"/>
      <c r="M10" s="361"/>
      <c r="N10" s="361"/>
      <c r="O10" s="361"/>
      <c r="P10" s="340"/>
    </row>
    <row r="11" ht="25" customHeight="1" spans="1:16">
      <c r="A11" s="434" t="s">
        <v>115</v>
      </c>
      <c r="B11" s="426" t="s">
        <v>46</v>
      </c>
      <c r="C11" s="340"/>
      <c r="D11" s="435" t="s">
        <v>116</v>
      </c>
      <c r="E11" s="176"/>
      <c r="F11" s="176"/>
      <c r="G11" s="176"/>
      <c r="H11" s="176"/>
      <c r="I11" s="361"/>
      <c r="J11" s="361"/>
      <c r="K11" s="361"/>
      <c r="L11" s="361"/>
      <c r="M11" s="361"/>
      <c r="N11" s="361"/>
      <c r="O11" s="361"/>
      <c r="P11" s="340"/>
    </row>
    <row r="12" ht="25" customHeight="1" spans="1:16">
      <c r="A12" s="429"/>
      <c r="B12" s="426" t="s">
        <v>72</v>
      </c>
      <c r="C12" s="340"/>
      <c r="D12" s="176"/>
      <c r="E12" s="176"/>
      <c r="F12" s="176"/>
      <c r="G12" s="176"/>
      <c r="H12" s="176"/>
      <c r="I12" s="361"/>
      <c r="J12" s="361"/>
      <c r="K12" s="361"/>
      <c r="L12" s="361"/>
      <c r="M12" s="361"/>
      <c r="N12" s="361"/>
      <c r="O12" s="361"/>
      <c r="P12" s="340"/>
    </row>
    <row r="13" ht="25" customHeight="1" spans="1:16">
      <c r="A13" s="166"/>
      <c r="B13" s="426" t="s">
        <v>50</v>
      </c>
      <c r="C13" s="340"/>
      <c r="D13" s="331"/>
      <c r="E13" s="331"/>
      <c r="F13" s="331"/>
      <c r="G13" s="331"/>
      <c r="H13" s="331"/>
      <c r="I13" s="361"/>
      <c r="J13" s="361"/>
      <c r="K13" s="361"/>
      <c r="L13" s="361"/>
      <c r="M13" s="361"/>
      <c r="N13" s="361"/>
      <c r="O13" s="361"/>
      <c r="P13" s="340"/>
    </row>
    <row r="14" ht="25" customHeight="1" spans="1:16">
      <c r="A14" s="432"/>
      <c r="B14" s="433"/>
      <c r="C14" s="340"/>
      <c r="D14" s="436" t="s">
        <v>117</v>
      </c>
      <c r="E14" s="176"/>
      <c r="F14" s="176"/>
      <c r="G14" s="176"/>
      <c r="H14" s="176"/>
      <c r="I14" s="361"/>
      <c r="J14" s="361"/>
      <c r="K14" s="361"/>
      <c r="L14" s="452"/>
      <c r="M14" s="361"/>
      <c r="N14" s="361"/>
      <c r="O14" s="361"/>
      <c r="P14" s="340"/>
    </row>
    <row r="15" ht="25" customHeight="1" spans="1:16">
      <c r="A15" s="425" t="s">
        <v>118</v>
      </c>
      <c r="B15" s="426" t="s">
        <v>66</v>
      </c>
      <c r="C15" s="340"/>
      <c r="D15" s="176"/>
      <c r="E15" s="176"/>
      <c r="F15" s="176"/>
      <c r="G15" s="176"/>
      <c r="H15" s="176"/>
      <c r="I15" s="361"/>
      <c r="J15" s="361"/>
      <c r="K15" s="361"/>
      <c r="L15" s="452"/>
      <c r="M15" s="361"/>
      <c r="N15" s="361"/>
      <c r="O15" s="361"/>
      <c r="P15" s="340"/>
    </row>
    <row r="16" ht="25" customHeight="1" spans="1:16">
      <c r="A16" s="429"/>
      <c r="B16" s="426" t="s">
        <v>68</v>
      </c>
      <c r="C16" s="340"/>
      <c r="D16" s="361"/>
      <c r="E16" s="361"/>
      <c r="F16" s="361"/>
      <c r="G16" s="361"/>
      <c r="H16" s="361"/>
      <c r="I16" s="361"/>
      <c r="J16" s="361"/>
      <c r="K16" s="452"/>
      <c r="L16" s="452"/>
      <c r="M16" s="361"/>
      <c r="N16" s="361"/>
      <c r="O16" s="361"/>
      <c r="P16" s="340"/>
    </row>
    <row r="17" ht="25" customHeight="1" spans="1:16">
      <c r="A17" s="166"/>
      <c r="B17" s="426" t="s">
        <v>52</v>
      </c>
      <c r="C17" s="340"/>
      <c r="D17" s="437" t="s">
        <v>119</v>
      </c>
      <c r="E17" s="438" t="s">
        <v>120</v>
      </c>
      <c r="F17" s="439" t="s">
        <v>121</v>
      </c>
      <c r="G17" s="439" t="s">
        <v>122</v>
      </c>
      <c r="H17" s="439" t="s">
        <v>121</v>
      </c>
      <c r="I17" s="361"/>
      <c r="J17" s="361"/>
      <c r="K17" s="361"/>
      <c r="L17" s="452"/>
      <c r="M17" s="361"/>
      <c r="N17" s="361"/>
      <c r="O17" s="361"/>
      <c r="P17" s="340"/>
    </row>
    <row r="18" ht="25" customHeight="1" spans="1:16">
      <c r="A18" s="432"/>
      <c r="B18" s="433"/>
      <c r="C18" s="340"/>
      <c r="D18" s="176"/>
      <c r="E18" s="440">
        <v>1</v>
      </c>
      <c r="F18" s="441">
        <v>0.5</v>
      </c>
      <c r="G18" s="442">
        <v>1</v>
      </c>
      <c r="H18" s="441">
        <v>0.37</v>
      </c>
      <c r="I18" s="361"/>
      <c r="J18" s="361"/>
      <c r="K18" s="361"/>
      <c r="L18" s="361"/>
      <c r="M18" s="361"/>
      <c r="N18" s="361"/>
      <c r="O18" s="361"/>
      <c r="P18" s="340"/>
    </row>
    <row r="19" ht="25" customHeight="1" spans="1:16">
      <c r="A19" s="425" t="s">
        <v>123</v>
      </c>
      <c r="B19" s="426" t="s">
        <v>124</v>
      </c>
      <c r="C19" s="340"/>
      <c r="D19" s="176"/>
      <c r="E19" s="440">
        <v>2</v>
      </c>
      <c r="F19" s="443">
        <v>0.3</v>
      </c>
      <c r="G19" s="440">
        <v>2</v>
      </c>
      <c r="H19" s="443">
        <v>0.28</v>
      </c>
      <c r="I19" s="361"/>
      <c r="J19" s="361"/>
      <c r="K19" s="361"/>
      <c r="L19" s="361"/>
      <c r="M19" s="361"/>
      <c r="N19" s="361"/>
      <c r="O19" s="361"/>
      <c r="P19" s="340"/>
    </row>
    <row r="20" ht="25" customHeight="1" spans="1:16">
      <c r="A20" s="429"/>
      <c r="B20" s="203" t="s">
        <v>125</v>
      </c>
      <c r="C20" s="340"/>
      <c r="D20" s="176"/>
      <c r="E20" s="440">
        <v>3</v>
      </c>
      <c r="F20" s="443">
        <v>0.2</v>
      </c>
      <c r="G20" s="440">
        <v>3</v>
      </c>
      <c r="H20" s="443">
        <v>0.2</v>
      </c>
      <c r="I20" s="361"/>
      <c r="J20" s="361"/>
      <c r="K20" s="361"/>
      <c r="L20" s="452"/>
      <c r="M20" s="361"/>
      <c r="N20" s="361"/>
      <c r="O20" s="452"/>
      <c r="P20" s="340"/>
    </row>
    <row r="21" ht="25" customHeight="1" spans="1:16">
      <c r="A21" s="429"/>
      <c r="B21" s="426" t="s">
        <v>126</v>
      </c>
      <c r="C21" s="340"/>
      <c r="D21" s="176"/>
      <c r="E21" s="440"/>
      <c r="F21" s="440"/>
      <c r="G21" s="440">
        <v>4</v>
      </c>
      <c r="H21" s="443">
        <v>0.15</v>
      </c>
      <c r="I21" s="361"/>
      <c r="J21" s="361"/>
      <c r="K21" s="361"/>
      <c r="L21" s="452"/>
      <c r="M21" s="361"/>
      <c r="N21" s="361"/>
      <c r="O21" s="452"/>
      <c r="P21" s="340"/>
    </row>
    <row r="22" ht="25" customHeight="1" spans="1:16">
      <c r="A22" s="432"/>
      <c r="B22" s="433"/>
      <c r="C22" s="340"/>
      <c r="D22" s="361"/>
      <c r="E22" s="361"/>
      <c r="F22" s="361"/>
      <c r="G22" s="361"/>
      <c r="H22" s="361"/>
      <c r="I22" s="361"/>
      <c r="J22" s="361"/>
      <c r="K22" s="361"/>
      <c r="L22" s="452"/>
      <c r="M22" s="361"/>
      <c r="N22" s="361"/>
      <c r="O22" s="452"/>
      <c r="P22" s="340"/>
    </row>
    <row r="23" ht="25" customHeight="1" spans="1:16">
      <c r="A23" s="425" t="s">
        <v>127</v>
      </c>
      <c r="B23" s="444" t="s">
        <v>79</v>
      </c>
      <c r="C23" s="340"/>
      <c r="D23" s="445" t="s">
        <v>128</v>
      </c>
      <c r="E23" s="446" t="s">
        <v>129</v>
      </c>
      <c r="F23" s="446" t="s">
        <v>128</v>
      </c>
      <c r="G23" s="447" t="s">
        <v>130</v>
      </c>
      <c r="H23" s="361"/>
      <c r="I23" s="361"/>
      <c r="J23" s="361"/>
      <c r="K23" s="361"/>
      <c r="L23" s="452"/>
      <c r="M23" s="361"/>
      <c r="N23" s="361"/>
      <c r="O23" s="452"/>
      <c r="P23" s="340"/>
    </row>
    <row r="24" ht="25" customHeight="1" spans="1:16">
      <c r="A24" s="429"/>
      <c r="B24" s="444" t="s">
        <v>85</v>
      </c>
      <c r="C24" s="340"/>
      <c r="D24" s="176"/>
      <c r="E24" s="448">
        <v>1000</v>
      </c>
      <c r="F24" s="449">
        <v>1.7</v>
      </c>
      <c r="G24" s="27"/>
      <c r="H24" s="361"/>
      <c r="I24" s="361"/>
      <c r="J24" s="361"/>
      <c r="K24" s="361"/>
      <c r="L24" s="452"/>
      <c r="M24" s="361"/>
      <c r="N24" s="361"/>
      <c r="O24" s="452"/>
      <c r="P24" s="340"/>
    </row>
    <row r="25" ht="25" customHeight="1" spans="1:16">
      <c r="A25" s="166"/>
      <c r="B25" s="444" t="s">
        <v>89</v>
      </c>
      <c r="C25" s="340"/>
      <c r="D25" s="176"/>
      <c r="E25" s="450">
        <v>800</v>
      </c>
      <c r="F25" s="451">
        <v>1.6</v>
      </c>
      <c r="G25" s="27"/>
      <c r="H25" s="361"/>
      <c r="I25" s="361"/>
      <c r="J25" s="361"/>
      <c r="K25" s="361"/>
      <c r="L25" s="452"/>
      <c r="M25" s="361"/>
      <c r="N25" s="361"/>
      <c r="O25" s="452"/>
      <c r="P25" s="340"/>
    </row>
    <row r="26" ht="25" customHeight="1" spans="1:16">
      <c r="A26" s="432"/>
      <c r="B26" s="433"/>
      <c r="C26" s="340"/>
      <c r="D26" s="176"/>
      <c r="E26" s="448">
        <v>650</v>
      </c>
      <c r="F26" s="449">
        <v>1.5</v>
      </c>
      <c r="G26" s="27"/>
      <c r="H26" s="361"/>
      <c r="I26" s="361"/>
      <c r="J26" s="361"/>
      <c r="K26" s="361"/>
      <c r="L26" s="452"/>
      <c r="M26" s="361"/>
      <c r="N26" s="361"/>
      <c r="O26" s="452"/>
      <c r="P26" s="340"/>
    </row>
    <row r="27" ht="25" customHeight="1" spans="1:16">
      <c r="A27" s="425" t="s">
        <v>131</v>
      </c>
      <c r="B27" s="444" t="s">
        <v>91</v>
      </c>
      <c r="C27" s="340"/>
      <c r="D27" s="176"/>
      <c r="E27" s="448">
        <v>550</v>
      </c>
      <c r="F27" s="449">
        <v>1.4</v>
      </c>
      <c r="G27" s="27"/>
      <c r="H27" s="361"/>
      <c r="I27" s="361"/>
      <c r="J27" s="361"/>
      <c r="K27" s="361"/>
      <c r="L27" s="361"/>
      <c r="M27" s="361"/>
      <c r="N27" s="361"/>
      <c r="O27" s="361"/>
      <c r="P27" s="340"/>
    </row>
    <row r="28" ht="25" customHeight="1" spans="1:16">
      <c r="A28" s="429"/>
      <c r="B28" s="392" t="s">
        <v>77</v>
      </c>
      <c r="C28" s="340"/>
      <c r="D28" s="176"/>
      <c r="E28" s="450">
        <v>450</v>
      </c>
      <c r="F28" s="451">
        <v>1.3</v>
      </c>
      <c r="G28" s="27"/>
      <c r="H28" s="361"/>
      <c r="I28" s="361"/>
      <c r="J28" s="361"/>
      <c r="K28" s="361"/>
      <c r="L28" s="361"/>
      <c r="M28" s="361"/>
      <c r="N28" s="361"/>
      <c r="O28" s="361"/>
      <c r="P28" s="340"/>
    </row>
    <row r="29" ht="25" customHeight="1" spans="1:16">
      <c r="A29" s="166"/>
      <c r="B29" s="444" t="s">
        <v>83</v>
      </c>
      <c r="C29" s="340"/>
      <c r="D29" s="176"/>
      <c r="E29" s="448">
        <v>350</v>
      </c>
      <c r="F29" s="449">
        <v>1.2</v>
      </c>
      <c r="G29" s="27"/>
      <c r="H29" s="361"/>
      <c r="I29" s="361"/>
      <c r="J29" s="361"/>
      <c r="K29" s="361"/>
      <c r="L29" s="361"/>
      <c r="M29" s="361"/>
      <c r="N29" s="361"/>
      <c r="O29" s="361"/>
      <c r="P29" s="340"/>
    </row>
    <row r="30" ht="25" customHeight="1" spans="1:16">
      <c r="A30" s="432"/>
      <c r="B30" s="433"/>
      <c r="C30" s="340"/>
      <c r="D30" s="176"/>
      <c r="E30" s="450">
        <v>250</v>
      </c>
      <c r="F30" s="451">
        <v>1.1</v>
      </c>
      <c r="G30" s="27"/>
      <c r="H30" s="361"/>
      <c r="I30" s="361"/>
      <c r="J30" s="361"/>
      <c r="K30" s="361"/>
      <c r="L30" s="361"/>
      <c r="M30" s="361"/>
      <c r="N30" s="361"/>
      <c r="O30" s="361"/>
      <c r="P30" s="340"/>
    </row>
    <row r="31" ht="25" customHeight="1" spans="1:16">
      <c r="A31" s="425" t="s">
        <v>132</v>
      </c>
      <c r="B31" s="444" t="s">
        <v>75</v>
      </c>
      <c r="C31" s="340"/>
      <c r="D31" s="176"/>
      <c r="E31" s="450" t="s">
        <v>133</v>
      </c>
      <c r="F31" s="451">
        <v>1</v>
      </c>
      <c r="G31" s="27"/>
      <c r="H31" s="361"/>
      <c r="I31" s="361"/>
      <c r="J31" s="361"/>
      <c r="K31" s="361"/>
      <c r="L31" s="361"/>
      <c r="M31" s="361"/>
      <c r="N31" s="361"/>
      <c r="O31" s="361"/>
      <c r="P31" s="340"/>
    </row>
    <row r="32" ht="25" customHeight="1" spans="1:16">
      <c r="A32" s="429"/>
      <c r="B32" s="444" t="s">
        <v>81</v>
      </c>
      <c r="C32" s="340"/>
      <c r="D32" s="361"/>
      <c r="E32" s="361"/>
      <c r="F32" s="361"/>
      <c r="G32" s="361"/>
      <c r="H32" s="361"/>
      <c r="I32" s="361"/>
      <c r="J32" s="361"/>
      <c r="K32" s="361"/>
      <c r="L32" s="361"/>
      <c r="M32" s="361"/>
      <c r="N32" s="361"/>
      <c r="O32" s="361"/>
      <c r="P32" s="340"/>
    </row>
    <row r="33" ht="25" customHeight="1" spans="1:16">
      <c r="A33" s="166"/>
      <c r="B33" s="444" t="s">
        <v>87</v>
      </c>
      <c r="C33" s="340"/>
      <c r="D33" s="361"/>
      <c r="E33" s="361"/>
      <c r="F33" s="452"/>
      <c r="G33" s="452"/>
      <c r="H33" s="361"/>
      <c r="I33" s="361"/>
      <c r="J33" s="361"/>
      <c r="K33" s="361"/>
      <c r="L33" s="361"/>
      <c r="M33" s="361"/>
      <c r="N33" s="361"/>
      <c r="O33" s="361"/>
      <c r="P33" s="340"/>
    </row>
    <row r="34" ht="25" customHeight="1" spans="1:16">
      <c r="A34" s="432"/>
      <c r="B34" s="432"/>
      <c r="C34" s="340"/>
      <c r="D34" s="361"/>
      <c r="E34" s="361"/>
      <c r="F34" s="361"/>
      <c r="G34" s="361"/>
      <c r="H34" s="361"/>
      <c r="I34" s="361"/>
      <c r="J34" s="361"/>
      <c r="K34" s="361"/>
      <c r="L34" s="361"/>
      <c r="M34" s="361"/>
      <c r="N34" s="361"/>
      <c r="O34" s="361"/>
      <c r="P34" s="340"/>
    </row>
    <row r="35" ht="25" customHeight="1" spans="1:16">
      <c r="A35" s="453" t="s">
        <v>123</v>
      </c>
      <c r="B35" s="454" t="s">
        <v>134</v>
      </c>
      <c r="C35" s="455" t="s">
        <v>135</v>
      </c>
      <c r="D35" s="176"/>
      <c r="E35" s="176"/>
      <c r="F35" s="176"/>
      <c r="G35" s="176"/>
      <c r="H35" s="176"/>
      <c r="I35" s="361"/>
      <c r="J35" s="361"/>
      <c r="K35" s="361"/>
      <c r="L35" s="361"/>
      <c r="M35" s="361"/>
      <c r="N35" s="361"/>
      <c r="O35" s="361"/>
      <c r="P35" s="340"/>
    </row>
    <row r="36" ht="25" customHeight="1" spans="1:16">
      <c r="A36" s="453" t="s">
        <v>123</v>
      </c>
      <c r="B36" s="454" t="s">
        <v>95</v>
      </c>
      <c r="C36" s="176"/>
      <c r="D36" s="176"/>
      <c r="E36" s="176"/>
      <c r="F36" s="176"/>
      <c r="G36" s="176"/>
      <c r="H36" s="176"/>
      <c r="I36" s="361"/>
      <c r="J36" s="452"/>
      <c r="K36" s="361"/>
      <c r="L36" s="361"/>
      <c r="M36" s="452"/>
      <c r="N36" s="361"/>
      <c r="O36" s="361"/>
      <c r="P36" s="340"/>
    </row>
    <row r="37" ht="25" customHeight="1" spans="1:16">
      <c r="A37" s="456" t="s">
        <v>123</v>
      </c>
      <c r="B37" s="457" t="s">
        <v>136</v>
      </c>
      <c r="C37" s="176"/>
      <c r="D37" s="176"/>
      <c r="E37" s="176"/>
      <c r="F37" s="176"/>
      <c r="G37" s="176"/>
      <c r="H37" s="176"/>
      <c r="I37" s="361"/>
      <c r="J37" s="452"/>
      <c r="K37" s="361"/>
      <c r="L37" s="361"/>
      <c r="M37" s="452"/>
      <c r="N37" s="361"/>
      <c r="O37" s="361"/>
      <c r="P37" s="340"/>
    </row>
    <row r="38" ht="25" customHeight="1" spans="1:16">
      <c r="A38" s="458" t="s">
        <v>137</v>
      </c>
      <c r="B38" s="454" t="s">
        <v>138</v>
      </c>
      <c r="C38" s="176"/>
      <c r="D38" s="176"/>
      <c r="E38" s="176"/>
      <c r="F38" s="176"/>
      <c r="G38" s="176"/>
      <c r="H38" s="176"/>
      <c r="I38" s="361"/>
      <c r="J38" s="452"/>
      <c r="K38" s="361"/>
      <c r="L38" s="361"/>
      <c r="M38" s="452"/>
      <c r="N38" s="361"/>
      <c r="O38" s="361"/>
      <c r="P38" s="340"/>
    </row>
    <row r="39" ht="25" customHeight="1" spans="1:16">
      <c r="A39" s="453" t="s">
        <v>137</v>
      </c>
      <c r="B39" s="454" t="s">
        <v>43</v>
      </c>
      <c r="C39" s="176"/>
      <c r="D39" s="176"/>
      <c r="E39" s="176"/>
      <c r="F39" s="176"/>
      <c r="G39" s="176"/>
      <c r="H39" s="176"/>
      <c r="I39" s="132"/>
      <c r="J39" s="452"/>
      <c r="K39" s="361"/>
      <c r="L39" s="361"/>
      <c r="M39" s="452"/>
      <c r="N39" s="132"/>
      <c r="O39" s="132"/>
      <c r="P39" s="340"/>
    </row>
    <row r="40" ht="25" customHeight="1" spans="1:16">
      <c r="A40" s="459" t="s">
        <v>137</v>
      </c>
      <c r="B40" s="460" t="s">
        <v>48</v>
      </c>
      <c r="C40" s="176"/>
      <c r="D40" s="176"/>
      <c r="E40" s="176"/>
      <c r="F40" s="176"/>
      <c r="G40" s="176"/>
      <c r="H40" s="176"/>
      <c r="I40" s="132"/>
      <c r="J40" s="452"/>
      <c r="K40" s="361"/>
      <c r="L40" s="361"/>
      <c r="M40" s="452"/>
      <c r="N40" s="132"/>
      <c r="O40" s="132"/>
      <c r="P40" s="340"/>
    </row>
    <row r="41" ht="25" customHeight="1" spans="1:16">
      <c r="A41" s="453" t="s">
        <v>139</v>
      </c>
      <c r="B41" s="461" t="s">
        <v>140</v>
      </c>
      <c r="C41" s="462"/>
      <c r="D41" s="176"/>
      <c r="E41" s="176"/>
      <c r="F41" s="176"/>
      <c r="G41" s="176"/>
      <c r="H41" s="176"/>
      <c r="I41" s="361"/>
      <c r="J41" s="452"/>
      <c r="K41" s="361"/>
      <c r="L41" s="361"/>
      <c r="M41" s="452"/>
      <c r="N41" s="361"/>
      <c r="O41" s="361"/>
      <c r="P41" s="340"/>
    </row>
    <row r="42" ht="25" customHeight="1" spans="1:16">
      <c r="A42" s="361"/>
      <c r="B42" s="361"/>
      <c r="C42" s="361"/>
      <c r="D42" s="361"/>
      <c r="E42" s="361"/>
      <c r="F42" s="361"/>
      <c r="G42" s="361"/>
      <c r="H42" s="361"/>
      <c r="I42" s="361"/>
      <c r="J42" s="452"/>
      <c r="K42" s="361"/>
      <c r="L42" s="361"/>
      <c r="M42" s="452"/>
      <c r="N42" s="361"/>
      <c r="O42" s="361"/>
      <c r="P42" s="340"/>
    </row>
    <row r="43" ht="25" customHeight="1" spans="1:16">
      <c r="A43" s="361"/>
      <c r="B43" s="361"/>
      <c r="C43" s="361"/>
      <c r="D43" s="361"/>
      <c r="E43" s="361"/>
      <c r="F43" s="361"/>
      <c r="G43" s="361"/>
      <c r="H43" s="361"/>
      <c r="I43" s="361"/>
      <c r="J43" s="452"/>
      <c r="K43" s="361"/>
      <c r="L43" s="361"/>
      <c r="M43" s="452"/>
      <c r="N43" s="361"/>
      <c r="O43" s="361"/>
      <c r="P43" s="340"/>
    </row>
    <row r="44" ht="25" customHeight="1" spans="1:16">
      <c r="A44" s="361"/>
      <c r="B44" s="361"/>
      <c r="C44" s="361"/>
      <c r="D44" s="361"/>
      <c r="E44" s="361"/>
      <c r="F44" s="361"/>
      <c r="G44" s="361"/>
      <c r="H44" s="361"/>
      <c r="I44" s="361"/>
      <c r="J44" s="361"/>
      <c r="K44" s="361"/>
      <c r="L44" s="361"/>
      <c r="M44" s="361"/>
      <c r="N44" s="361"/>
      <c r="O44" s="361"/>
      <c r="P44" s="340"/>
    </row>
    <row r="45" ht="25" customHeight="1" spans="1:16">
      <c r="A45" s="361"/>
      <c r="B45" s="361"/>
      <c r="C45" s="361"/>
      <c r="D45" s="361"/>
      <c r="E45" s="361"/>
      <c r="F45" s="361"/>
      <c r="G45" s="361"/>
      <c r="H45" s="361"/>
      <c r="I45" s="361"/>
      <c r="J45" s="361"/>
      <c r="K45" s="361"/>
      <c r="L45" s="361"/>
      <c r="M45" s="361"/>
      <c r="N45" s="361"/>
      <c r="O45" s="361"/>
      <c r="P45" s="340"/>
    </row>
    <row r="46" ht="25" customHeight="1" spans="1:16">
      <c r="A46" s="361"/>
      <c r="B46" s="361"/>
      <c r="C46" s="361"/>
      <c r="D46" s="361"/>
      <c r="E46" s="361"/>
      <c r="F46" s="361"/>
      <c r="G46" s="361"/>
      <c r="H46" s="361"/>
      <c r="I46" s="361"/>
      <c r="J46" s="361"/>
      <c r="K46" s="361"/>
      <c r="L46" s="361"/>
      <c r="M46" s="361"/>
      <c r="N46" s="361"/>
      <c r="O46" s="361"/>
      <c r="P46" s="340"/>
    </row>
    <row r="47" ht="25" customHeight="1" spans="1:16">
      <c r="A47" s="361"/>
      <c r="B47" s="361"/>
      <c r="C47" s="361"/>
      <c r="D47" s="361"/>
      <c r="E47" s="361"/>
      <c r="F47" s="361"/>
      <c r="G47" s="361"/>
      <c r="H47" s="361"/>
      <c r="I47" s="361"/>
      <c r="J47" s="361"/>
      <c r="K47" s="361"/>
      <c r="L47" s="361"/>
      <c r="M47" s="361"/>
      <c r="N47" s="361"/>
      <c r="O47" s="361"/>
      <c r="P47" s="340"/>
    </row>
    <row r="48" ht="25" customHeight="1" spans="1:16">
      <c r="A48" s="361"/>
      <c r="B48" s="361"/>
      <c r="C48" s="361"/>
      <c r="D48" s="361"/>
      <c r="E48" s="361"/>
      <c r="F48" s="361"/>
      <c r="G48" s="361"/>
      <c r="H48" s="361"/>
      <c r="I48" s="361"/>
      <c r="J48" s="361"/>
      <c r="K48" s="361"/>
      <c r="L48" s="361"/>
      <c r="M48" s="361"/>
      <c r="N48" s="361"/>
      <c r="O48" s="361"/>
      <c r="P48" s="340"/>
    </row>
    <row r="49" ht="25" customHeight="1" spans="1:16">
      <c r="A49" s="361"/>
      <c r="B49" s="361"/>
      <c r="C49" s="361"/>
      <c r="D49" s="361"/>
      <c r="E49" s="361"/>
      <c r="F49" s="361"/>
      <c r="G49" s="361"/>
      <c r="H49" s="361"/>
      <c r="I49" s="361"/>
      <c r="J49" s="361"/>
      <c r="K49" s="361"/>
      <c r="L49" s="361"/>
      <c r="M49" s="361"/>
      <c r="N49" s="361"/>
      <c r="O49" s="361"/>
      <c r="P49" s="340"/>
    </row>
    <row r="50" ht="25" customHeight="1" spans="1:16">
      <c r="A50" s="361"/>
      <c r="B50" s="361"/>
      <c r="C50" s="361"/>
      <c r="D50" s="361"/>
      <c r="E50" s="361"/>
      <c r="F50" s="361"/>
      <c r="G50" s="361"/>
      <c r="H50" s="361"/>
      <c r="I50" s="361"/>
      <c r="J50" s="361"/>
      <c r="K50" s="361"/>
      <c r="L50" s="361"/>
      <c r="M50" s="361"/>
      <c r="N50" s="361"/>
      <c r="O50" s="361"/>
      <c r="P50" s="340"/>
    </row>
    <row r="51" ht="25" customHeight="1" spans="1:16">
      <c r="A51" s="361"/>
      <c r="B51" s="361"/>
      <c r="C51" s="361"/>
      <c r="D51" s="361"/>
      <c r="E51" s="361"/>
      <c r="F51" s="361"/>
      <c r="G51" s="361"/>
      <c r="H51" s="361"/>
      <c r="I51" s="361"/>
      <c r="J51" s="361"/>
      <c r="K51" s="361"/>
      <c r="L51" s="361"/>
      <c r="M51" s="361"/>
      <c r="N51" s="361"/>
      <c r="O51" s="361"/>
      <c r="P51" s="340"/>
    </row>
    <row r="52" ht="25" customHeight="1" spans="1:16">
      <c r="A52" s="361"/>
      <c r="B52" s="361"/>
      <c r="C52" s="361"/>
      <c r="D52" s="361"/>
      <c r="E52" s="361"/>
      <c r="F52" s="361"/>
      <c r="G52" s="361"/>
      <c r="H52" s="361"/>
      <c r="I52" s="361"/>
      <c r="J52" s="361"/>
      <c r="K52" s="361"/>
      <c r="L52" s="361"/>
      <c r="M52" s="361"/>
      <c r="N52" s="361"/>
      <c r="O52" s="361"/>
      <c r="P52" s="340"/>
    </row>
    <row r="53" ht="25" customHeight="1" spans="1:16">
      <c r="A53" s="361"/>
      <c r="B53" s="361"/>
      <c r="C53" s="361"/>
      <c r="D53" s="361"/>
      <c r="E53" s="361"/>
      <c r="F53" s="361"/>
      <c r="G53" s="361"/>
      <c r="H53" s="361"/>
      <c r="I53" s="361"/>
      <c r="J53" s="361"/>
      <c r="K53" s="361"/>
      <c r="L53" s="361"/>
      <c r="M53" s="361"/>
      <c r="N53" s="361"/>
      <c r="O53" s="361"/>
      <c r="P53" s="340"/>
    </row>
    <row r="54" ht="25" customHeight="1" spans="1:16">
      <c r="A54" s="361"/>
      <c r="B54" s="361"/>
      <c r="C54" s="361"/>
      <c r="D54" s="361"/>
      <c r="E54" s="361"/>
      <c r="F54" s="361"/>
      <c r="G54" s="361"/>
      <c r="H54" s="361"/>
      <c r="I54" s="361"/>
      <c r="J54" s="361"/>
      <c r="K54" s="361"/>
      <c r="L54" s="361"/>
      <c r="M54" s="361"/>
      <c r="N54" s="361"/>
      <c r="O54" s="361"/>
      <c r="P54" s="340"/>
    </row>
    <row r="55" ht="25" customHeight="1" spans="1:16">
      <c r="A55" s="361"/>
      <c r="B55" s="361"/>
      <c r="C55" s="361"/>
      <c r="D55" s="361"/>
      <c r="E55" s="361"/>
      <c r="F55" s="361"/>
      <c r="G55" s="361"/>
      <c r="H55" s="361"/>
      <c r="I55" s="361"/>
      <c r="J55" s="361"/>
      <c r="K55" s="361"/>
      <c r="L55" s="361"/>
      <c r="M55" s="361"/>
      <c r="N55" s="361"/>
      <c r="O55" s="361"/>
      <c r="P55" s="340"/>
    </row>
    <row r="56" ht="25" customHeight="1" spans="1:16">
      <c r="A56" s="361"/>
      <c r="B56" s="361"/>
      <c r="C56" s="361"/>
      <c r="D56" s="361"/>
      <c r="E56" s="361"/>
      <c r="F56" s="361"/>
      <c r="G56" s="361"/>
      <c r="H56" s="361"/>
      <c r="I56" s="361"/>
      <c r="J56" s="361"/>
      <c r="K56" s="361"/>
      <c r="L56" s="361"/>
      <c r="M56" s="361"/>
      <c r="N56" s="361"/>
      <c r="O56" s="361"/>
      <c r="P56" s="340"/>
    </row>
    <row r="57" ht="25" customHeight="1" spans="1:16">
      <c r="A57" s="361"/>
      <c r="B57" s="361"/>
      <c r="C57" s="361"/>
      <c r="D57" s="361"/>
      <c r="E57" s="361"/>
      <c r="F57" s="361"/>
      <c r="G57" s="361"/>
      <c r="H57" s="361"/>
      <c r="I57" s="361"/>
      <c r="J57" s="361"/>
      <c r="K57" s="361"/>
      <c r="L57" s="361"/>
      <c r="M57" s="361"/>
      <c r="N57" s="361"/>
      <c r="O57" s="361"/>
      <c r="P57" s="340"/>
    </row>
    <row r="58" ht="25" customHeight="1" spans="1:16">
      <c r="A58" s="361"/>
      <c r="B58" s="361"/>
      <c r="C58" s="361"/>
      <c r="D58" s="361"/>
      <c r="E58" s="361"/>
      <c r="F58" s="361"/>
      <c r="G58" s="361"/>
      <c r="H58" s="361"/>
      <c r="I58" s="361"/>
      <c r="J58" s="361"/>
      <c r="K58" s="361"/>
      <c r="L58" s="361"/>
      <c r="M58" s="361"/>
      <c r="N58" s="361"/>
      <c r="O58" s="361"/>
      <c r="P58" s="340"/>
    </row>
    <row r="59" ht="25" customHeight="1" spans="1:16">
      <c r="A59" s="361"/>
      <c r="B59" s="361"/>
      <c r="C59" s="361"/>
      <c r="D59" s="361"/>
      <c r="E59" s="361"/>
      <c r="F59" s="361"/>
      <c r="G59" s="361"/>
      <c r="H59" s="361"/>
      <c r="I59" s="361"/>
      <c r="J59" s="361"/>
      <c r="K59" s="361"/>
      <c r="L59" s="361"/>
      <c r="M59" s="361"/>
      <c r="N59" s="361"/>
      <c r="O59" s="361"/>
      <c r="P59" s="340"/>
    </row>
    <row r="60" ht="25" customHeight="1" spans="1:16">
      <c r="A60" s="361"/>
      <c r="B60" s="361"/>
      <c r="C60" s="361"/>
      <c r="D60" s="361"/>
      <c r="E60" s="361"/>
      <c r="F60" s="361"/>
      <c r="G60" s="361"/>
      <c r="H60" s="361"/>
      <c r="I60" s="361"/>
      <c r="J60" s="361"/>
      <c r="K60" s="361"/>
      <c r="L60" s="361"/>
      <c r="M60" s="361"/>
      <c r="N60" s="361"/>
      <c r="O60" s="361"/>
      <c r="P60" s="340"/>
    </row>
    <row r="61" ht="25" customHeight="1" spans="1:16">
      <c r="A61" s="361"/>
      <c r="B61" s="361"/>
      <c r="C61" s="361"/>
      <c r="D61" s="361"/>
      <c r="E61" s="361"/>
      <c r="F61" s="361"/>
      <c r="G61" s="361"/>
      <c r="H61" s="361"/>
      <c r="I61" s="361"/>
      <c r="J61" s="361"/>
      <c r="K61" s="361"/>
      <c r="L61" s="361"/>
      <c r="M61" s="361"/>
      <c r="N61" s="361"/>
      <c r="O61" s="361"/>
      <c r="P61" s="340"/>
    </row>
    <row r="62" ht="25" customHeight="1" spans="1:16">
      <c r="A62" s="361"/>
      <c r="B62" s="361"/>
      <c r="C62" s="361"/>
      <c r="D62" s="361"/>
      <c r="E62" s="361"/>
      <c r="F62" s="361"/>
      <c r="G62" s="361"/>
      <c r="H62" s="361"/>
      <c r="I62" s="361"/>
      <c r="J62" s="361"/>
      <c r="K62" s="361"/>
      <c r="L62" s="361"/>
      <c r="M62" s="361"/>
      <c r="N62" s="361"/>
      <c r="O62" s="361"/>
      <c r="P62" s="340"/>
    </row>
    <row r="63" ht="25" customHeight="1" spans="1:16">
      <c r="A63" s="361"/>
      <c r="B63" s="361"/>
      <c r="C63" s="361"/>
      <c r="D63" s="361"/>
      <c r="E63" s="361"/>
      <c r="F63" s="361"/>
      <c r="G63" s="361"/>
      <c r="H63" s="361"/>
      <c r="I63" s="361"/>
      <c r="J63" s="361"/>
      <c r="K63" s="361"/>
      <c r="L63" s="361"/>
      <c r="M63" s="361"/>
      <c r="N63" s="361"/>
      <c r="O63" s="361"/>
      <c r="P63" s="340"/>
    </row>
    <row r="64" ht="25" customHeight="1" spans="1:16">
      <c r="A64" s="361"/>
      <c r="B64" s="361"/>
      <c r="C64" s="361"/>
      <c r="D64" s="361"/>
      <c r="E64" s="361"/>
      <c r="F64" s="361"/>
      <c r="G64" s="361"/>
      <c r="H64" s="361"/>
      <c r="I64" s="361"/>
      <c r="J64" s="361"/>
      <c r="K64" s="361"/>
      <c r="L64" s="361"/>
      <c r="M64" s="361"/>
      <c r="N64" s="361"/>
      <c r="O64" s="361"/>
      <c r="P64" s="340"/>
    </row>
    <row r="65" ht="25" customHeight="1" spans="1:16">
      <c r="A65" s="361"/>
      <c r="B65" s="361"/>
      <c r="C65" s="361"/>
      <c r="D65" s="361"/>
      <c r="E65" s="361"/>
      <c r="F65" s="361"/>
      <c r="G65" s="361"/>
      <c r="H65" s="361"/>
      <c r="I65" s="361"/>
      <c r="J65" s="361"/>
      <c r="K65" s="361"/>
      <c r="L65" s="361"/>
      <c r="M65" s="361"/>
      <c r="N65" s="361"/>
      <c r="O65" s="361"/>
      <c r="P65" s="340"/>
    </row>
    <row r="66" ht="25" customHeight="1" spans="1:16">
      <c r="A66" s="361"/>
      <c r="B66" s="361"/>
      <c r="C66" s="361"/>
      <c r="D66" s="361"/>
      <c r="E66" s="361"/>
      <c r="F66" s="361"/>
      <c r="G66" s="361"/>
      <c r="H66" s="361"/>
      <c r="I66" s="361"/>
      <c r="J66" s="361"/>
      <c r="K66" s="361"/>
      <c r="L66" s="361"/>
      <c r="M66" s="361"/>
      <c r="N66" s="361"/>
      <c r="O66" s="361"/>
      <c r="P66" s="340"/>
    </row>
    <row r="67" ht="25" customHeight="1" spans="1:16">
      <c r="A67" s="361"/>
      <c r="B67" s="361"/>
      <c r="C67" s="361"/>
      <c r="D67" s="361"/>
      <c r="E67" s="361"/>
      <c r="F67" s="361"/>
      <c r="G67" s="361"/>
      <c r="H67" s="361"/>
      <c r="I67" s="361"/>
      <c r="J67" s="361"/>
      <c r="K67" s="361"/>
      <c r="L67" s="361"/>
      <c r="M67" s="361"/>
      <c r="N67" s="361"/>
      <c r="O67" s="361"/>
      <c r="P67" s="340"/>
    </row>
    <row r="68" ht="25" customHeight="1" spans="1:16">
      <c r="A68" s="361"/>
      <c r="B68" s="361"/>
      <c r="C68" s="361"/>
      <c r="D68" s="361"/>
      <c r="E68" s="361"/>
      <c r="F68" s="361"/>
      <c r="G68" s="361"/>
      <c r="H68" s="361"/>
      <c r="I68" s="361"/>
      <c r="J68" s="361"/>
      <c r="K68" s="361"/>
      <c r="L68" s="361"/>
      <c r="M68" s="361"/>
      <c r="N68" s="361"/>
      <c r="O68" s="361"/>
      <c r="P68" s="340"/>
    </row>
    <row r="69" ht="25" customHeight="1" spans="1:16">
      <c r="A69" s="361"/>
      <c r="B69" s="361"/>
      <c r="C69" s="361"/>
      <c r="D69" s="361"/>
      <c r="E69" s="361"/>
      <c r="F69" s="361"/>
      <c r="G69" s="361"/>
      <c r="H69" s="361"/>
      <c r="I69" s="361"/>
      <c r="J69" s="361"/>
      <c r="K69" s="361"/>
      <c r="L69" s="361"/>
      <c r="M69" s="361"/>
      <c r="N69" s="361"/>
      <c r="O69" s="361"/>
      <c r="P69" s="340"/>
    </row>
    <row r="70" ht="25" customHeight="1" spans="1:16">
      <c r="A70" s="361"/>
      <c r="B70" s="361"/>
      <c r="C70" s="361"/>
      <c r="D70" s="361"/>
      <c r="E70" s="361"/>
      <c r="F70" s="361"/>
      <c r="G70" s="361"/>
      <c r="H70" s="361"/>
      <c r="I70" s="361"/>
      <c r="J70" s="361"/>
      <c r="K70" s="361"/>
      <c r="L70" s="361"/>
      <c r="M70" s="361"/>
      <c r="N70" s="361"/>
      <c r="O70" s="361"/>
      <c r="P70" s="340"/>
    </row>
    <row r="71" ht="25" customHeight="1" spans="1:16">
      <c r="A71" s="361"/>
      <c r="B71" s="361"/>
      <c r="C71" s="361"/>
      <c r="D71" s="361"/>
      <c r="E71" s="361"/>
      <c r="F71" s="361"/>
      <c r="G71" s="361"/>
      <c r="H71" s="361"/>
      <c r="I71" s="361"/>
      <c r="J71" s="361"/>
      <c r="K71" s="361"/>
      <c r="L71" s="361"/>
      <c r="M71" s="361"/>
      <c r="N71" s="361"/>
      <c r="O71" s="361"/>
      <c r="P71" s="340"/>
    </row>
    <row r="72" ht="25" customHeight="1" spans="1:16">
      <c r="A72" s="361"/>
      <c r="B72" s="361"/>
      <c r="C72" s="361"/>
      <c r="D72" s="361"/>
      <c r="E72" s="361"/>
      <c r="F72" s="361"/>
      <c r="G72" s="361"/>
      <c r="H72" s="361"/>
      <c r="I72" s="361"/>
      <c r="J72" s="361"/>
      <c r="K72" s="361"/>
      <c r="L72" s="361"/>
      <c r="M72" s="361"/>
      <c r="N72" s="361"/>
      <c r="O72" s="361"/>
      <c r="P72" s="340"/>
    </row>
    <row r="73" ht="25" customHeight="1" spans="1:16">
      <c r="A73" s="361"/>
      <c r="B73" s="361"/>
      <c r="C73" s="361"/>
      <c r="D73" s="361"/>
      <c r="E73" s="361"/>
      <c r="F73" s="361"/>
      <c r="G73" s="361"/>
      <c r="H73" s="361"/>
      <c r="I73" s="361"/>
      <c r="J73" s="361"/>
      <c r="K73" s="361"/>
      <c r="L73" s="361"/>
      <c r="M73" s="361"/>
      <c r="N73" s="361"/>
      <c r="O73" s="361"/>
      <c r="P73" s="340"/>
    </row>
    <row r="74" ht="25" customHeight="1" spans="1:16">
      <c r="A74" s="361"/>
      <c r="B74" s="361"/>
      <c r="C74" s="361"/>
      <c r="D74" s="361"/>
      <c r="E74" s="361"/>
      <c r="F74" s="361"/>
      <c r="G74" s="361"/>
      <c r="H74" s="361"/>
      <c r="I74" s="361"/>
      <c r="J74" s="361"/>
      <c r="K74" s="361"/>
      <c r="L74" s="361"/>
      <c r="M74" s="361"/>
      <c r="N74" s="361"/>
      <c r="O74" s="361"/>
      <c r="P74" s="340"/>
    </row>
    <row r="75" ht="25" customHeight="1" spans="1:16">
      <c r="A75" s="361"/>
      <c r="B75" s="361"/>
      <c r="C75" s="361"/>
      <c r="D75" s="361"/>
      <c r="E75" s="361"/>
      <c r="F75" s="361"/>
      <c r="G75" s="361"/>
      <c r="H75" s="361"/>
      <c r="I75" s="361"/>
      <c r="J75" s="361"/>
      <c r="K75" s="361"/>
      <c r="L75" s="361"/>
      <c r="M75" s="361"/>
      <c r="N75" s="361"/>
      <c r="O75" s="361"/>
      <c r="P75" s="340"/>
    </row>
    <row r="76" ht="25" customHeight="1" spans="1:16">
      <c r="A76" s="361"/>
      <c r="B76" s="361"/>
      <c r="C76" s="361"/>
      <c r="D76" s="361"/>
      <c r="E76" s="361"/>
      <c r="F76" s="361"/>
      <c r="G76" s="361"/>
      <c r="H76" s="361"/>
      <c r="I76" s="361"/>
      <c r="J76" s="361"/>
      <c r="K76" s="361"/>
      <c r="L76" s="361"/>
      <c r="M76" s="361"/>
      <c r="N76" s="361"/>
      <c r="O76" s="361"/>
      <c r="P76" s="340"/>
    </row>
    <row r="77" ht="25" customHeight="1" spans="1:16">
      <c r="A77" s="361"/>
      <c r="B77" s="361"/>
      <c r="C77" s="361"/>
      <c r="D77" s="361"/>
      <c r="E77" s="361"/>
      <c r="F77" s="361"/>
      <c r="G77" s="361"/>
      <c r="H77" s="361"/>
      <c r="I77" s="361"/>
      <c r="J77" s="361"/>
      <c r="K77" s="361"/>
      <c r="L77" s="361"/>
      <c r="M77" s="361"/>
      <c r="N77" s="361"/>
      <c r="O77" s="361"/>
      <c r="P77" s="340"/>
    </row>
    <row r="78" ht="25" customHeight="1" spans="1:16">
      <c r="A78" s="361"/>
      <c r="B78" s="361"/>
      <c r="C78" s="361"/>
      <c r="D78" s="361"/>
      <c r="E78" s="361"/>
      <c r="F78" s="361"/>
      <c r="G78" s="361"/>
      <c r="H78" s="361"/>
      <c r="I78" s="361"/>
      <c r="J78" s="361"/>
      <c r="K78" s="361"/>
      <c r="L78" s="361"/>
      <c r="M78" s="361"/>
      <c r="N78" s="361"/>
      <c r="O78" s="361"/>
      <c r="P78" s="340"/>
    </row>
    <row r="79" ht="25" customHeight="1" spans="1:16">
      <c r="A79" s="361"/>
      <c r="B79" s="361"/>
      <c r="C79" s="361"/>
      <c r="D79" s="361"/>
      <c r="E79" s="361"/>
      <c r="F79" s="361"/>
      <c r="G79" s="361"/>
      <c r="H79" s="361"/>
      <c r="I79" s="361"/>
      <c r="J79" s="361"/>
      <c r="K79" s="361"/>
      <c r="L79" s="361"/>
      <c r="M79" s="361"/>
      <c r="N79" s="361"/>
      <c r="O79" s="361"/>
      <c r="P79" s="340"/>
    </row>
    <row r="80" ht="25" customHeight="1" spans="1:16">
      <c r="A80" s="361"/>
      <c r="B80" s="361"/>
      <c r="C80" s="361"/>
      <c r="D80" s="361"/>
      <c r="E80" s="361"/>
      <c r="F80" s="361"/>
      <c r="G80" s="361"/>
      <c r="H80" s="361"/>
      <c r="I80" s="361"/>
      <c r="J80" s="361"/>
      <c r="K80" s="361"/>
      <c r="L80" s="361"/>
      <c r="M80" s="361"/>
      <c r="N80" s="361"/>
      <c r="O80" s="361"/>
      <c r="P80" s="340"/>
    </row>
    <row r="81" ht="25" customHeight="1" spans="1:16">
      <c r="A81" s="361"/>
      <c r="B81" s="361"/>
      <c r="C81" s="361"/>
      <c r="D81" s="361"/>
      <c r="E81" s="361"/>
      <c r="F81" s="361"/>
      <c r="G81" s="361"/>
      <c r="H81" s="361"/>
      <c r="I81" s="361"/>
      <c r="J81" s="361"/>
      <c r="K81" s="361"/>
      <c r="L81" s="361"/>
      <c r="M81" s="361"/>
      <c r="N81" s="361"/>
      <c r="O81" s="361"/>
      <c r="P81" s="340"/>
    </row>
    <row r="82" ht="25" customHeight="1" spans="1:16">
      <c r="A82" s="361"/>
      <c r="B82" s="361"/>
      <c r="C82" s="361"/>
      <c r="D82" s="361"/>
      <c r="E82" s="361"/>
      <c r="F82" s="361"/>
      <c r="G82" s="361"/>
      <c r="H82" s="361"/>
      <c r="I82" s="361"/>
      <c r="J82" s="361"/>
      <c r="K82" s="361"/>
      <c r="L82" s="361"/>
      <c r="M82" s="361"/>
      <c r="N82" s="361"/>
      <c r="O82" s="361"/>
      <c r="P82" s="340"/>
    </row>
    <row r="83" ht="25" customHeight="1" spans="1:16">
      <c r="A83" s="361"/>
      <c r="B83" s="361"/>
      <c r="C83" s="361"/>
      <c r="D83" s="361"/>
      <c r="E83" s="361"/>
      <c r="F83" s="361"/>
      <c r="G83" s="361"/>
      <c r="H83" s="361"/>
      <c r="I83" s="361"/>
      <c r="J83" s="361"/>
      <c r="K83" s="361"/>
      <c r="L83" s="361"/>
      <c r="M83" s="361"/>
      <c r="N83" s="361"/>
      <c r="O83" s="361"/>
      <c r="P83" s="340"/>
    </row>
    <row r="84" ht="25" customHeight="1" spans="1:16">
      <c r="A84" s="361"/>
      <c r="B84" s="361"/>
      <c r="C84" s="361"/>
      <c r="D84" s="361"/>
      <c r="E84" s="361"/>
      <c r="F84" s="361"/>
      <c r="G84" s="361"/>
      <c r="H84" s="361"/>
      <c r="I84" s="361"/>
      <c r="J84" s="361"/>
      <c r="K84" s="361"/>
      <c r="L84" s="361"/>
      <c r="M84" s="361"/>
      <c r="N84" s="361"/>
      <c r="O84" s="361"/>
      <c r="P84" s="340"/>
    </row>
    <row r="85" ht="25" customHeight="1" spans="1:16">
      <c r="A85" s="361"/>
      <c r="B85" s="361"/>
      <c r="C85" s="361"/>
      <c r="D85" s="361"/>
      <c r="E85" s="361"/>
      <c r="F85" s="361"/>
      <c r="G85" s="361"/>
      <c r="H85" s="361"/>
      <c r="I85" s="361"/>
      <c r="J85" s="361"/>
      <c r="K85" s="361"/>
      <c r="L85" s="361"/>
      <c r="M85" s="361"/>
      <c r="N85" s="361"/>
      <c r="O85" s="361"/>
      <c r="P85" s="340"/>
    </row>
    <row r="86" ht="25" customHeight="1" spans="1:16">
      <c r="A86" s="361"/>
      <c r="B86" s="361"/>
      <c r="C86" s="361"/>
      <c r="D86" s="361"/>
      <c r="E86" s="361"/>
      <c r="F86" s="361"/>
      <c r="G86" s="361"/>
      <c r="H86" s="361"/>
      <c r="I86" s="361"/>
      <c r="J86" s="361"/>
      <c r="K86" s="361"/>
      <c r="L86" s="361"/>
      <c r="M86" s="361"/>
      <c r="N86" s="361"/>
      <c r="O86" s="361"/>
      <c r="P86" s="340"/>
    </row>
    <row r="87" ht="25" customHeight="1" spans="1:16">
      <c r="A87" s="361"/>
      <c r="B87" s="361"/>
      <c r="C87" s="361"/>
      <c r="D87" s="361"/>
      <c r="E87" s="361"/>
      <c r="F87" s="361"/>
      <c r="G87" s="361"/>
      <c r="H87" s="361"/>
      <c r="I87" s="361"/>
      <c r="J87" s="361"/>
      <c r="K87" s="361"/>
      <c r="L87" s="361"/>
      <c r="M87" s="361"/>
      <c r="N87" s="361"/>
      <c r="O87" s="361"/>
      <c r="P87" s="340"/>
    </row>
    <row r="88" ht="25" customHeight="1" spans="1:16">
      <c r="A88" s="361"/>
      <c r="B88" s="361"/>
      <c r="C88" s="361"/>
      <c r="D88" s="361"/>
      <c r="E88" s="361"/>
      <c r="F88" s="361"/>
      <c r="G88" s="361"/>
      <c r="H88" s="361"/>
      <c r="I88" s="361"/>
      <c r="J88" s="361"/>
      <c r="K88" s="361"/>
      <c r="L88" s="361"/>
      <c r="M88" s="361"/>
      <c r="N88" s="361"/>
      <c r="O88" s="361"/>
      <c r="P88" s="340"/>
    </row>
    <row r="89" ht="25" customHeight="1" spans="1:16">
      <c r="A89" s="361"/>
      <c r="B89" s="361"/>
      <c r="C89" s="361"/>
      <c r="D89" s="361"/>
      <c r="E89" s="361"/>
      <c r="F89" s="361"/>
      <c r="G89" s="361"/>
      <c r="H89" s="361"/>
      <c r="I89" s="361"/>
      <c r="J89" s="361"/>
      <c r="K89" s="361"/>
      <c r="L89" s="361"/>
      <c r="M89" s="361"/>
      <c r="N89" s="361"/>
      <c r="O89" s="361"/>
      <c r="P89" s="340"/>
    </row>
    <row r="90" ht="25" customHeight="1" spans="1:16">
      <c r="A90" s="361"/>
      <c r="B90" s="361"/>
      <c r="C90" s="361"/>
      <c r="D90" s="361"/>
      <c r="E90" s="361"/>
      <c r="F90" s="361"/>
      <c r="G90" s="361"/>
      <c r="H90" s="361"/>
      <c r="I90" s="361"/>
      <c r="J90" s="361"/>
      <c r="K90" s="361"/>
      <c r="L90" s="361"/>
      <c r="M90" s="361"/>
      <c r="N90" s="361"/>
      <c r="O90" s="361"/>
      <c r="P90" s="340"/>
    </row>
    <row r="91" ht="25" customHeight="1" spans="1:16">
      <c r="A91" s="361"/>
      <c r="B91" s="361"/>
      <c r="C91" s="361"/>
      <c r="D91" s="361"/>
      <c r="E91" s="361"/>
      <c r="F91" s="361"/>
      <c r="G91" s="361"/>
      <c r="H91" s="361"/>
      <c r="I91" s="361"/>
      <c r="J91" s="361"/>
      <c r="K91" s="361"/>
      <c r="L91" s="361"/>
      <c r="M91" s="361"/>
      <c r="N91" s="361"/>
      <c r="O91" s="361"/>
      <c r="P91" s="340"/>
    </row>
    <row r="92" ht="25" customHeight="1" spans="1:16">
      <c r="A92" s="361"/>
      <c r="B92" s="361"/>
      <c r="C92" s="361"/>
      <c r="D92" s="361"/>
      <c r="E92" s="361"/>
      <c r="F92" s="361"/>
      <c r="G92" s="361"/>
      <c r="H92" s="361"/>
      <c r="I92" s="361"/>
      <c r="J92" s="361"/>
      <c r="K92" s="361"/>
      <c r="L92" s="361"/>
      <c r="M92" s="361"/>
      <c r="N92" s="361"/>
      <c r="O92" s="361"/>
      <c r="P92" s="340"/>
    </row>
    <row r="93" ht="25" customHeight="1" spans="1:16">
      <c r="A93" s="361"/>
      <c r="B93" s="361"/>
      <c r="C93" s="361"/>
      <c r="D93" s="361"/>
      <c r="E93" s="361"/>
      <c r="F93" s="361"/>
      <c r="G93" s="361"/>
      <c r="H93" s="361"/>
      <c r="I93" s="361"/>
      <c r="J93" s="361"/>
      <c r="K93" s="361"/>
      <c r="L93" s="361"/>
      <c r="M93" s="361"/>
      <c r="N93" s="361"/>
      <c r="O93" s="361"/>
      <c r="P93" s="340"/>
    </row>
    <row r="94" ht="25" customHeight="1" spans="1:16">
      <c r="A94" s="361"/>
      <c r="B94" s="361"/>
      <c r="C94" s="361"/>
      <c r="D94" s="361"/>
      <c r="E94" s="361"/>
      <c r="F94" s="361"/>
      <c r="G94" s="361"/>
      <c r="H94" s="361"/>
      <c r="I94" s="361"/>
      <c r="J94" s="361"/>
      <c r="K94" s="361"/>
      <c r="L94" s="361"/>
      <c r="M94" s="361"/>
      <c r="N94" s="361"/>
      <c r="O94" s="361"/>
      <c r="P94" s="340"/>
    </row>
    <row r="95" ht="25" customHeight="1" spans="1:16">
      <c r="A95" s="361"/>
      <c r="B95" s="361"/>
      <c r="C95" s="361"/>
      <c r="D95" s="361"/>
      <c r="E95" s="361"/>
      <c r="F95" s="361"/>
      <c r="G95" s="361"/>
      <c r="H95" s="361"/>
      <c r="I95" s="361"/>
      <c r="J95" s="361"/>
      <c r="K95" s="361"/>
      <c r="L95" s="361"/>
      <c r="M95" s="361"/>
      <c r="N95" s="361"/>
      <c r="O95" s="361"/>
      <c r="P95" s="340"/>
    </row>
    <row r="96" ht="25" customHeight="1" spans="1:16">
      <c r="A96" s="361"/>
      <c r="B96" s="361"/>
      <c r="C96" s="361"/>
      <c r="D96" s="361"/>
      <c r="E96" s="361"/>
      <c r="F96" s="361"/>
      <c r="G96" s="361"/>
      <c r="H96" s="361"/>
      <c r="I96" s="361"/>
      <c r="J96" s="361"/>
      <c r="K96" s="361"/>
      <c r="L96" s="361"/>
      <c r="M96" s="361"/>
      <c r="N96" s="361"/>
      <c r="O96" s="361"/>
      <c r="P96" s="340"/>
    </row>
    <row r="97" ht="25" customHeight="1" spans="1:16">
      <c r="A97" s="361"/>
      <c r="B97" s="361"/>
      <c r="C97" s="361"/>
      <c r="D97" s="361"/>
      <c r="E97" s="361"/>
      <c r="F97" s="361"/>
      <c r="G97" s="361"/>
      <c r="H97" s="361"/>
      <c r="I97" s="361"/>
      <c r="J97" s="361"/>
      <c r="K97" s="361"/>
      <c r="L97" s="361"/>
      <c r="M97" s="361"/>
      <c r="N97" s="361"/>
      <c r="O97" s="361"/>
      <c r="P97" s="340"/>
    </row>
    <row r="98" ht="25" customHeight="1" spans="1:16">
      <c r="A98" s="361"/>
      <c r="B98" s="361"/>
      <c r="C98" s="361"/>
      <c r="D98" s="361"/>
      <c r="E98" s="361"/>
      <c r="F98" s="361"/>
      <c r="G98" s="361"/>
      <c r="H98" s="361"/>
      <c r="I98" s="361"/>
      <c r="J98" s="361"/>
      <c r="K98" s="361"/>
      <c r="L98" s="361"/>
      <c r="M98" s="361"/>
      <c r="N98" s="361"/>
      <c r="O98" s="361"/>
      <c r="P98" s="340"/>
    </row>
    <row r="99" ht="25" customHeight="1" spans="1:16">
      <c r="A99" s="361"/>
      <c r="B99" s="361"/>
      <c r="C99" s="361"/>
      <c r="D99" s="361"/>
      <c r="E99" s="361"/>
      <c r="F99" s="361"/>
      <c r="G99" s="361"/>
      <c r="H99" s="361"/>
      <c r="I99" s="361"/>
      <c r="J99" s="361"/>
      <c r="K99" s="361"/>
      <c r="L99" s="361"/>
      <c r="M99" s="361"/>
      <c r="N99" s="361"/>
      <c r="O99" s="361"/>
      <c r="P99" s="340"/>
    </row>
    <row r="100" ht="25" customHeight="1" spans="1:16">
      <c r="A100" s="361"/>
      <c r="B100" s="361"/>
      <c r="C100" s="361"/>
      <c r="D100" s="361"/>
      <c r="E100" s="361"/>
      <c r="F100" s="361"/>
      <c r="G100" s="361"/>
      <c r="H100" s="361"/>
      <c r="I100" s="361"/>
      <c r="J100" s="361"/>
      <c r="K100" s="361"/>
      <c r="L100" s="361"/>
      <c r="M100" s="361"/>
      <c r="N100" s="361"/>
      <c r="O100" s="361"/>
      <c r="P100" s="340"/>
    </row>
    <row r="101" ht="25" customHeight="1" spans="1:16">
      <c r="A101" s="361"/>
      <c r="B101" s="361"/>
      <c r="C101" s="361"/>
      <c r="D101" s="361"/>
      <c r="E101" s="361"/>
      <c r="F101" s="361"/>
      <c r="G101" s="361"/>
      <c r="H101" s="361"/>
      <c r="I101" s="361"/>
      <c r="J101" s="361"/>
      <c r="K101" s="361"/>
      <c r="L101" s="361"/>
      <c r="M101" s="361"/>
      <c r="N101" s="361"/>
      <c r="O101" s="361"/>
      <c r="P101" s="340"/>
    </row>
    <row r="102" ht="25" customHeight="1" spans="1:16">
      <c r="A102" s="361"/>
      <c r="B102" s="361"/>
      <c r="C102" s="361"/>
      <c r="D102" s="361"/>
      <c r="E102" s="361"/>
      <c r="F102" s="361"/>
      <c r="G102" s="361"/>
      <c r="H102" s="361"/>
      <c r="I102" s="361"/>
      <c r="J102" s="361"/>
      <c r="K102" s="361"/>
      <c r="L102" s="361"/>
      <c r="M102" s="361"/>
      <c r="N102" s="361"/>
      <c r="O102" s="361"/>
      <c r="P102" s="340"/>
    </row>
    <row r="103" ht="25" customHeight="1" spans="1:16">
      <c r="A103" s="361"/>
      <c r="B103" s="361"/>
      <c r="C103" s="361"/>
      <c r="D103" s="361"/>
      <c r="E103" s="361"/>
      <c r="F103" s="361"/>
      <c r="G103" s="361"/>
      <c r="H103" s="361"/>
      <c r="I103" s="361"/>
      <c r="J103" s="361"/>
      <c r="K103" s="361"/>
      <c r="L103" s="361"/>
      <c r="M103" s="361"/>
      <c r="N103" s="361"/>
      <c r="O103" s="361"/>
      <c r="P103" s="340"/>
    </row>
    <row r="104" ht="25" customHeight="1" spans="1:16">
      <c r="A104" s="361"/>
      <c r="B104" s="361"/>
      <c r="C104" s="361"/>
      <c r="D104" s="361"/>
      <c r="E104" s="361"/>
      <c r="F104" s="361"/>
      <c r="G104" s="361"/>
      <c r="H104" s="361"/>
      <c r="I104" s="361"/>
      <c r="J104" s="361"/>
      <c r="K104" s="361"/>
      <c r="L104" s="361"/>
      <c r="M104" s="361"/>
      <c r="N104" s="361"/>
      <c r="O104" s="361"/>
      <c r="P104" s="340"/>
    </row>
    <row r="105" ht="25" customHeight="1" spans="1:16">
      <c r="A105" s="361"/>
      <c r="B105" s="361"/>
      <c r="C105" s="361"/>
      <c r="D105" s="361"/>
      <c r="E105" s="361"/>
      <c r="F105" s="361"/>
      <c r="G105" s="361"/>
      <c r="H105" s="361"/>
      <c r="I105" s="361"/>
      <c r="J105" s="361"/>
      <c r="K105" s="361"/>
      <c r="L105" s="361"/>
      <c r="M105" s="361"/>
      <c r="N105" s="361"/>
      <c r="O105" s="361"/>
      <c r="P105" s="340"/>
    </row>
    <row r="106" ht="25" customHeight="1" spans="1:16">
      <c r="A106" s="361"/>
      <c r="B106" s="361"/>
      <c r="C106" s="361"/>
      <c r="D106" s="361"/>
      <c r="E106" s="361"/>
      <c r="F106" s="361"/>
      <c r="G106" s="361"/>
      <c r="H106" s="361"/>
      <c r="I106" s="361"/>
      <c r="J106" s="361"/>
      <c r="K106" s="361"/>
      <c r="L106" s="361"/>
      <c r="M106" s="361"/>
      <c r="N106" s="361"/>
      <c r="O106" s="361"/>
      <c r="P106" s="340"/>
    </row>
    <row r="107" ht="25" customHeight="1" spans="1:16">
      <c r="A107" s="361"/>
      <c r="B107" s="361"/>
      <c r="C107" s="361"/>
      <c r="D107" s="361"/>
      <c r="E107" s="361"/>
      <c r="F107" s="361"/>
      <c r="G107" s="361"/>
      <c r="H107" s="361"/>
      <c r="I107" s="361"/>
      <c r="J107" s="361"/>
      <c r="K107" s="361"/>
      <c r="L107" s="361"/>
      <c r="M107" s="361"/>
      <c r="N107" s="361"/>
      <c r="O107" s="361"/>
      <c r="P107" s="340"/>
    </row>
    <row r="108" ht="25" customHeight="1" spans="1:16">
      <c r="A108" s="361"/>
      <c r="B108" s="361"/>
      <c r="C108" s="361"/>
      <c r="D108" s="361"/>
      <c r="E108" s="361"/>
      <c r="F108" s="361"/>
      <c r="G108" s="361"/>
      <c r="H108" s="361"/>
      <c r="I108" s="361"/>
      <c r="J108" s="361"/>
      <c r="K108" s="361"/>
      <c r="L108" s="361"/>
      <c r="M108" s="361"/>
      <c r="N108" s="361"/>
      <c r="O108" s="361"/>
      <c r="P108" s="340"/>
    </row>
    <row r="109" ht="25" customHeight="1" spans="1:16">
      <c r="A109" s="361"/>
      <c r="B109" s="361"/>
      <c r="C109" s="361"/>
      <c r="D109" s="361"/>
      <c r="E109" s="361"/>
      <c r="F109" s="361"/>
      <c r="G109" s="361"/>
      <c r="H109" s="361"/>
      <c r="I109" s="361"/>
      <c r="J109" s="361"/>
      <c r="K109" s="361"/>
      <c r="L109" s="361"/>
      <c r="M109" s="361"/>
      <c r="N109" s="361"/>
      <c r="O109" s="361"/>
      <c r="P109" s="340"/>
    </row>
    <row r="110" ht="25" customHeight="1" spans="1:16">
      <c r="A110" s="361"/>
      <c r="B110" s="361"/>
      <c r="C110" s="361"/>
      <c r="D110" s="361"/>
      <c r="E110" s="361"/>
      <c r="F110" s="361"/>
      <c r="G110" s="361"/>
      <c r="H110" s="361"/>
      <c r="I110" s="361"/>
      <c r="J110" s="361"/>
      <c r="K110" s="361"/>
      <c r="L110" s="361"/>
      <c r="M110" s="361"/>
      <c r="N110" s="361"/>
      <c r="O110" s="361"/>
      <c r="P110" s="340"/>
    </row>
    <row r="111" ht="25" customHeight="1" spans="1:16">
      <c r="A111" s="361"/>
      <c r="B111" s="361"/>
      <c r="C111" s="361"/>
      <c r="D111" s="361"/>
      <c r="E111" s="361"/>
      <c r="F111" s="361"/>
      <c r="G111" s="361"/>
      <c r="H111" s="361"/>
      <c r="I111" s="361"/>
      <c r="J111" s="361"/>
      <c r="K111" s="361"/>
      <c r="L111" s="361"/>
      <c r="M111" s="361"/>
      <c r="N111" s="361"/>
      <c r="O111" s="361"/>
      <c r="P111" s="340"/>
    </row>
    <row r="112" ht="25" customHeight="1" spans="1:16">
      <c r="A112" s="361"/>
      <c r="B112" s="361"/>
      <c r="C112" s="361"/>
      <c r="D112" s="361"/>
      <c r="E112" s="361"/>
      <c r="F112" s="361"/>
      <c r="G112" s="361"/>
      <c r="H112" s="361"/>
      <c r="I112" s="361"/>
      <c r="J112" s="361"/>
      <c r="K112" s="361"/>
      <c r="L112" s="361"/>
      <c r="M112" s="361"/>
      <c r="N112" s="361"/>
      <c r="O112" s="361"/>
      <c r="P112" s="340"/>
    </row>
    <row r="113" ht="25" customHeight="1" spans="1:16">
      <c r="A113" s="361"/>
      <c r="B113" s="361"/>
      <c r="C113" s="361"/>
      <c r="D113" s="361"/>
      <c r="E113" s="361"/>
      <c r="F113" s="361"/>
      <c r="G113" s="361"/>
      <c r="H113" s="361"/>
      <c r="I113" s="361"/>
      <c r="J113" s="361"/>
      <c r="K113" s="361"/>
      <c r="L113" s="361"/>
      <c r="M113" s="361"/>
      <c r="N113" s="361"/>
      <c r="O113" s="361"/>
      <c r="P113" s="340"/>
    </row>
    <row r="114" ht="25" customHeight="1" spans="1:16">
      <c r="A114" s="361"/>
      <c r="B114" s="361"/>
      <c r="C114" s="361"/>
      <c r="D114" s="361"/>
      <c r="E114" s="361"/>
      <c r="F114" s="361"/>
      <c r="G114" s="361"/>
      <c r="H114" s="361"/>
      <c r="I114" s="361"/>
      <c r="J114" s="361"/>
      <c r="K114" s="361"/>
      <c r="L114" s="361"/>
      <c r="M114" s="361"/>
      <c r="N114" s="361"/>
      <c r="O114" s="361"/>
      <c r="P114" s="340"/>
    </row>
    <row r="115" ht="25" customHeight="1" spans="1:16">
      <c r="A115" s="361"/>
      <c r="B115" s="361"/>
      <c r="C115" s="361"/>
      <c r="D115" s="361"/>
      <c r="E115" s="361"/>
      <c r="F115" s="361"/>
      <c r="G115" s="361"/>
      <c r="H115" s="361"/>
      <c r="I115" s="361"/>
      <c r="J115" s="361"/>
      <c r="K115" s="361"/>
      <c r="L115" s="361"/>
      <c r="M115" s="361"/>
      <c r="N115" s="361"/>
      <c r="O115" s="361"/>
      <c r="P115" s="340"/>
    </row>
    <row r="116" ht="25" customHeight="1" spans="1:16">
      <c r="A116" s="361"/>
      <c r="B116" s="361"/>
      <c r="C116" s="361"/>
      <c r="D116" s="361"/>
      <c r="E116" s="361"/>
      <c r="F116" s="361"/>
      <c r="G116" s="361"/>
      <c r="H116" s="361"/>
      <c r="I116" s="361"/>
      <c r="J116" s="361"/>
      <c r="K116" s="361"/>
      <c r="L116" s="361"/>
      <c r="M116" s="361"/>
      <c r="N116" s="361"/>
      <c r="O116" s="361"/>
      <c r="P116" s="340"/>
    </row>
    <row r="117" ht="25" customHeight="1" spans="1:16">
      <c r="A117" s="361"/>
      <c r="B117" s="361"/>
      <c r="C117" s="361"/>
      <c r="D117" s="361"/>
      <c r="E117" s="361"/>
      <c r="F117" s="361"/>
      <c r="G117" s="361"/>
      <c r="H117" s="361"/>
      <c r="I117" s="361"/>
      <c r="J117" s="361"/>
      <c r="K117" s="361"/>
      <c r="L117" s="361"/>
      <c r="M117" s="361"/>
      <c r="N117" s="361"/>
      <c r="O117" s="361"/>
      <c r="P117" s="340"/>
    </row>
    <row r="118" ht="25" customHeight="1" spans="1:16">
      <c r="A118" s="361"/>
      <c r="B118" s="361"/>
      <c r="C118" s="361"/>
      <c r="D118" s="361"/>
      <c r="E118" s="361"/>
      <c r="F118" s="361"/>
      <c r="G118" s="361"/>
      <c r="H118" s="361"/>
      <c r="I118" s="361"/>
      <c r="J118" s="361"/>
      <c r="K118" s="361"/>
      <c r="L118" s="361"/>
      <c r="M118" s="361"/>
      <c r="N118" s="361"/>
      <c r="O118" s="361"/>
      <c r="P118" s="340"/>
    </row>
    <row r="119" ht="25" customHeight="1" spans="1:16">
      <c r="A119" s="361"/>
      <c r="B119" s="361"/>
      <c r="C119" s="361"/>
      <c r="D119" s="361"/>
      <c r="E119" s="361"/>
      <c r="F119" s="361"/>
      <c r="G119" s="361"/>
      <c r="H119" s="361"/>
      <c r="I119" s="361"/>
      <c r="J119" s="361"/>
      <c r="K119" s="361"/>
      <c r="L119" s="361"/>
      <c r="M119" s="361"/>
      <c r="N119" s="361"/>
      <c r="O119" s="361"/>
      <c r="P119" s="340"/>
    </row>
    <row r="120" ht="25" customHeight="1" spans="1:16">
      <c r="A120" s="361"/>
      <c r="B120" s="361"/>
      <c r="C120" s="361"/>
      <c r="D120" s="361"/>
      <c r="E120" s="361"/>
      <c r="F120" s="361"/>
      <c r="G120" s="361"/>
      <c r="H120" s="361"/>
      <c r="I120" s="361"/>
      <c r="J120" s="361"/>
      <c r="K120" s="361"/>
      <c r="L120" s="361"/>
      <c r="M120" s="361"/>
      <c r="N120" s="361"/>
      <c r="O120" s="361"/>
      <c r="P120" s="340"/>
    </row>
    <row r="121" ht="25" customHeight="1" spans="1:16">
      <c r="A121" s="361"/>
      <c r="B121" s="361"/>
      <c r="C121" s="361"/>
      <c r="D121" s="361"/>
      <c r="E121" s="361"/>
      <c r="F121" s="361"/>
      <c r="G121" s="361"/>
      <c r="H121" s="361"/>
      <c r="I121" s="361"/>
      <c r="J121" s="361"/>
      <c r="K121" s="361"/>
      <c r="L121" s="361"/>
      <c r="M121" s="361"/>
      <c r="N121" s="361"/>
      <c r="O121" s="361"/>
      <c r="P121" s="340"/>
    </row>
    <row r="122" ht="25" customHeight="1" spans="1:16">
      <c r="A122" s="361"/>
      <c r="B122" s="361"/>
      <c r="C122" s="361"/>
      <c r="D122" s="361"/>
      <c r="E122" s="361"/>
      <c r="F122" s="361"/>
      <c r="G122" s="361"/>
      <c r="H122" s="361"/>
      <c r="I122" s="361"/>
      <c r="J122" s="361"/>
      <c r="K122" s="361"/>
      <c r="L122" s="361"/>
      <c r="M122" s="361"/>
      <c r="N122" s="361"/>
      <c r="O122" s="361"/>
      <c r="P122" s="340"/>
    </row>
    <row r="123" ht="25" customHeight="1" spans="1:16">
      <c r="A123" s="361"/>
      <c r="B123" s="361"/>
      <c r="C123" s="361"/>
      <c r="D123" s="361"/>
      <c r="E123" s="361"/>
      <c r="F123" s="361"/>
      <c r="G123" s="361"/>
      <c r="H123" s="361"/>
      <c r="I123" s="361"/>
      <c r="J123" s="361"/>
      <c r="K123" s="361"/>
      <c r="L123" s="361"/>
      <c r="M123" s="361"/>
      <c r="N123" s="361"/>
      <c r="O123" s="361"/>
      <c r="P123" s="340"/>
    </row>
    <row r="124" ht="25" customHeight="1" spans="1:16">
      <c r="A124" s="361"/>
      <c r="B124" s="361"/>
      <c r="C124" s="361"/>
      <c r="D124" s="361"/>
      <c r="E124" s="361"/>
      <c r="F124" s="361"/>
      <c r="G124" s="361"/>
      <c r="H124" s="361"/>
      <c r="I124" s="361"/>
      <c r="J124" s="361"/>
      <c r="K124" s="361"/>
      <c r="L124" s="361"/>
      <c r="M124" s="361"/>
      <c r="N124" s="361"/>
      <c r="O124" s="361"/>
      <c r="P124" s="340"/>
    </row>
    <row r="125" ht="25" customHeight="1" spans="1:16">
      <c r="A125" s="361"/>
      <c r="B125" s="361"/>
      <c r="C125" s="361"/>
      <c r="D125" s="361"/>
      <c r="E125" s="361"/>
      <c r="F125" s="361"/>
      <c r="G125" s="361"/>
      <c r="H125" s="361"/>
      <c r="I125" s="361"/>
      <c r="J125" s="361"/>
      <c r="K125" s="361"/>
      <c r="L125" s="361"/>
      <c r="M125" s="361"/>
      <c r="N125" s="361"/>
      <c r="O125" s="361"/>
      <c r="P125" s="340"/>
    </row>
    <row r="126" ht="25" customHeight="1" spans="1:16">
      <c r="A126" s="361"/>
      <c r="B126" s="361"/>
      <c r="C126" s="361"/>
      <c r="D126" s="361"/>
      <c r="E126" s="361"/>
      <c r="F126" s="361"/>
      <c r="G126" s="361"/>
      <c r="H126" s="361"/>
      <c r="I126" s="361"/>
      <c r="J126" s="361"/>
      <c r="K126" s="361"/>
      <c r="L126" s="361"/>
      <c r="M126" s="361"/>
      <c r="N126" s="361"/>
      <c r="O126" s="361"/>
      <c r="P126" s="340"/>
    </row>
    <row r="127" ht="25" customHeight="1" spans="1:16">
      <c r="A127" s="361"/>
      <c r="B127" s="361"/>
      <c r="C127" s="361"/>
      <c r="D127" s="361"/>
      <c r="E127" s="361"/>
      <c r="F127" s="361"/>
      <c r="G127" s="361"/>
      <c r="H127" s="361"/>
      <c r="I127" s="361"/>
      <c r="J127" s="361"/>
      <c r="K127" s="361"/>
      <c r="L127" s="361"/>
      <c r="M127" s="361"/>
      <c r="N127" s="361"/>
      <c r="O127" s="361"/>
      <c r="P127" s="340"/>
    </row>
    <row r="128" ht="25" customHeight="1" spans="1:16">
      <c r="A128" s="361"/>
      <c r="B128" s="361"/>
      <c r="C128" s="361"/>
      <c r="D128" s="361"/>
      <c r="E128" s="361"/>
      <c r="F128" s="361"/>
      <c r="G128" s="361"/>
      <c r="H128" s="361"/>
      <c r="I128" s="361"/>
      <c r="J128" s="361"/>
      <c r="K128" s="361"/>
      <c r="L128" s="361"/>
      <c r="M128" s="361"/>
      <c r="N128" s="361"/>
      <c r="O128" s="361"/>
      <c r="P128" s="340"/>
    </row>
    <row r="129" ht="25" customHeight="1" spans="1:16">
      <c r="A129" s="361"/>
      <c r="B129" s="361"/>
      <c r="C129" s="361"/>
      <c r="D129" s="361"/>
      <c r="E129" s="361"/>
      <c r="F129" s="361"/>
      <c r="G129" s="361"/>
      <c r="H129" s="361"/>
      <c r="I129" s="361"/>
      <c r="J129" s="361"/>
      <c r="K129" s="361"/>
      <c r="L129" s="361"/>
      <c r="M129" s="361"/>
      <c r="N129" s="361"/>
      <c r="O129" s="361"/>
      <c r="P129" s="340"/>
    </row>
    <row r="130" ht="25" customHeight="1" spans="1:16">
      <c r="A130" s="361"/>
      <c r="B130" s="361"/>
      <c r="C130" s="361"/>
      <c r="D130" s="361"/>
      <c r="E130" s="361"/>
      <c r="F130" s="361"/>
      <c r="G130" s="361"/>
      <c r="H130" s="361"/>
      <c r="I130" s="361"/>
      <c r="J130" s="361"/>
      <c r="K130" s="361"/>
      <c r="L130" s="361"/>
      <c r="M130" s="361"/>
      <c r="N130" s="361"/>
      <c r="O130" s="361"/>
      <c r="P130" s="340"/>
    </row>
    <row r="131" ht="25" customHeight="1" spans="1:16">
      <c r="A131" s="361"/>
      <c r="B131" s="361"/>
      <c r="C131" s="361"/>
      <c r="D131" s="361"/>
      <c r="E131" s="361"/>
      <c r="F131" s="361"/>
      <c r="G131" s="361"/>
      <c r="H131" s="361"/>
      <c r="I131" s="361"/>
      <c r="J131" s="361"/>
      <c r="K131" s="361"/>
      <c r="L131" s="361"/>
      <c r="M131" s="361"/>
      <c r="N131" s="361"/>
      <c r="O131" s="361"/>
      <c r="P131" s="340"/>
    </row>
    <row r="132" ht="25" customHeight="1" spans="1:16">
      <c r="A132" s="361"/>
      <c r="B132" s="361"/>
      <c r="C132" s="361"/>
      <c r="D132" s="361"/>
      <c r="E132" s="361"/>
      <c r="F132" s="361"/>
      <c r="G132" s="361"/>
      <c r="H132" s="361"/>
      <c r="I132" s="361"/>
      <c r="J132" s="361"/>
      <c r="K132" s="361"/>
      <c r="L132" s="361"/>
      <c r="M132" s="361"/>
      <c r="N132" s="361"/>
      <c r="O132" s="361"/>
      <c r="P132" s="340"/>
    </row>
    <row r="133" ht="25" customHeight="1" spans="1:16">
      <c r="A133" s="361"/>
      <c r="B133" s="361"/>
      <c r="C133" s="361"/>
      <c r="D133" s="361"/>
      <c r="E133" s="361"/>
      <c r="F133" s="361"/>
      <c r="G133" s="361"/>
      <c r="H133" s="361"/>
      <c r="I133" s="361"/>
      <c r="J133" s="361"/>
      <c r="K133" s="361"/>
      <c r="L133" s="361"/>
      <c r="M133" s="361"/>
      <c r="N133" s="361"/>
      <c r="O133" s="361"/>
      <c r="P133" s="340"/>
    </row>
    <row r="134" ht="25" customHeight="1" spans="1:16">
      <c r="A134" s="361"/>
      <c r="B134" s="361"/>
      <c r="C134" s="361"/>
      <c r="D134" s="361"/>
      <c r="E134" s="361"/>
      <c r="F134" s="361"/>
      <c r="G134" s="361"/>
      <c r="H134" s="361"/>
      <c r="I134" s="361"/>
      <c r="J134" s="361"/>
      <c r="K134" s="361"/>
      <c r="L134" s="361"/>
      <c r="M134" s="361"/>
      <c r="N134" s="361"/>
      <c r="O134" s="361"/>
      <c r="P134" s="340"/>
    </row>
    <row r="135" ht="25" customHeight="1" spans="1:16">
      <c r="A135" s="361"/>
      <c r="B135" s="361"/>
      <c r="C135" s="361"/>
      <c r="D135" s="361"/>
      <c r="E135" s="361"/>
      <c r="F135" s="361"/>
      <c r="G135" s="361"/>
      <c r="H135" s="361"/>
      <c r="I135" s="361"/>
      <c r="J135" s="361"/>
      <c r="K135" s="361"/>
      <c r="L135" s="361"/>
      <c r="M135" s="361"/>
      <c r="N135" s="361"/>
      <c r="O135" s="361"/>
      <c r="P135" s="340"/>
    </row>
    <row r="136" ht="25" customHeight="1" spans="1:16">
      <c r="A136" s="361"/>
      <c r="B136" s="361"/>
      <c r="C136" s="361"/>
      <c r="D136" s="361"/>
      <c r="E136" s="361"/>
      <c r="F136" s="361"/>
      <c r="G136" s="361"/>
      <c r="H136" s="361"/>
      <c r="I136" s="361"/>
      <c r="J136" s="361"/>
      <c r="K136" s="361"/>
      <c r="L136" s="361"/>
      <c r="M136" s="361"/>
      <c r="N136" s="361"/>
      <c r="O136" s="361"/>
      <c r="P136" s="340"/>
    </row>
    <row r="137" ht="25" customHeight="1" spans="1:16">
      <c r="A137" s="361"/>
      <c r="B137" s="361"/>
      <c r="C137" s="361"/>
      <c r="D137" s="361"/>
      <c r="E137" s="361"/>
      <c r="F137" s="361"/>
      <c r="G137" s="361"/>
      <c r="H137" s="361"/>
      <c r="I137" s="361"/>
      <c r="J137" s="361"/>
      <c r="K137" s="361"/>
      <c r="L137" s="361"/>
      <c r="M137" s="361"/>
      <c r="N137" s="361"/>
      <c r="O137" s="361"/>
      <c r="P137" s="340"/>
    </row>
    <row r="138" ht="25" customHeight="1" spans="1:16">
      <c r="A138" s="361"/>
      <c r="B138" s="361"/>
      <c r="C138" s="361"/>
      <c r="D138" s="361"/>
      <c r="E138" s="361"/>
      <c r="F138" s="361"/>
      <c r="G138" s="361"/>
      <c r="H138" s="361"/>
      <c r="I138" s="361"/>
      <c r="J138" s="361"/>
      <c r="K138" s="361"/>
      <c r="L138" s="361"/>
      <c r="M138" s="361"/>
      <c r="N138" s="361"/>
      <c r="O138" s="361"/>
      <c r="P138" s="340"/>
    </row>
    <row r="139" ht="25" customHeight="1" spans="1:16">
      <c r="A139" s="361"/>
      <c r="B139" s="361"/>
      <c r="C139" s="361"/>
      <c r="D139" s="361"/>
      <c r="E139" s="361"/>
      <c r="F139" s="361"/>
      <c r="G139" s="361"/>
      <c r="H139" s="361"/>
      <c r="I139" s="361"/>
      <c r="J139" s="361"/>
      <c r="K139" s="361"/>
      <c r="L139" s="361"/>
      <c r="M139" s="361"/>
      <c r="N139" s="361"/>
      <c r="O139" s="361"/>
      <c r="P139" s="340"/>
    </row>
    <row r="140" ht="25" customHeight="1" spans="1:16">
      <c r="A140" s="361"/>
      <c r="B140" s="361"/>
      <c r="C140" s="361"/>
      <c r="D140" s="361"/>
      <c r="E140" s="361"/>
      <c r="F140" s="361"/>
      <c r="G140" s="361"/>
      <c r="H140" s="361"/>
      <c r="I140" s="361"/>
      <c r="J140" s="361"/>
      <c r="K140" s="361"/>
      <c r="L140" s="361"/>
      <c r="M140" s="361"/>
      <c r="N140" s="361"/>
      <c r="O140" s="361"/>
      <c r="P140" s="340"/>
    </row>
    <row r="141" ht="25" customHeight="1" spans="1:16">
      <c r="A141" s="361"/>
      <c r="B141" s="361"/>
      <c r="C141" s="361"/>
      <c r="D141" s="361"/>
      <c r="E141" s="361"/>
      <c r="F141" s="361"/>
      <c r="G141" s="361"/>
      <c r="H141" s="361"/>
      <c r="I141" s="361"/>
      <c r="J141" s="361"/>
      <c r="K141" s="361"/>
      <c r="L141" s="361"/>
      <c r="M141" s="361"/>
      <c r="N141" s="361"/>
      <c r="O141" s="361"/>
      <c r="P141" s="340"/>
    </row>
    <row r="142" ht="25" customHeight="1" spans="1:16">
      <c r="A142" s="361"/>
      <c r="B142" s="361"/>
      <c r="C142" s="361"/>
      <c r="D142" s="361"/>
      <c r="E142" s="361"/>
      <c r="F142" s="361"/>
      <c r="G142" s="361"/>
      <c r="H142" s="361"/>
      <c r="I142" s="361"/>
      <c r="J142" s="361"/>
      <c r="K142" s="361"/>
      <c r="L142" s="361"/>
      <c r="M142" s="361"/>
      <c r="N142" s="361"/>
      <c r="O142" s="361"/>
      <c r="P142" s="340"/>
    </row>
    <row r="143" ht="25" customHeight="1" spans="1:16">
      <c r="A143" s="361"/>
      <c r="B143" s="361"/>
      <c r="C143" s="361"/>
      <c r="D143" s="361"/>
      <c r="E143" s="361"/>
      <c r="F143" s="361"/>
      <c r="G143" s="361"/>
      <c r="H143" s="361"/>
      <c r="I143" s="361"/>
      <c r="J143" s="361"/>
      <c r="K143" s="361"/>
      <c r="L143" s="361"/>
      <c r="M143" s="361"/>
      <c r="N143" s="361"/>
      <c r="O143" s="361"/>
      <c r="P143" s="340"/>
    </row>
    <row r="144" ht="25" customHeight="1" spans="1:16">
      <c r="A144" s="361"/>
      <c r="B144" s="361"/>
      <c r="C144" s="361"/>
      <c r="D144" s="361"/>
      <c r="E144" s="361"/>
      <c r="F144" s="361"/>
      <c r="G144" s="361"/>
      <c r="H144" s="361"/>
      <c r="I144" s="361"/>
      <c r="J144" s="361"/>
      <c r="K144" s="361"/>
      <c r="L144" s="361"/>
      <c r="M144" s="361"/>
      <c r="N144" s="361"/>
      <c r="O144" s="361"/>
      <c r="P144" s="340"/>
    </row>
    <row r="145" ht="25" customHeight="1" spans="1:16">
      <c r="A145" s="361"/>
      <c r="B145" s="361"/>
      <c r="C145" s="361"/>
      <c r="D145" s="361"/>
      <c r="E145" s="361"/>
      <c r="F145" s="361"/>
      <c r="G145" s="361"/>
      <c r="H145" s="361"/>
      <c r="I145" s="361"/>
      <c r="J145" s="361"/>
      <c r="K145" s="361"/>
      <c r="L145" s="361"/>
      <c r="M145" s="361"/>
      <c r="N145" s="361"/>
      <c r="O145" s="361"/>
      <c r="P145" s="340"/>
    </row>
    <row r="146" ht="25" customHeight="1" spans="1:16">
      <c r="A146" s="361"/>
      <c r="B146" s="361"/>
      <c r="C146" s="361"/>
      <c r="D146" s="361"/>
      <c r="E146" s="361"/>
      <c r="F146" s="361"/>
      <c r="G146" s="361"/>
      <c r="H146" s="361"/>
      <c r="I146" s="361"/>
      <c r="J146" s="361"/>
      <c r="K146" s="361"/>
      <c r="L146" s="361"/>
      <c r="M146" s="361"/>
      <c r="N146" s="361"/>
      <c r="O146" s="361"/>
      <c r="P146" s="340"/>
    </row>
    <row r="147" ht="25" customHeight="1" spans="1:16">
      <c r="A147" s="361"/>
      <c r="B147" s="361"/>
      <c r="C147" s="361"/>
      <c r="D147" s="361"/>
      <c r="E147" s="361"/>
      <c r="F147" s="361"/>
      <c r="G147" s="361"/>
      <c r="H147" s="361"/>
      <c r="I147" s="361"/>
      <c r="J147" s="361"/>
      <c r="K147" s="361"/>
      <c r="L147" s="361"/>
      <c r="M147" s="361"/>
      <c r="N147" s="361"/>
      <c r="O147" s="361"/>
      <c r="P147" s="340"/>
    </row>
    <row r="148" ht="25" customHeight="1" spans="1:16">
      <c r="A148" s="361"/>
      <c r="B148" s="361"/>
      <c r="C148" s="361"/>
      <c r="D148" s="361"/>
      <c r="E148" s="361"/>
      <c r="F148" s="361"/>
      <c r="G148" s="361"/>
      <c r="H148" s="361"/>
      <c r="I148" s="361"/>
      <c r="J148" s="361"/>
      <c r="K148" s="361"/>
      <c r="L148" s="361"/>
      <c r="M148" s="361"/>
      <c r="N148" s="361"/>
      <c r="O148" s="361"/>
      <c r="P148" s="340"/>
    </row>
    <row r="149" ht="25" customHeight="1" spans="1:16">
      <c r="A149" s="361"/>
      <c r="B149" s="361"/>
      <c r="C149" s="361"/>
      <c r="D149" s="361"/>
      <c r="E149" s="361"/>
      <c r="F149" s="361"/>
      <c r="G149" s="361"/>
      <c r="H149" s="361"/>
      <c r="I149" s="361"/>
      <c r="J149" s="361"/>
      <c r="K149" s="361"/>
      <c r="L149" s="361"/>
      <c r="M149" s="361"/>
      <c r="N149" s="361"/>
      <c r="O149" s="361"/>
      <c r="P149" s="340"/>
    </row>
    <row r="150" ht="25" customHeight="1" spans="1:16">
      <c r="A150" s="361"/>
      <c r="B150" s="361"/>
      <c r="C150" s="361"/>
      <c r="D150" s="361"/>
      <c r="E150" s="361"/>
      <c r="F150" s="361"/>
      <c r="G150" s="361"/>
      <c r="H150" s="361"/>
      <c r="I150" s="361"/>
      <c r="J150" s="361"/>
      <c r="K150" s="361"/>
      <c r="L150" s="361"/>
      <c r="M150" s="361"/>
      <c r="N150" s="361"/>
      <c r="O150" s="361"/>
      <c r="P150" s="340"/>
    </row>
    <row r="151" ht="25" customHeight="1" spans="1:16">
      <c r="A151" s="361"/>
      <c r="B151" s="361"/>
      <c r="C151" s="361"/>
      <c r="D151" s="361"/>
      <c r="E151" s="361"/>
      <c r="F151" s="361"/>
      <c r="G151" s="361"/>
      <c r="H151" s="361"/>
      <c r="I151" s="361"/>
      <c r="J151" s="361"/>
      <c r="K151" s="361"/>
      <c r="L151" s="361"/>
      <c r="M151" s="361"/>
      <c r="N151" s="361"/>
      <c r="O151" s="361"/>
      <c r="P151" s="340"/>
    </row>
    <row r="152" ht="25" customHeight="1" spans="1:16">
      <c r="A152" s="361"/>
      <c r="B152" s="361"/>
      <c r="C152" s="361"/>
      <c r="D152" s="361"/>
      <c r="E152" s="361"/>
      <c r="F152" s="361"/>
      <c r="G152" s="361"/>
      <c r="H152" s="361"/>
      <c r="I152" s="361"/>
      <c r="J152" s="361"/>
      <c r="K152" s="361"/>
      <c r="L152" s="361"/>
      <c r="M152" s="361"/>
      <c r="N152" s="361"/>
      <c r="O152" s="361"/>
      <c r="P152" s="340"/>
    </row>
    <row r="153" ht="25" customHeight="1" spans="1:16">
      <c r="A153" s="361"/>
      <c r="B153" s="361"/>
      <c r="C153" s="361"/>
      <c r="D153" s="361"/>
      <c r="E153" s="361"/>
      <c r="F153" s="361"/>
      <c r="G153" s="361"/>
      <c r="H153" s="361"/>
      <c r="I153" s="361"/>
      <c r="J153" s="361"/>
      <c r="K153" s="361"/>
      <c r="L153" s="361"/>
      <c r="M153" s="361"/>
      <c r="N153" s="361"/>
      <c r="O153" s="361"/>
      <c r="P153" s="340"/>
    </row>
    <row r="154" ht="25" customHeight="1" spans="1:16">
      <c r="A154" s="361"/>
      <c r="B154" s="361"/>
      <c r="C154" s="361"/>
      <c r="D154" s="361"/>
      <c r="E154" s="361"/>
      <c r="F154" s="361"/>
      <c r="G154" s="361"/>
      <c r="H154" s="361"/>
      <c r="I154" s="361"/>
      <c r="J154" s="361"/>
      <c r="K154" s="361"/>
      <c r="L154" s="361"/>
      <c r="M154" s="361"/>
      <c r="N154" s="361"/>
      <c r="O154" s="361"/>
      <c r="P154" s="340"/>
    </row>
    <row r="155" ht="25" customHeight="1" spans="1:16">
      <c r="A155" s="361"/>
      <c r="B155" s="361"/>
      <c r="C155" s="361"/>
      <c r="D155" s="361"/>
      <c r="E155" s="361"/>
      <c r="F155" s="361"/>
      <c r="G155" s="361"/>
      <c r="H155" s="361"/>
      <c r="I155" s="361"/>
      <c r="J155" s="361"/>
      <c r="K155" s="361"/>
      <c r="L155" s="361"/>
      <c r="M155" s="361"/>
      <c r="N155" s="361"/>
      <c r="O155" s="361"/>
      <c r="P155" s="340"/>
    </row>
    <row r="156" ht="25" customHeight="1" spans="1:16">
      <c r="A156" s="361"/>
      <c r="B156" s="361"/>
      <c r="C156" s="361"/>
      <c r="D156" s="361"/>
      <c r="E156" s="361"/>
      <c r="F156" s="361"/>
      <c r="G156" s="361"/>
      <c r="H156" s="361"/>
      <c r="I156" s="361"/>
      <c r="J156" s="361"/>
      <c r="K156" s="361"/>
      <c r="L156" s="361"/>
      <c r="M156" s="361"/>
      <c r="N156" s="361"/>
      <c r="O156" s="361"/>
      <c r="P156" s="340"/>
    </row>
    <row r="157" ht="25" customHeight="1" spans="1:16">
      <c r="A157" s="361"/>
      <c r="B157" s="361"/>
      <c r="C157" s="361"/>
      <c r="D157" s="361"/>
      <c r="E157" s="361"/>
      <c r="F157" s="361"/>
      <c r="G157" s="361"/>
      <c r="H157" s="361"/>
      <c r="I157" s="361"/>
      <c r="J157" s="361"/>
      <c r="K157" s="361"/>
      <c r="L157" s="361"/>
      <c r="M157" s="361"/>
      <c r="N157" s="361"/>
      <c r="O157" s="361"/>
      <c r="P157" s="340"/>
    </row>
    <row r="158" ht="25" customHeight="1" spans="1:16">
      <c r="A158" s="361"/>
      <c r="B158" s="361"/>
      <c r="C158" s="361"/>
      <c r="D158" s="361"/>
      <c r="E158" s="361"/>
      <c r="F158" s="361"/>
      <c r="G158" s="361"/>
      <c r="H158" s="361"/>
      <c r="I158" s="361"/>
      <c r="J158" s="361"/>
      <c r="K158" s="361"/>
      <c r="L158" s="361"/>
      <c r="M158" s="361"/>
      <c r="N158" s="361"/>
      <c r="O158" s="361"/>
      <c r="P158" s="340"/>
    </row>
    <row r="159" ht="25" customHeight="1" spans="1:16">
      <c r="A159" s="361"/>
      <c r="B159" s="361"/>
      <c r="C159" s="361"/>
      <c r="D159" s="361"/>
      <c r="E159" s="361"/>
      <c r="F159" s="361"/>
      <c r="G159" s="361"/>
      <c r="H159" s="361"/>
      <c r="I159" s="361"/>
      <c r="J159" s="361"/>
      <c r="K159" s="361"/>
      <c r="L159" s="361"/>
      <c r="M159" s="361"/>
      <c r="N159" s="361"/>
      <c r="O159" s="361"/>
      <c r="P159" s="340"/>
    </row>
    <row r="160" ht="25" customHeight="1" spans="1:16">
      <c r="A160" s="361"/>
      <c r="B160" s="361"/>
      <c r="C160" s="361"/>
      <c r="D160" s="361"/>
      <c r="E160" s="361"/>
      <c r="F160" s="361"/>
      <c r="G160" s="361"/>
      <c r="H160" s="361"/>
      <c r="I160" s="361"/>
      <c r="J160" s="361"/>
      <c r="K160" s="361"/>
      <c r="L160" s="361"/>
      <c r="M160" s="361"/>
      <c r="N160" s="361"/>
      <c r="O160" s="361"/>
      <c r="P160" s="340"/>
    </row>
    <row r="161" ht="25" customHeight="1" spans="1:16">
      <c r="A161" s="361"/>
      <c r="B161" s="361"/>
      <c r="C161" s="361"/>
      <c r="D161" s="361"/>
      <c r="E161" s="361"/>
      <c r="F161" s="361"/>
      <c r="G161" s="361"/>
      <c r="H161" s="361"/>
      <c r="I161" s="361"/>
      <c r="J161" s="361"/>
      <c r="K161" s="361"/>
      <c r="L161" s="361"/>
      <c r="M161" s="361"/>
      <c r="N161" s="361"/>
      <c r="O161" s="361"/>
      <c r="P161" s="340"/>
    </row>
    <row r="162" ht="25" customHeight="1" spans="1:16">
      <c r="A162" s="361"/>
      <c r="B162" s="361"/>
      <c r="C162" s="361"/>
      <c r="D162" s="361"/>
      <c r="E162" s="361"/>
      <c r="F162" s="361"/>
      <c r="G162" s="361"/>
      <c r="H162" s="361"/>
      <c r="I162" s="361"/>
      <c r="J162" s="361"/>
      <c r="K162" s="361"/>
      <c r="L162" s="361"/>
      <c r="M162" s="361"/>
      <c r="N162" s="361"/>
      <c r="O162" s="361"/>
      <c r="P162" s="340"/>
    </row>
    <row r="163" ht="25" customHeight="1" spans="1:16">
      <c r="A163" s="361"/>
      <c r="B163" s="361"/>
      <c r="C163" s="361"/>
      <c r="D163" s="361"/>
      <c r="E163" s="361"/>
      <c r="F163" s="361"/>
      <c r="G163" s="361"/>
      <c r="H163" s="361"/>
      <c r="I163" s="361"/>
      <c r="J163" s="361"/>
      <c r="K163" s="361"/>
      <c r="L163" s="361"/>
      <c r="M163" s="361"/>
      <c r="N163" s="361"/>
      <c r="O163" s="361"/>
      <c r="P163" s="340"/>
    </row>
    <row r="164" ht="25" customHeight="1" spans="1:16">
      <c r="A164" s="361"/>
      <c r="B164" s="361"/>
      <c r="C164" s="361"/>
      <c r="D164" s="361"/>
      <c r="E164" s="361"/>
      <c r="F164" s="361"/>
      <c r="G164" s="361"/>
      <c r="H164" s="361"/>
      <c r="I164" s="361"/>
      <c r="J164" s="361"/>
      <c r="K164" s="361"/>
      <c r="L164" s="361"/>
      <c r="M164" s="361"/>
      <c r="N164" s="361"/>
      <c r="O164" s="361"/>
      <c r="P164" s="340"/>
    </row>
    <row r="165" ht="25" customHeight="1" spans="1:16">
      <c r="A165" s="361"/>
      <c r="B165" s="361"/>
      <c r="C165" s="361"/>
      <c r="D165" s="361"/>
      <c r="E165" s="361"/>
      <c r="F165" s="361"/>
      <c r="G165" s="361"/>
      <c r="H165" s="361"/>
      <c r="I165" s="361"/>
      <c r="J165" s="361"/>
      <c r="K165" s="361"/>
      <c r="L165" s="361"/>
      <c r="M165" s="361"/>
      <c r="N165" s="361"/>
      <c r="O165" s="361"/>
      <c r="P165" s="340"/>
    </row>
    <row r="166" ht="25" customHeight="1" spans="1:16">
      <c r="A166" s="361"/>
      <c r="B166" s="361"/>
      <c r="C166" s="361"/>
      <c r="D166" s="361"/>
      <c r="E166" s="361"/>
      <c r="F166" s="361"/>
      <c r="G166" s="361"/>
      <c r="H166" s="361"/>
      <c r="I166" s="361"/>
      <c r="J166" s="361"/>
      <c r="K166" s="361"/>
      <c r="L166" s="361"/>
      <c r="M166" s="361"/>
      <c r="N166" s="361"/>
      <c r="O166" s="361"/>
      <c r="P166" s="340"/>
    </row>
    <row r="167" ht="25" customHeight="1" spans="1:16">
      <c r="A167" s="361"/>
      <c r="B167" s="361"/>
      <c r="C167" s="361"/>
      <c r="D167" s="361"/>
      <c r="E167" s="361"/>
      <c r="F167" s="361"/>
      <c r="G167" s="361"/>
      <c r="H167" s="361"/>
      <c r="I167" s="361"/>
      <c r="J167" s="361"/>
      <c r="K167" s="361"/>
      <c r="L167" s="361"/>
      <c r="M167" s="361"/>
      <c r="N167" s="361"/>
      <c r="O167" s="361"/>
      <c r="P167" s="340"/>
    </row>
    <row r="168" ht="25" customHeight="1" spans="1:16">
      <c r="A168" s="361"/>
      <c r="B168" s="361"/>
      <c r="C168" s="361"/>
      <c r="D168" s="361"/>
      <c r="E168" s="361"/>
      <c r="F168" s="361"/>
      <c r="G168" s="361"/>
      <c r="H168" s="361"/>
      <c r="I168" s="361"/>
      <c r="J168" s="361"/>
      <c r="K168" s="361"/>
      <c r="L168" s="361"/>
      <c r="M168" s="361"/>
      <c r="N168" s="361"/>
      <c r="O168" s="361"/>
      <c r="P168" s="340"/>
    </row>
    <row r="169" ht="25" customHeight="1" spans="1:16">
      <c r="A169" s="361"/>
      <c r="B169" s="361"/>
      <c r="C169" s="361"/>
      <c r="D169" s="361"/>
      <c r="E169" s="361"/>
      <c r="F169" s="361"/>
      <c r="G169" s="361"/>
      <c r="H169" s="361"/>
      <c r="I169" s="361"/>
      <c r="J169" s="361"/>
      <c r="K169" s="361"/>
      <c r="L169" s="361"/>
      <c r="M169" s="361"/>
      <c r="N169" s="361"/>
      <c r="O169" s="361"/>
      <c r="P169" s="340"/>
    </row>
    <row r="170" ht="25" customHeight="1" spans="1:16">
      <c r="A170" s="361"/>
      <c r="B170" s="361"/>
      <c r="C170" s="361"/>
      <c r="D170" s="361"/>
      <c r="E170" s="361"/>
      <c r="F170" s="361"/>
      <c r="G170" s="361"/>
      <c r="H170" s="361"/>
      <c r="I170" s="361"/>
      <c r="J170" s="361"/>
      <c r="K170" s="361"/>
      <c r="L170" s="361"/>
      <c r="M170" s="361"/>
      <c r="N170" s="361"/>
      <c r="O170" s="361"/>
      <c r="P170" s="340"/>
    </row>
    <row r="171" ht="25" customHeight="1" spans="1:16">
      <c r="A171" s="361"/>
      <c r="B171" s="361"/>
      <c r="C171" s="361"/>
      <c r="D171" s="361"/>
      <c r="E171" s="361"/>
      <c r="F171" s="361"/>
      <c r="G171" s="361"/>
      <c r="H171" s="361"/>
      <c r="I171" s="361"/>
      <c r="J171" s="361"/>
      <c r="K171" s="361"/>
      <c r="L171" s="361"/>
      <c r="M171" s="361"/>
      <c r="N171" s="361"/>
      <c r="O171" s="361"/>
      <c r="P171" s="340"/>
    </row>
    <row r="172" ht="25" customHeight="1" spans="1:16">
      <c r="A172" s="361"/>
      <c r="B172" s="361"/>
      <c r="C172" s="361"/>
      <c r="D172" s="361"/>
      <c r="E172" s="361"/>
      <c r="F172" s="361"/>
      <c r="G172" s="361"/>
      <c r="H172" s="361"/>
      <c r="I172" s="361"/>
      <c r="J172" s="361"/>
      <c r="K172" s="361"/>
      <c r="L172" s="361"/>
      <c r="M172" s="361"/>
      <c r="N172" s="361"/>
      <c r="O172" s="361"/>
      <c r="P172" s="340"/>
    </row>
    <row r="173" ht="25" customHeight="1" spans="1:16">
      <c r="A173" s="361"/>
      <c r="B173" s="361"/>
      <c r="C173" s="361"/>
      <c r="D173" s="361"/>
      <c r="E173" s="361"/>
      <c r="F173" s="361"/>
      <c r="G173" s="361"/>
      <c r="H173" s="361"/>
      <c r="I173" s="361"/>
      <c r="J173" s="361"/>
      <c r="K173" s="361"/>
      <c r="L173" s="361"/>
      <c r="M173" s="361"/>
      <c r="N173" s="361"/>
      <c r="O173" s="361"/>
      <c r="P173" s="340"/>
    </row>
    <row r="174" ht="25" customHeight="1" spans="1:16">
      <c r="A174" s="361"/>
      <c r="B174" s="361"/>
      <c r="C174" s="361"/>
      <c r="D174" s="361"/>
      <c r="E174" s="361"/>
      <c r="F174" s="361"/>
      <c r="G174" s="361"/>
      <c r="H174" s="361"/>
      <c r="I174" s="361"/>
      <c r="J174" s="361"/>
      <c r="K174" s="361"/>
      <c r="L174" s="361"/>
      <c r="M174" s="361"/>
      <c r="N174" s="361"/>
      <c r="O174" s="361"/>
      <c r="P174" s="340"/>
    </row>
    <row r="175" ht="25" customHeight="1" spans="1:16">
      <c r="A175" s="361"/>
      <c r="B175" s="361"/>
      <c r="C175" s="361"/>
      <c r="D175" s="361"/>
      <c r="E175" s="361"/>
      <c r="F175" s="361"/>
      <c r="G175" s="361"/>
      <c r="H175" s="361"/>
      <c r="I175" s="361"/>
      <c r="J175" s="361"/>
      <c r="K175" s="361"/>
      <c r="L175" s="361"/>
      <c r="M175" s="361"/>
      <c r="N175" s="361"/>
      <c r="O175" s="361"/>
      <c r="P175" s="340"/>
    </row>
    <row r="176" ht="25" customHeight="1" spans="1:16">
      <c r="A176" s="361"/>
      <c r="B176" s="361"/>
      <c r="C176" s="361"/>
      <c r="D176" s="361"/>
      <c r="E176" s="361"/>
      <c r="F176" s="361"/>
      <c r="G176" s="361"/>
      <c r="H176" s="361"/>
      <c r="I176" s="361"/>
      <c r="J176" s="361"/>
      <c r="K176" s="361"/>
      <c r="L176" s="361"/>
      <c r="M176" s="361"/>
      <c r="N176" s="361"/>
      <c r="O176" s="361"/>
      <c r="P176" s="340"/>
    </row>
    <row r="177" ht="25" customHeight="1" spans="1:16">
      <c r="A177" s="361"/>
      <c r="B177" s="361"/>
      <c r="C177" s="361"/>
      <c r="D177" s="361"/>
      <c r="E177" s="361"/>
      <c r="F177" s="361"/>
      <c r="G177" s="361"/>
      <c r="H177" s="361"/>
      <c r="I177" s="361"/>
      <c r="J177" s="361"/>
      <c r="K177" s="361"/>
      <c r="L177" s="361"/>
      <c r="M177" s="361"/>
      <c r="N177" s="361"/>
      <c r="O177" s="361"/>
      <c r="P177" s="340"/>
    </row>
    <row r="178" ht="25" customHeight="1" spans="1:16">
      <c r="A178" s="361"/>
      <c r="B178" s="361"/>
      <c r="C178" s="361"/>
      <c r="D178" s="361"/>
      <c r="E178" s="361"/>
      <c r="F178" s="361"/>
      <c r="G178" s="361"/>
      <c r="H178" s="361"/>
      <c r="I178" s="361"/>
      <c r="J178" s="361"/>
      <c r="K178" s="361"/>
      <c r="L178" s="361"/>
      <c r="M178" s="361"/>
      <c r="N178" s="361"/>
      <c r="O178" s="361"/>
      <c r="P178" s="340"/>
    </row>
    <row r="179" ht="25" customHeight="1" spans="1:16">
      <c r="A179" s="361"/>
      <c r="B179" s="361"/>
      <c r="C179" s="361"/>
      <c r="D179" s="361"/>
      <c r="E179" s="361"/>
      <c r="F179" s="361"/>
      <c r="G179" s="361"/>
      <c r="H179" s="361"/>
      <c r="I179" s="361"/>
      <c r="J179" s="361"/>
      <c r="K179" s="361"/>
      <c r="L179" s="361"/>
      <c r="M179" s="361"/>
      <c r="N179" s="361"/>
      <c r="O179" s="361"/>
      <c r="P179" s="340"/>
    </row>
    <row r="180" ht="25" customHeight="1" spans="1:16">
      <c r="A180" s="361"/>
      <c r="B180" s="361"/>
      <c r="C180" s="361"/>
      <c r="D180" s="361"/>
      <c r="E180" s="361"/>
      <c r="F180" s="361"/>
      <c r="G180" s="361"/>
      <c r="H180" s="361"/>
      <c r="I180" s="361"/>
      <c r="J180" s="361"/>
      <c r="K180" s="361"/>
      <c r="L180" s="361"/>
      <c r="M180" s="361"/>
      <c r="N180" s="361"/>
      <c r="O180" s="361"/>
      <c r="P180" s="340"/>
    </row>
    <row r="181" ht="25" customHeight="1" spans="1:16">
      <c r="A181" s="361"/>
      <c r="B181" s="361"/>
      <c r="C181" s="361"/>
      <c r="D181" s="361"/>
      <c r="E181" s="361"/>
      <c r="F181" s="361"/>
      <c r="G181" s="361"/>
      <c r="H181" s="361"/>
      <c r="I181" s="361"/>
      <c r="J181" s="361"/>
      <c r="K181" s="361"/>
      <c r="L181" s="361"/>
      <c r="M181" s="361"/>
      <c r="N181" s="361"/>
      <c r="O181" s="361"/>
      <c r="P181" s="340"/>
    </row>
    <row r="182" ht="25" customHeight="1" spans="1:16">
      <c r="A182" s="361"/>
      <c r="B182" s="361"/>
      <c r="C182" s="361"/>
      <c r="D182" s="361"/>
      <c r="E182" s="361"/>
      <c r="F182" s="361"/>
      <c r="G182" s="361"/>
      <c r="H182" s="361"/>
      <c r="I182" s="361"/>
      <c r="J182" s="361"/>
      <c r="K182" s="361"/>
      <c r="L182" s="361"/>
      <c r="M182" s="361"/>
      <c r="N182" s="361"/>
      <c r="O182" s="361"/>
      <c r="P182" s="340"/>
    </row>
    <row r="183" ht="25" customHeight="1" spans="1:16">
      <c r="A183" s="361"/>
      <c r="B183" s="361"/>
      <c r="C183" s="361"/>
      <c r="D183" s="361"/>
      <c r="E183" s="361"/>
      <c r="F183" s="361"/>
      <c r="G183" s="361"/>
      <c r="H183" s="361"/>
      <c r="I183" s="361"/>
      <c r="J183" s="361"/>
      <c r="K183" s="361"/>
      <c r="L183" s="361"/>
      <c r="M183" s="361"/>
      <c r="N183" s="361"/>
      <c r="O183" s="361"/>
      <c r="P183" s="340"/>
    </row>
    <row r="184" ht="25" customHeight="1" spans="1:16">
      <c r="A184" s="361"/>
      <c r="B184" s="361"/>
      <c r="C184" s="361"/>
      <c r="D184" s="361"/>
      <c r="E184" s="361"/>
      <c r="F184" s="361"/>
      <c r="G184" s="361"/>
      <c r="H184" s="361"/>
      <c r="I184" s="361"/>
      <c r="J184" s="361"/>
      <c r="K184" s="361"/>
      <c r="L184" s="361"/>
      <c r="M184" s="361"/>
      <c r="N184" s="361"/>
      <c r="O184" s="361"/>
      <c r="P184" s="340"/>
    </row>
    <row r="185" ht="25" customHeight="1" spans="1:16">
      <c r="A185" s="361"/>
      <c r="B185" s="361"/>
      <c r="C185" s="361"/>
      <c r="D185" s="361"/>
      <c r="E185" s="361"/>
      <c r="F185" s="361"/>
      <c r="G185" s="361"/>
      <c r="H185" s="361"/>
      <c r="I185" s="361"/>
      <c r="J185" s="361"/>
      <c r="K185" s="361"/>
      <c r="L185" s="361"/>
      <c r="M185" s="361"/>
      <c r="N185" s="361"/>
      <c r="O185" s="361"/>
      <c r="P185" s="340"/>
    </row>
    <row r="186" ht="25" customHeight="1" spans="1:16">
      <c r="A186" s="361"/>
      <c r="B186" s="361"/>
      <c r="C186" s="361"/>
      <c r="D186" s="361"/>
      <c r="E186" s="361"/>
      <c r="F186" s="361"/>
      <c r="G186" s="361"/>
      <c r="H186" s="361"/>
      <c r="I186" s="361"/>
      <c r="J186" s="361"/>
      <c r="K186" s="361"/>
      <c r="L186" s="361"/>
      <c r="M186" s="361"/>
      <c r="N186" s="361"/>
      <c r="O186" s="361"/>
      <c r="P186" s="340"/>
    </row>
    <row r="187" ht="25" customHeight="1" spans="1:16">
      <c r="A187" s="361"/>
      <c r="B187" s="361"/>
      <c r="C187" s="361"/>
      <c r="D187" s="361"/>
      <c r="E187" s="361"/>
      <c r="F187" s="361"/>
      <c r="G187" s="361"/>
      <c r="H187" s="361"/>
      <c r="I187" s="361"/>
      <c r="J187" s="361"/>
      <c r="K187" s="361"/>
      <c r="L187" s="361"/>
      <c r="M187" s="361"/>
      <c r="N187" s="361"/>
      <c r="O187" s="361"/>
      <c r="P187" s="340"/>
    </row>
    <row r="188" ht="25" customHeight="1" spans="1:16">
      <c r="A188" s="361"/>
      <c r="B188" s="361"/>
      <c r="C188" s="361"/>
      <c r="D188" s="361"/>
      <c r="E188" s="361"/>
      <c r="F188" s="361"/>
      <c r="G188" s="361"/>
      <c r="H188" s="361"/>
      <c r="I188" s="361"/>
      <c r="J188" s="361"/>
      <c r="K188" s="361"/>
      <c r="L188" s="361"/>
      <c r="M188" s="361"/>
      <c r="N188" s="361"/>
      <c r="O188" s="361"/>
      <c r="P188" s="340"/>
    </row>
    <row r="189" ht="25" customHeight="1" spans="1:16">
      <c r="A189" s="361"/>
      <c r="B189" s="361"/>
      <c r="C189" s="361"/>
      <c r="D189" s="361"/>
      <c r="E189" s="361"/>
      <c r="F189" s="361"/>
      <c r="G189" s="361"/>
      <c r="H189" s="361"/>
      <c r="I189" s="464"/>
      <c r="J189" s="464"/>
      <c r="K189" s="464"/>
      <c r="L189" s="464"/>
      <c r="M189" s="464"/>
      <c r="N189" s="464"/>
      <c r="O189" s="464"/>
      <c r="P189" s="340"/>
    </row>
    <row r="190" ht="25" customHeight="1" spans="1:16">
      <c r="A190" s="463"/>
      <c r="B190" s="463"/>
      <c r="C190" s="463"/>
      <c r="D190" s="463"/>
      <c r="E190" s="463"/>
      <c r="F190" s="463"/>
      <c r="G190" s="463"/>
      <c r="H190" s="463"/>
      <c r="I190" s="464"/>
      <c r="J190" s="464"/>
      <c r="K190" s="464"/>
      <c r="L190" s="464"/>
      <c r="M190" s="464"/>
      <c r="N190" s="464"/>
      <c r="O190" s="464"/>
      <c r="P190" s="340"/>
    </row>
    <row r="191" ht="25" customHeight="1" spans="1:16">
      <c r="A191" s="463"/>
      <c r="B191" s="463"/>
      <c r="C191" s="463"/>
      <c r="D191" s="463"/>
      <c r="E191" s="463"/>
      <c r="F191" s="463"/>
      <c r="G191" s="463"/>
      <c r="H191" s="463"/>
      <c r="I191" s="465"/>
      <c r="J191" s="465"/>
      <c r="K191" s="465"/>
      <c r="L191" s="465"/>
      <c r="M191" s="465"/>
      <c r="N191" s="465"/>
      <c r="O191" s="465"/>
      <c r="P191" s="340"/>
    </row>
    <row r="192" ht="25" customHeight="1" spans="1:16">
      <c r="A192" s="463"/>
      <c r="B192" s="463"/>
      <c r="C192" s="463"/>
      <c r="D192" s="463"/>
      <c r="E192" s="463"/>
      <c r="F192" s="463"/>
      <c r="G192" s="463"/>
      <c r="H192" s="463"/>
      <c r="I192" s="465"/>
      <c r="J192" s="465"/>
      <c r="K192" s="465"/>
      <c r="L192" s="465"/>
      <c r="M192" s="465"/>
      <c r="N192" s="465"/>
      <c r="O192" s="465"/>
      <c r="P192" s="340"/>
    </row>
    <row r="193" ht="25" customHeight="1" spans="1:16">
      <c r="A193" s="463"/>
      <c r="B193" s="463"/>
      <c r="C193" s="463"/>
      <c r="D193" s="463"/>
      <c r="E193" s="463"/>
      <c r="F193" s="463"/>
      <c r="G193" s="463"/>
      <c r="H193" s="463"/>
      <c r="I193" s="465"/>
      <c r="J193" s="465"/>
      <c r="K193" s="465"/>
      <c r="L193" s="465"/>
      <c r="M193" s="465"/>
      <c r="N193" s="465"/>
      <c r="O193" s="465"/>
      <c r="P193" s="340"/>
    </row>
    <row r="194" ht="25" customHeight="1" spans="1:16">
      <c r="A194" s="463"/>
      <c r="B194" s="463"/>
      <c r="C194" s="463"/>
      <c r="D194" s="463"/>
      <c r="E194" s="463"/>
      <c r="F194" s="463"/>
      <c r="G194" s="463"/>
      <c r="H194" s="463"/>
      <c r="I194" s="463"/>
      <c r="J194" s="463"/>
      <c r="K194" s="465"/>
      <c r="L194" s="465"/>
      <c r="M194" s="465"/>
      <c r="N194" s="465"/>
      <c r="O194" s="465"/>
      <c r="P194" s="340"/>
    </row>
    <row r="195" ht="25" customHeight="1" spans="1:16">
      <c r="A195" s="463"/>
      <c r="B195" s="463"/>
      <c r="C195" s="463"/>
      <c r="D195" s="463"/>
      <c r="E195" s="463"/>
      <c r="F195" s="463"/>
      <c r="G195" s="463"/>
      <c r="H195" s="463"/>
      <c r="I195" s="463"/>
      <c r="J195" s="463"/>
      <c r="K195" s="465"/>
      <c r="L195" s="465"/>
      <c r="M195" s="465"/>
      <c r="N195" s="465"/>
      <c r="O195" s="465"/>
      <c r="P195" s="340"/>
    </row>
    <row r="196" ht="25" customHeight="1" spans="1:16">
      <c r="A196" s="466"/>
      <c r="B196" s="466"/>
      <c r="C196" s="466"/>
      <c r="D196" s="466"/>
      <c r="E196" s="466"/>
      <c r="F196" s="466"/>
      <c r="G196" s="466"/>
      <c r="H196" s="466"/>
      <c r="I196" s="466"/>
      <c r="J196" s="466"/>
      <c r="K196" s="467"/>
      <c r="L196" s="467"/>
      <c r="M196" s="467"/>
      <c r="N196" s="467"/>
      <c r="O196" s="467"/>
      <c r="P196" s="340"/>
    </row>
    <row r="197" ht="25" customHeight="1" spans="1:16">
      <c r="A197" s="466"/>
      <c r="B197" s="466"/>
      <c r="C197" s="466"/>
      <c r="D197" s="466"/>
      <c r="E197" s="466"/>
      <c r="F197" s="466"/>
      <c r="G197" s="466"/>
      <c r="H197" s="466"/>
      <c r="I197" s="466"/>
      <c r="J197" s="466"/>
      <c r="K197" s="467"/>
      <c r="L197" s="467"/>
      <c r="M197" s="467"/>
      <c r="N197" s="467"/>
      <c r="O197" s="467"/>
      <c r="P197" s="340"/>
    </row>
    <row r="198" ht="25" customHeight="1" spans="1:16">
      <c r="A198" s="466"/>
      <c r="B198" s="466"/>
      <c r="C198" s="466"/>
      <c r="D198" s="466"/>
      <c r="E198" s="466"/>
      <c r="F198" s="466"/>
      <c r="G198" s="466"/>
      <c r="H198" s="466"/>
      <c r="I198" s="466"/>
      <c r="J198" s="466"/>
      <c r="K198" s="467"/>
      <c r="L198" s="467"/>
      <c r="M198" s="467"/>
      <c r="N198" s="467"/>
      <c r="O198" s="467"/>
      <c r="P198" s="340"/>
    </row>
    <row r="199" ht="25" customHeight="1" spans="1:16">
      <c r="A199" s="466"/>
      <c r="B199" s="466"/>
      <c r="C199" s="466"/>
      <c r="D199" s="466"/>
      <c r="E199" s="466"/>
      <c r="F199" s="466"/>
      <c r="G199" s="466"/>
      <c r="H199" s="466"/>
      <c r="I199" s="466"/>
      <c r="J199" s="466"/>
      <c r="K199" s="467"/>
      <c r="L199" s="467"/>
      <c r="M199" s="467"/>
      <c r="N199" s="467"/>
      <c r="O199" s="467"/>
      <c r="P199" s="340"/>
    </row>
    <row r="200" ht="25" customHeight="1" spans="1:16">
      <c r="A200" s="466"/>
      <c r="B200" s="466"/>
      <c r="C200" s="466"/>
      <c r="D200" s="466"/>
      <c r="E200" s="466"/>
      <c r="F200" s="466"/>
      <c r="G200" s="466"/>
      <c r="H200" s="466"/>
      <c r="I200" s="466"/>
      <c r="J200" s="466"/>
      <c r="K200" s="467"/>
      <c r="L200" s="467"/>
      <c r="M200" s="467"/>
      <c r="N200" s="467"/>
      <c r="O200" s="467"/>
      <c r="P200" s="340"/>
    </row>
  </sheetData>
  <mergeCells count="29">
    <mergeCell ref="D1:H1"/>
    <mergeCell ref="E3:H3"/>
    <mergeCell ref="J16:K16"/>
    <mergeCell ref="E33:H33"/>
    <mergeCell ref="E34:H34"/>
    <mergeCell ref="A1:A2"/>
    <mergeCell ref="A3:A5"/>
    <mergeCell ref="A7:A9"/>
    <mergeCell ref="A11:A13"/>
    <mergeCell ref="A15:A17"/>
    <mergeCell ref="A19:A21"/>
    <mergeCell ref="A23:A25"/>
    <mergeCell ref="A27:A29"/>
    <mergeCell ref="A31:A33"/>
    <mergeCell ref="B1:B2"/>
    <mergeCell ref="C1:C34"/>
    <mergeCell ref="D4:D10"/>
    <mergeCell ref="D17:D21"/>
    <mergeCell ref="D23:D31"/>
    <mergeCell ref="G23:G31"/>
    <mergeCell ref="J35:J43"/>
    <mergeCell ref="L13:L17"/>
    <mergeCell ref="L19:L26"/>
    <mergeCell ref="M35:M43"/>
    <mergeCell ref="O19:O26"/>
    <mergeCell ref="E4:H10"/>
    <mergeCell ref="D11:H13"/>
    <mergeCell ref="D14:H15"/>
    <mergeCell ref="C35:H4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89"/>
  <sheetViews>
    <sheetView topLeftCell="A3" workbookViewId="0">
      <selection activeCell="A2" sqref="A2:F25"/>
    </sheetView>
  </sheetViews>
  <sheetFormatPr defaultColWidth="10" defaultRowHeight="14.4"/>
  <cols>
    <col min="3" max="3" width="16.5740740740741" customWidth="1"/>
    <col min="4" max="4" width="12.1388888888889" customWidth="1"/>
    <col min="5" max="5" width="22.1388888888889" customWidth="1"/>
    <col min="6" max="6" width="27.4444444444444" customWidth="1"/>
    <col min="7" max="7" width="13.287037037037" customWidth="1"/>
    <col min="8" max="11" width="10" customWidth="1"/>
    <col min="12" max="12" width="10.5740740740741" customWidth="1"/>
  </cols>
  <sheetData>
    <row r="1" ht="15.6" spans="2:12">
      <c r="B1" t="s">
        <v>141</v>
      </c>
      <c r="C1" s="407" t="s">
        <v>142</v>
      </c>
      <c r="D1" s="407" t="s">
        <v>142</v>
      </c>
      <c r="E1" s="407" t="s">
        <v>143</v>
      </c>
      <c r="F1" s="407" t="s">
        <v>144</v>
      </c>
      <c r="G1" s="261"/>
      <c r="H1" s="261"/>
      <c r="I1" s="261"/>
      <c r="J1" s="261"/>
      <c r="K1" s="261"/>
      <c r="L1" s="149"/>
    </row>
    <row r="2" ht="15.6" spans="3:12">
      <c r="C2" s="408" t="s">
        <v>40</v>
      </c>
      <c r="D2" s="409" t="s">
        <v>41</v>
      </c>
      <c r="E2" s="27" t="s">
        <v>42</v>
      </c>
      <c r="F2" s="410">
        <v>1</v>
      </c>
      <c r="G2" s="411"/>
      <c r="H2" s="261"/>
      <c r="I2" s="261"/>
      <c r="J2" s="261"/>
      <c r="K2" s="261"/>
      <c r="L2" s="149"/>
    </row>
    <row r="3" ht="15.6" spans="3:12">
      <c r="C3" s="408" t="str">
        <f>C2</f>
        <v>佛山区域</v>
      </c>
      <c r="D3" s="409" t="s">
        <v>44</v>
      </c>
      <c r="E3" s="27" t="s">
        <v>45</v>
      </c>
      <c r="F3" s="410">
        <v>8</v>
      </c>
      <c r="G3" s="411"/>
      <c r="H3" s="261"/>
      <c r="I3" s="261"/>
      <c r="J3" s="261"/>
      <c r="K3" s="261"/>
      <c r="L3" s="149"/>
    </row>
    <row r="4" ht="15.6" spans="3:12">
      <c r="C4" s="408" t="str">
        <f>C3</f>
        <v>佛山区域</v>
      </c>
      <c r="D4" s="409" t="s">
        <v>41</v>
      </c>
      <c r="E4" s="27" t="s">
        <v>47</v>
      </c>
      <c r="F4" s="410">
        <v>1</v>
      </c>
      <c r="G4" s="411"/>
      <c r="H4" s="261"/>
      <c r="I4" s="261"/>
      <c r="J4" s="261"/>
      <c r="K4" s="261"/>
      <c r="L4" s="149"/>
    </row>
    <row r="5" ht="15.6" spans="3:12">
      <c r="C5" s="408" t="str">
        <f>C4</f>
        <v>佛山区域</v>
      </c>
      <c r="D5" s="409" t="s">
        <v>44</v>
      </c>
      <c r="E5" s="27" t="s">
        <v>49</v>
      </c>
      <c r="F5" s="410">
        <v>5</v>
      </c>
      <c r="G5" s="411"/>
      <c r="H5" s="261"/>
      <c r="I5" s="261"/>
      <c r="J5" s="261"/>
      <c r="K5" s="261"/>
      <c r="L5" s="149"/>
    </row>
    <row r="6" ht="15.6" spans="3:12">
      <c r="C6" s="408" t="str">
        <f>C5</f>
        <v>佛山区域</v>
      </c>
      <c r="D6" s="409" t="s">
        <v>41</v>
      </c>
      <c r="E6" s="27" t="s">
        <v>51</v>
      </c>
      <c r="F6" s="410">
        <v>2</v>
      </c>
      <c r="G6" s="411"/>
      <c r="H6" s="261"/>
      <c r="I6" s="261"/>
      <c r="J6" s="261"/>
      <c r="K6" s="261"/>
      <c r="L6" s="149"/>
    </row>
    <row r="7" ht="15.6" spans="3:12">
      <c r="C7" s="412" t="s">
        <v>53</v>
      </c>
      <c r="D7" s="413" t="s">
        <v>41</v>
      </c>
      <c r="E7" s="27" t="s">
        <v>54</v>
      </c>
      <c r="F7" s="410">
        <v>4</v>
      </c>
      <c r="G7" s="411"/>
      <c r="H7" s="261"/>
      <c r="I7" s="261"/>
      <c r="J7" s="261"/>
      <c r="K7" s="261"/>
      <c r="L7" s="149"/>
    </row>
    <row r="8" ht="15.6" spans="3:12">
      <c r="C8" s="412" t="str">
        <f t="shared" ref="C8:C15" si="0">C7</f>
        <v>广州体验店</v>
      </c>
      <c r="D8" s="413" t="s">
        <v>44</v>
      </c>
      <c r="E8" s="27" t="s">
        <v>56</v>
      </c>
      <c r="F8" s="410">
        <v>6</v>
      </c>
      <c r="G8" s="411"/>
      <c r="H8" s="261"/>
      <c r="I8" s="261"/>
      <c r="J8" s="261"/>
      <c r="K8" s="261"/>
      <c r="L8" s="149"/>
    </row>
    <row r="9" ht="15.6" spans="3:12">
      <c r="C9" s="412" t="str">
        <f t="shared" si="0"/>
        <v>广州体验店</v>
      </c>
      <c r="D9" s="413" t="s">
        <v>44</v>
      </c>
      <c r="E9" s="27" t="s">
        <v>58</v>
      </c>
      <c r="F9" s="410">
        <v>5</v>
      </c>
      <c r="G9" s="411"/>
      <c r="H9" s="261"/>
      <c r="I9" s="261"/>
      <c r="J9" s="261"/>
      <c r="K9" s="261"/>
      <c r="L9" s="149"/>
    </row>
    <row r="10" ht="15" spans="3:12">
      <c r="C10" s="412" t="str">
        <f t="shared" si="0"/>
        <v>广州体验店</v>
      </c>
      <c r="D10" s="414" t="s">
        <v>44</v>
      </c>
      <c r="E10" s="27" t="s">
        <v>60</v>
      </c>
      <c r="F10" s="410">
        <v>7</v>
      </c>
      <c r="G10" s="411"/>
      <c r="H10" s="261"/>
      <c r="I10" s="261"/>
      <c r="J10" s="261"/>
      <c r="K10" s="261"/>
      <c r="L10" s="149"/>
    </row>
    <row r="11" ht="15" spans="3:12">
      <c r="C11" s="412" t="str">
        <f t="shared" si="0"/>
        <v>广州体验店</v>
      </c>
      <c r="D11" s="414" t="s">
        <v>62</v>
      </c>
      <c r="E11" s="27" t="s">
        <v>63</v>
      </c>
      <c r="F11" s="410">
        <v>5</v>
      </c>
      <c r="G11" s="411"/>
      <c r="H11" s="261"/>
      <c r="I11" s="261"/>
      <c r="J11" s="261"/>
      <c r="K11" s="261"/>
      <c r="L11" s="149"/>
    </row>
    <row r="12" ht="15.6" spans="3:12">
      <c r="C12" s="412" t="str">
        <f t="shared" si="0"/>
        <v>广州体验店</v>
      </c>
      <c r="D12" s="413" t="s">
        <v>41</v>
      </c>
      <c r="E12" s="27" t="s">
        <v>65</v>
      </c>
      <c r="F12" s="410">
        <v>3</v>
      </c>
      <c r="G12" s="411"/>
      <c r="H12" s="261"/>
      <c r="I12" s="261"/>
      <c r="J12" s="261"/>
      <c r="K12" s="261"/>
      <c r="L12" s="149"/>
    </row>
    <row r="13" ht="15.6" spans="3:12">
      <c r="C13" s="412" t="str">
        <f t="shared" si="0"/>
        <v>广州体验店</v>
      </c>
      <c r="D13" s="413" t="s">
        <v>41</v>
      </c>
      <c r="E13" s="27" t="s">
        <v>67</v>
      </c>
      <c r="F13" s="410">
        <v>3</v>
      </c>
      <c r="G13" s="411"/>
      <c r="H13" s="261"/>
      <c r="I13" s="261"/>
      <c r="J13" s="261"/>
      <c r="K13" s="261"/>
      <c r="L13" s="149"/>
    </row>
    <row r="14" ht="15.6" spans="3:12">
      <c r="C14" s="412" t="str">
        <f t="shared" si="0"/>
        <v>广州体验店</v>
      </c>
      <c r="D14" s="413" t="s">
        <v>44</v>
      </c>
      <c r="E14" s="27" t="s">
        <v>69</v>
      </c>
      <c r="F14" s="410">
        <v>18</v>
      </c>
      <c r="G14" s="411"/>
      <c r="H14" s="261"/>
      <c r="I14" s="261"/>
      <c r="J14" s="261"/>
      <c r="K14" s="261"/>
      <c r="L14" s="149"/>
    </row>
    <row r="15" ht="15.6" spans="3:12">
      <c r="C15" s="412" t="str">
        <f t="shared" si="0"/>
        <v>广州体验店</v>
      </c>
      <c r="D15" s="413" t="s">
        <v>44</v>
      </c>
      <c r="E15" s="27" t="s">
        <v>71</v>
      </c>
      <c r="F15" s="410">
        <v>5</v>
      </c>
      <c r="G15" s="411"/>
      <c r="H15" s="261"/>
      <c r="I15" s="261"/>
      <c r="J15" s="261"/>
      <c r="K15" s="261"/>
      <c r="L15" s="149"/>
    </row>
    <row r="16" ht="15.6" spans="3:12">
      <c r="C16" s="415" t="s">
        <v>73</v>
      </c>
      <c r="D16" s="416" t="s">
        <v>41</v>
      </c>
      <c r="E16" s="27" t="s">
        <v>74</v>
      </c>
      <c r="F16" s="27">
        <v>2</v>
      </c>
      <c r="G16" s="411"/>
      <c r="H16" s="261"/>
      <c r="I16" s="261"/>
      <c r="J16" s="261"/>
      <c r="K16" s="261"/>
      <c r="L16" s="149"/>
    </row>
    <row r="17" ht="15.6" spans="3:12">
      <c r="C17" s="415" t="str">
        <f t="shared" ref="C17:C24" si="1">C16</f>
        <v>广州专卖店</v>
      </c>
      <c r="D17" s="416" t="s">
        <v>41</v>
      </c>
      <c r="E17" s="27" t="s">
        <v>76</v>
      </c>
      <c r="F17" s="27">
        <v>4</v>
      </c>
      <c r="G17" s="411"/>
      <c r="H17" s="261"/>
      <c r="I17" s="261"/>
      <c r="J17" s="261"/>
      <c r="K17" s="261"/>
      <c r="L17" s="149"/>
    </row>
    <row r="18" ht="15.6" spans="3:12">
      <c r="C18" s="415" t="str">
        <f t="shared" si="1"/>
        <v>广州专卖店</v>
      </c>
      <c r="D18" s="416" t="s">
        <v>44</v>
      </c>
      <c r="E18" s="27" t="s">
        <v>78</v>
      </c>
      <c r="F18" s="27">
        <v>7</v>
      </c>
      <c r="G18" s="411"/>
      <c r="H18" s="261"/>
      <c r="I18" s="261"/>
      <c r="J18" s="261"/>
      <c r="K18" s="261"/>
      <c r="L18" s="149"/>
    </row>
    <row r="19" ht="15.6" spans="3:12">
      <c r="C19" s="415" t="str">
        <f t="shared" si="1"/>
        <v>广州专卖店</v>
      </c>
      <c r="D19" s="416" t="s">
        <v>41</v>
      </c>
      <c r="E19" s="27" t="s">
        <v>80</v>
      </c>
      <c r="F19" s="27">
        <v>2</v>
      </c>
      <c r="G19" s="411"/>
      <c r="H19" s="261"/>
      <c r="I19" s="261"/>
      <c r="J19" s="261"/>
      <c r="K19" s="261"/>
      <c r="L19" s="149"/>
    </row>
    <row r="20" ht="15.6" spans="3:12">
      <c r="C20" s="415" t="str">
        <f t="shared" si="1"/>
        <v>广州专卖店</v>
      </c>
      <c r="D20" s="416" t="s">
        <v>41</v>
      </c>
      <c r="E20" s="27" t="s">
        <v>82</v>
      </c>
      <c r="F20" s="27">
        <v>2</v>
      </c>
      <c r="G20" s="411"/>
      <c r="H20" s="261"/>
      <c r="I20" s="261"/>
      <c r="J20" s="261"/>
      <c r="K20" s="261"/>
      <c r="L20" s="149"/>
    </row>
    <row r="21" ht="15.6" spans="3:12">
      <c r="C21" s="415" t="str">
        <f t="shared" si="1"/>
        <v>广州专卖店</v>
      </c>
      <c r="D21" s="416" t="s">
        <v>44</v>
      </c>
      <c r="E21" s="27" t="s">
        <v>84</v>
      </c>
      <c r="F21" s="27">
        <v>7</v>
      </c>
      <c r="G21" s="411"/>
      <c r="H21" s="261"/>
      <c r="I21" s="261"/>
      <c r="J21" s="261"/>
      <c r="K21" s="261"/>
      <c r="L21" s="149"/>
    </row>
    <row r="22" ht="15.6" spans="3:12">
      <c r="C22" s="415" t="str">
        <f t="shared" si="1"/>
        <v>广州专卖店</v>
      </c>
      <c r="D22" s="416" t="s">
        <v>41</v>
      </c>
      <c r="E22" s="27" t="s">
        <v>86</v>
      </c>
      <c r="F22" s="27">
        <v>2</v>
      </c>
      <c r="G22" s="411"/>
      <c r="H22" s="261"/>
      <c r="I22" s="261"/>
      <c r="J22" s="261"/>
      <c r="K22" s="261"/>
      <c r="L22" s="149"/>
    </row>
    <row r="23" ht="15.6" spans="3:12">
      <c r="C23" s="415" t="str">
        <f t="shared" si="1"/>
        <v>广州专卖店</v>
      </c>
      <c r="D23" s="416" t="s">
        <v>44</v>
      </c>
      <c r="E23" s="27" t="s">
        <v>88</v>
      </c>
      <c r="F23" s="27">
        <v>5</v>
      </c>
      <c r="G23" s="411"/>
      <c r="H23" s="261"/>
      <c r="I23" s="261"/>
      <c r="J23" s="261"/>
      <c r="K23" s="261"/>
      <c r="L23" s="149"/>
    </row>
    <row r="24" ht="15.6" spans="3:12">
      <c r="C24" s="415" t="str">
        <f t="shared" si="1"/>
        <v>广州专卖店</v>
      </c>
      <c r="D24" s="416" t="s">
        <v>44</v>
      </c>
      <c r="E24" s="27" t="s">
        <v>90</v>
      </c>
      <c r="F24" s="27">
        <v>5</v>
      </c>
      <c r="G24" s="411"/>
      <c r="H24" s="261"/>
      <c r="I24" s="261"/>
      <c r="J24" s="261"/>
      <c r="K24" s="261"/>
      <c r="L24" s="149"/>
    </row>
    <row r="25" ht="15.6" spans="3:12">
      <c r="C25" s="417" t="s">
        <v>93</v>
      </c>
      <c r="D25" s="418" t="s">
        <v>41</v>
      </c>
      <c r="E25" s="419" t="s">
        <v>94</v>
      </c>
      <c r="F25" s="27">
        <v>1</v>
      </c>
      <c r="G25" s="411"/>
      <c r="H25" s="261"/>
      <c r="I25" s="261"/>
      <c r="J25" s="261"/>
      <c r="K25" s="261"/>
      <c r="L25" s="149"/>
    </row>
    <row r="26" spans="3:12">
      <c r="C26" s="261"/>
      <c r="D26" s="261"/>
      <c r="E26" s="261"/>
      <c r="F26" s="261"/>
      <c r="G26" s="261"/>
      <c r="H26" s="261"/>
      <c r="I26" s="261"/>
      <c r="J26" s="261"/>
      <c r="K26" s="261"/>
      <c r="L26" s="149"/>
    </row>
    <row r="27" spans="3:12">
      <c r="C27" s="261"/>
      <c r="D27" s="261"/>
      <c r="E27" s="261"/>
      <c r="F27" s="261"/>
      <c r="G27" s="261"/>
      <c r="H27" s="261"/>
      <c r="I27" s="261"/>
      <c r="J27" s="261"/>
      <c r="K27" s="261"/>
      <c r="L27" s="149"/>
    </row>
    <row r="28" spans="3:12">
      <c r="C28" s="261"/>
      <c r="D28" s="261"/>
      <c r="E28" s="261"/>
      <c r="F28" s="261"/>
      <c r="G28" s="261"/>
      <c r="H28" s="261"/>
      <c r="I28" s="261"/>
      <c r="J28" s="261"/>
      <c r="K28" s="261"/>
      <c r="L28" s="149"/>
    </row>
    <row r="29" spans="3:12">
      <c r="C29" s="261"/>
      <c r="D29" s="261"/>
      <c r="E29" s="261"/>
      <c r="F29" s="261"/>
      <c r="G29" s="261"/>
      <c r="H29" s="261"/>
      <c r="I29" s="261"/>
      <c r="J29" s="261"/>
      <c r="K29" s="261"/>
      <c r="L29" s="149"/>
    </row>
    <row r="30" spans="3:12">
      <c r="C30" s="261"/>
      <c r="D30" s="261"/>
      <c r="E30" s="261"/>
      <c r="F30" s="261"/>
      <c r="G30" s="261"/>
      <c r="H30" s="261"/>
      <c r="I30" s="261"/>
      <c r="J30" s="261"/>
      <c r="K30" s="261"/>
      <c r="L30" s="149"/>
    </row>
    <row r="31" spans="3:12">
      <c r="C31" s="261"/>
      <c r="D31" s="261"/>
      <c r="E31" s="261"/>
      <c r="F31" s="261"/>
      <c r="G31" s="261"/>
      <c r="H31" s="261"/>
      <c r="I31" s="261"/>
      <c r="J31" s="261"/>
      <c r="K31" s="261"/>
      <c r="L31" s="149"/>
    </row>
    <row r="32" spans="3:12">
      <c r="C32" s="261"/>
      <c r="D32" s="261"/>
      <c r="E32" s="261"/>
      <c r="F32" s="261"/>
      <c r="G32" s="261"/>
      <c r="H32" s="261"/>
      <c r="I32" s="261"/>
      <c r="J32" s="261"/>
      <c r="K32" s="261"/>
      <c r="L32" s="149"/>
    </row>
    <row r="33" spans="3:12">
      <c r="C33" s="261"/>
      <c r="D33" s="261"/>
      <c r="E33" s="261"/>
      <c r="F33" s="261"/>
      <c r="G33" s="261"/>
      <c r="H33" s="261"/>
      <c r="I33" s="261"/>
      <c r="J33" s="261"/>
      <c r="K33" s="261"/>
      <c r="L33" s="149"/>
    </row>
    <row r="34" spans="3:12">
      <c r="C34" s="261"/>
      <c r="D34" s="261"/>
      <c r="E34" s="261"/>
      <c r="F34" s="261"/>
      <c r="G34" s="261"/>
      <c r="H34" s="261"/>
      <c r="I34" s="261"/>
      <c r="J34" s="261"/>
      <c r="K34" s="261"/>
      <c r="L34" s="149"/>
    </row>
    <row r="35" spans="3:12">
      <c r="C35" s="261"/>
      <c r="D35" s="261"/>
      <c r="E35" s="261"/>
      <c r="F35" s="261"/>
      <c r="G35" s="261"/>
      <c r="H35" s="261"/>
      <c r="I35" s="261"/>
      <c r="J35" s="261"/>
      <c r="K35" s="261"/>
      <c r="L35" s="149"/>
    </row>
    <row r="36" spans="3:12">
      <c r="C36" s="261"/>
      <c r="D36" s="261"/>
      <c r="E36" s="261"/>
      <c r="F36" s="261"/>
      <c r="G36" s="261"/>
      <c r="H36" s="261"/>
      <c r="I36" s="261"/>
      <c r="J36" s="261"/>
      <c r="K36" s="261"/>
      <c r="L36" s="149"/>
    </row>
    <row r="37" spans="3:12">
      <c r="C37" s="261"/>
      <c r="D37" s="261"/>
      <c r="E37" s="261"/>
      <c r="F37" s="261"/>
      <c r="G37" s="261"/>
      <c r="H37" s="261"/>
      <c r="I37" s="261"/>
      <c r="J37" s="261"/>
      <c r="K37" s="261"/>
      <c r="L37" s="149"/>
    </row>
    <row r="38" spans="3:12">
      <c r="C38" s="261"/>
      <c r="D38" s="261"/>
      <c r="E38" s="261"/>
      <c r="F38" s="261"/>
      <c r="G38" s="261"/>
      <c r="H38" s="261"/>
      <c r="I38" s="261"/>
      <c r="J38" s="261"/>
      <c r="K38" s="261"/>
      <c r="L38" s="149"/>
    </row>
    <row r="39" spans="3:12">
      <c r="C39" s="261"/>
      <c r="D39" s="261"/>
      <c r="E39" s="261"/>
      <c r="F39" s="261"/>
      <c r="G39" s="261"/>
      <c r="H39" s="261"/>
      <c r="I39" s="261"/>
      <c r="J39" s="261"/>
      <c r="K39" s="261"/>
      <c r="L39" s="149"/>
    </row>
    <row r="40" spans="3:12">
      <c r="C40" s="261"/>
      <c r="D40" s="261"/>
      <c r="E40" s="261"/>
      <c r="F40" s="261"/>
      <c r="G40" s="261"/>
      <c r="H40" s="261"/>
      <c r="I40" s="261"/>
      <c r="J40" s="261"/>
      <c r="K40" s="261"/>
      <c r="L40" s="149"/>
    </row>
    <row r="41" spans="3:12">
      <c r="C41" s="261"/>
      <c r="D41" s="261"/>
      <c r="E41" s="261"/>
      <c r="F41" s="261"/>
      <c r="G41" s="261"/>
      <c r="H41" s="261"/>
      <c r="I41" s="261"/>
      <c r="J41" s="261"/>
      <c r="K41" s="261"/>
      <c r="L41" s="149"/>
    </row>
    <row r="42" spans="3:12">
      <c r="C42" s="261"/>
      <c r="D42" s="261"/>
      <c r="E42" s="261"/>
      <c r="F42" s="261"/>
      <c r="G42" s="261"/>
      <c r="H42" s="261"/>
      <c r="I42" s="261"/>
      <c r="J42" s="261"/>
      <c r="K42" s="261"/>
      <c r="L42" s="149"/>
    </row>
    <row r="43" spans="3:12">
      <c r="C43" s="261"/>
      <c r="D43" s="261"/>
      <c r="E43" s="261"/>
      <c r="F43" s="261"/>
      <c r="G43" s="261"/>
      <c r="H43" s="261"/>
      <c r="I43" s="261"/>
      <c r="J43" s="261"/>
      <c r="K43" s="261"/>
      <c r="L43" s="149"/>
    </row>
    <row r="44" spans="3:12">
      <c r="C44" s="261"/>
      <c r="D44" s="261"/>
      <c r="E44" s="261"/>
      <c r="F44" s="261"/>
      <c r="G44" s="261"/>
      <c r="H44" s="261"/>
      <c r="I44" s="261"/>
      <c r="J44" s="261"/>
      <c r="K44" s="261"/>
      <c r="L44" s="149"/>
    </row>
    <row r="45" spans="3:12">
      <c r="C45" s="261"/>
      <c r="D45" s="261"/>
      <c r="E45" s="261"/>
      <c r="F45" s="261"/>
      <c r="G45" s="261"/>
      <c r="H45" s="261"/>
      <c r="I45" s="261"/>
      <c r="J45" s="261"/>
      <c r="K45" s="261"/>
      <c r="L45" s="149"/>
    </row>
    <row r="46" spans="3:12">
      <c r="C46" s="261"/>
      <c r="D46" s="261"/>
      <c r="E46" s="261"/>
      <c r="F46" s="261"/>
      <c r="G46" s="261"/>
      <c r="H46" s="261"/>
      <c r="I46" s="261"/>
      <c r="J46" s="261"/>
      <c r="K46" s="261"/>
      <c r="L46" s="149"/>
    </row>
    <row r="47" spans="3:12">
      <c r="C47" s="261"/>
      <c r="D47" s="261"/>
      <c r="E47" s="261"/>
      <c r="F47" s="261"/>
      <c r="G47" s="261"/>
      <c r="H47" s="261"/>
      <c r="I47" s="261"/>
      <c r="J47" s="261"/>
      <c r="K47" s="261"/>
      <c r="L47" s="149"/>
    </row>
    <row r="48" spans="3:12">
      <c r="C48" s="261"/>
      <c r="D48" s="261"/>
      <c r="E48" s="261"/>
      <c r="F48" s="261"/>
      <c r="G48" s="261"/>
      <c r="H48" s="261"/>
      <c r="I48" s="261"/>
      <c r="J48" s="261"/>
      <c r="K48" s="261"/>
      <c r="L48" s="149"/>
    </row>
    <row r="49" spans="3:12">
      <c r="C49" s="261"/>
      <c r="D49" s="261"/>
      <c r="E49" s="261"/>
      <c r="F49" s="261"/>
      <c r="G49" s="261"/>
      <c r="H49" s="261"/>
      <c r="I49" s="261"/>
      <c r="J49" s="261"/>
      <c r="K49" s="261"/>
      <c r="L49" s="149"/>
    </row>
    <row r="50" spans="3:12">
      <c r="C50" s="261"/>
      <c r="D50" s="261"/>
      <c r="E50" s="261"/>
      <c r="F50" s="261"/>
      <c r="G50" s="261"/>
      <c r="H50" s="261"/>
      <c r="I50" s="261"/>
      <c r="J50" s="261"/>
      <c r="K50" s="261"/>
      <c r="L50" s="149"/>
    </row>
    <row r="51" spans="3:12">
      <c r="C51" s="261"/>
      <c r="D51" s="261"/>
      <c r="E51" s="261"/>
      <c r="F51" s="261"/>
      <c r="G51" s="261"/>
      <c r="H51" s="261"/>
      <c r="I51" s="261"/>
      <c r="J51" s="261"/>
      <c r="K51" s="261"/>
      <c r="L51" s="149"/>
    </row>
    <row r="52" spans="3:12">
      <c r="C52" s="261"/>
      <c r="D52" s="261"/>
      <c r="E52" s="261"/>
      <c r="F52" s="261"/>
      <c r="G52" s="261"/>
      <c r="H52" s="261"/>
      <c r="I52" s="261"/>
      <c r="J52" s="261"/>
      <c r="K52" s="261"/>
      <c r="L52" s="149"/>
    </row>
    <row r="53" spans="3:12">
      <c r="C53" s="261"/>
      <c r="D53" s="261"/>
      <c r="E53" s="261"/>
      <c r="F53" s="261"/>
      <c r="G53" s="261"/>
      <c r="H53" s="261"/>
      <c r="I53" s="261"/>
      <c r="J53" s="261"/>
      <c r="K53" s="261"/>
      <c r="L53" s="149"/>
    </row>
    <row r="54" spans="3:12">
      <c r="C54" s="261"/>
      <c r="D54" s="261"/>
      <c r="E54" s="261"/>
      <c r="F54" s="261"/>
      <c r="G54" s="261"/>
      <c r="H54" s="261"/>
      <c r="I54" s="261"/>
      <c r="J54" s="261"/>
      <c r="K54" s="261"/>
      <c r="L54" s="149"/>
    </row>
    <row r="55" spans="3:12">
      <c r="C55" s="261"/>
      <c r="D55" s="261"/>
      <c r="E55" s="261"/>
      <c r="F55" s="261"/>
      <c r="G55" s="261"/>
      <c r="H55" s="261"/>
      <c r="I55" s="261"/>
      <c r="J55" s="261"/>
      <c r="K55" s="261"/>
      <c r="L55" s="149"/>
    </row>
    <row r="56" spans="3:12">
      <c r="C56" s="261"/>
      <c r="D56" s="261"/>
      <c r="E56" s="261"/>
      <c r="F56" s="261"/>
      <c r="G56" s="261"/>
      <c r="H56" s="261"/>
      <c r="I56" s="261"/>
      <c r="J56" s="261"/>
      <c r="K56" s="261"/>
      <c r="L56" s="149"/>
    </row>
    <row r="57" spans="3:12">
      <c r="C57" s="261"/>
      <c r="D57" s="261"/>
      <c r="E57" s="261"/>
      <c r="F57" s="261"/>
      <c r="G57" s="261"/>
      <c r="H57" s="261"/>
      <c r="I57" s="261"/>
      <c r="J57" s="261"/>
      <c r="K57" s="261"/>
      <c r="L57" s="149"/>
    </row>
    <row r="58" spans="3:12">
      <c r="C58" s="261"/>
      <c r="D58" s="261"/>
      <c r="E58" s="261"/>
      <c r="F58" s="261"/>
      <c r="G58" s="261"/>
      <c r="H58" s="261"/>
      <c r="I58" s="261"/>
      <c r="J58" s="261"/>
      <c r="K58" s="261"/>
      <c r="L58" s="149"/>
    </row>
    <row r="59" spans="3:12">
      <c r="C59" s="261"/>
      <c r="D59" s="261"/>
      <c r="E59" s="261"/>
      <c r="F59" s="261"/>
      <c r="G59" s="261"/>
      <c r="H59" s="261"/>
      <c r="I59" s="261"/>
      <c r="J59" s="261"/>
      <c r="K59" s="261"/>
      <c r="L59" s="149"/>
    </row>
    <row r="60" spans="3:12">
      <c r="C60" s="261"/>
      <c r="D60" s="261"/>
      <c r="E60" s="261"/>
      <c r="F60" s="261"/>
      <c r="G60" s="261"/>
      <c r="H60" s="261"/>
      <c r="I60" s="261"/>
      <c r="J60" s="261"/>
      <c r="K60" s="261"/>
      <c r="L60" s="149"/>
    </row>
    <row r="61" spans="3:12">
      <c r="C61" s="261"/>
      <c r="D61" s="261"/>
      <c r="E61" s="261"/>
      <c r="F61" s="261"/>
      <c r="G61" s="261"/>
      <c r="H61" s="261"/>
      <c r="I61" s="261"/>
      <c r="J61" s="261"/>
      <c r="K61" s="261"/>
      <c r="L61" s="149"/>
    </row>
    <row r="62" spans="3:12">
      <c r="C62" s="261"/>
      <c r="D62" s="261"/>
      <c r="E62" s="261"/>
      <c r="F62" s="261"/>
      <c r="G62" s="261"/>
      <c r="H62" s="261"/>
      <c r="I62" s="261"/>
      <c r="J62" s="261"/>
      <c r="K62" s="261"/>
      <c r="L62" s="149"/>
    </row>
    <row r="63" spans="3:12">
      <c r="C63" s="261"/>
      <c r="D63" s="261"/>
      <c r="E63" s="261"/>
      <c r="F63" s="261"/>
      <c r="G63" s="261"/>
      <c r="H63" s="261"/>
      <c r="I63" s="261"/>
      <c r="J63" s="261"/>
      <c r="K63" s="261"/>
      <c r="L63" s="149"/>
    </row>
    <row r="64" spans="3:12">
      <c r="C64" s="261"/>
      <c r="D64" s="261"/>
      <c r="E64" s="261"/>
      <c r="F64" s="261"/>
      <c r="G64" s="261"/>
      <c r="H64" s="261"/>
      <c r="I64" s="261"/>
      <c r="J64" s="261"/>
      <c r="K64" s="261"/>
      <c r="L64" s="149"/>
    </row>
    <row r="65" spans="3:12">
      <c r="C65" s="261"/>
      <c r="D65" s="261"/>
      <c r="E65" s="261"/>
      <c r="F65" s="261"/>
      <c r="G65" s="261"/>
      <c r="H65" s="261"/>
      <c r="I65" s="261"/>
      <c r="J65" s="261"/>
      <c r="K65" s="261"/>
      <c r="L65" s="149"/>
    </row>
    <row r="66" spans="3:12">
      <c r="C66" s="261"/>
      <c r="D66" s="261"/>
      <c r="E66" s="261"/>
      <c r="F66" s="261"/>
      <c r="G66" s="261"/>
      <c r="H66" s="261"/>
      <c r="I66" s="261"/>
      <c r="J66" s="261"/>
      <c r="K66" s="261"/>
      <c r="L66" s="149"/>
    </row>
    <row r="67" spans="3:12">
      <c r="C67" s="261"/>
      <c r="D67" s="261"/>
      <c r="E67" s="261"/>
      <c r="F67" s="261"/>
      <c r="G67" s="261"/>
      <c r="H67" s="261"/>
      <c r="I67" s="261"/>
      <c r="J67" s="261"/>
      <c r="K67" s="261"/>
      <c r="L67" s="149"/>
    </row>
    <row r="68" spans="3:12">
      <c r="C68" s="261"/>
      <c r="D68" s="261"/>
      <c r="E68" s="261"/>
      <c r="F68" s="261"/>
      <c r="G68" s="261"/>
      <c r="H68" s="261"/>
      <c r="I68" s="261"/>
      <c r="J68" s="261"/>
      <c r="K68" s="261"/>
      <c r="L68" s="149"/>
    </row>
    <row r="69" spans="3:12">
      <c r="C69" s="261"/>
      <c r="D69" s="261"/>
      <c r="E69" s="261"/>
      <c r="F69" s="261"/>
      <c r="G69" s="261"/>
      <c r="H69" s="261"/>
      <c r="I69" s="261"/>
      <c r="J69" s="261"/>
      <c r="K69" s="261"/>
      <c r="L69" s="149"/>
    </row>
    <row r="70" spans="3:12">
      <c r="C70" s="261"/>
      <c r="D70" s="261"/>
      <c r="E70" s="261"/>
      <c r="F70" s="261"/>
      <c r="G70" s="261"/>
      <c r="H70" s="261"/>
      <c r="I70" s="261"/>
      <c r="J70" s="261"/>
      <c r="K70" s="261"/>
      <c r="L70" s="149"/>
    </row>
    <row r="71" spans="3:12">
      <c r="C71" s="261"/>
      <c r="D71" s="261"/>
      <c r="E71" s="261"/>
      <c r="F71" s="261"/>
      <c r="G71" s="261"/>
      <c r="H71" s="261"/>
      <c r="I71" s="261"/>
      <c r="J71" s="261"/>
      <c r="K71" s="261"/>
      <c r="L71" s="149"/>
    </row>
    <row r="72" spans="3:12">
      <c r="C72" s="261"/>
      <c r="D72" s="261"/>
      <c r="E72" s="261"/>
      <c r="F72" s="261"/>
      <c r="G72" s="261"/>
      <c r="H72" s="261"/>
      <c r="I72" s="261"/>
      <c r="J72" s="261"/>
      <c r="K72" s="261"/>
      <c r="L72" s="149"/>
    </row>
    <row r="73" spans="3:12">
      <c r="C73" s="261"/>
      <c r="D73" s="261"/>
      <c r="E73" s="261"/>
      <c r="F73" s="261"/>
      <c r="G73" s="261"/>
      <c r="H73" s="261"/>
      <c r="I73" s="261"/>
      <c r="J73" s="261"/>
      <c r="K73" s="261"/>
      <c r="L73" s="149"/>
    </row>
    <row r="74" spans="3:12">
      <c r="C74" s="261"/>
      <c r="D74" s="261"/>
      <c r="E74" s="261"/>
      <c r="F74" s="261"/>
      <c r="G74" s="261"/>
      <c r="H74" s="261"/>
      <c r="I74" s="261"/>
      <c r="J74" s="261"/>
      <c r="K74" s="261"/>
      <c r="L74" s="149"/>
    </row>
    <row r="75" spans="3:12">
      <c r="C75" s="261"/>
      <c r="D75" s="261"/>
      <c r="E75" s="261"/>
      <c r="F75" s="261"/>
      <c r="G75" s="261"/>
      <c r="H75" s="261"/>
      <c r="I75" s="261"/>
      <c r="J75" s="261"/>
      <c r="K75" s="261"/>
      <c r="L75" s="149"/>
    </row>
    <row r="76" spans="3:12">
      <c r="C76" s="261"/>
      <c r="D76" s="261"/>
      <c r="E76" s="261"/>
      <c r="F76" s="261"/>
      <c r="G76" s="261"/>
      <c r="H76" s="261"/>
      <c r="I76" s="261"/>
      <c r="J76" s="261"/>
      <c r="K76" s="261"/>
      <c r="L76" s="149"/>
    </row>
    <row r="77" spans="3:12">
      <c r="C77" s="261"/>
      <c r="D77" s="261"/>
      <c r="E77" s="261"/>
      <c r="F77" s="261"/>
      <c r="G77" s="261"/>
      <c r="H77" s="261"/>
      <c r="I77" s="261"/>
      <c r="J77" s="261"/>
      <c r="K77" s="261"/>
      <c r="L77" s="149"/>
    </row>
    <row r="78" spans="3:12">
      <c r="C78" s="261"/>
      <c r="D78" s="261"/>
      <c r="E78" s="261"/>
      <c r="F78" s="261"/>
      <c r="G78" s="261"/>
      <c r="H78" s="261"/>
      <c r="I78" s="261"/>
      <c r="J78" s="261"/>
      <c r="K78" s="261"/>
      <c r="L78" s="149"/>
    </row>
    <row r="79" spans="3:12">
      <c r="C79" s="261"/>
      <c r="D79" s="261"/>
      <c r="E79" s="261"/>
      <c r="F79" s="261"/>
      <c r="G79" s="261"/>
      <c r="H79" s="261"/>
      <c r="I79" s="261"/>
      <c r="J79" s="261"/>
      <c r="K79" s="261"/>
      <c r="L79" s="149"/>
    </row>
    <row r="80" spans="3:12">
      <c r="C80" s="261"/>
      <c r="D80" s="261"/>
      <c r="E80" s="261"/>
      <c r="F80" s="261"/>
      <c r="G80" s="261"/>
      <c r="H80" s="261"/>
      <c r="I80" s="261"/>
      <c r="J80" s="261"/>
      <c r="K80" s="261"/>
      <c r="L80" s="149"/>
    </row>
    <row r="81" spans="3:12">
      <c r="C81" s="261"/>
      <c r="D81" s="261"/>
      <c r="E81" s="261"/>
      <c r="F81" s="261"/>
      <c r="G81" s="261"/>
      <c r="H81" s="261"/>
      <c r="I81" s="261"/>
      <c r="J81" s="261"/>
      <c r="K81" s="261"/>
      <c r="L81" s="149"/>
    </row>
    <row r="82" spans="3:12">
      <c r="C82" s="261"/>
      <c r="D82" s="261"/>
      <c r="E82" s="261"/>
      <c r="F82" s="261"/>
      <c r="G82" s="261"/>
      <c r="H82" s="261"/>
      <c r="I82" s="261"/>
      <c r="J82" s="261"/>
      <c r="K82" s="261"/>
      <c r="L82" s="149"/>
    </row>
    <row r="83" spans="3:12">
      <c r="C83" s="261"/>
      <c r="D83" s="261"/>
      <c r="E83" s="261"/>
      <c r="F83" s="261"/>
      <c r="G83" s="261"/>
      <c r="H83" s="261"/>
      <c r="I83" s="261"/>
      <c r="J83" s="261"/>
      <c r="K83" s="261"/>
      <c r="L83" s="149"/>
    </row>
    <row r="84" spans="3:12">
      <c r="C84" s="261"/>
      <c r="D84" s="261"/>
      <c r="E84" s="261"/>
      <c r="F84" s="261"/>
      <c r="G84" s="261"/>
      <c r="H84" s="261"/>
      <c r="I84" s="261"/>
      <c r="J84" s="261"/>
      <c r="K84" s="261"/>
      <c r="L84" s="149"/>
    </row>
    <row r="85" spans="3:12">
      <c r="C85" s="261"/>
      <c r="D85" s="261"/>
      <c r="E85" s="261"/>
      <c r="F85" s="261"/>
      <c r="G85" s="261"/>
      <c r="H85" s="261"/>
      <c r="I85" s="261"/>
      <c r="J85" s="261"/>
      <c r="K85" s="261"/>
      <c r="L85" s="149"/>
    </row>
    <row r="86" spans="3:12">
      <c r="C86" s="261"/>
      <c r="D86" s="261"/>
      <c r="E86" s="261"/>
      <c r="F86" s="261"/>
      <c r="G86" s="261"/>
      <c r="H86" s="261"/>
      <c r="I86" s="261"/>
      <c r="J86" s="261"/>
      <c r="K86" s="261"/>
      <c r="L86" s="149"/>
    </row>
    <row r="87" spans="3:12">
      <c r="C87" s="261"/>
      <c r="D87" s="261"/>
      <c r="E87" s="261"/>
      <c r="F87" s="261"/>
      <c r="G87" s="261"/>
      <c r="H87" s="261"/>
      <c r="I87" s="261"/>
      <c r="J87" s="261"/>
      <c r="K87" s="261"/>
      <c r="L87" s="149"/>
    </row>
    <row r="88" spans="3:12">
      <c r="C88" s="261"/>
      <c r="D88" s="261"/>
      <c r="E88" s="261"/>
      <c r="F88" s="261"/>
      <c r="G88" s="261"/>
      <c r="H88" s="261"/>
      <c r="I88" s="261"/>
      <c r="J88" s="261"/>
      <c r="K88" s="261"/>
      <c r="L88" s="149"/>
    </row>
    <row r="89" spans="3:12">
      <c r="C89" s="261"/>
      <c r="D89" s="261"/>
      <c r="E89" s="261"/>
      <c r="F89" s="261"/>
      <c r="G89" s="261"/>
      <c r="H89" s="261"/>
      <c r="I89" s="261"/>
      <c r="J89" s="261"/>
      <c r="K89" s="261"/>
      <c r="L89" s="149"/>
    </row>
    <row r="90" spans="3:12">
      <c r="C90" s="261"/>
      <c r="D90" s="261"/>
      <c r="E90" s="261"/>
      <c r="F90" s="261"/>
      <c r="G90" s="261"/>
      <c r="H90" s="261"/>
      <c r="I90" s="261"/>
      <c r="J90" s="261"/>
      <c r="K90" s="261"/>
      <c r="L90" s="149"/>
    </row>
    <row r="91" spans="3:12">
      <c r="C91" s="261"/>
      <c r="D91" s="261"/>
      <c r="E91" s="261"/>
      <c r="F91" s="261"/>
      <c r="G91" s="261"/>
      <c r="H91" s="261"/>
      <c r="I91" s="261"/>
      <c r="J91" s="261"/>
      <c r="K91" s="261"/>
      <c r="L91" s="149"/>
    </row>
    <row r="92" spans="3:12">
      <c r="C92" s="261"/>
      <c r="D92" s="261"/>
      <c r="E92" s="261"/>
      <c r="F92" s="261"/>
      <c r="G92" s="261"/>
      <c r="H92" s="261"/>
      <c r="I92" s="261"/>
      <c r="J92" s="261"/>
      <c r="K92" s="261"/>
      <c r="L92" s="149"/>
    </row>
    <row r="93" spans="3:12">
      <c r="C93" s="261"/>
      <c r="D93" s="261"/>
      <c r="E93" s="261"/>
      <c r="F93" s="261"/>
      <c r="G93" s="261"/>
      <c r="H93" s="261"/>
      <c r="I93" s="261"/>
      <c r="J93" s="261"/>
      <c r="K93" s="261"/>
      <c r="L93" s="149"/>
    </row>
    <row r="94" spans="3:12">
      <c r="C94" s="261"/>
      <c r="D94" s="261"/>
      <c r="E94" s="261"/>
      <c r="F94" s="261"/>
      <c r="G94" s="261"/>
      <c r="H94" s="261"/>
      <c r="I94" s="261"/>
      <c r="J94" s="261"/>
      <c r="K94" s="261"/>
      <c r="L94" s="149"/>
    </row>
    <row r="95" spans="3:12">
      <c r="C95" s="261"/>
      <c r="D95" s="261"/>
      <c r="E95" s="261"/>
      <c r="F95" s="261"/>
      <c r="G95" s="261"/>
      <c r="H95" s="261"/>
      <c r="I95" s="261"/>
      <c r="J95" s="261"/>
      <c r="K95" s="261"/>
      <c r="L95" s="149"/>
    </row>
    <row r="96" spans="3:12">
      <c r="C96" s="261"/>
      <c r="D96" s="261"/>
      <c r="E96" s="261"/>
      <c r="F96" s="261"/>
      <c r="G96" s="261"/>
      <c r="H96" s="261"/>
      <c r="I96" s="261"/>
      <c r="J96" s="261"/>
      <c r="K96" s="261"/>
      <c r="L96" s="149"/>
    </row>
    <row r="97" spans="3:12">
      <c r="C97" s="261"/>
      <c r="D97" s="261"/>
      <c r="E97" s="261"/>
      <c r="F97" s="261"/>
      <c r="G97" s="261"/>
      <c r="H97" s="261"/>
      <c r="I97" s="261"/>
      <c r="J97" s="261"/>
      <c r="K97" s="261"/>
      <c r="L97" s="149"/>
    </row>
    <row r="98" spans="3:12">
      <c r="C98" s="261"/>
      <c r="D98" s="261"/>
      <c r="E98" s="261"/>
      <c r="F98" s="261"/>
      <c r="G98" s="261"/>
      <c r="H98" s="261"/>
      <c r="I98" s="261"/>
      <c r="J98" s="261"/>
      <c r="K98" s="261"/>
      <c r="L98" s="149"/>
    </row>
    <row r="99" spans="3:12">
      <c r="C99" s="261"/>
      <c r="D99" s="261"/>
      <c r="E99" s="261"/>
      <c r="F99" s="261"/>
      <c r="G99" s="261"/>
      <c r="H99" s="261"/>
      <c r="I99" s="261"/>
      <c r="J99" s="261"/>
      <c r="K99" s="261"/>
      <c r="L99" s="149"/>
    </row>
    <row r="100" spans="3:12">
      <c r="C100" s="261"/>
      <c r="D100" s="261"/>
      <c r="E100" s="261"/>
      <c r="F100" s="261"/>
      <c r="G100" s="261"/>
      <c r="H100" s="261"/>
      <c r="I100" s="261"/>
      <c r="J100" s="261"/>
      <c r="K100" s="261"/>
      <c r="L100" s="149"/>
    </row>
    <row r="101" spans="3:12">
      <c r="C101" s="261"/>
      <c r="D101" s="261"/>
      <c r="E101" s="261"/>
      <c r="F101" s="261"/>
      <c r="G101" s="261"/>
      <c r="H101" s="261"/>
      <c r="I101" s="261"/>
      <c r="J101" s="261"/>
      <c r="K101" s="261"/>
      <c r="L101" s="149"/>
    </row>
    <row r="102" spans="3:12">
      <c r="C102" s="261"/>
      <c r="D102" s="261"/>
      <c r="E102" s="261"/>
      <c r="F102" s="261"/>
      <c r="G102" s="261"/>
      <c r="H102" s="261"/>
      <c r="I102" s="261"/>
      <c r="J102" s="261"/>
      <c r="K102" s="261"/>
      <c r="L102" s="149"/>
    </row>
    <row r="103" spans="3:12">
      <c r="C103" s="261"/>
      <c r="D103" s="261"/>
      <c r="E103" s="261"/>
      <c r="F103" s="261"/>
      <c r="G103" s="261"/>
      <c r="H103" s="261"/>
      <c r="I103" s="261"/>
      <c r="J103" s="261"/>
      <c r="K103" s="261"/>
      <c r="L103" s="149"/>
    </row>
    <row r="104" spans="3:12">
      <c r="C104" s="261"/>
      <c r="D104" s="261"/>
      <c r="E104" s="261"/>
      <c r="F104" s="261"/>
      <c r="G104" s="261"/>
      <c r="H104" s="261"/>
      <c r="I104" s="261"/>
      <c r="J104" s="261"/>
      <c r="K104" s="261"/>
      <c r="L104" s="149"/>
    </row>
    <row r="105" spans="3:12">
      <c r="C105" s="261"/>
      <c r="D105" s="261"/>
      <c r="E105" s="261"/>
      <c r="F105" s="261"/>
      <c r="G105" s="261"/>
      <c r="H105" s="261"/>
      <c r="I105" s="261"/>
      <c r="J105" s="261"/>
      <c r="K105" s="261"/>
      <c r="L105" s="149"/>
    </row>
    <row r="106" spans="3:12">
      <c r="C106" s="261"/>
      <c r="D106" s="261"/>
      <c r="E106" s="261"/>
      <c r="F106" s="261"/>
      <c r="G106" s="261"/>
      <c r="H106" s="261"/>
      <c r="I106" s="261"/>
      <c r="J106" s="261"/>
      <c r="K106" s="261"/>
      <c r="L106" s="149"/>
    </row>
    <row r="107" spans="3:12">
      <c r="C107" s="261"/>
      <c r="D107" s="261"/>
      <c r="E107" s="261"/>
      <c r="F107" s="261"/>
      <c r="G107" s="261"/>
      <c r="H107" s="261"/>
      <c r="I107" s="261"/>
      <c r="J107" s="261"/>
      <c r="K107" s="261"/>
      <c r="L107" s="149"/>
    </row>
    <row r="108" spans="3:12">
      <c r="C108" s="261"/>
      <c r="D108" s="261"/>
      <c r="E108" s="261"/>
      <c r="F108" s="261"/>
      <c r="G108" s="261"/>
      <c r="H108" s="261"/>
      <c r="I108" s="261"/>
      <c r="J108" s="261"/>
      <c r="K108" s="261"/>
      <c r="L108" s="149"/>
    </row>
    <row r="109" spans="3:12">
      <c r="C109" s="261"/>
      <c r="D109" s="261"/>
      <c r="E109" s="261"/>
      <c r="F109" s="261"/>
      <c r="G109" s="261"/>
      <c r="H109" s="261"/>
      <c r="I109" s="261"/>
      <c r="J109" s="261"/>
      <c r="K109" s="261"/>
      <c r="L109" s="149"/>
    </row>
    <row r="110" spans="3:12">
      <c r="C110" s="261"/>
      <c r="D110" s="261"/>
      <c r="E110" s="261"/>
      <c r="F110" s="261"/>
      <c r="G110" s="261"/>
      <c r="H110" s="261"/>
      <c r="I110" s="261"/>
      <c r="J110" s="261"/>
      <c r="K110" s="261"/>
      <c r="L110" s="149"/>
    </row>
    <row r="111" spans="3:12">
      <c r="C111" s="261"/>
      <c r="D111" s="261"/>
      <c r="E111" s="261"/>
      <c r="F111" s="261"/>
      <c r="G111" s="261"/>
      <c r="H111" s="261"/>
      <c r="I111" s="261"/>
      <c r="J111" s="261"/>
      <c r="K111" s="261"/>
      <c r="L111" s="149"/>
    </row>
    <row r="112" spans="3:12">
      <c r="C112" s="261"/>
      <c r="D112" s="261"/>
      <c r="E112" s="261"/>
      <c r="F112" s="261"/>
      <c r="G112" s="261"/>
      <c r="H112" s="261"/>
      <c r="I112" s="261"/>
      <c r="J112" s="261"/>
      <c r="K112" s="261"/>
      <c r="L112" s="149"/>
    </row>
    <row r="113" spans="3:12">
      <c r="C113" s="261"/>
      <c r="D113" s="261"/>
      <c r="E113" s="261"/>
      <c r="F113" s="261"/>
      <c r="G113" s="261"/>
      <c r="H113" s="261"/>
      <c r="I113" s="261"/>
      <c r="J113" s="261"/>
      <c r="K113" s="261"/>
      <c r="L113" s="149"/>
    </row>
    <row r="114" spans="3:12">
      <c r="C114" s="261"/>
      <c r="D114" s="261"/>
      <c r="E114" s="261"/>
      <c r="F114" s="261"/>
      <c r="G114" s="261"/>
      <c r="H114" s="261"/>
      <c r="I114" s="261"/>
      <c r="J114" s="261"/>
      <c r="K114" s="261"/>
      <c r="L114" s="149"/>
    </row>
    <row r="115" spans="3:12">
      <c r="C115" s="261"/>
      <c r="D115" s="261"/>
      <c r="E115" s="261"/>
      <c r="F115" s="261"/>
      <c r="G115" s="261"/>
      <c r="H115" s="261"/>
      <c r="I115" s="261"/>
      <c r="J115" s="261"/>
      <c r="K115" s="261"/>
      <c r="L115" s="149"/>
    </row>
    <row r="116" spans="3:12">
      <c r="C116" s="261"/>
      <c r="D116" s="261"/>
      <c r="E116" s="261"/>
      <c r="F116" s="261"/>
      <c r="G116" s="261"/>
      <c r="H116" s="261"/>
      <c r="I116" s="261"/>
      <c r="J116" s="261"/>
      <c r="K116" s="261"/>
      <c r="L116" s="149"/>
    </row>
    <row r="117" spans="3:12">
      <c r="C117" s="261"/>
      <c r="D117" s="261"/>
      <c r="E117" s="261"/>
      <c r="F117" s="261"/>
      <c r="G117" s="261"/>
      <c r="H117" s="261"/>
      <c r="I117" s="261"/>
      <c r="J117" s="261"/>
      <c r="K117" s="261"/>
      <c r="L117" s="149"/>
    </row>
    <row r="118" spans="3:12">
      <c r="C118" s="261"/>
      <c r="D118" s="261"/>
      <c r="E118" s="261"/>
      <c r="F118" s="261"/>
      <c r="G118" s="261"/>
      <c r="H118" s="261"/>
      <c r="I118" s="261"/>
      <c r="J118" s="261"/>
      <c r="K118" s="261"/>
      <c r="L118" s="149"/>
    </row>
    <row r="119" spans="3:12">
      <c r="C119" s="261"/>
      <c r="D119" s="261"/>
      <c r="E119" s="261"/>
      <c r="F119" s="261"/>
      <c r="G119" s="261"/>
      <c r="H119" s="261"/>
      <c r="I119" s="261"/>
      <c r="J119" s="261"/>
      <c r="K119" s="261"/>
      <c r="L119" s="149"/>
    </row>
    <row r="120" spans="3:12">
      <c r="C120" s="261"/>
      <c r="D120" s="261"/>
      <c r="E120" s="261"/>
      <c r="F120" s="261"/>
      <c r="G120" s="261"/>
      <c r="H120" s="261"/>
      <c r="I120" s="261"/>
      <c r="J120" s="261"/>
      <c r="K120" s="261"/>
      <c r="L120" s="149"/>
    </row>
    <row r="121" spans="3:12">
      <c r="C121" s="261"/>
      <c r="D121" s="261"/>
      <c r="E121" s="261"/>
      <c r="F121" s="261"/>
      <c r="G121" s="261"/>
      <c r="H121" s="261"/>
      <c r="I121" s="261"/>
      <c r="J121" s="261"/>
      <c r="K121" s="261"/>
      <c r="L121" s="149"/>
    </row>
    <row r="122" spans="3:12">
      <c r="C122" s="261"/>
      <c r="D122" s="261"/>
      <c r="E122" s="261"/>
      <c r="F122" s="261"/>
      <c r="G122" s="261"/>
      <c r="H122" s="261"/>
      <c r="I122" s="261"/>
      <c r="J122" s="261"/>
      <c r="K122" s="261"/>
      <c r="L122" s="149"/>
    </row>
    <row r="123" spans="3:12">
      <c r="C123" s="261"/>
      <c r="D123" s="261"/>
      <c r="E123" s="261"/>
      <c r="F123" s="261"/>
      <c r="G123" s="261"/>
      <c r="H123" s="261"/>
      <c r="I123" s="261"/>
      <c r="J123" s="261"/>
      <c r="K123" s="261"/>
      <c r="L123" s="149"/>
    </row>
    <row r="124" spans="3:12">
      <c r="C124" s="261"/>
      <c r="D124" s="261"/>
      <c r="E124" s="261"/>
      <c r="F124" s="261"/>
      <c r="G124" s="261"/>
      <c r="H124" s="261"/>
      <c r="I124" s="261"/>
      <c r="J124" s="261"/>
      <c r="K124" s="261"/>
      <c r="L124" s="149"/>
    </row>
    <row r="125" spans="3:12">
      <c r="C125" s="261"/>
      <c r="D125" s="261"/>
      <c r="E125" s="261"/>
      <c r="F125" s="261"/>
      <c r="G125" s="261"/>
      <c r="H125" s="261"/>
      <c r="I125" s="261"/>
      <c r="J125" s="261"/>
      <c r="K125" s="261"/>
      <c r="L125" s="149"/>
    </row>
    <row r="126" spans="3:12">
      <c r="C126" s="261"/>
      <c r="D126" s="261"/>
      <c r="E126" s="261"/>
      <c r="F126" s="261"/>
      <c r="G126" s="261"/>
      <c r="H126" s="261"/>
      <c r="I126" s="261"/>
      <c r="J126" s="261"/>
      <c r="K126" s="261"/>
      <c r="L126" s="149"/>
    </row>
    <row r="127" spans="3:12">
      <c r="C127" s="261"/>
      <c r="D127" s="261"/>
      <c r="E127" s="261"/>
      <c r="F127" s="261"/>
      <c r="G127" s="261"/>
      <c r="H127" s="261"/>
      <c r="I127" s="261"/>
      <c r="J127" s="261"/>
      <c r="K127" s="261"/>
      <c r="L127" s="149"/>
    </row>
    <row r="128" spans="3:12">
      <c r="C128" s="261"/>
      <c r="D128" s="261"/>
      <c r="E128" s="261"/>
      <c r="F128" s="261"/>
      <c r="G128" s="261"/>
      <c r="H128" s="261"/>
      <c r="I128" s="261"/>
      <c r="J128" s="261"/>
      <c r="K128" s="261"/>
      <c r="L128" s="149"/>
    </row>
    <row r="129" spans="3:12">
      <c r="C129" s="261"/>
      <c r="D129" s="261"/>
      <c r="E129" s="261"/>
      <c r="F129" s="261"/>
      <c r="G129" s="261"/>
      <c r="H129" s="261"/>
      <c r="I129" s="261"/>
      <c r="J129" s="261"/>
      <c r="K129" s="261"/>
      <c r="L129" s="149"/>
    </row>
    <row r="130" spans="3:12">
      <c r="C130" s="261"/>
      <c r="D130" s="261"/>
      <c r="E130" s="261"/>
      <c r="F130" s="261"/>
      <c r="G130" s="261"/>
      <c r="H130" s="261"/>
      <c r="I130" s="261"/>
      <c r="J130" s="261"/>
      <c r="K130" s="261"/>
      <c r="L130" s="149"/>
    </row>
    <row r="131" spans="3:12">
      <c r="C131" s="261"/>
      <c r="D131" s="261"/>
      <c r="E131" s="261"/>
      <c r="F131" s="261"/>
      <c r="G131" s="261"/>
      <c r="H131" s="261"/>
      <c r="I131" s="261"/>
      <c r="J131" s="261"/>
      <c r="K131" s="261"/>
      <c r="L131" s="149"/>
    </row>
    <row r="132" spans="3:12">
      <c r="C132" s="261"/>
      <c r="D132" s="261"/>
      <c r="E132" s="261"/>
      <c r="F132" s="261"/>
      <c r="G132" s="261"/>
      <c r="H132" s="261"/>
      <c r="I132" s="261"/>
      <c r="J132" s="261"/>
      <c r="K132" s="261"/>
      <c r="L132" s="149"/>
    </row>
    <row r="133" spans="3:12">
      <c r="C133" s="261"/>
      <c r="D133" s="261"/>
      <c r="E133" s="261"/>
      <c r="F133" s="261"/>
      <c r="G133" s="261"/>
      <c r="H133" s="261"/>
      <c r="I133" s="261"/>
      <c r="J133" s="261"/>
      <c r="K133" s="261"/>
      <c r="L133" s="149"/>
    </row>
    <row r="134" spans="3:12">
      <c r="C134" s="261"/>
      <c r="D134" s="261"/>
      <c r="E134" s="261"/>
      <c r="F134" s="261"/>
      <c r="G134" s="261"/>
      <c r="H134" s="261"/>
      <c r="I134" s="261"/>
      <c r="J134" s="261"/>
      <c r="K134" s="261"/>
      <c r="L134" s="149"/>
    </row>
    <row r="135" spans="3:12">
      <c r="C135" s="261"/>
      <c r="D135" s="261"/>
      <c r="E135" s="261"/>
      <c r="F135" s="261"/>
      <c r="G135" s="261"/>
      <c r="H135" s="261"/>
      <c r="I135" s="261"/>
      <c r="J135" s="261"/>
      <c r="K135" s="261"/>
      <c r="L135" s="149"/>
    </row>
    <row r="136" spans="3:12">
      <c r="C136" s="261"/>
      <c r="D136" s="261"/>
      <c r="E136" s="261"/>
      <c r="F136" s="261"/>
      <c r="G136" s="261"/>
      <c r="H136" s="261"/>
      <c r="I136" s="261"/>
      <c r="J136" s="261"/>
      <c r="K136" s="261"/>
      <c r="L136" s="149"/>
    </row>
    <row r="137" spans="3:12">
      <c r="C137" s="261"/>
      <c r="D137" s="261"/>
      <c r="E137" s="261"/>
      <c r="F137" s="261"/>
      <c r="G137" s="261"/>
      <c r="H137" s="261"/>
      <c r="I137" s="261"/>
      <c r="J137" s="261"/>
      <c r="K137" s="261"/>
      <c r="L137" s="149"/>
    </row>
    <row r="138" spans="3:12">
      <c r="C138" s="261"/>
      <c r="D138" s="261"/>
      <c r="E138" s="261"/>
      <c r="F138" s="261"/>
      <c r="G138" s="261"/>
      <c r="H138" s="261"/>
      <c r="I138" s="261"/>
      <c r="J138" s="261"/>
      <c r="K138" s="261"/>
      <c r="L138" s="149"/>
    </row>
    <row r="139" spans="3:12">
      <c r="C139" s="261"/>
      <c r="D139" s="261"/>
      <c r="E139" s="261"/>
      <c r="F139" s="261"/>
      <c r="G139" s="261"/>
      <c r="H139" s="261"/>
      <c r="I139" s="261"/>
      <c r="J139" s="261"/>
      <c r="K139" s="261"/>
      <c r="L139" s="149"/>
    </row>
    <row r="140" spans="3:12">
      <c r="C140" s="261"/>
      <c r="D140" s="261"/>
      <c r="E140" s="261"/>
      <c r="F140" s="261"/>
      <c r="G140" s="261"/>
      <c r="H140" s="261"/>
      <c r="I140" s="261"/>
      <c r="J140" s="261"/>
      <c r="K140" s="261"/>
      <c r="L140" s="149"/>
    </row>
    <row r="141" spans="3:12">
      <c r="C141" s="261"/>
      <c r="D141" s="261"/>
      <c r="E141" s="261"/>
      <c r="F141" s="261"/>
      <c r="G141" s="261"/>
      <c r="H141" s="261"/>
      <c r="I141" s="261"/>
      <c r="J141" s="261"/>
      <c r="K141" s="261"/>
      <c r="L141" s="149"/>
    </row>
    <row r="142" spans="3:12">
      <c r="C142" s="261"/>
      <c r="D142" s="261"/>
      <c r="E142" s="261"/>
      <c r="F142" s="261"/>
      <c r="G142" s="261"/>
      <c r="H142" s="261"/>
      <c r="I142" s="261"/>
      <c r="J142" s="261"/>
      <c r="K142" s="261"/>
      <c r="L142" s="149"/>
    </row>
    <row r="143" spans="3:12">
      <c r="C143" s="261"/>
      <c r="D143" s="261"/>
      <c r="E143" s="261"/>
      <c r="F143" s="261"/>
      <c r="G143" s="261"/>
      <c r="H143" s="261"/>
      <c r="I143" s="261"/>
      <c r="J143" s="261"/>
      <c r="K143" s="261"/>
      <c r="L143" s="149"/>
    </row>
    <row r="144" spans="3:12">
      <c r="C144" s="261"/>
      <c r="D144" s="261"/>
      <c r="E144" s="261"/>
      <c r="F144" s="261"/>
      <c r="G144" s="261"/>
      <c r="H144" s="261"/>
      <c r="I144" s="261"/>
      <c r="J144" s="261"/>
      <c r="K144" s="261"/>
      <c r="L144" s="149"/>
    </row>
    <row r="145" spans="3:12">
      <c r="C145" s="261"/>
      <c r="D145" s="261"/>
      <c r="E145" s="261"/>
      <c r="F145" s="261"/>
      <c r="G145" s="261"/>
      <c r="H145" s="261"/>
      <c r="I145" s="261"/>
      <c r="J145" s="261"/>
      <c r="K145" s="261"/>
      <c r="L145" s="149"/>
    </row>
    <row r="146" spans="3:12">
      <c r="C146" s="261"/>
      <c r="D146" s="261"/>
      <c r="E146" s="261"/>
      <c r="F146" s="261"/>
      <c r="G146" s="261"/>
      <c r="H146" s="261"/>
      <c r="I146" s="261"/>
      <c r="J146" s="261"/>
      <c r="K146" s="261"/>
      <c r="L146" s="149"/>
    </row>
    <row r="147" spans="3:12">
      <c r="C147" s="261"/>
      <c r="D147" s="261"/>
      <c r="E147" s="261"/>
      <c r="F147" s="261"/>
      <c r="G147" s="261"/>
      <c r="H147" s="261"/>
      <c r="I147" s="261"/>
      <c r="J147" s="261"/>
      <c r="K147" s="261"/>
      <c r="L147" s="149"/>
    </row>
    <row r="148" spans="3:12">
      <c r="C148" s="261"/>
      <c r="D148" s="261"/>
      <c r="E148" s="261"/>
      <c r="F148" s="261"/>
      <c r="G148" s="261"/>
      <c r="H148" s="261"/>
      <c r="I148" s="261"/>
      <c r="J148" s="261"/>
      <c r="K148" s="261"/>
      <c r="L148" s="149"/>
    </row>
    <row r="149" spans="3:12">
      <c r="C149" s="261"/>
      <c r="D149" s="261"/>
      <c r="E149" s="261"/>
      <c r="F149" s="261"/>
      <c r="G149" s="261"/>
      <c r="H149" s="261"/>
      <c r="I149" s="261"/>
      <c r="J149" s="261"/>
      <c r="K149" s="261"/>
      <c r="L149" s="149"/>
    </row>
    <row r="150" spans="3:12">
      <c r="C150" s="261"/>
      <c r="D150" s="261"/>
      <c r="E150" s="261"/>
      <c r="F150" s="261"/>
      <c r="G150" s="261"/>
      <c r="H150" s="261"/>
      <c r="I150" s="261"/>
      <c r="J150" s="261"/>
      <c r="K150" s="261"/>
      <c r="L150" s="149"/>
    </row>
    <row r="151" spans="3:12">
      <c r="C151" s="261"/>
      <c r="D151" s="261"/>
      <c r="E151" s="261"/>
      <c r="F151" s="261"/>
      <c r="G151" s="261"/>
      <c r="H151" s="261"/>
      <c r="I151" s="261"/>
      <c r="J151" s="261"/>
      <c r="K151" s="261"/>
      <c r="L151" s="149"/>
    </row>
    <row r="152" spans="3:12">
      <c r="C152" s="261"/>
      <c r="D152" s="261"/>
      <c r="E152" s="261"/>
      <c r="F152" s="261"/>
      <c r="G152" s="261"/>
      <c r="H152" s="261"/>
      <c r="I152" s="261"/>
      <c r="J152" s="261"/>
      <c r="K152" s="261"/>
      <c r="L152" s="149"/>
    </row>
    <row r="153" spans="3:12">
      <c r="C153" s="261"/>
      <c r="D153" s="261"/>
      <c r="E153" s="261"/>
      <c r="F153" s="261"/>
      <c r="G153" s="261"/>
      <c r="H153" s="261"/>
      <c r="I153" s="261"/>
      <c r="J153" s="261"/>
      <c r="K153" s="261"/>
      <c r="L153" s="149"/>
    </row>
    <row r="154" spans="3:12">
      <c r="C154" s="261"/>
      <c r="D154" s="261"/>
      <c r="E154" s="261"/>
      <c r="F154" s="261"/>
      <c r="G154" s="261"/>
      <c r="H154" s="261"/>
      <c r="I154" s="261"/>
      <c r="J154" s="261"/>
      <c r="K154" s="261"/>
      <c r="L154" s="149"/>
    </row>
    <row r="155" spans="3:12">
      <c r="C155" s="261"/>
      <c r="D155" s="261"/>
      <c r="E155" s="261"/>
      <c r="F155" s="261"/>
      <c r="G155" s="261"/>
      <c r="H155" s="261"/>
      <c r="I155" s="261"/>
      <c r="J155" s="261"/>
      <c r="K155" s="261"/>
      <c r="L155" s="149"/>
    </row>
    <row r="156" spans="3:12">
      <c r="C156" s="261"/>
      <c r="D156" s="261"/>
      <c r="E156" s="261"/>
      <c r="F156" s="261"/>
      <c r="G156" s="261"/>
      <c r="H156" s="261"/>
      <c r="I156" s="261"/>
      <c r="J156" s="261"/>
      <c r="K156" s="261"/>
      <c r="L156" s="149"/>
    </row>
    <row r="157" spans="3:12">
      <c r="C157" s="261"/>
      <c r="D157" s="261"/>
      <c r="E157" s="261"/>
      <c r="F157" s="261"/>
      <c r="G157" s="261"/>
      <c r="H157" s="261"/>
      <c r="I157" s="261"/>
      <c r="J157" s="261"/>
      <c r="K157" s="261"/>
      <c r="L157" s="149"/>
    </row>
    <row r="158" spans="3:12">
      <c r="C158" s="261"/>
      <c r="D158" s="261"/>
      <c r="E158" s="261"/>
      <c r="F158" s="261"/>
      <c r="G158" s="261"/>
      <c r="H158" s="261"/>
      <c r="I158" s="261"/>
      <c r="J158" s="261"/>
      <c r="K158" s="261"/>
      <c r="L158" s="149"/>
    </row>
    <row r="159" spans="3:12">
      <c r="C159" s="261"/>
      <c r="D159" s="261"/>
      <c r="E159" s="261"/>
      <c r="F159" s="261"/>
      <c r="G159" s="261"/>
      <c r="H159" s="261"/>
      <c r="I159" s="261"/>
      <c r="J159" s="261"/>
      <c r="K159" s="261"/>
      <c r="L159" s="149"/>
    </row>
    <row r="160" spans="3:12">
      <c r="C160" s="261"/>
      <c r="D160" s="261"/>
      <c r="E160" s="261"/>
      <c r="F160" s="261"/>
      <c r="G160" s="261"/>
      <c r="H160" s="261"/>
      <c r="I160" s="261"/>
      <c r="J160" s="261"/>
      <c r="K160" s="261"/>
      <c r="L160" s="149"/>
    </row>
    <row r="161" spans="3:12">
      <c r="C161" s="261"/>
      <c r="D161" s="261"/>
      <c r="E161" s="261"/>
      <c r="F161" s="261"/>
      <c r="G161" s="261"/>
      <c r="H161" s="261"/>
      <c r="I161" s="261"/>
      <c r="J161" s="261"/>
      <c r="K161" s="261"/>
      <c r="L161" s="149"/>
    </row>
    <row r="162" spans="3:12">
      <c r="C162" s="261"/>
      <c r="D162" s="261"/>
      <c r="E162" s="261"/>
      <c r="F162" s="261"/>
      <c r="G162" s="261"/>
      <c r="H162" s="261"/>
      <c r="I162" s="261"/>
      <c r="J162" s="261"/>
      <c r="K162" s="261"/>
      <c r="L162" s="149"/>
    </row>
    <row r="163" spans="3:12">
      <c r="C163" s="261"/>
      <c r="D163" s="261"/>
      <c r="E163" s="261"/>
      <c r="F163" s="261"/>
      <c r="G163" s="261"/>
      <c r="H163" s="261"/>
      <c r="I163" s="261"/>
      <c r="J163" s="261"/>
      <c r="K163" s="261"/>
      <c r="L163" s="149"/>
    </row>
    <row r="164" spans="3:12">
      <c r="C164" s="261"/>
      <c r="D164" s="261"/>
      <c r="E164" s="261"/>
      <c r="F164" s="261"/>
      <c r="G164" s="261"/>
      <c r="H164" s="261"/>
      <c r="I164" s="261"/>
      <c r="J164" s="261"/>
      <c r="K164" s="261"/>
      <c r="L164" s="149"/>
    </row>
    <row r="165" spans="3:12">
      <c r="C165" s="261"/>
      <c r="D165" s="261"/>
      <c r="E165" s="261"/>
      <c r="F165" s="261"/>
      <c r="G165" s="261"/>
      <c r="H165" s="261"/>
      <c r="I165" s="261"/>
      <c r="J165" s="261"/>
      <c r="K165" s="261"/>
      <c r="L165" s="149"/>
    </row>
    <row r="166" spans="3:12">
      <c r="C166" s="261"/>
      <c r="D166" s="261"/>
      <c r="E166" s="261"/>
      <c r="F166" s="261"/>
      <c r="G166" s="261"/>
      <c r="H166" s="261"/>
      <c r="I166" s="261"/>
      <c r="J166" s="261"/>
      <c r="K166" s="261"/>
      <c r="L166" s="149"/>
    </row>
    <row r="167" spans="3:12">
      <c r="C167" s="261"/>
      <c r="D167" s="261"/>
      <c r="E167" s="261"/>
      <c r="F167" s="261"/>
      <c r="G167" s="261"/>
      <c r="H167" s="261"/>
      <c r="I167" s="261"/>
      <c r="J167" s="261"/>
      <c r="K167" s="261"/>
      <c r="L167" s="149"/>
    </row>
    <row r="168" spans="3:12">
      <c r="C168" s="261"/>
      <c r="D168" s="261"/>
      <c r="E168" s="261"/>
      <c r="F168" s="261"/>
      <c r="G168" s="261"/>
      <c r="H168" s="261"/>
      <c r="I168" s="261"/>
      <c r="J168" s="261"/>
      <c r="K168" s="261"/>
      <c r="L168" s="149"/>
    </row>
    <row r="169" spans="3:12">
      <c r="C169" s="261"/>
      <c r="D169" s="261"/>
      <c r="E169" s="261"/>
      <c r="F169" s="261"/>
      <c r="G169" s="261"/>
      <c r="H169" s="261"/>
      <c r="I169" s="261"/>
      <c r="J169" s="261"/>
      <c r="K169" s="261"/>
      <c r="L169" s="149"/>
    </row>
    <row r="170" spans="3:12">
      <c r="C170" s="261"/>
      <c r="D170" s="261"/>
      <c r="E170" s="261"/>
      <c r="F170" s="261"/>
      <c r="G170" s="261"/>
      <c r="H170" s="261"/>
      <c r="I170" s="261"/>
      <c r="J170" s="261"/>
      <c r="K170" s="261"/>
      <c r="L170" s="149"/>
    </row>
    <row r="171" spans="3:12">
      <c r="C171" s="261"/>
      <c r="D171" s="261"/>
      <c r="E171" s="261"/>
      <c r="F171" s="261"/>
      <c r="G171" s="261"/>
      <c r="H171" s="261"/>
      <c r="I171" s="261"/>
      <c r="J171" s="261"/>
      <c r="K171" s="261"/>
      <c r="L171" s="149"/>
    </row>
    <row r="172" spans="3:12">
      <c r="C172" s="261"/>
      <c r="D172" s="261"/>
      <c r="E172" s="261"/>
      <c r="F172" s="261"/>
      <c r="G172" s="261"/>
      <c r="H172" s="261"/>
      <c r="I172" s="261"/>
      <c r="J172" s="261"/>
      <c r="K172" s="261"/>
      <c r="L172" s="149"/>
    </row>
    <row r="173" spans="3:12">
      <c r="C173" s="261"/>
      <c r="D173" s="261"/>
      <c r="E173" s="261"/>
      <c r="F173" s="261"/>
      <c r="G173" s="261"/>
      <c r="H173" s="261"/>
      <c r="I173" s="261"/>
      <c r="J173" s="261"/>
      <c r="K173" s="261"/>
      <c r="L173" s="149"/>
    </row>
    <row r="174" spans="3:12">
      <c r="C174" s="261"/>
      <c r="D174" s="261"/>
      <c r="E174" s="261"/>
      <c r="F174" s="261"/>
      <c r="G174" s="261"/>
      <c r="H174" s="261"/>
      <c r="I174" s="261"/>
      <c r="J174" s="261"/>
      <c r="K174" s="261"/>
      <c r="L174" s="149"/>
    </row>
    <row r="175" spans="3:12">
      <c r="C175" s="261"/>
      <c r="D175" s="261"/>
      <c r="E175" s="261"/>
      <c r="F175" s="261"/>
      <c r="G175" s="261"/>
      <c r="H175" s="261"/>
      <c r="I175" s="261"/>
      <c r="J175" s="261"/>
      <c r="K175" s="261"/>
      <c r="L175" s="149"/>
    </row>
    <row r="176" spans="3:12">
      <c r="C176" s="261"/>
      <c r="D176" s="261"/>
      <c r="E176" s="261"/>
      <c r="F176" s="261"/>
      <c r="G176" s="261"/>
      <c r="H176" s="261"/>
      <c r="I176" s="261"/>
      <c r="J176" s="261"/>
      <c r="K176" s="261"/>
      <c r="L176" s="149"/>
    </row>
    <row r="177" spans="3:12">
      <c r="C177" s="261"/>
      <c r="D177" s="261"/>
      <c r="E177" s="261"/>
      <c r="F177" s="261"/>
      <c r="G177" s="261"/>
      <c r="H177" s="261"/>
      <c r="I177" s="261"/>
      <c r="J177" s="261"/>
      <c r="K177" s="261"/>
      <c r="L177" s="149"/>
    </row>
    <row r="178" spans="3:12">
      <c r="C178" s="261"/>
      <c r="D178" s="261"/>
      <c r="E178" s="261"/>
      <c r="F178" s="261"/>
      <c r="G178" s="261"/>
      <c r="H178" s="261"/>
      <c r="I178" s="261"/>
      <c r="J178" s="261"/>
      <c r="K178" s="261"/>
      <c r="L178" s="149"/>
    </row>
    <row r="179" spans="3:12">
      <c r="C179" s="261"/>
      <c r="D179" s="261"/>
      <c r="E179" s="261"/>
      <c r="F179" s="261"/>
      <c r="G179" s="261"/>
      <c r="H179" s="261"/>
      <c r="I179" s="261"/>
      <c r="J179" s="261"/>
      <c r="K179" s="261"/>
      <c r="L179" s="149"/>
    </row>
    <row r="180" spans="3:12">
      <c r="C180" s="261"/>
      <c r="D180" s="261"/>
      <c r="E180" s="261"/>
      <c r="F180" s="261"/>
      <c r="G180" s="261"/>
      <c r="H180" s="261"/>
      <c r="I180" s="261"/>
      <c r="J180" s="261"/>
      <c r="K180" s="261"/>
      <c r="L180" s="149"/>
    </row>
    <row r="181" spans="3:12">
      <c r="C181" s="261"/>
      <c r="D181" s="261"/>
      <c r="E181" s="261"/>
      <c r="F181" s="261"/>
      <c r="G181" s="261"/>
      <c r="H181" s="261"/>
      <c r="I181" s="261"/>
      <c r="J181" s="261"/>
      <c r="K181" s="261"/>
      <c r="L181" s="149"/>
    </row>
    <row r="182" spans="3:12">
      <c r="C182" s="261"/>
      <c r="D182" s="261"/>
      <c r="E182" s="261"/>
      <c r="F182" s="261"/>
      <c r="G182" s="261"/>
      <c r="H182" s="261"/>
      <c r="I182" s="261"/>
      <c r="J182" s="261"/>
      <c r="K182" s="261"/>
      <c r="L182" s="149"/>
    </row>
    <row r="183" spans="3:12">
      <c r="C183" s="261"/>
      <c r="D183" s="261"/>
      <c r="E183" s="261"/>
      <c r="F183" s="261"/>
      <c r="G183" s="261"/>
      <c r="H183" s="261"/>
      <c r="I183" s="261"/>
      <c r="J183" s="261"/>
      <c r="K183" s="261"/>
      <c r="L183" s="149"/>
    </row>
    <row r="184" spans="3:12">
      <c r="C184" s="261"/>
      <c r="D184" s="261"/>
      <c r="E184" s="261"/>
      <c r="F184" s="261"/>
      <c r="G184" s="261"/>
      <c r="H184" s="261"/>
      <c r="I184" s="261"/>
      <c r="J184" s="261"/>
      <c r="K184" s="261"/>
      <c r="L184" s="149"/>
    </row>
    <row r="185" spans="3:12">
      <c r="C185" s="261"/>
      <c r="D185" s="261"/>
      <c r="E185" s="261"/>
      <c r="F185" s="261"/>
      <c r="G185" s="261"/>
      <c r="H185" s="261"/>
      <c r="I185" s="261"/>
      <c r="J185" s="261"/>
      <c r="K185" s="261"/>
      <c r="L185" s="149"/>
    </row>
    <row r="186" spans="3:12">
      <c r="C186" s="261"/>
      <c r="D186" s="261"/>
      <c r="E186" s="261"/>
      <c r="F186" s="261"/>
      <c r="G186" s="261"/>
      <c r="H186" s="261"/>
      <c r="I186" s="261"/>
      <c r="J186" s="261"/>
      <c r="K186" s="261"/>
      <c r="L186" s="149"/>
    </row>
    <row r="187" spans="3:12">
      <c r="C187" s="261"/>
      <c r="D187" s="261"/>
      <c r="E187" s="261"/>
      <c r="F187" s="261"/>
      <c r="G187" s="261"/>
      <c r="H187" s="261"/>
      <c r="I187" s="261"/>
      <c r="J187" s="261"/>
      <c r="K187" s="261"/>
      <c r="L187" s="149"/>
    </row>
    <row r="188" spans="3:12">
      <c r="C188" s="261"/>
      <c r="D188" s="261"/>
      <c r="E188" s="261"/>
      <c r="F188" s="261"/>
      <c r="G188" s="261"/>
      <c r="H188" s="261"/>
      <c r="I188" s="261"/>
      <c r="J188" s="261"/>
      <c r="K188" s="261"/>
      <c r="L188" s="149"/>
    </row>
    <row r="189" spans="3:12">
      <c r="C189" s="261"/>
      <c r="D189" s="261"/>
      <c r="E189" s="261"/>
      <c r="F189" s="261"/>
      <c r="G189" s="261"/>
      <c r="H189" s="261"/>
      <c r="I189" s="261"/>
      <c r="J189" s="261"/>
      <c r="K189" s="261"/>
      <c r="L189" s="149"/>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
  <sheetViews>
    <sheetView workbookViewId="0">
      <selection activeCell="A1" sqref="A1:A2"/>
    </sheetView>
  </sheetViews>
  <sheetFormatPr defaultColWidth="10" defaultRowHeight="14.4" outlineLevelRow="5"/>
  <cols>
    <col min="1" max="1" width="8"/>
    <col min="2" max="2" width="15.5740740740741" customWidth="1"/>
    <col min="3" max="21" width="8"/>
  </cols>
  <sheetData>
    <row r="1" ht="15" spans="1:21">
      <c r="A1" s="393" t="s">
        <v>35</v>
      </c>
      <c r="B1" s="394" t="s">
        <v>145</v>
      </c>
      <c r="C1" s="395" t="s">
        <v>146</v>
      </c>
      <c r="D1" s="395" t="s">
        <v>147</v>
      </c>
      <c r="E1" s="396" t="s">
        <v>148</v>
      </c>
      <c r="F1" s="395" t="s">
        <v>149</v>
      </c>
      <c r="G1" s="397" t="s">
        <v>35</v>
      </c>
      <c r="H1" s="398" t="s">
        <v>150</v>
      </c>
      <c r="I1" s="361"/>
      <c r="J1" s="149"/>
      <c r="K1" s="149"/>
      <c r="L1" s="149"/>
      <c r="M1" s="149"/>
      <c r="N1" s="149"/>
      <c r="O1" s="149"/>
      <c r="P1" s="149"/>
      <c r="Q1" s="149"/>
      <c r="R1" s="149"/>
      <c r="S1" s="149"/>
      <c r="T1" s="149"/>
      <c r="U1" s="149"/>
    </row>
    <row r="2" spans="1:21">
      <c r="A2" s="399"/>
      <c r="B2" s="27"/>
      <c r="C2" s="176"/>
      <c r="D2" s="176"/>
      <c r="E2" s="176"/>
      <c r="F2" s="176"/>
      <c r="G2" s="176"/>
      <c r="H2" s="400"/>
      <c r="I2" s="406"/>
      <c r="J2" s="149"/>
      <c r="K2" s="149"/>
      <c r="L2" s="149"/>
      <c r="M2" s="149"/>
      <c r="N2" s="149"/>
      <c r="O2" s="149"/>
      <c r="P2" s="149"/>
      <c r="Q2" s="149"/>
      <c r="R2" s="149"/>
      <c r="S2" s="149"/>
      <c r="T2" s="149"/>
      <c r="U2" s="149"/>
    </row>
    <row r="3" ht="16.2" spans="1:21">
      <c r="A3" s="401" t="s">
        <v>40</v>
      </c>
      <c r="B3" s="402"/>
      <c r="C3" s="402"/>
      <c r="D3" s="402"/>
      <c r="E3" s="402"/>
      <c r="F3" s="402"/>
      <c r="G3" s="403">
        <v>1</v>
      </c>
      <c r="H3" s="404">
        <v>0.37</v>
      </c>
      <c r="I3" s="182"/>
      <c r="J3" s="149"/>
      <c r="K3" s="149"/>
      <c r="L3" s="149"/>
      <c r="M3" s="149"/>
      <c r="N3" s="149"/>
      <c r="O3" s="149"/>
      <c r="P3" s="149"/>
      <c r="Q3" s="149"/>
      <c r="R3" s="149"/>
      <c r="S3" s="149"/>
      <c r="T3" s="149"/>
      <c r="U3" s="149"/>
    </row>
    <row r="4" ht="16.2" spans="1:21">
      <c r="A4" s="401" t="s">
        <v>151</v>
      </c>
      <c r="B4" s="402"/>
      <c r="C4" s="402"/>
      <c r="D4" s="402"/>
      <c r="E4" s="402"/>
      <c r="F4" s="402"/>
      <c r="G4" s="403">
        <v>2</v>
      </c>
      <c r="H4" s="405">
        <v>0.28</v>
      </c>
      <c r="I4" s="182"/>
      <c r="J4" s="149"/>
      <c r="K4" s="149"/>
      <c r="L4" s="149"/>
      <c r="M4" s="149"/>
      <c r="N4" s="149"/>
      <c r="O4" s="149"/>
      <c r="P4" s="149"/>
      <c r="Q4" s="149"/>
      <c r="R4" s="149"/>
      <c r="S4" s="149"/>
      <c r="T4" s="149"/>
      <c r="U4" s="149"/>
    </row>
    <row r="5" ht="16.2" spans="1:21">
      <c r="A5" s="401" t="s">
        <v>152</v>
      </c>
      <c r="B5" s="402"/>
      <c r="C5" s="402"/>
      <c r="D5" s="402"/>
      <c r="E5" s="402"/>
      <c r="F5" s="402"/>
      <c r="G5" s="403">
        <v>3</v>
      </c>
      <c r="H5" s="405">
        <v>0.2</v>
      </c>
      <c r="I5" s="182"/>
      <c r="J5" s="149"/>
      <c r="K5" s="149"/>
      <c r="L5" s="149"/>
      <c r="M5" s="149"/>
      <c r="N5" s="149"/>
      <c r="O5" s="149"/>
      <c r="P5" s="149"/>
      <c r="Q5" s="149"/>
      <c r="R5" s="149"/>
      <c r="S5" s="149"/>
      <c r="T5" s="149"/>
      <c r="U5" s="149"/>
    </row>
    <row r="6" ht="16.2" spans="1:21">
      <c r="A6" s="401" t="s">
        <v>153</v>
      </c>
      <c r="B6" s="402"/>
      <c r="C6" s="402"/>
      <c r="D6" s="402"/>
      <c r="E6" s="402"/>
      <c r="F6" s="402"/>
      <c r="G6" s="403">
        <v>4</v>
      </c>
      <c r="H6" s="405">
        <v>0.15</v>
      </c>
      <c r="I6" s="182"/>
      <c r="J6" s="149"/>
      <c r="K6" s="149"/>
      <c r="L6" s="149"/>
      <c r="M6" s="149"/>
      <c r="N6" s="149"/>
      <c r="O6" s="149"/>
      <c r="P6" s="149"/>
      <c r="Q6" s="149"/>
      <c r="R6" s="149"/>
      <c r="S6" s="149"/>
      <c r="T6" s="149"/>
      <c r="U6" s="149"/>
    </row>
  </sheetData>
  <mergeCells count="9">
    <mergeCell ref="A1:A2"/>
    <mergeCell ref="B1:B2"/>
    <mergeCell ref="C1:C2"/>
    <mergeCell ref="D1:D2"/>
    <mergeCell ref="E1:E2"/>
    <mergeCell ref="F1:F2"/>
    <mergeCell ref="G1:G2"/>
    <mergeCell ref="H1:H2"/>
    <mergeCell ref="I2:I6"/>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selection activeCell="A1" sqref="A1"/>
    </sheetView>
  </sheetViews>
  <sheetFormatPr defaultColWidth="10" defaultRowHeight="14.4"/>
  <cols>
    <col min="1" max="1" width="43.5740740740741" customWidth="1"/>
    <col min="2" max="2" width="32.712962962963" customWidth="1"/>
    <col min="3" max="3" width="16" customWidth="1"/>
    <col min="4" max="4" width="42.287037037037" customWidth="1"/>
    <col min="5" max="5" width="20.287037037037" customWidth="1"/>
    <col min="6" max="26" width="12.8518518518519" customWidth="1"/>
  </cols>
  <sheetData>
    <row r="1" ht="17.4" spans="1:26">
      <c r="A1" s="338" t="s">
        <v>36</v>
      </c>
      <c r="B1" s="339" t="s">
        <v>154</v>
      </c>
      <c r="C1" s="340"/>
      <c r="D1" s="340"/>
      <c r="E1" s="182"/>
      <c r="F1" s="132"/>
      <c r="G1" s="132"/>
      <c r="H1" s="132"/>
      <c r="I1" s="132"/>
      <c r="J1" s="132"/>
      <c r="K1" s="132"/>
      <c r="L1" s="132"/>
      <c r="M1" s="132"/>
      <c r="N1" s="132"/>
      <c r="O1" s="132"/>
      <c r="P1" s="132"/>
      <c r="Q1" s="132"/>
      <c r="R1" s="132"/>
      <c r="S1" s="132"/>
      <c r="T1" s="132"/>
      <c r="U1" s="132"/>
      <c r="V1" s="132"/>
      <c r="W1" s="132"/>
      <c r="X1" s="132"/>
      <c r="Y1" s="132"/>
      <c r="Z1" s="132"/>
    </row>
    <row r="2" ht="137" customHeight="1" spans="1:26">
      <c r="A2" s="341" t="s">
        <v>155</v>
      </c>
      <c r="B2" s="342" t="s">
        <v>156</v>
      </c>
      <c r="C2" s="176"/>
      <c r="D2" s="176"/>
      <c r="E2" s="182"/>
      <c r="F2" s="132"/>
      <c r="G2" s="132"/>
      <c r="H2" s="132"/>
      <c r="I2" s="132"/>
      <c r="J2" s="132"/>
      <c r="K2" s="132"/>
      <c r="L2" s="132"/>
      <c r="M2" s="132"/>
      <c r="N2" s="132"/>
      <c r="O2" s="132"/>
      <c r="P2" s="132"/>
      <c r="Q2" s="132"/>
      <c r="R2" s="132"/>
      <c r="S2" s="132"/>
      <c r="T2" s="132"/>
      <c r="U2" s="132"/>
      <c r="V2" s="132"/>
      <c r="W2" s="132"/>
      <c r="X2" s="132"/>
      <c r="Y2" s="132"/>
      <c r="Z2" s="132"/>
    </row>
    <row r="3" ht="15" spans="1:26">
      <c r="A3" s="343" t="s">
        <v>157</v>
      </c>
      <c r="B3" s="344" t="s">
        <v>158</v>
      </c>
      <c r="C3" s="345"/>
      <c r="D3" s="345"/>
      <c r="E3" s="345"/>
      <c r="F3" s="132"/>
      <c r="G3" s="132"/>
      <c r="H3" s="132"/>
      <c r="I3" s="132"/>
      <c r="J3" s="132"/>
      <c r="K3" s="132"/>
      <c r="L3" s="132"/>
      <c r="M3" s="132"/>
      <c r="N3" s="132"/>
      <c r="O3" s="132"/>
      <c r="P3" s="132"/>
      <c r="Q3" s="132"/>
      <c r="R3" s="132"/>
      <c r="S3" s="132"/>
      <c r="T3" s="132"/>
      <c r="U3" s="132"/>
      <c r="V3" s="132"/>
      <c r="W3" s="132"/>
      <c r="X3" s="132"/>
      <c r="Y3" s="132"/>
      <c r="Z3" s="132"/>
    </row>
    <row r="4" ht="56" customHeight="1" spans="1:26">
      <c r="A4" s="249" t="s">
        <v>159</v>
      </c>
      <c r="B4" s="346" t="s">
        <v>160</v>
      </c>
      <c r="C4" s="345"/>
      <c r="D4" s="345"/>
      <c r="E4" s="345"/>
      <c r="F4" s="132"/>
      <c r="G4" s="132"/>
      <c r="H4" s="132"/>
      <c r="I4" s="132"/>
      <c r="J4" s="132"/>
      <c r="K4" s="132"/>
      <c r="L4" s="132"/>
      <c r="M4" s="132"/>
      <c r="N4" s="132"/>
      <c r="O4" s="132"/>
      <c r="P4" s="132"/>
      <c r="Q4" s="132"/>
      <c r="R4" s="132"/>
      <c r="S4" s="132"/>
      <c r="T4" s="132"/>
      <c r="U4" s="132"/>
      <c r="V4" s="132"/>
      <c r="W4" s="132"/>
      <c r="X4" s="132"/>
      <c r="Y4" s="132"/>
      <c r="Z4" s="132"/>
    </row>
    <row r="5" ht="15" spans="1:26">
      <c r="A5" s="347" t="s">
        <v>161</v>
      </c>
      <c r="B5" s="348" t="s">
        <v>162</v>
      </c>
      <c r="C5" s="345"/>
      <c r="D5" s="345"/>
      <c r="E5" s="345"/>
      <c r="F5" s="132"/>
      <c r="G5" s="132"/>
      <c r="H5" s="132"/>
      <c r="I5" s="132"/>
      <c r="J5" s="132"/>
      <c r="K5" s="132"/>
      <c r="L5" s="132"/>
      <c r="M5" s="132"/>
      <c r="N5" s="132"/>
      <c r="O5" s="132"/>
      <c r="P5" s="132"/>
      <c r="Q5" s="132"/>
      <c r="R5" s="132"/>
      <c r="S5" s="132"/>
      <c r="T5" s="132"/>
      <c r="U5" s="132"/>
      <c r="V5" s="132"/>
      <c r="W5" s="132"/>
      <c r="X5" s="132"/>
      <c r="Y5" s="132"/>
      <c r="Z5" s="132"/>
    </row>
    <row r="6" ht="15" spans="1:26">
      <c r="A6" s="349" t="s">
        <v>163</v>
      </c>
      <c r="B6" s="27"/>
      <c r="C6" s="27"/>
      <c r="D6" s="27"/>
      <c r="E6" s="27"/>
      <c r="F6" s="132"/>
      <c r="G6" s="132"/>
      <c r="H6" s="132"/>
      <c r="I6" s="132"/>
      <c r="J6" s="132"/>
      <c r="K6" s="132"/>
      <c r="L6" s="132"/>
      <c r="M6" s="132"/>
      <c r="N6" s="132"/>
      <c r="O6" s="132"/>
      <c r="P6" s="132"/>
      <c r="Q6" s="132"/>
      <c r="R6" s="132"/>
      <c r="S6" s="132"/>
      <c r="T6" s="132"/>
      <c r="U6" s="132"/>
      <c r="V6" s="132"/>
      <c r="W6" s="132"/>
      <c r="X6" s="132"/>
      <c r="Y6" s="132"/>
      <c r="Z6" s="132"/>
    </row>
    <row r="7" ht="15" spans="1:26">
      <c r="A7" s="350" t="s">
        <v>0</v>
      </c>
      <c r="B7" s="350" t="s">
        <v>164</v>
      </c>
      <c r="C7" s="351" t="s">
        <v>165</v>
      </c>
      <c r="D7" s="351" t="s">
        <v>166</v>
      </c>
      <c r="E7" s="351" t="s">
        <v>167</v>
      </c>
      <c r="F7" s="132"/>
      <c r="G7" s="132"/>
      <c r="H7" s="132"/>
      <c r="I7" s="132"/>
      <c r="J7" s="132"/>
      <c r="K7" s="132"/>
      <c r="L7" s="132"/>
      <c r="M7" s="132"/>
      <c r="N7" s="132"/>
      <c r="O7" s="132"/>
      <c r="P7" s="132"/>
      <c r="Q7" s="132"/>
      <c r="R7" s="132"/>
      <c r="S7" s="132"/>
      <c r="T7" s="132"/>
      <c r="U7" s="132"/>
      <c r="V7" s="132"/>
      <c r="W7" s="132"/>
      <c r="X7" s="132"/>
      <c r="Y7" s="132"/>
      <c r="Z7" s="132"/>
    </row>
    <row r="8" ht="21.6" spans="1:26">
      <c r="A8" s="351" t="s">
        <v>168</v>
      </c>
      <c r="B8" s="347" t="s">
        <v>169</v>
      </c>
      <c r="C8" s="351">
        <v>30</v>
      </c>
      <c r="D8" s="352" t="s">
        <v>170</v>
      </c>
      <c r="E8" s="177" t="s">
        <v>171</v>
      </c>
      <c r="F8" s="132"/>
      <c r="G8" s="132"/>
      <c r="H8" s="132"/>
      <c r="I8" s="132"/>
      <c r="J8" s="132"/>
      <c r="K8" s="132"/>
      <c r="L8" s="132"/>
      <c r="M8" s="132"/>
      <c r="N8" s="132"/>
      <c r="O8" s="132"/>
      <c r="P8" s="132"/>
      <c r="Q8" s="132"/>
      <c r="R8" s="132"/>
      <c r="S8" s="132"/>
      <c r="T8" s="132"/>
      <c r="U8" s="132"/>
      <c r="V8" s="132"/>
      <c r="W8" s="132"/>
      <c r="X8" s="132"/>
      <c r="Y8" s="132"/>
      <c r="Z8" s="132"/>
    </row>
    <row r="9" ht="22.8" spans="1:26">
      <c r="A9" s="351" t="s">
        <v>172</v>
      </c>
      <c r="B9" s="353" t="s">
        <v>173</v>
      </c>
      <c r="C9" s="351">
        <v>20</v>
      </c>
      <c r="D9" s="352" t="s">
        <v>174</v>
      </c>
      <c r="E9" s="176"/>
      <c r="F9" s="132"/>
      <c r="G9" s="132"/>
      <c r="H9" s="132"/>
      <c r="I9" s="132"/>
      <c r="J9" s="132"/>
      <c r="K9" s="132"/>
      <c r="L9" s="132"/>
      <c r="M9" s="132"/>
      <c r="N9" s="132"/>
      <c r="O9" s="132"/>
      <c r="P9" s="132"/>
      <c r="Q9" s="132"/>
      <c r="R9" s="132"/>
      <c r="S9" s="132"/>
      <c r="T9" s="132"/>
      <c r="U9" s="132"/>
      <c r="V9" s="132"/>
      <c r="W9" s="132"/>
      <c r="X9" s="132"/>
      <c r="Y9" s="132"/>
      <c r="Z9" s="132"/>
    </row>
    <row r="10" ht="45.6" spans="1:26">
      <c r="A10" s="351" t="s">
        <v>175</v>
      </c>
      <c r="B10" s="347" t="s">
        <v>176</v>
      </c>
      <c r="C10" s="351">
        <v>30</v>
      </c>
      <c r="D10" s="352" t="s">
        <v>177</v>
      </c>
      <c r="E10" s="176"/>
      <c r="F10" s="132"/>
      <c r="G10" s="132"/>
      <c r="H10" s="132"/>
      <c r="I10" s="132"/>
      <c r="J10" s="132"/>
      <c r="K10" s="132"/>
      <c r="L10" s="132"/>
      <c r="M10" s="132"/>
      <c r="N10" s="132"/>
      <c r="O10" s="132"/>
      <c r="P10" s="132"/>
      <c r="Q10" s="132"/>
      <c r="R10" s="132"/>
      <c r="S10" s="132"/>
      <c r="T10" s="132"/>
      <c r="U10" s="132"/>
      <c r="V10" s="132"/>
      <c r="W10" s="132"/>
      <c r="X10" s="132"/>
      <c r="Y10" s="132"/>
      <c r="Z10" s="132"/>
    </row>
    <row r="11" ht="34.2" spans="1:26">
      <c r="A11" s="351" t="s">
        <v>178</v>
      </c>
      <c r="B11" s="347" t="s">
        <v>179</v>
      </c>
      <c r="C11" s="351">
        <v>20</v>
      </c>
      <c r="D11" s="352" t="s">
        <v>180</v>
      </c>
      <c r="E11" s="176"/>
      <c r="F11" s="132"/>
      <c r="G11" s="132"/>
      <c r="H11" s="132"/>
      <c r="I11" s="132"/>
      <c r="J11" s="132"/>
      <c r="K11" s="132"/>
      <c r="L11" s="132"/>
      <c r="M11" s="132"/>
      <c r="N11" s="132"/>
      <c r="O11" s="132"/>
      <c r="P11" s="132"/>
      <c r="Q11" s="132"/>
      <c r="R11" s="132"/>
      <c r="S11" s="132"/>
      <c r="T11" s="132"/>
      <c r="U11" s="132"/>
      <c r="V11" s="132"/>
      <c r="W11" s="132"/>
      <c r="X11" s="132"/>
      <c r="Y11" s="132"/>
      <c r="Z11" s="132"/>
    </row>
    <row r="12" ht="15" spans="1:26">
      <c r="A12" s="354"/>
      <c r="B12" s="354"/>
      <c r="C12" s="354"/>
      <c r="D12" s="354"/>
      <c r="E12" s="354"/>
      <c r="F12" s="132"/>
      <c r="G12" s="132"/>
      <c r="H12" s="132"/>
      <c r="I12" s="132"/>
      <c r="J12" s="132"/>
      <c r="K12" s="132"/>
      <c r="L12" s="132"/>
      <c r="M12" s="132"/>
      <c r="N12" s="132"/>
      <c r="O12" s="132"/>
      <c r="P12" s="132"/>
      <c r="Q12" s="132"/>
      <c r="R12" s="132"/>
      <c r="S12" s="132"/>
      <c r="T12" s="132"/>
      <c r="U12" s="132"/>
      <c r="V12" s="132"/>
      <c r="W12" s="132"/>
      <c r="X12" s="132"/>
      <c r="Y12" s="132"/>
      <c r="Z12" s="132"/>
    </row>
    <row r="13" ht="15" spans="1:26">
      <c r="A13" s="355" t="s">
        <v>181</v>
      </c>
      <c r="B13" s="27"/>
      <c r="C13" s="27"/>
      <c r="D13" s="27"/>
      <c r="E13" s="27"/>
      <c r="F13" s="132"/>
      <c r="G13" s="132"/>
      <c r="H13" s="132"/>
      <c r="I13" s="132"/>
      <c r="J13" s="132"/>
      <c r="K13" s="132"/>
      <c r="L13" s="132"/>
      <c r="M13" s="132"/>
      <c r="N13" s="132"/>
      <c r="O13" s="132"/>
      <c r="P13" s="132"/>
      <c r="Q13" s="132"/>
      <c r="R13" s="132"/>
      <c r="S13" s="132"/>
      <c r="T13" s="132"/>
      <c r="U13" s="132"/>
      <c r="V13" s="132"/>
      <c r="W13" s="132"/>
      <c r="X13" s="132"/>
      <c r="Y13" s="132"/>
      <c r="Z13" s="132"/>
    </row>
    <row r="14" ht="15" spans="1:26">
      <c r="A14" s="351" t="s">
        <v>0</v>
      </c>
      <c r="B14" s="351" t="s">
        <v>164</v>
      </c>
      <c r="C14" s="351" t="s">
        <v>165</v>
      </c>
      <c r="D14" s="351" t="s">
        <v>166</v>
      </c>
      <c r="E14" s="351" t="s">
        <v>167</v>
      </c>
      <c r="F14" s="132"/>
      <c r="G14" s="132"/>
      <c r="H14" s="132"/>
      <c r="I14" s="132"/>
      <c r="J14" s="132"/>
      <c r="K14" s="132"/>
      <c r="L14" s="132"/>
      <c r="M14" s="132"/>
      <c r="N14" s="132"/>
      <c r="O14" s="132"/>
      <c r="P14" s="132"/>
      <c r="Q14" s="132"/>
      <c r="R14" s="132"/>
      <c r="S14" s="132"/>
      <c r="T14" s="132"/>
      <c r="U14" s="132"/>
      <c r="V14" s="132"/>
      <c r="W14" s="132"/>
      <c r="X14" s="132"/>
      <c r="Y14" s="132"/>
      <c r="Z14" s="132"/>
    </row>
    <row r="15" ht="22.2" spans="1:26">
      <c r="A15" s="351" t="s">
        <v>182</v>
      </c>
      <c r="B15" s="356" t="s">
        <v>183</v>
      </c>
      <c r="C15" s="351">
        <v>30</v>
      </c>
      <c r="D15" s="352" t="s">
        <v>184</v>
      </c>
      <c r="E15" s="353" t="s">
        <v>185</v>
      </c>
      <c r="F15" s="132"/>
      <c r="G15" s="132"/>
      <c r="H15" s="132"/>
      <c r="I15" s="132"/>
      <c r="J15" s="132"/>
      <c r="K15" s="132"/>
      <c r="L15" s="132"/>
      <c r="M15" s="132"/>
      <c r="N15" s="132"/>
      <c r="O15" s="132"/>
      <c r="P15" s="132"/>
      <c r="Q15" s="132"/>
      <c r="R15" s="132"/>
      <c r="S15" s="132"/>
      <c r="T15" s="132"/>
      <c r="U15" s="132"/>
      <c r="V15" s="132"/>
      <c r="W15" s="132"/>
      <c r="X15" s="132"/>
      <c r="Y15" s="132"/>
      <c r="Z15" s="132"/>
    </row>
    <row r="16" ht="15" spans="1:26">
      <c r="A16" s="347" t="s">
        <v>186</v>
      </c>
      <c r="B16" s="351" t="s">
        <v>187</v>
      </c>
      <c r="C16" s="351">
        <v>20</v>
      </c>
      <c r="D16" s="351" t="s">
        <v>188</v>
      </c>
      <c r="E16" s="27"/>
      <c r="F16" s="132"/>
      <c r="G16" s="132"/>
      <c r="H16" s="132"/>
      <c r="I16" s="132"/>
      <c r="J16" s="132"/>
      <c r="K16" s="132"/>
      <c r="L16" s="132"/>
      <c r="M16" s="132"/>
      <c r="N16" s="132"/>
      <c r="O16" s="132"/>
      <c r="P16" s="132"/>
      <c r="Q16" s="132"/>
      <c r="R16" s="132"/>
      <c r="S16" s="132"/>
      <c r="T16" s="132"/>
      <c r="U16" s="132"/>
      <c r="V16" s="132"/>
      <c r="W16" s="132"/>
      <c r="X16" s="132"/>
      <c r="Y16" s="132"/>
      <c r="Z16" s="132"/>
    </row>
    <row r="17" ht="52.8" spans="1:26">
      <c r="A17" s="351" t="s">
        <v>178</v>
      </c>
      <c r="B17" s="353" t="s">
        <v>189</v>
      </c>
      <c r="C17" s="351">
        <v>30</v>
      </c>
      <c r="D17" s="356" t="s">
        <v>190</v>
      </c>
      <c r="E17" s="27"/>
      <c r="F17" s="132"/>
      <c r="G17" s="132"/>
      <c r="H17" s="132"/>
      <c r="I17" s="132"/>
      <c r="J17" s="132"/>
      <c r="K17" s="132"/>
      <c r="L17" s="132"/>
      <c r="M17" s="132"/>
      <c r="N17" s="132"/>
      <c r="O17" s="132"/>
      <c r="P17" s="132"/>
      <c r="Q17" s="132"/>
      <c r="R17" s="132"/>
      <c r="S17" s="132"/>
      <c r="T17" s="132"/>
      <c r="U17" s="132"/>
      <c r="V17" s="132"/>
      <c r="W17" s="132"/>
      <c r="X17" s="132"/>
      <c r="Y17" s="132"/>
      <c r="Z17" s="132"/>
    </row>
    <row r="18" ht="32.4" spans="1:26">
      <c r="A18" s="351" t="s">
        <v>191</v>
      </c>
      <c r="B18" s="351" t="s">
        <v>192</v>
      </c>
      <c r="C18" s="351">
        <v>10</v>
      </c>
      <c r="D18" s="353" t="s">
        <v>193</v>
      </c>
      <c r="E18" s="27"/>
      <c r="F18" s="132"/>
      <c r="G18" s="132"/>
      <c r="H18" s="132"/>
      <c r="I18" s="132"/>
      <c r="J18" s="132"/>
      <c r="K18" s="132"/>
      <c r="L18" s="132"/>
      <c r="M18" s="132"/>
      <c r="N18" s="132"/>
      <c r="O18" s="132"/>
      <c r="P18" s="132"/>
      <c r="Q18" s="132"/>
      <c r="R18" s="132"/>
      <c r="S18" s="132"/>
      <c r="T18" s="132"/>
      <c r="U18" s="132"/>
      <c r="V18" s="132"/>
      <c r="W18" s="132"/>
      <c r="X18" s="132"/>
      <c r="Y18" s="132"/>
      <c r="Z18" s="132"/>
    </row>
    <row r="19" ht="22.8" spans="1:26">
      <c r="A19" s="351" t="s">
        <v>194</v>
      </c>
      <c r="B19" s="351" t="s">
        <v>195</v>
      </c>
      <c r="C19" s="351">
        <v>10</v>
      </c>
      <c r="D19" s="352" t="s">
        <v>196</v>
      </c>
      <c r="E19" s="27"/>
      <c r="F19" s="132"/>
      <c r="G19" s="132"/>
      <c r="H19" s="132"/>
      <c r="I19" s="132"/>
      <c r="J19" s="132"/>
      <c r="K19" s="132"/>
      <c r="L19" s="132"/>
      <c r="M19" s="132"/>
      <c r="N19" s="132"/>
      <c r="O19" s="132"/>
      <c r="P19" s="132"/>
      <c r="Q19" s="132"/>
      <c r="R19" s="132"/>
      <c r="S19" s="132"/>
      <c r="T19" s="132"/>
      <c r="U19" s="132"/>
      <c r="V19" s="132"/>
      <c r="W19" s="132"/>
      <c r="X19" s="132"/>
      <c r="Y19" s="132"/>
      <c r="Z19" s="132"/>
    </row>
    <row r="20" ht="15" spans="1:26">
      <c r="A20" s="147" t="s">
        <v>197</v>
      </c>
      <c r="B20" s="27"/>
      <c r="C20" s="27"/>
      <c r="D20" s="345"/>
      <c r="E20" s="345"/>
      <c r="F20" s="132"/>
      <c r="G20" s="132"/>
      <c r="H20" s="132"/>
      <c r="I20" s="132"/>
      <c r="J20" s="132"/>
      <c r="K20" s="132"/>
      <c r="L20" s="132"/>
      <c r="M20" s="132"/>
      <c r="N20" s="132"/>
      <c r="O20" s="132"/>
      <c r="P20" s="132"/>
      <c r="Q20" s="132"/>
      <c r="R20" s="132"/>
      <c r="S20" s="132"/>
      <c r="T20" s="132"/>
      <c r="U20" s="132"/>
      <c r="V20" s="132"/>
      <c r="W20" s="132"/>
      <c r="X20" s="132"/>
      <c r="Y20" s="132"/>
      <c r="Z20" s="132"/>
    </row>
    <row r="21" ht="15" spans="1:26">
      <c r="A21" s="343" t="s">
        <v>0</v>
      </c>
      <c r="B21" s="343" t="s">
        <v>198</v>
      </c>
      <c r="C21" s="343" t="s">
        <v>199</v>
      </c>
      <c r="D21" s="345"/>
      <c r="E21" s="345"/>
      <c r="F21" s="132"/>
      <c r="G21" s="132"/>
      <c r="H21" s="132"/>
      <c r="I21" s="132"/>
      <c r="J21" s="132"/>
      <c r="K21" s="132"/>
      <c r="L21" s="132"/>
      <c r="M21" s="132"/>
      <c r="N21" s="132"/>
      <c r="O21" s="132"/>
      <c r="P21" s="132"/>
      <c r="Q21" s="132"/>
      <c r="R21" s="132"/>
      <c r="S21" s="132"/>
      <c r="T21" s="132"/>
      <c r="U21" s="132"/>
      <c r="V21" s="132"/>
      <c r="W21" s="132"/>
      <c r="X21" s="132"/>
      <c r="Y21" s="132"/>
      <c r="Z21" s="132"/>
    </row>
    <row r="22" ht="15" spans="1:26">
      <c r="A22" s="147" t="s">
        <v>200</v>
      </c>
      <c r="B22" s="357" t="s">
        <v>201</v>
      </c>
      <c r="C22" s="147" t="s">
        <v>202</v>
      </c>
      <c r="D22" s="345"/>
      <c r="E22" s="345"/>
      <c r="F22" s="132"/>
      <c r="G22" s="132"/>
      <c r="H22" s="132"/>
      <c r="I22" s="132"/>
      <c r="J22" s="132"/>
      <c r="K22" s="132"/>
      <c r="L22" s="132"/>
      <c r="M22" s="132"/>
      <c r="N22" s="132"/>
      <c r="O22" s="132"/>
      <c r="P22" s="132"/>
      <c r="Q22" s="132"/>
      <c r="R22" s="132"/>
      <c r="S22" s="132"/>
      <c r="T22" s="132"/>
      <c r="U22" s="132"/>
      <c r="V22" s="132"/>
      <c r="W22" s="132"/>
      <c r="X22" s="132"/>
      <c r="Y22" s="132"/>
      <c r="Z22" s="132"/>
    </row>
    <row r="23" ht="34.2" spans="1:26">
      <c r="A23" s="147" t="s">
        <v>203</v>
      </c>
      <c r="B23" s="147" t="s">
        <v>204</v>
      </c>
      <c r="C23" s="358" t="s">
        <v>205</v>
      </c>
      <c r="D23" s="345"/>
      <c r="E23" s="345"/>
      <c r="F23" s="132"/>
      <c r="G23" s="132"/>
      <c r="H23" s="132"/>
      <c r="I23" s="132"/>
      <c r="J23" s="132"/>
      <c r="K23" s="132"/>
      <c r="L23" s="132"/>
      <c r="M23" s="132"/>
      <c r="N23" s="132"/>
      <c r="O23" s="132"/>
      <c r="P23" s="132"/>
      <c r="Q23" s="132"/>
      <c r="R23" s="132"/>
      <c r="S23" s="132"/>
      <c r="T23" s="132"/>
      <c r="U23" s="132"/>
      <c r="V23" s="132"/>
      <c r="W23" s="132"/>
      <c r="X23" s="132"/>
      <c r="Y23" s="132"/>
      <c r="Z23" s="132"/>
    </row>
    <row r="24" ht="15" spans="1:26">
      <c r="A24" s="359" t="s">
        <v>206</v>
      </c>
      <c r="B24" s="359" t="s">
        <v>207</v>
      </c>
      <c r="C24" s="359" t="s">
        <v>208</v>
      </c>
      <c r="D24" s="345"/>
      <c r="E24" s="345"/>
      <c r="F24" s="132"/>
      <c r="G24" s="132"/>
      <c r="H24" s="132"/>
      <c r="I24" s="132"/>
      <c r="J24" s="132"/>
      <c r="K24" s="132"/>
      <c r="L24" s="132"/>
      <c r="M24" s="132"/>
      <c r="N24" s="132"/>
      <c r="O24" s="132"/>
      <c r="P24" s="132"/>
      <c r="Q24" s="132"/>
      <c r="R24" s="132"/>
      <c r="S24" s="132"/>
      <c r="T24" s="132"/>
      <c r="U24" s="132"/>
      <c r="V24" s="132"/>
      <c r="W24" s="132"/>
      <c r="X24" s="132"/>
      <c r="Y24" s="132"/>
      <c r="Z24" s="132"/>
    </row>
    <row r="25" ht="15" spans="1:26">
      <c r="A25" s="359" t="s">
        <v>209</v>
      </c>
      <c r="B25" s="359" t="s">
        <v>210</v>
      </c>
      <c r="C25" s="360" t="s">
        <v>211</v>
      </c>
      <c r="D25" s="345"/>
      <c r="E25" s="345"/>
      <c r="F25" s="132"/>
      <c r="G25" s="132"/>
      <c r="H25" s="132"/>
      <c r="I25" s="132"/>
      <c r="J25" s="132"/>
      <c r="K25" s="132"/>
      <c r="L25" s="132"/>
      <c r="M25" s="132"/>
      <c r="N25" s="132"/>
      <c r="O25" s="132"/>
      <c r="P25" s="132"/>
      <c r="Q25" s="132"/>
      <c r="R25" s="132"/>
      <c r="S25" s="132"/>
      <c r="T25" s="132"/>
      <c r="U25" s="132"/>
      <c r="V25" s="132"/>
      <c r="W25" s="132"/>
      <c r="X25" s="132"/>
      <c r="Y25" s="132"/>
      <c r="Z25" s="132"/>
    </row>
    <row r="26" ht="15" spans="1:26">
      <c r="A26" s="361"/>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row>
    <row r="27" ht="15" spans="1:26">
      <c r="A27" s="36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ht="15.6" spans="1:26">
      <c r="A28" s="362"/>
      <c r="B28" s="363" t="s">
        <v>37</v>
      </c>
      <c r="C28" s="363" t="s">
        <v>212</v>
      </c>
      <c r="D28" s="363" t="s">
        <v>157</v>
      </c>
      <c r="E28" s="363" t="s">
        <v>213</v>
      </c>
      <c r="F28" s="132"/>
      <c r="G28" s="132"/>
      <c r="H28" s="132"/>
      <c r="I28" s="132"/>
      <c r="J28" s="132"/>
      <c r="K28" s="132"/>
      <c r="L28" s="132"/>
      <c r="M28" s="132"/>
      <c r="N28" s="132"/>
      <c r="O28" s="132"/>
      <c r="P28" s="132"/>
      <c r="Q28" s="132"/>
      <c r="R28" s="132"/>
      <c r="S28" s="132"/>
      <c r="T28" s="132"/>
      <c r="U28" s="132"/>
      <c r="V28" s="132"/>
      <c r="W28" s="132"/>
      <c r="X28" s="132"/>
      <c r="Y28" s="132"/>
      <c r="Z28" s="132"/>
    </row>
    <row r="29" ht="15" spans="1:26">
      <c r="A29" s="364" t="s">
        <v>42</v>
      </c>
      <c r="B29" s="365" t="s">
        <v>43</v>
      </c>
      <c r="C29" s="366" t="s">
        <v>214</v>
      </c>
      <c r="D29" s="366"/>
      <c r="E29" s="367"/>
      <c r="F29" s="132"/>
      <c r="G29" s="132"/>
      <c r="H29" s="132"/>
      <c r="I29" s="132"/>
      <c r="J29" s="132"/>
      <c r="K29" s="132"/>
      <c r="L29" s="132"/>
      <c r="M29" s="132"/>
      <c r="N29" s="132"/>
      <c r="O29" s="132"/>
      <c r="P29" s="132"/>
      <c r="Q29" s="132"/>
      <c r="R29" s="132"/>
      <c r="S29" s="132"/>
      <c r="T29" s="132"/>
      <c r="U29" s="132"/>
      <c r="V29" s="132"/>
      <c r="W29" s="132"/>
      <c r="X29" s="132"/>
      <c r="Y29" s="132"/>
      <c r="Z29" s="132"/>
    </row>
    <row r="30" ht="15" spans="1:26">
      <c r="A30" s="368" t="s">
        <v>45</v>
      </c>
      <c r="B30" s="365" t="s">
        <v>46</v>
      </c>
      <c r="C30" s="366" t="s">
        <v>215</v>
      </c>
      <c r="D30" s="366" t="s">
        <v>216</v>
      </c>
      <c r="E30" s="367" t="s">
        <v>217</v>
      </c>
      <c r="F30" s="132"/>
      <c r="G30" s="132"/>
      <c r="H30" s="132"/>
      <c r="I30" s="132"/>
      <c r="J30" s="132"/>
      <c r="K30" s="132"/>
      <c r="L30" s="132"/>
      <c r="M30" s="132"/>
      <c r="N30" s="132"/>
      <c r="O30" s="132"/>
      <c r="P30" s="132"/>
      <c r="Q30" s="132"/>
      <c r="R30" s="132"/>
      <c r="S30" s="132"/>
      <c r="T30" s="132"/>
      <c r="U30" s="132"/>
      <c r="V30" s="132"/>
      <c r="W30" s="132"/>
      <c r="X30" s="132"/>
      <c r="Y30" s="132"/>
      <c r="Z30" s="132"/>
    </row>
    <row r="31" ht="15" spans="1:26">
      <c r="A31" s="368" t="s">
        <v>47</v>
      </c>
      <c r="B31" s="365" t="s">
        <v>48</v>
      </c>
      <c r="C31" s="366" t="s">
        <v>218</v>
      </c>
      <c r="D31" s="366"/>
      <c r="E31" s="366"/>
      <c r="F31" s="132"/>
      <c r="G31" s="132"/>
      <c r="H31" s="132"/>
      <c r="I31" s="132"/>
      <c r="J31" s="132"/>
      <c r="K31" s="132"/>
      <c r="L31" s="132"/>
      <c r="M31" s="132"/>
      <c r="N31" s="132"/>
      <c r="O31" s="132"/>
      <c r="P31" s="132"/>
      <c r="Q31" s="132"/>
      <c r="R31" s="132"/>
      <c r="S31" s="132"/>
      <c r="T31" s="132"/>
      <c r="U31" s="132"/>
      <c r="V31" s="132"/>
      <c r="W31" s="132"/>
      <c r="X31" s="132"/>
      <c r="Y31" s="132"/>
      <c r="Z31" s="132"/>
    </row>
    <row r="32" ht="15" spans="1:26">
      <c r="A32" s="368" t="s">
        <v>49</v>
      </c>
      <c r="B32" s="365" t="s">
        <v>50</v>
      </c>
      <c r="C32" s="366" t="s">
        <v>219</v>
      </c>
      <c r="D32" s="367" t="s">
        <v>220</v>
      </c>
      <c r="E32" s="369" t="s">
        <v>221</v>
      </c>
      <c r="F32" s="132"/>
      <c r="G32" s="132"/>
      <c r="H32" s="132"/>
      <c r="I32" s="132"/>
      <c r="J32" s="132"/>
      <c r="K32" s="132"/>
      <c r="L32" s="132"/>
      <c r="M32" s="132"/>
      <c r="N32" s="132"/>
      <c r="O32" s="132"/>
      <c r="P32" s="132"/>
      <c r="Q32" s="132"/>
      <c r="R32" s="132"/>
      <c r="S32" s="132"/>
      <c r="T32" s="132"/>
      <c r="U32" s="132"/>
      <c r="V32" s="132"/>
      <c r="W32" s="132"/>
      <c r="X32" s="132"/>
      <c r="Y32" s="132"/>
      <c r="Z32" s="132"/>
    </row>
    <row r="33" ht="15" spans="1:26">
      <c r="A33" s="368" t="s">
        <v>222</v>
      </c>
      <c r="B33" s="365" t="s">
        <v>138</v>
      </c>
      <c r="C33" s="366" t="s">
        <v>223</v>
      </c>
      <c r="D33" s="366"/>
      <c r="E33" s="366"/>
      <c r="F33" s="132"/>
      <c r="G33" s="132"/>
      <c r="H33" s="132"/>
      <c r="I33" s="132"/>
      <c r="J33" s="132"/>
      <c r="K33" s="132"/>
      <c r="L33" s="132"/>
      <c r="M33" s="132"/>
      <c r="N33" s="132"/>
      <c r="O33" s="132"/>
      <c r="P33" s="132"/>
      <c r="Q33" s="132"/>
      <c r="R33" s="132"/>
      <c r="S33" s="132"/>
      <c r="T33" s="132"/>
      <c r="U33" s="132"/>
      <c r="V33" s="132"/>
      <c r="W33" s="132"/>
      <c r="X33" s="132"/>
      <c r="Y33" s="132"/>
      <c r="Z33" s="132"/>
    </row>
    <row r="34" ht="15" spans="1:26">
      <c r="A34" s="368" t="s">
        <v>51</v>
      </c>
      <c r="B34" s="365" t="s">
        <v>52</v>
      </c>
      <c r="C34" s="366" t="s">
        <v>224</v>
      </c>
      <c r="D34" s="366" t="s">
        <v>225</v>
      </c>
      <c r="E34" s="367" t="s">
        <v>226</v>
      </c>
      <c r="F34" s="132"/>
      <c r="G34" s="132"/>
      <c r="H34" s="132"/>
      <c r="I34" s="132"/>
      <c r="J34" s="132"/>
      <c r="K34" s="132"/>
      <c r="L34" s="132"/>
      <c r="M34" s="132"/>
      <c r="N34" s="132"/>
      <c r="O34" s="132"/>
      <c r="P34" s="132"/>
      <c r="Q34" s="132"/>
      <c r="R34" s="132"/>
      <c r="S34" s="132"/>
      <c r="T34" s="132"/>
      <c r="U34" s="132"/>
      <c r="V34" s="132"/>
      <c r="W34" s="132"/>
      <c r="X34" s="132"/>
      <c r="Y34" s="132"/>
      <c r="Z34" s="132"/>
    </row>
    <row r="35" ht="15" spans="1:26">
      <c r="A35" s="359" t="s">
        <v>40</v>
      </c>
      <c r="B35" s="359"/>
      <c r="C35" s="359"/>
      <c r="D35" s="359"/>
      <c r="E35" s="359"/>
      <c r="F35" s="132"/>
      <c r="G35" s="132"/>
      <c r="H35" s="132"/>
      <c r="I35" s="132"/>
      <c r="J35" s="132"/>
      <c r="K35" s="132"/>
      <c r="L35" s="132"/>
      <c r="M35" s="132"/>
      <c r="N35" s="132"/>
      <c r="O35" s="132"/>
      <c r="P35" s="132"/>
      <c r="Q35" s="132"/>
      <c r="R35" s="132"/>
      <c r="S35" s="132"/>
      <c r="T35" s="132"/>
      <c r="U35" s="132"/>
      <c r="V35" s="132"/>
      <c r="W35" s="132"/>
      <c r="X35" s="132"/>
      <c r="Y35" s="132"/>
      <c r="Z35" s="132"/>
    </row>
    <row r="36" ht="15" spans="1:26">
      <c r="A36" s="370" t="s">
        <v>54</v>
      </c>
      <c r="B36" s="371" t="s">
        <v>55</v>
      </c>
      <c r="C36" s="372" t="s">
        <v>227</v>
      </c>
      <c r="D36" s="373" t="s">
        <v>228</v>
      </c>
      <c r="E36" s="372" t="s">
        <v>229</v>
      </c>
      <c r="F36" s="132"/>
      <c r="G36" s="132"/>
      <c r="H36" s="132"/>
      <c r="I36" s="132"/>
      <c r="J36" s="132"/>
      <c r="K36" s="132"/>
      <c r="L36" s="132"/>
      <c r="M36" s="132"/>
      <c r="N36" s="132"/>
      <c r="O36" s="132"/>
      <c r="P36" s="132"/>
      <c r="Q36" s="132"/>
      <c r="R36" s="132"/>
      <c r="S36" s="132"/>
      <c r="T36" s="132"/>
      <c r="U36" s="132"/>
      <c r="V36" s="132"/>
      <c r="W36" s="132"/>
      <c r="X36" s="132"/>
      <c r="Y36" s="132"/>
      <c r="Z36" s="132"/>
    </row>
    <row r="37" ht="15" spans="1:26">
      <c r="A37" s="370" t="s">
        <v>56</v>
      </c>
      <c r="B37" s="371" t="s">
        <v>57</v>
      </c>
      <c r="C37" s="373" t="s">
        <v>230</v>
      </c>
      <c r="D37" s="372" t="s">
        <v>231</v>
      </c>
      <c r="E37" s="373" t="s">
        <v>232</v>
      </c>
      <c r="F37" s="132"/>
      <c r="G37" s="132"/>
      <c r="H37" s="132"/>
      <c r="I37" s="132"/>
      <c r="J37" s="132"/>
      <c r="K37" s="132"/>
      <c r="L37" s="132"/>
      <c r="M37" s="132"/>
      <c r="N37" s="132"/>
      <c r="O37" s="132"/>
      <c r="P37" s="132"/>
      <c r="Q37" s="132"/>
      <c r="R37" s="132"/>
      <c r="S37" s="132"/>
      <c r="T37" s="132"/>
      <c r="U37" s="132"/>
      <c r="V37" s="132"/>
      <c r="W37" s="132"/>
      <c r="X37" s="132"/>
      <c r="Y37" s="132"/>
      <c r="Z37" s="132"/>
    </row>
    <row r="38" ht="15" spans="1:26">
      <c r="A38" s="370" t="s">
        <v>58</v>
      </c>
      <c r="B38" s="371" t="s">
        <v>59</v>
      </c>
      <c r="C38" s="373" t="s">
        <v>233</v>
      </c>
      <c r="D38" s="373" t="s">
        <v>234</v>
      </c>
      <c r="E38" s="374" t="s">
        <v>235</v>
      </c>
      <c r="F38" s="132"/>
      <c r="G38" s="132"/>
      <c r="H38" s="132"/>
      <c r="I38" s="132"/>
      <c r="J38" s="132"/>
      <c r="K38" s="132"/>
      <c r="L38" s="132"/>
      <c r="M38" s="132"/>
      <c r="N38" s="132"/>
      <c r="O38" s="132"/>
      <c r="P38" s="132"/>
      <c r="Q38" s="132"/>
      <c r="R38" s="132"/>
      <c r="S38" s="132"/>
      <c r="T38" s="132"/>
      <c r="U38" s="132"/>
      <c r="V38" s="132"/>
      <c r="W38" s="132"/>
      <c r="X38" s="132"/>
      <c r="Y38" s="132"/>
      <c r="Z38" s="132"/>
    </row>
    <row r="39" ht="15" spans="1:26">
      <c r="A39" s="370" t="s">
        <v>63</v>
      </c>
      <c r="B39" s="371" t="s">
        <v>64</v>
      </c>
      <c r="C39" s="373" t="s">
        <v>236</v>
      </c>
      <c r="D39" s="373" t="s">
        <v>237</v>
      </c>
      <c r="E39" s="374" t="s">
        <v>238</v>
      </c>
      <c r="F39" s="132"/>
      <c r="G39" s="132"/>
      <c r="H39" s="132"/>
      <c r="I39" s="132"/>
      <c r="J39" s="132"/>
      <c r="K39" s="132"/>
      <c r="L39" s="132"/>
      <c r="M39" s="132"/>
      <c r="N39" s="132"/>
      <c r="O39" s="132"/>
      <c r="P39" s="132"/>
      <c r="Q39" s="132"/>
      <c r="R39" s="132"/>
      <c r="S39" s="132"/>
      <c r="T39" s="132"/>
      <c r="U39" s="132"/>
      <c r="V39" s="132"/>
      <c r="W39" s="132"/>
      <c r="X39" s="132"/>
      <c r="Y39" s="132"/>
      <c r="Z39" s="132"/>
    </row>
    <row r="40" ht="15" spans="1:26">
      <c r="A40" s="370" t="s">
        <v>65</v>
      </c>
      <c r="B40" s="371" t="s">
        <v>66</v>
      </c>
      <c r="C40" s="373" t="s">
        <v>239</v>
      </c>
      <c r="D40" s="372" t="s">
        <v>240</v>
      </c>
      <c r="E40" s="374" t="s">
        <v>241</v>
      </c>
      <c r="F40" s="132"/>
      <c r="G40" s="132"/>
      <c r="H40" s="132"/>
      <c r="I40" s="132"/>
      <c r="J40" s="132"/>
      <c r="K40" s="132"/>
      <c r="L40" s="132"/>
      <c r="M40" s="132"/>
      <c r="N40" s="132"/>
      <c r="O40" s="132"/>
      <c r="P40" s="132"/>
      <c r="Q40" s="132"/>
      <c r="R40" s="132"/>
      <c r="S40" s="132"/>
      <c r="T40" s="132"/>
      <c r="U40" s="132"/>
      <c r="V40" s="132"/>
      <c r="W40" s="132"/>
      <c r="X40" s="132"/>
      <c r="Y40" s="132"/>
      <c r="Z40" s="132"/>
    </row>
    <row r="41" ht="15" spans="1:26">
      <c r="A41" s="370" t="s">
        <v>67</v>
      </c>
      <c r="B41" s="371" t="s">
        <v>68</v>
      </c>
      <c r="C41" s="373" t="s">
        <v>242</v>
      </c>
      <c r="D41" s="373" t="s">
        <v>243</v>
      </c>
      <c r="E41" s="374" t="s">
        <v>244</v>
      </c>
      <c r="F41" s="132"/>
      <c r="G41" s="132"/>
      <c r="H41" s="132"/>
      <c r="I41" s="132"/>
      <c r="J41" s="132"/>
      <c r="K41" s="132"/>
      <c r="L41" s="132"/>
      <c r="M41" s="132"/>
      <c r="N41" s="132"/>
      <c r="O41" s="132"/>
      <c r="P41" s="132"/>
      <c r="Q41" s="132"/>
      <c r="R41" s="132"/>
      <c r="S41" s="132"/>
      <c r="T41" s="132"/>
      <c r="U41" s="132"/>
      <c r="V41" s="132"/>
      <c r="W41" s="132"/>
      <c r="X41" s="132"/>
      <c r="Y41" s="132"/>
      <c r="Z41" s="132"/>
    </row>
    <row r="42" ht="15" spans="1:26">
      <c r="A42" s="370" t="s">
        <v>245</v>
      </c>
      <c r="B42" s="371" t="s">
        <v>246</v>
      </c>
      <c r="C42" s="373" t="s">
        <v>247</v>
      </c>
      <c r="D42" s="373" t="s">
        <v>240</v>
      </c>
      <c r="E42" s="373"/>
      <c r="F42" s="132"/>
      <c r="G42" s="132"/>
      <c r="H42" s="132"/>
      <c r="I42" s="132"/>
      <c r="J42" s="132"/>
      <c r="K42" s="132"/>
      <c r="L42" s="132"/>
      <c r="M42" s="132"/>
      <c r="N42" s="132"/>
      <c r="O42" s="132"/>
      <c r="P42" s="132"/>
      <c r="Q42" s="132"/>
      <c r="R42" s="132"/>
      <c r="S42" s="132"/>
      <c r="T42" s="132"/>
      <c r="U42" s="132"/>
      <c r="V42" s="132"/>
      <c r="W42" s="132"/>
      <c r="X42" s="132"/>
      <c r="Y42" s="132"/>
      <c r="Z42" s="132"/>
    </row>
    <row r="43" ht="15" spans="1:26">
      <c r="A43" s="370" t="s">
        <v>69</v>
      </c>
      <c r="B43" s="371" t="s">
        <v>70</v>
      </c>
      <c r="C43" s="373" t="s">
        <v>248</v>
      </c>
      <c r="D43" s="372" t="s">
        <v>249</v>
      </c>
      <c r="E43" s="374" t="s">
        <v>250</v>
      </c>
      <c r="F43" s="132"/>
      <c r="G43" s="132"/>
      <c r="H43" s="132"/>
      <c r="I43" s="132"/>
      <c r="J43" s="132"/>
      <c r="K43" s="132"/>
      <c r="L43" s="132"/>
      <c r="M43" s="132"/>
      <c r="N43" s="132"/>
      <c r="O43" s="132"/>
      <c r="P43" s="132"/>
      <c r="Q43" s="132"/>
      <c r="R43" s="132"/>
      <c r="S43" s="132"/>
      <c r="T43" s="132"/>
      <c r="U43" s="132"/>
      <c r="V43" s="132"/>
      <c r="W43" s="132"/>
      <c r="X43" s="132"/>
      <c r="Y43" s="132"/>
      <c r="Z43" s="132"/>
    </row>
    <row r="44" ht="15" spans="1:26">
      <c r="A44" s="370" t="s">
        <v>71</v>
      </c>
      <c r="B44" s="371" t="s">
        <v>72</v>
      </c>
      <c r="C44" s="374" t="s">
        <v>251</v>
      </c>
      <c r="D44" s="373" t="s">
        <v>252</v>
      </c>
      <c r="E44" s="374" t="s">
        <v>253</v>
      </c>
      <c r="F44" s="132"/>
      <c r="G44" s="132"/>
      <c r="H44" s="132"/>
      <c r="I44" s="132"/>
      <c r="J44" s="132"/>
      <c r="K44" s="132"/>
      <c r="L44" s="132"/>
      <c r="M44" s="132"/>
      <c r="N44" s="132"/>
      <c r="O44" s="132"/>
      <c r="P44" s="132"/>
      <c r="Q44" s="132"/>
      <c r="R44" s="132"/>
      <c r="S44" s="132"/>
      <c r="T44" s="132"/>
      <c r="U44" s="132"/>
      <c r="V44" s="132"/>
      <c r="W44" s="132"/>
      <c r="X44" s="132"/>
      <c r="Y44" s="132"/>
      <c r="Z44" s="132"/>
    </row>
    <row r="45" ht="15" spans="1:26">
      <c r="A45" s="370" t="s">
        <v>60</v>
      </c>
      <c r="B45" s="371" t="s">
        <v>61</v>
      </c>
      <c r="C45" s="373" t="s">
        <v>254</v>
      </c>
      <c r="D45" s="373" t="s">
        <v>255</v>
      </c>
      <c r="E45" s="372" t="s">
        <v>256</v>
      </c>
      <c r="F45" s="132"/>
      <c r="G45" s="132"/>
      <c r="H45" s="132"/>
      <c r="I45" s="132"/>
      <c r="J45" s="132"/>
      <c r="K45" s="132"/>
      <c r="L45" s="132"/>
      <c r="M45" s="132"/>
      <c r="N45" s="132"/>
      <c r="O45" s="132"/>
      <c r="P45" s="132"/>
      <c r="Q45" s="132"/>
      <c r="R45" s="132"/>
      <c r="S45" s="132"/>
      <c r="T45" s="132"/>
      <c r="U45" s="132"/>
      <c r="V45" s="132"/>
      <c r="W45" s="132"/>
      <c r="X45" s="132"/>
      <c r="Y45" s="132"/>
      <c r="Z45" s="132"/>
    </row>
    <row r="46" ht="15" spans="1:26">
      <c r="A46" s="375" t="s">
        <v>257</v>
      </c>
      <c r="B46" s="371" t="s">
        <v>258</v>
      </c>
      <c r="C46" s="376" t="s">
        <v>259</v>
      </c>
      <c r="D46" s="376" t="s">
        <v>260</v>
      </c>
      <c r="E46" s="377"/>
      <c r="F46" s="132"/>
      <c r="G46" s="132"/>
      <c r="H46" s="132"/>
      <c r="I46" s="132"/>
      <c r="J46" s="132"/>
      <c r="K46" s="132"/>
      <c r="L46" s="132"/>
      <c r="M46" s="132"/>
      <c r="N46" s="132"/>
      <c r="O46" s="132"/>
      <c r="P46" s="132"/>
      <c r="Q46" s="132"/>
      <c r="R46" s="132"/>
      <c r="S46" s="132"/>
      <c r="T46" s="132"/>
      <c r="U46" s="132"/>
      <c r="V46" s="132"/>
      <c r="W46" s="132"/>
      <c r="X46" s="132"/>
      <c r="Y46" s="132"/>
      <c r="Z46" s="132"/>
    </row>
    <row r="47" ht="15" spans="1:26">
      <c r="A47" s="359" t="s">
        <v>53</v>
      </c>
      <c r="B47" s="359"/>
      <c r="C47" s="359"/>
      <c r="D47" s="359"/>
      <c r="E47" s="359"/>
      <c r="F47" s="132"/>
      <c r="G47" s="132"/>
      <c r="H47" s="132"/>
      <c r="I47" s="132"/>
      <c r="J47" s="132"/>
      <c r="K47" s="132"/>
      <c r="L47" s="132"/>
      <c r="M47" s="132"/>
      <c r="N47" s="132"/>
      <c r="O47" s="132"/>
      <c r="P47" s="132"/>
      <c r="Q47" s="132"/>
      <c r="R47" s="132"/>
      <c r="S47" s="132"/>
      <c r="T47" s="132"/>
      <c r="U47" s="132"/>
      <c r="V47" s="132"/>
      <c r="W47" s="132"/>
      <c r="X47" s="132"/>
      <c r="Y47" s="132"/>
      <c r="Z47" s="132"/>
    </row>
    <row r="48" ht="15" spans="1:26">
      <c r="A48" s="378" t="s">
        <v>261</v>
      </c>
      <c r="B48" s="379" t="s">
        <v>125</v>
      </c>
      <c r="C48" s="380" t="s">
        <v>262</v>
      </c>
      <c r="D48" s="380" t="s">
        <v>263</v>
      </c>
      <c r="E48" s="380"/>
      <c r="F48" s="132"/>
      <c r="G48" s="132"/>
      <c r="H48" s="132"/>
      <c r="I48" s="132"/>
      <c r="J48" s="132"/>
      <c r="K48" s="132"/>
      <c r="L48" s="132"/>
      <c r="M48" s="132"/>
      <c r="N48" s="132"/>
      <c r="O48" s="132"/>
      <c r="P48" s="132"/>
      <c r="Q48" s="132"/>
      <c r="R48" s="132"/>
      <c r="S48" s="132"/>
      <c r="T48" s="132"/>
      <c r="U48" s="132"/>
      <c r="V48" s="132"/>
      <c r="W48" s="132"/>
      <c r="X48" s="132"/>
      <c r="Y48" s="132"/>
      <c r="Z48" s="132"/>
    </row>
    <row r="49" ht="15" spans="1:26">
      <c r="A49" s="378" t="s">
        <v>74</v>
      </c>
      <c r="B49" s="379" t="s">
        <v>75</v>
      </c>
      <c r="C49" s="380" t="s">
        <v>264</v>
      </c>
      <c r="D49" s="380"/>
      <c r="E49" s="380"/>
      <c r="F49" s="132"/>
      <c r="G49" s="132"/>
      <c r="H49" s="132"/>
      <c r="I49" s="132"/>
      <c r="J49" s="132"/>
      <c r="K49" s="132"/>
      <c r="L49" s="132"/>
      <c r="M49" s="132"/>
      <c r="N49" s="132"/>
      <c r="O49" s="132"/>
      <c r="P49" s="132"/>
      <c r="Q49" s="132"/>
      <c r="R49" s="132"/>
      <c r="S49" s="132"/>
      <c r="T49" s="132"/>
      <c r="U49" s="132"/>
      <c r="V49" s="132"/>
      <c r="W49" s="132"/>
      <c r="X49" s="132"/>
      <c r="Y49" s="132"/>
      <c r="Z49" s="132"/>
    </row>
    <row r="50" ht="15" spans="1:26">
      <c r="A50" s="378" t="s">
        <v>76</v>
      </c>
      <c r="B50" s="379" t="s">
        <v>77</v>
      </c>
      <c r="C50" s="380" t="s">
        <v>265</v>
      </c>
      <c r="D50" s="380" t="s">
        <v>266</v>
      </c>
      <c r="E50" s="381" t="s">
        <v>267</v>
      </c>
      <c r="F50" s="132"/>
      <c r="G50" s="132"/>
      <c r="H50" s="132"/>
      <c r="I50" s="132"/>
      <c r="J50" s="132"/>
      <c r="K50" s="132"/>
      <c r="L50" s="132"/>
      <c r="M50" s="132"/>
      <c r="N50" s="132"/>
      <c r="O50" s="132"/>
      <c r="P50" s="132"/>
      <c r="Q50" s="132"/>
      <c r="R50" s="132"/>
      <c r="S50" s="132"/>
      <c r="T50" s="132"/>
      <c r="U50" s="132"/>
      <c r="V50" s="132"/>
      <c r="W50" s="132"/>
      <c r="X50" s="132"/>
      <c r="Y50" s="132"/>
      <c r="Z50" s="132"/>
    </row>
    <row r="51" ht="15" spans="1:26">
      <c r="A51" s="378" t="s">
        <v>78</v>
      </c>
      <c r="B51" s="379" t="s">
        <v>79</v>
      </c>
      <c r="C51" s="380" t="s">
        <v>268</v>
      </c>
      <c r="D51" s="380" t="s">
        <v>269</v>
      </c>
      <c r="E51" s="380"/>
      <c r="F51" s="132"/>
      <c r="G51" s="132"/>
      <c r="H51" s="132"/>
      <c r="I51" s="132"/>
      <c r="J51" s="132"/>
      <c r="K51" s="132"/>
      <c r="L51" s="132"/>
      <c r="M51" s="132"/>
      <c r="N51" s="132"/>
      <c r="O51" s="132"/>
      <c r="P51" s="132"/>
      <c r="Q51" s="132"/>
      <c r="R51" s="132"/>
      <c r="S51" s="132"/>
      <c r="T51" s="132"/>
      <c r="U51" s="132"/>
      <c r="V51" s="132"/>
      <c r="W51" s="132"/>
      <c r="X51" s="132"/>
      <c r="Y51" s="132"/>
      <c r="Z51" s="132"/>
    </row>
    <row r="52" ht="15" spans="1:26">
      <c r="A52" s="378" t="s">
        <v>80</v>
      </c>
      <c r="B52" s="379" t="s">
        <v>81</v>
      </c>
      <c r="C52" s="380" t="s">
        <v>270</v>
      </c>
      <c r="D52" s="380"/>
      <c r="E52" s="381" t="s">
        <v>271</v>
      </c>
      <c r="F52" s="132"/>
      <c r="G52" s="132"/>
      <c r="H52" s="132"/>
      <c r="I52" s="132"/>
      <c r="J52" s="132"/>
      <c r="K52" s="132"/>
      <c r="L52" s="132"/>
      <c r="M52" s="132"/>
      <c r="N52" s="132"/>
      <c r="O52" s="132"/>
      <c r="P52" s="132"/>
      <c r="Q52" s="132"/>
      <c r="R52" s="132"/>
      <c r="S52" s="132"/>
      <c r="T52" s="132"/>
      <c r="U52" s="132"/>
      <c r="V52" s="132"/>
      <c r="W52" s="132"/>
      <c r="X52" s="132"/>
      <c r="Y52" s="132"/>
      <c r="Z52" s="132"/>
    </row>
    <row r="53" ht="15" spans="1:26">
      <c r="A53" s="378" t="s">
        <v>82</v>
      </c>
      <c r="B53" s="379" t="s">
        <v>83</v>
      </c>
      <c r="C53" s="380" t="s">
        <v>272</v>
      </c>
      <c r="D53" s="380" t="s">
        <v>273</v>
      </c>
      <c r="E53" s="380"/>
      <c r="F53" s="132"/>
      <c r="G53" s="132"/>
      <c r="H53" s="132"/>
      <c r="I53" s="132"/>
      <c r="J53" s="132"/>
      <c r="K53" s="132"/>
      <c r="L53" s="132"/>
      <c r="M53" s="132"/>
      <c r="N53" s="132"/>
      <c r="O53" s="132"/>
      <c r="P53" s="132"/>
      <c r="Q53" s="132"/>
      <c r="R53" s="132"/>
      <c r="S53" s="132"/>
      <c r="T53" s="132"/>
      <c r="U53" s="132"/>
      <c r="V53" s="132"/>
      <c r="W53" s="132"/>
      <c r="X53" s="132"/>
      <c r="Y53" s="132"/>
      <c r="Z53" s="132"/>
    </row>
    <row r="54" ht="15" spans="1:26">
      <c r="A54" s="378" t="s">
        <v>84</v>
      </c>
      <c r="B54" s="379" t="s">
        <v>85</v>
      </c>
      <c r="C54" s="380" t="s">
        <v>274</v>
      </c>
      <c r="D54" s="382" t="s">
        <v>275</v>
      </c>
      <c r="E54" s="382" t="s">
        <v>276</v>
      </c>
      <c r="F54" s="132"/>
      <c r="G54" s="132"/>
      <c r="H54" s="132"/>
      <c r="I54" s="132"/>
      <c r="J54" s="132"/>
      <c r="K54" s="132"/>
      <c r="L54" s="132"/>
      <c r="M54" s="132"/>
      <c r="N54" s="132"/>
      <c r="O54" s="132"/>
      <c r="P54" s="132"/>
      <c r="Q54" s="132"/>
      <c r="R54" s="132"/>
      <c r="S54" s="132"/>
      <c r="T54" s="132"/>
      <c r="U54" s="132"/>
      <c r="V54" s="132"/>
      <c r="W54" s="132"/>
      <c r="X54" s="132"/>
      <c r="Y54" s="132"/>
      <c r="Z54" s="132"/>
    </row>
    <row r="55" ht="15" spans="1:26">
      <c r="A55" s="378" t="s">
        <v>86</v>
      </c>
      <c r="B55" s="379" t="s">
        <v>87</v>
      </c>
      <c r="C55" s="380" t="s">
        <v>277</v>
      </c>
      <c r="D55" s="380" t="s">
        <v>278</v>
      </c>
      <c r="E55" s="381" t="s">
        <v>279</v>
      </c>
      <c r="F55" s="132"/>
      <c r="G55" s="132"/>
      <c r="H55" s="132"/>
      <c r="I55" s="132"/>
      <c r="J55" s="132"/>
      <c r="K55" s="132"/>
      <c r="L55" s="132"/>
      <c r="M55" s="132"/>
      <c r="N55" s="132"/>
      <c r="O55" s="132"/>
      <c r="P55" s="132"/>
      <c r="Q55" s="132"/>
      <c r="R55" s="132"/>
      <c r="S55" s="132"/>
      <c r="T55" s="132"/>
      <c r="U55" s="132"/>
      <c r="V55" s="132"/>
      <c r="W55" s="132"/>
      <c r="X55" s="132"/>
      <c r="Y55" s="132"/>
      <c r="Z55" s="132"/>
    </row>
    <row r="56" ht="15" spans="1:26">
      <c r="A56" s="378" t="s">
        <v>280</v>
      </c>
      <c r="B56" s="379" t="s">
        <v>140</v>
      </c>
      <c r="C56" s="380" t="s">
        <v>281</v>
      </c>
      <c r="D56" s="380"/>
      <c r="E56" s="380"/>
      <c r="F56" s="132"/>
      <c r="G56" s="132"/>
      <c r="H56" s="132"/>
      <c r="I56" s="132"/>
      <c r="J56" s="132"/>
      <c r="K56" s="132"/>
      <c r="L56" s="132"/>
      <c r="M56" s="132"/>
      <c r="N56" s="132"/>
      <c r="O56" s="132"/>
      <c r="P56" s="132"/>
      <c r="Q56" s="132"/>
      <c r="R56" s="132"/>
      <c r="S56" s="132"/>
      <c r="T56" s="132"/>
      <c r="U56" s="132"/>
      <c r="V56" s="132"/>
      <c r="W56" s="132"/>
      <c r="X56" s="132"/>
      <c r="Y56" s="132"/>
      <c r="Z56" s="132"/>
    </row>
    <row r="57" ht="15" spans="1:26">
      <c r="A57" s="378" t="s">
        <v>88</v>
      </c>
      <c r="B57" s="379" t="s">
        <v>89</v>
      </c>
      <c r="C57" s="380" t="s">
        <v>282</v>
      </c>
      <c r="D57" s="381" t="s">
        <v>283</v>
      </c>
      <c r="E57" s="381" t="s">
        <v>284</v>
      </c>
      <c r="F57" s="132"/>
      <c r="G57" s="132"/>
      <c r="H57" s="132"/>
      <c r="I57" s="132"/>
      <c r="J57" s="132"/>
      <c r="K57" s="132"/>
      <c r="L57" s="132"/>
      <c r="M57" s="132"/>
      <c r="N57" s="132"/>
      <c r="O57" s="132"/>
      <c r="P57" s="132"/>
      <c r="Q57" s="132"/>
      <c r="R57" s="132"/>
      <c r="S57" s="132"/>
      <c r="T57" s="132"/>
      <c r="U57" s="132"/>
      <c r="V57" s="132"/>
      <c r="W57" s="132"/>
      <c r="X57" s="132"/>
      <c r="Y57" s="132"/>
      <c r="Z57" s="132"/>
    </row>
    <row r="58" ht="15" spans="1:26">
      <c r="A58" s="378" t="s">
        <v>90</v>
      </c>
      <c r="B58" s="379" t="s">
        <v>91</v>
      </c>
      <c r="C58" s="380" t="s">
        <v>285</v>
      </c>
      <c r="D58" s="380"/>
      <c r="E58" s="381" t="s">
        <v>286</v>
      </c>
      <c r="F58" s="132"/>
      <c r="G58" s="132"/>
      <c r="H58" s="132"/>
      <c r="I58" s="132"/>
      <c r="J58" s="132"/>
      <c r="K58" s="132"/>
      <c r="L58" s="132"/>
      <c r="M58" s="132"/>
      <c r="N58" s="132"/>
      <c r="O58" s="132"/>
      <c r="P58" s="132"/>
      <c r="Q58" s="132"/>
      <c r="R58" s="132"/>
      <c r="S58" s="132"/>
      <c r="T58" s="132"/>
      <c r="U58" s="132"/>
      <c r="V58" s="132"/>
      <c r="W58" s="132"/>
      <c r="X58" s="132"/>
      <c r="Y58" s="132"/>
      <c r="Z58" s="132"/>
    </row>
    <row r="59" ht="15" spans="1:26">
      <c r="A59" s="383" t="s">
        <v>287</v>
      </c>
      <c r="B59" s="359"/>
      <c r="C59" s="359"/>
      <c r="D59" s="359"/>
      <c r="E59" s="359"/>
      <c r="F59" s="132"/>
      <c r="G59" s="132"/>
      <c r="H59" s="132"/>
      <c r="I59" s="132"/>
      <c r="J59" s="132"/>
      <c r="K59" s="132"/>
      <c r="L59" s="132"/>
      <c r="M59" s="132"/>
      <c r="N59" s="132"/>
      <c r="O59" s="132"/>
      <c r="P59" s="132"/>
      <c r="Q59" s="132"/>
      <c r="R59" s="132"/>
      <c r="S59" s="132"/>
      <c r="T59" s="132"/>
      <c r="U59" s="132"/>
      <c r="V59" s="132"/>
      <c r="W59" s="132"/>
      <c r="X59" s="132"/>
      <c r="Y59" s="132"/>
      <c r="Z59" s="132"/>
    </row>
    <row r="60" ht="15" spans="1:26">
      <c r="A60" s="384" t="s">
        <v>288</v>
      </c>
      <c r="B60" s="385" t="s">
        <v>289</v>
      </c>
      <c r="C60" s="386" t="s">
        <v>290</v>
      </c>
      <c r="D60" s="387" t="s">
        <v>291</v>
      </c>
      <c r="E60" s="386" t="s">
        <v>292</v>
      </c>
      <c r="F60" s="132"/>
      <c r="G60" s="132"/>
      <c r="H60" s="132"/>
      <c r="I60" s="132"/>
      <c r="J60" s="132"/>
      <c r="K60" s="132"/>
      <c r="L60" s="132"/>
      <c r="M60" s="132"/>
      <c r="N60" s="132"/>
      <c r="O60" s="132"/>
      <c r="P60" s="132"/>
      <c r="Q60" s="132"/>
      <c r="R60" s="132"/>
      <c r="S60" s="132"/>
      <c r="T60" s="132"/>
      <c r="U60" s="132"/>
      <c r="V60" s="132"/>
      <c r="W60" s="132"/>
      <c r="X60" s="132"/>
      <c r="Y60" s="132"/>
      <c r="Z60" s="132"/>
    </row>
    <row r="61" ht="15" spans="1:26">
      <c r="A61" s="384" t="s">
        <v>293</v>
      </c>
      <c r="B61" s="385" t="s">
        <v>136</v>
      </c>
      <c r="C61" s="386" t="s">
        <v>294</v>
      </c>
      <c r="D61" s="386" t="s">
        <v>295</v>
      </c>
      <c r="E61" s="387"/>
      <c r="F61" s="132"/>
      <c r="G61" s="132"/>
      <c r="H61" s="132"/>
      <c r="I61" s="132"/>
      <c r="J61" s="132"/>
      <c r="K61" s="132"/>
      <c r="L61" s="132"/>
      <c r="M61" s="132"/>
      <c r="N61" s="132"/>
      <c r="O61" s="132"/>
      <c r="P61" s="132"/>
      <c r="Q61" s="132"/>
      <c r="R61" s="132"/>
      <c r="S61" s="132"/>
      <c r="T61" s="132"/>
      <c r="U61" s="132"/>
      <c r="V61" s="132"/>
      <c r="W61" s="132"/>
      <c r="X61" s="132"/>
      <c r="Y61" s="132"/>
      <c r="Z61" s="132"/>
    </row>
    <row r="62" ht="15" spans="1:26">
      <c r="A62" s="384" t="s">
        <v>296</v>
      </c>
      <c r="B62" s="385" t="s">
        <v>124</v>
      </c>
      <c r="C62" s="387" t="s">
        <v>297</v>
      </c>
      <c r="D62" s="387"/>
      <c r="E62" s="386" t="s">
        <v>298</v>
      </c>
      <c r="F62" s="132"/>
      <c r="G62" s="132"/>
      <c r="H62" s="132"/>
      <c r="I62" s="132"/>
      <c r="J62" s="132"/>
      <c r="K62" s="132"/>
      <c r="L62" s="132"/>
      <c r="M62" s="132"/>
      <c r="N62" s="132"/>
      <c r="O62" s="132"/>
      <c r="P62" s="132"/>
      <c r="Q62" s="132"/>
      <c r="R62" s="132"/>
      <c r="S62" s="132"/>
      <c r="T62" s="132"/>
      <c r="U62" s="132"/>
      <c r="V62" s="132"/>
      <c r="W62" s="132"/>
      <c r="X62" s="132"/>
      <c r="Y62" s="132"/>
      <c r="Z62" s="132"/>
    </row>
    <row r="63" ht="15" spans="1:26">
      <c r="A63" s="384" t="s">
        <v>94</v>
      </c>
      <c r="B63" s="385" t="s">
        <v>134</v>
      </c>
      <c r="C63" s="387" t="s">
        <v>299</v>
      </c>
      <c r="D63" s="387" t="s">
        <v>300</v>
      </c>
      <c r="E63" s="387"/>
      <c r="F63" s="132"/>
      <c r="G63" s="132"/>
      <c r="H63" s="132"/>
      <c r="I63" s="132"/>
      <c r="J63" s="132"/>
      <c r="K63" s="132"/>
      <c r="L63" s="132"/>
      <c r="M63" s="132"/>
      <c r="N63" s="132"/>
      <c r="O63" s="132"/>
      <c r="P63" s="132"/>
      <c r="Q63" s="132"/>
      <c r="R63" s="132"/>
      <c r="S63" s="132"/>
      <c r="T63" s="132"/>
      <c r="U63" s="132"/>
      <c r="V63" s="132"/>
      <c r="W63" s="132"/>
      <c r="X63" s="132"/>
      <c r="Y63" s="132"/>
      <c r="Z63" s="132"/>
    </row>
    <row r="64" ht="15" spans="1:26">
      <c r="A64" s="384" t="s">
        <v>301</v>
      </c>
      <c r="B64" s="385" t="s">
        <v>95</v>
      </c>
      <c r="C64" s="387" t="s">
        <v>302</v>
      </c>
      <c r="D64" s="387"/>
      <c r="E64" s="387"/>
      <c r="F64" s="132"/>
      <c r="G64" s="132"/>
      <c r="H64" s="132"/>
      <c r="I64" s="132"/>
      <c r="J64" s="132"/>
      <c r="K64" s="132"/>
      <c r="L64" s="132"/>
      <c r="M64" s="132"/>
      <c r="N64" s="132"/>
      <c r="O64" s="132"/>
      <c r="P64" s="132"/>
      <c r="Q64" s="132"/>
      <c r="R64" s="132"/>
      <c r="S64" s="132"/>
      <c r="T64" s="132"/>
      <c r="U64" s="132"/>
      <c r="V64" s="132"/>
      <c r="W64" s="132"/>
      <c r="X64" s="132"/>
      <c r="Y64" s="132"/>
      <c r="Z64" s="132"/>
    </row>
    <row r="65" ht="15" spans="1:26">
      <c r="A65" s="388" t="s">
        <v>303</v>
      </c>
      <c r="B65" s="389" t="s">
        <v>304</v>
      </c>
      <c r="C65" s="390" t="s">
        <v>305</v>
      </c>
      <c r="D65" s="391"/>
      <c r="E65" s="389" t="s">
        <v>306</v>
      </c>
      <c r="F65" s="132"/>
      <c r="G65" s="132"/>
      <c r="H65" s="132"/>
      <c r="I65" s="132"/>
      <c r="J65" s="132"/>
      <c r="K65" s="132"/>
      <c r="L65" s="132"/>
      <c r="M65" s="132"/>
      <c r="N65" s="132"/>
      <c r="O65" s="132"/>
      <c r="P65" s="132"/>
      <c r="Q65" s="132"/>
      <c r="R65" s="132"/>
      <c r="S65" s="132"/>
      <c r="T65" s="132"/>
      <c r="U65" s="132"/>
      <c r="V65" s="132"/>
      <c r="W65" s="132"/>
      <c r="X65" s="132"/>
      <c r="Y65" s="132"/>
      <c r="Z65" s="132"/>
    </row>
    <row r="66" ht="15" spans="1:26">
      <c r="A66" s="25" t="s">
        <v>307</v>
      </c>
      <c r="B66" s="392" t="s">
        <v>308</v>
      </c>
      <c r="C66" s="391" t="s">
        <v>309</v>
      </c>
      <c r="D66" s="390" t="s">
        <v>310</v>
      </c>
      <c r="E66" s="391"/>
      <c r="F66" s="132"/>
      <c r="G66" s="132"/>
      <c r="H66" s="132"/>
      <c r="I66" s="132"/>
      <c r="J66" s="132"/>
      <c r="K66" s="132"/>
      <c r="L66" s="132"/>
      <c r="M66" s="132"/>
      <c r="N66" s="132"/>
      <c r="O66" s="132"/>
      <c r="P66" s="132"/>
      <c r="Q66" s="132"/>
      <c r="R66" s="132"/>
      <c r="S66" s="132"/>
      <c r="T66" s="132"/>
      <c r="U66" s="132"/>
      <c r="V66" s="132"/>
      <c r="W66" s="132"/>
      <c r="X66" s="132"/>
      <c r="Y66" s="132"/>
      <c r="Z66" s="132"/>
    </row>
    <row r="67" ht="15" spans="1:26">
      <c r="A67" s="359" t="s">
        <v>93</v>
      </c>
      <c r="B67" s="359"/>
      <c r="C67" s="359"/>
      <c r="D67" s="359"/>
      <c r="E67" s="359"/>
      <c r="F67" s="132"/>
      <c r="G67" s="132"/>
      <c r="H67" s="132"/>
      <c r="I67" s="132"/>
      <c r="J67" s="132"/>
      <c r="K67" s="132"/>
      <c r="L67" s="132"/>
      <c r="M67" s="132"/>
      <c r="N67" s="132"/>
      <c r="O67" s="132"/>
      <c r="P67" s="132"/>
      <c r="Q67" s="132"/>
      <c r="R67" s="132"/>
      <c r="S67" s="132"/>
      <c r="T67" s="132"/>
      <c r="U67" s="132"/>
      <c r="V67" s="132"/>
      <c r="W67" s="132"/>
      <c r="X67" s="132"/>
      <c r="Y67" s="132"/>
      <c r="Z67" s="132"/>
    </row>
    <row r="68" ht="15" spans="1:26">
      <c r="A68" s="361"/>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ht="15" spans="1:26">
      <c r="A69" s="361"/>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ht="15" spans="1:26">
      <c r="A70" s="361"/>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row>
    <row r="71" ht="15" spans="1:26">
      <c r="A71" s="361"/>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row>
    <row r="72" ht="15" spans="1:26">
      <c r="A72" s="361"/>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row>
    <row r="73" ht="15" spans="1:26">
      <c r="A73" s="361"/>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ht="15" spans="1:26">
      <c r="A74" s="361"/>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ht="15" spans="1:26">
      <c r="A75" s="361"/>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row>
    <row r="76" ht="15" spans="1:26">
      <c r="A76" s="361"/>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ht="15" spans="1:26">
      <c r="A77" s="361"/>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row>
    <row r="78" ht="15" spans="1:26">
      <c r="A78" s="361"/>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ht="15" spans="1:26">
      <c r="A79" s="361"/>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row>
    <row r="80" ht="15" spans="1:26">
      <c r="A80" s="361"/>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ht="15" spans="1:26">
      <c r="A81" s="361"/>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row>
    <row r="82" ht="15" spans="1:26">
      <c r="A82" s="361"/>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row>
    <row r="83" ht="15" spans="1:26">
      <c r="A83" s="361"/>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row>
    <row r="84" ht="15" spans="1:26">
      <c r="A84" s="361"/>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row>
    <row r="85" ht="15" spans="1:26">
      <c r="A85" s="361"/>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row>
    <row r="86" ht="15" spans="1:26">
      <c r="A86" s="361"/>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row>
    <row r="87" ht="15" spans="1:26">
      <c r="A87" s="361"/>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row>
    <row r="88" ht="15" spans="1:26">
      <c r="A88" s="361"/>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row>
    <row r="89" ht="15" spans="1:26">
      <c r="A89" s="361"/>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row>
    <row r="90" ht="15" spans="1:26">
      <c r="A90" s="361"/>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row>
    <row r="91" ht="15" spans="1:26">
      <c r="A91" s="361"/>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row>
    <row r="92" ht="15" spans="1:26">
      <c r="A92" s="361"/>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row>
    <row r="93" ht="15" spans="1:26">
      <c r="A93" s="361"/>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row>
    <row r="94" ht="15" spans="1:26">
      <c r="A94" s="361"/>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row>
    <row r="95" ht="15" spans="1:26">
      <c r="A95" s="361"/>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row>
    <row r="96" ht="15" spans="1:26">
      <c r="A96" s="361"/>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row>
    <row r="97" ht="15" spans="1:26">
      <c r="A97" s="361"/>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ht="15" spans="1:26">
      <c r="A98" s="361"/>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row r="99" ht="15" spans="1:26">
      <c r="A99" s="361"/>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row>
    <row r="100" ht="15" spans="1:26">
      <c r="A100" s="361"/>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ht="15" spans="1:26">
      <c r="A101" s="361"/>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ht="15" spans="1:26">
      <c r="A102" s="361"/>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ht="15" spans="1:26">
      <c r="A103" s="361"/>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ht="15" spans="1:26">
      <c r="A104" s="361"/>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ht="15" spans="1:26">
      <c r="A105" s="361"/>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ht="15" spans="1:26">
      <c r="A106" s="361"/>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ht="15" spans="1:26">
      <c r="A107" s="361"/>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ht="15" spans="1:26">
      <c r="A108" s="361"/>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ht="15" spans="1:26">
      <c r="A109" s="361"/>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ht="15" spans="1:26">
      <c r="A110" s="361"/>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ht="15" spans="1:26">
      <c r="A111" s="361"/>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ht="15" spans="1:26">
      <c r="A112" s="361"/>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ht="15" spans="1:26">
      <c r="A113" s="361"/>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ht="15" spans="1:26">
      <c r="A114" s="361"/>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ht="15" spans="1:26">
      <c r="A115" s="361"/>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ht="15" spans="1:26">
      <c r="A116" s="361"/>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ht="15" spans="1:26">
      <c r="A117" s="361"/>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ht="15" spans="1:26">
      <c r="A118" s="361"/>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ht="15" spans="1:26">
      <c r="A119" s="361"/>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ht="15" spans="1:26">
      <c r="A120" s="361"/>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ht="15" spans="1:26">
      <c r="A121" s="361"/>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ht="15" spans="1:26">
      <c r="A122" s="361"/>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ht="15" spans="1:26">
      <c r="A123" s="361"/>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ht="15" spans="1:26">
      <c r="A124" s="361"/>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ht="15" spans="1:26">
      <c r="A125" s="361"/>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ht="15" spans="1:26">
      <c r="A126" s="361"/>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ht="15" spans="1:26">
      <c r="A127" s="361"/>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ht="15" spans="1:26">
      <c r="A128" s="361"/>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ht="15" spans="1:26">
      <c r="A129" s="361"/>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ht="15" spans="1:26">
      <c r="A130" s="361"/>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ht="15" spans="1:26">
      <c r="A131" s="361"/>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ht="15" spans="1:26">
      <c r="A132" s="361"/>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ht="15" spans="1:26">
      <c r="A133" s="361"/>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ht="15" spans="1:26">
      <c r="A134" s="361"/>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ht="15" spans="1:26">
      <c r="A135" s="361"/>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ht="15" spans="1:26">
      <c r="A136" s="361"/>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ht="15" spans="1:26">
      <c r="A137" s="361"/>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ht="15" spans="1:26">
      <c r="A138" s="361"/>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ht="15" spans="1:26">
      <c r="A139" s="361"/>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ht="15" spans="1:26">
      <c r="A140" s="361"/>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ht="15" spans="1:26">
      <c r="A141" s="361"/>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ht="15" spans="1:26">
      <c r="A142" s="361"/>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ht="15" spans="1:26">
      <c r="A143" s="361"/>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ht="15" spans="1:26">
      <c r="A144" s="361"/>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ht="15" spans="1:26">
      <c r="A145" s="361"/>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ht="15" spans="1:26">
      <c r="A146" s="361"/>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ht="15" spans="1:26">
      <c r="A147" s="361"/>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ht="15" spans="1:26">
      <c r="A148" s="361"/>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ht="15" spans="1:26">
      <c r="A149" s="361"/>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ht="15" spans="1:26">
      <c r="A150" s="361"/>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ht="15" spans="1:26">
      <c r="A151" s="361"/>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ht="15" spans="1:26">
      <c r="A152" s="361"/>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ht="15" spans="1:26">
      <c r="A153" s="361"/>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ht="15" spans="1:26">
      <c r="A154" s="361"/>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ht="15" spans="1:26">
      <c r="A155" s="361"/>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ht="15" spans="1:26">
      <c r="A156" s="361"/>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ht="15" spans="1:26">
      <c r="A157" s="361"/>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ht="15" spans="1:26">
      <c r="A158" s="361"/>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ht="15" spans="1:26">
      <c r="A159" s="361"/>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ht="15" spans="1:26">
      <c r="A160" s="361"/>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ht="15" spans="1:26">
      <c r="A161" s="361"/>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ht="15" spans="1:26">
      <c r="A162" s="361"/>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ht="15" spans="1:26">
      <c r="A163" s="361"/>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ht="15" spans="1:26">
      <c r="A164" s="361"/>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ht="15" spans="1:26">
      <c r="A165" s="361"/>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ht="15" spans="1:26">
      <c r="A166" s="361"/>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ht="15" spans="1:26">
      <c r="A167" s="361"/>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ht="15" spans="1:26">
      <c r="A168" s="361"/>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ht="15" spans="1:26">
      <c r="A169" s="361"/>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ht="15" spans="1:26">
      <c r="A170" s="361"/>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ht="15" spans="1:26">
      <c r="A171" s="361"/>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ht="15" spans="1:26">
      <c r="A172" s="361"/>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ht="15" spans="1:26">
      <c r="A173" s="361"/>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ht="15" spans="1:26">
      <c r="A174" s="361"/>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ht="15" spans="1:26">
      <c r="A175" s="361"/>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ht="15" spans="1:26">
      <c r="A176" s="361"/>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ht="15" spans="1:26">
      <c r="A177" s="361"/>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ht="15" spans="1:26">
      <c r="A178" s="361"/>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ht="15" spans="1:26">
      <c r="A179" s="361"/>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ht="15" spans="1:26">
      <c r="A180" s="361"/>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ht="15" spans="1:26">
      <c r="A181" s="361"/>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ht="15" spans="1:26">
      <c r="A182" s="361"/>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ht="15" spans="1:26">
      <c r="A183" s="361"/>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ht="15" spans="1:26">
      <c r="A184" s="361"/>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ht="15" spans="1:26">
      <c r="A185" s="361"/>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ht="15" spans="1:26">
      <c r="A186" s="361"/>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ht="15" spans="1:26">
      <c r="A187" s="361"/>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ht="15" spans="1:26">
      <c r="A188" s="361"/>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ht="15" spans="1:26">
      <c r="A189" s="361"/>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ht="15" spans="1:26">
      <c r="A190" s="361"/>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ht="15" spans="1:26">
      <c r="A191" s="361"/>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ht="15" spans="1:26">
      <c r="A192" s="361"/>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ht="15" spans="1:26">
      <c r="A193" s="361"/>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ht="15" spans="1:26">
      <c r="A194" s="361"/>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ht="15" spans="1:26">
      <c r="A195" s="361"/>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ht="15" spans="1:26">
      <c r="A196" s="361"/>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ht="15" spans="1:26">
      <c r="A197" s="361"/>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ht="15" spans="1:26">
      <c r="A198" s="361"/>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ht="15" spans="1:26">
      <c r="A199" s="361"/>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ht="15" spans="1:26">
      <c r="A200" s="361"/>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sheetData>
  <mergeCells count="7">
    <mergeCell ref="B1:D1"/>
    <mergeCell ref="B2:D2"/>
    <mergeCell ref="A6:E6"/>
    <mergeCell ref="A13:E13"/>
    <mergeCell ref="A20:C20"/>
    <mergeCell ref="E8:E11"/>
    <mergeCell ref="E15:E19"/>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0"/>
  <sheetViews>
    <sheetView workbookViewId="0">
      <selection activeCell="C8" sqref="C8:G8"/>
    </sheetView>
  </sheetViews>
  <sheetFormatPr defaultColWidth="10" defaultRowHeight="14.4"/>
  <cols>
    <col min="1" max="1" width="16.287037037037" customWidth="1"/>
    <col min="2" max="2" width="22.5740740740741" customWidth="1"/>
    <col min="3" max="7" width="21" customWidth="1"/>
    <col min="8" max="11" width="11.5740740740741" customWidth="1"/>
    <col min="12" max="26" width="8"/>
  </cols>
  <sheetData>
    <row r="1" ht="24.6" spans="1:26">
      <c r="A1" s="317" t="s">
        <v>311</v>
      </c>
      <c r="B1" s="318"/>
      <c r="C1" s="318"/>
      <c r="D1" s="318"/>
      <c r="E1" s="318"/>
      <c r="F1" s="318"/>
      <c r="G1" s="318"/>
      <c r="H1" s="319"/>
      <c r="I1" s="319"/>
      <c r="J1" s="319"/>
      <c r="K1" s="319"/>
      <c r="L1" s="149"/>
      <c r="M1" s="149"/>
      <c r="N1" s="149"/>
      <c r="O1" s="149"/>
      <c r="P1" s="149"/>
      <c r="Q1" s="149"/>
      <c r="R1" s="149"/>
      <c r="S1" s="149"/>
      <c r="T1" s="149"/>
      <c r="U1" s="149"/>
      <c r="V1" s="149"/>
      <c r="W1" s="149"/>
      <c r="X1" s="149"/>
      <c r="Y1" s="149"/>
      <c r="Z1" s="149"/>
    </row>
    <row r="2" ht="17.4" spans="1:26">
      <c r="A2" s="320"/>
      <c r="B2" s="321"/>
      <c r="C2" s="321"/>
      <c r="D2" s="321"/>
      <c r="E2" s="321"/>
      <c r="F2" s="321"/>
      <c r="G2" s="321"/>
      <c r="H2" s="319"/>
      <c r="I2" s="319"/>
      <c r="J2" s="319"/>
      <c r="K2" s="319"/>
      <c r="L2" s="149"/>
      <c r="M2" s="149"/>
      <c r="N2" s="149"/>
      <c r="O2" s="149"/>
      <c r="P2" s="149"/>
      <c r="Q2" s="149"/>
      <c r="R2" s="149"/>
      <c r="S2" s="149"/>
      <c r="T2" s="149"/>
      <c r="U2" s="149"/>
      <c r="V2" s="149"/>
      <c r="W2" s="149"/>
      <c r="X2" s="149"/>
      <c r="Y2" s="149"/>
      <c r="Z2" s="149"/>
    </row>
    <row r="3" ht="25" customHeight="1" spans="1:26">
      <c r="A3" s="322" t="s">
        <v>312</v>
      </c>
      <c r="B3" s="323">
        <v>0.3</v>
      </c>
      <c r="C3" s="323">
        <v>0.2</v>
      </c>
      <c r="D3" s="323">
        <v>0.16</v>
      </c>
      <c r="E3" s="323">
        <v>0.17</v>
      </c>
      <c r="F3" s="323">
        <v>0.17</v>
      </c>
      <c r="G3" s="324" t="s">
        <v>313</v>
      </c>
      <c r="H3" s="319"/>
      <c r="I3" s="319"/>
      <c r="J3" s="319"/>
      <c r="K3" s="319"/>
      <c r="L3" s="149"/>
      <c r="M3" s="149"/>
      <c r="N3" s="149"/>
      <c r="O3" s="149"/>
      <c r="P3" s="149"/>
      <c r="Q3" s="149"/>
      <c r="R3" s="149"/>
      <c r="S3" s="149"/>
      <c r="T3" s="149"/>
      <c r="U3" s="149"/>
      <c r="V3" s="149"/>
      <c r="W3" s="149"/>
      <c r="X3" s="149"/>
      <c r="Y3" s="149"/>
      <c r="Z3" s="149"/>
    </row>
    <row r="4" ht="25" customHeight="1" spans="1:26">
      <c r="A4" s="27"/>
      <c r="B4" s="324" t="s">
        <v>314</v>
      </c>
      <c r="C4" s="325" t="s">
        <v>315</v>
      </c>
      <c r="D4" s="325" t="s">
        <v>316</v>
      </c>
      <c r="E4" s="324" t="s">
        <v>317</v>
      </c>
      <c r="F4" s="324" t="s">
        <v>318</v>
      </c>
      <c r="G4" s="27"/>
      <c r="H4" s="319"/>
      <c r="I4" s="319"/>
      <c r="J4" s="319"/>
      <c r="K4" s="319"/>
      <c r="L4" s="149"/>
      <c r="M4" s="149"/>
      <c r="N4" s="149"/>
      <c r="O4" s="149"/>
      <c r="P4" s="149"/>
      <c r="Q4" s="149"/>
      <c r="R4" s="149"/>
      <c r="S4" s="149"/>
      <c r="T4" s="149"/>
      <c r="U4" s="149"/>
      <c r="V4" s="149"/>
      <c r="W4" s="149"/>
      <c r="X4" s="149"/>
      <c r="Y4" s="149"/>
      <c r="Z4" s="149"/>
    </row>
    <row r="5" ht="25" customHeight="1" spans="1:26">
      <c r="A5" s="27"/>
      <c r="B5" s="324">
        <v>100</v>
      </c>
      <c r="C5" s="324">
        <v>17000</v>
      </c>
      <c r="D5" s="324">
        <v>6300</v>
      </c>
      <c r="E5" s="324">
        <v>20</v>
      </c>
      <c r="F5" s="324">
        <v>28</v>
      </c>
      <c r="G5" s="324">
        <v>2500</v>
      </c>
      <c r="H5" s="319"/>
      <c r="I5" s="114"/>
      <c r="J5" s="114"/>
      <c r="K5" s="319"/>
      <c r="L5" s="149"/>
      <c r="M5" s="149"/>
      <c r="N5" s="149"/>
      <c r="O5" s="149"/>
      <c r="P5" s="149"/>
      <c r="Q5" s="149"/>
      <c r="R5" s="149"/>
      <c r="S5" s="149"/>
      <c r="T5" s="149"/>
      <c r="U5" s="149"/>
      <c r="V5" s="149"/>
      <c r="W5" s="149"/>
      <c r="X5" s="149"/>
      <c r="Y5" s="149"/>
      <c r="Z5" s="149"/>
    </row>
    <row r="6" ht="25" customHeight="1" spans="1:26">
      <c r="A6" s="27"/>
      <c r="B6" s="324" t="s">
        <v>319</v>
      </c>
      <c r="C6" s="326" t="s">
        <v>320</v>
      </c>
      <c r="D6" s="176"/>
      <c r="E6" s="176"/>
      <c r="F6" s="176"/>
      <c r="G6" s="176"/>
      <c r="H6" s="319"/>
      <c r="I6" s="114"/>
      <c r="J6" s="114"/>
      <c r="K6" s="319"/>
      <c r="L6" s="149"/>
      <c r="M6" s="149"/>
      <c r="N6" s="149"/>
      <c r="O6" s="149"/>
      <c r="P6" s="149"/>
      <c r="Q6" s="149"/>
      <c r="R6" s="149"/>
      <c r="S6" s="149"/>
      <c r="T6" s="149"/>
      <c r="U6" s="149"/>
      <c r="V6" s="149"/>
      <c r="W6" s="149"/>
      <c r="X6" s="149"/>
      <c r="Y6" s="149"/>
      <c r="Z6" s="149"/>
    </row>
    <row r="7" ht="25" customHeight="1" spans="1:26">
      <c r="A7" s="27"/>
      <c r="B7" s="27"/>
      <c r="C7" s="327" t="s">
        <v>321</v>
      </c>
      <c r="D7" s="176"/>
      <c r="E7" s="176"/>
      <c r="F7" s="176"/>
      <c r="G7" s="176"/>
      <c r="H7" s="319"/>
      <c r="I7" s="114"/>
      <c r="J7" s="319"/>
      <c r="K7" s="319"/>
      <c r="L7" s="149"/>
      <c r="M7" s="149"/>
      <c r="N7" s="149"/>
      <c r="O7" s="149"/>
      <c r="P7" s="149"/>
      <c r="Q7" s="149"/>
      <c r="R7" s="149"/>
      <c r="S7" s="149"/>
      <c r="T7" s="149"/>
      <c r="U7" s="149"/>
      <c r="V7" s="149"/>
      <c r="W7" s="149"/>
      <c r="X7" s="149"/>
      <c r="Y7" s="149"/>
      <c r="Z7" s="149"/>
    </row>
    <row r="8" ht="139" customHeight="1" spans="1:26">
      <c r="A8" s="27"/>
      <c r="B8" s="27"/>
      <c r="C8" s="177" t="s">
        <v>322</v>
      </c>
      <c r="D8" s="176"/>
      <c r="E8" s="176"/>
      <c r="F8" s="176"/>
      <c r="G8" s="176"/>
      <c r="H8" s="319"/>
      <c r="I8" s="319"/>
      <c r="J8" s="319"/>
      <c r="K8" s="319"/>
      <c r="L8" s="149"/>
      <c r="M8" s="149"/>
      <c r="N8" s="149"/>
      <c r="O8" s="149"/>
      <c r="P8" s="149"/>
      <c r="Q8" s="149"/>
      <c r="R8" s="149"/>
      <c r="S8" s="149"/>
      <c r="T8" s="149"/>
      <c r="U8" s="149"/>
      <c r="V8" s="149"/>
      <c r="W8" s="149"/>
      <c r="X8" s="149"/>
      <c r="Y8" s="149"/>
      <c r="Z8" s="149"/>
    </row>
    <row r="9" ht="25" customHeight="1" spans="1:26">
      <c r="A9" s="27"/>
      <c r="B9" s="27"/>
      <c r="C9" s="327" t="s">
        <v>323</v>
      </c>
      <c r="D9" s="176"/>
      <c r="E9" s="176"/>
      <c r="F9" s="176"/>
      <c r="G9" s="176"/>
      <c r="H9" s="319"/>
      <c r="I9" s="319"/>
      <c r="J9" s="319"/>
      <c r="K9" s="319"/>
      <c r="L9" s="149"/>
      <c r="M9" s="149"/>
      <c r="N9" s="149"/>
      <c r="O9" s="149"/>
      <c r="P9" s="149"/>
      <c r="Q9" s="149"/>
      <c r="R9" s="149"/>
      <c r="S9" s="149"/>
      <c r="T9" s="149"/>
      <c r="U9" s="149"/>
      <c r="V9" s="149"/>
      <c r="W9" s="149"/>
      <c r="X9" s="149"/>
      <c r="Y9" s="149"/>
      <c r="Z9" s="149"/>
    </row>
    <row r="10" ht="17.4" spans="1:26">
      <c r="A10" s="320"/>
      <c r="B10" s="321"/>
      <c r="C10" s="321"/>
      <c r="D10" s="321"/>
      <c r="E10" s="321"/>
      <c r="F10" s="321"/>
      <c r="G10" s="321"/>
      <c r="H10" s="319"/>
      <c r="I10" s="319"/>
      <c r="J10" s="319"/>
      <c r="K10" s="319"/>
      <c r="L10" s="149"/>
      <c r="M10" s="149"/>
      <c r="N10" s="149"/>
      <c r="O10" s="149"/>
      <c r="P10" s="149"/>
      <c r="Q10" s="149"/>
      <c r="R10" s="149"/>
      <c r="S10" s="149"/>
      <c r="T10" s="149"/>
      <c r="U10" s="149"/>
      <c r="V10" s="149"/>
      <c r="W10" s="149"/>
      <c r="X10" s="149"/>
      <c r="Y10" s="149"/>
      <c r="Z10" s="149"/>
    </row>
    <row r="11" ht="27" customHeight="1" spans="1:26">
      <c r="A11" s="328" t="s">
        <v>324</v>
      </c>
      <c r="B11" s="329" t="s">
        <v>325</v>
      </c>
      <c r="C11" s="176"/>
      <c r="D11" s="176"/>
      <c r="E11" s="176"/>
      <c r="F11" s="176"/>
      <c r="G11" s="176"/>
      <c r="H11" s="319"/>
      <c r="I11" s="319"/>
      <c r="J11" s="319"/>
      <c r="K11" s="319"/>
      <c r="L11" s="149"/>
      <c r="M11" s="149"/>
      <c r="N11" s="149"/>
      <c r="O11" s="149"/>
      <c r="P11" s="149"/>
      <c r="Q11" s="149"/>
      <c r="R11" s="149"/>
      <c r="S11" s="149"/>
      <c r="T11" s="149"/>
      <c r="U11" s="149"/>
      <c r="V11" s="149"/>
      <c r="W11" s="149"/>
      <c r="X11" s="149"/>
      <c r="Y11" s="149"/>
      <c r="Z11" s="149"/>
    </row>
    <row r="12" ht="27" customHeight="1" spans="1:26">
      <c r="A12" s="330"/>
      <c r="B12" s="331"/>
      <c r="C12" s="331"/>
      <c r="D12" s="331"/>
      <c r="E12" s="331"/>
      <c r="F12" s="331"/>
      <c r="G12" s="331"/>
      <c r="H12" s="319"/>
      <c r="I12" s="319"/>
      <c r="J12" s="319"/>
      <c r="K12" s="319"/>
      <c r="L12" s="149"/>
      <c r="M12" s="149"/>
      <c r="N12" s="149"/>
      <c r="O12" s="149"/>
      <c r="P12" s="149"/>
      <c r="Q12" s="149"/>
      <c r="R12" s="149"/>
      <c r="S12" s="149"/>
      <c r="T12" s="149"/>
      <c r="U12" s="149"/>
      <c r="V12" s="149"/>
      <c r="W12" s="149"/>
      <c r="X12" s="149"/>
      <c r="Y12" s="149"/>
      <c r="Z12" s="149"/>
    </row>
    <row r="13" ht="33" customHeight="1" spans="1:26">
      <c r="A13" s="332" t="s">
        <v>326</v>
      </c>
      <c r="B13" s="333" t="s">
        <v>327</v>
      </c>
      <c r="C13" s="176"/>
      <c r="D13" s="176"/>
      <c r="E13" s="176"/>
      <c r="F13" s="176"/>
      <c r="G13" s="176"/>
      <c r="H13" s="334"/>
      <c r="I13" s="334"/>
      <c r="J13" s="334"/>
      <c r="K13" s="334"/>
      <c r="L13" s="149"/>
      <c r="M13" s="149"/>
      <c r="N13" s="149"/>
      <c r="O13" s="149"/>
      <c r="P13" s="149"/>
      <c r="Q13" s="149"/>
      <c r="R13" s="149"/>
      <c r="S13" s="149"/>
      <c r="T13" s="149"/>
      <c r="U13" s="149"/>
      <c r="V13" s="149"/>
      <c r="W13" s="149"/>
      <c r="X13" s="149"/>
      <c r="Y13" s="149"/>
      <c r="Z13" s="149"/>
    </row>
    <row r="14" spans="1:26">
      <c r="A14" s="334"/>
      <c r="B14" s="334"/>
      <c r="C14" s="334"/>
      <c r="D14" s="334"/>
      <c r="E14" s="334"/>
      <c r="F14" s="334"/>
      <c r="G14" s="334"/>
      <c r="H14" s="334"/>
      <c r="I14" s="334"/>
      <c r="J14" s="334"/>
      <c r="K14" s="334"/>
      <c r="L14" s="149"/>
      <c r="M14" s="149"/>
      <c r="N14" s="149"/>
      <c r="O14" s="149"/>
      <c r="P14" s="149"/>
      <c r="Q14" s="149"/>
      <c r="R14" s="149"/>
      <c r="S14" s="149"/>
      <c r="T14" s="149"/>
      <c r="U14" s="149"/>
      <c r="V14" s="149"/>
      <c r="W14" s="149"/>
      <c r="X14" s="149"/>
      <c r="Y14" s="149"/>
      <c r="Z14" s="149"/>
    </row>
    <row r="15" ht="24.6" spans="1:26">
      <c r="A15" s="317" t="s">
        <v>328</v>
      </c>
      <c r="B15" s="318"/>
      <c r="C15" s="318"/>
      <c r="D15" s="318"/>
      <c r="E15" s="318"/>
      <c r="F15" s="318"/>
      <c r="G15" s="318"/>
      <c r="H15" s="334"/>
      <c r="I15" s="334"/>
      <c r="J15" s="334"/>
      <c r="K15" s="334"/>
      <c r="L15" s="149"/>
      <c r="M15" s="149"/>
      <c r="N15" s="149"/>
      <c r="O15" s="149"/>
      <c r="P15" s="149"/>
      <c r="Q15" s="149"/>
      <c r="R15" s="149"/>
      <c r="S15" s="149"/>
      <c r="T15" s="149"/>
      <c r="U15" s="149"/>
      <c r="V15" s="149"/>
      <c r="W15" s="149"/>
      <c r="X15" s="149"/>
      <c r="Y15" s="149"/>
      <c r="Z15" s="149"/>
    </row>
    <row r="16" ht="17.4" spans="1:26">
      <c r="A16" s="320"/>
      <c r="B16" s="321"/>
      <c r="C16" s="321"/>
      <c r="D16" s="321"/>
      <c r="E16" s="321"/>
      <c r="F16" s="321"/>
      <c r="G16" s="321"/>
      <c r="H16" s="334"/>
      <c r="I16" s="334"/>
      <c r="J16" s="334"/>
      <c r="K16" s="334"/>
      <c r="L16" s="149"/>
      <c r="M16" s="149"/>
      <c r="N16" s="149"/>
      <c r="O16" s="149"/>
      <c r="P16" s="149"/>
      <c r="Q16" s="149"/>
      <c r="R16" s="149"/>
      <c r="S16" s="149"/>
      <c r="T16" s="149"/>
      <c r="U16" s="149"/>
      <c r="V16" s="149"/>
      <c r="W16" s="149"/>
      <c r="X16" s="149"/>
      <c r="Y16" s="149"/>
      <c r="Z16" s="149"/>
    </row>
    <row r="17" ht="17.4" spans="1:26">
      <c r="A17" s="322" t="s">
        <v>329</v>
      </c>
      <c r="B17" s="323">
        <v>0.3</v>
      </c>
      <c r="C17" s="323">
        <v>0.2</v>
      </c>
      <c r="D17" s="323">
        <v>0.16</v>
      </c>
      <c r="E17" s="323">
        <v>0.17</v>
      </c>
      <c r="F17" s="323">
        <v>0.17</v>
      </c>
      <c r="G17" s="324" t="s">
        <v>313</v>
      </c>
      <c r="H17" s="334"/>
      <c r="I17" s="334"/>
      <c r="J17" s="334"/>
      <c r="K17" s="334"/>
      <c r="L17" s="149"/>
      <c r="M17" s="149"/>
      <c r="N17" s="149"/>
      <c r="O17" s="149"/>
      <c r="P17" s="149"/>
      <c r="Q17" s="149"/>
      <c r="R17" s="149"/>
      <c r="S17" s="149"/>
      <c r="T17" s="149"/>
      <c r="U17" s="149"/>
      <c r="V17" s="149"/>
      <c r="W17" s="149"/>
      <c r="X17" s="149"/>
      <c r="Y17" s="149"/>
      <c r="Z17" s="149"/>
    </row>
    <row r="18" ht="17.4" spans="1:26">
      <c r="A18" s="27"/>
      <c r="B18" s="324" t="s">
        <v>314</v>
      </c>
      <c r="C18" s="325" t="s">
        <v>315</v>
      </c>
      <c r="D18" s="325" t="s">
        <v>316</v>
      </c>
      <c r="E18" s="324" t="s">
        <v>317</v>
      </c>
      <c r="F18" s="324" t="s">
        <v>318</v>
      </c>
      <c r="G18" s="27"/>
      <c r="H18" s="334"/>
      <c r="I18" s="334"/>
      <c r="J18" s="334"/>
      <c r="K18" s="334"/>
      <c r="L18" s="149"/>
      <c r="M18" s="149"/>
      <c r="N18" s="149"/>
      <c r="O18" s="149"/>
      <c r="P18" s="149"/>
      <c r="Q18" s="149"/>
      <c r="R18" s="149"/>
      <c r="S18" s="149"/>
      <c r="T18" s="149"/>
      <c r="U18" s="149"/>
      <c r="V18" s="149"/>
      <c r="W18" s="149"/>
      <c r="X18" s="149"/>
      <c r="Y18" s="149"/>
      <c r="Z18" s="149"/>
    </row>
    <row r="19" ht="17.4" spans="1:26">
      <c r="A19" s="27"/>
      <c r="B19" s="324">
        <v>200</v>
      </c>
      <c r="C19" s="324">
        <v>30000</v>
      </c>
      <c r="D19" s="324">
        <v>11000</v>
      </c>
      <c r="E19" s="324">
        <v>40</v>
      </c>
      <c r="F19" s="324">
        <v>56</v>
      </c>
      <c r="G19" s="324">
        <v>2500</v>
      </c>
      <c r="H19" s="334"/>
      <c r="I19" s="334"/>
      <c r="J19" s="334"/>
      <c r="K19" s="334"/>
      <c r="L19" s="149"/>
      <c r="M19" s="149"/>
      <c r="N19" s="149"/>
      <c r="O19" s="149"/>
      <c r="P19" s="149"/>
      <c r="Q19" s="149"/>
      <c r="R19" s="149"/>
      <c r="S19" s="149"/>
      <c r="T19" s="149"/>
      <c r="U19" s="149"/>
      <c r="V19" s="149"/>
      <c r="W19" s="149"/>
      <c r="X19" s="149"/>
      <c r="Y19" s="149"/>
      <c r="Z19" s="149"/>
    </row>
    <row r="20" ht="17.4" spans="1:26">
      <c r="A20" s="27"/>
      <c r="B20" s="324" t="s">
        <v>319</v>
      </c>
      <c r="C20" s="326" t="s">
        <v>320</v>
      </c>
      <c r="D20" s="176"/>
      <c r="E20" s="176"/>
      <c r="F20" s="176"/>
      <c r="G20" s="176"/>
      <c r="H20" s="334"/>
      <c r="I20" s="334"/>
      <c r="J20" s="334"/>
      <c r="K20" s="334"/>
      <c r="L20" s="149"/>
      <c r="M20" s="149"/>
      <c r="N20" s="149"/>
      <c r="O20" s="149"/>
      <c r="P20" s="149"/>
      <c r="Q20" s="149"/>
      <c r="R20" s="149"/>
      <c r="S20" s="149"/>
      <c r="T20" s="149"/>
      <c r="U20" s="149"/>
      <c r="V20" s="149"/>
      <c r="W20" s="149"/>
      <c r="X20" s="149"/>
      <c r="Y20" s="149"/>
      <c r="Z20" s="149"/>
    </row>
    <row r="21" spans="1:26">
      <c r="A21" s="27"/>
      <c r="B21" s="27"/>
      <c r="C21" s="335" t="s">
        <v>330</v>
      </c>
      <c r="D21" s="176"/>
      <c r="E21" s="176"/>
      <c r="F21" s="176"/>
      <c r="G21" s="176"/>
      <c r="H21" s="334"/>
      <c r="I21" s="334"/>
      <c r="J21" s="334"/>
      <c r="K21" s="334"/>
      <c r="L21" s="149"/>
      <c r="M21" s="149"/>
      <c r="N21" s="149"/>
      <c r="O21" s="149"/>
      <c r="P21" s="149"/>
      <c r="Q21" s="149"/>
      <c r="R21" s="149"/>
      <c r="S21" s="149"/>
      <c r="T21" s="149"/>
      <c r="U21" s="149"/>
      <c r="V21" s="149"/>
      <c r="W21" s="149"/>
      <c r="X21" s="149"/>
      <c r="Y21" s="149"/>
      <c r="Z21" s="149"/>
    </row>
    <row r="22" spans="1:26">
      <c r="A22" s="27"/>
      <c r="B22" s="27"/>
      <c r="C22" s="177" t="s">
        <v>322</v>
      </c>
      <c r="D22" s="176"/>
      <c r="E22" s="176"/>
      <c r="F22" s="176"/>
      <c r="G22" s="176"/>
      <c r="H22" s="334"/>
      <c r="I22" s="334"/>
      <c r="J22" s="334"/>
      <c r="K22" s="334"/>
      <c r="L22" s="149"/>
      <c r="M22" s="149"/>
      <c r="N22" s="149"/>
      <c r="O22" s="149"/>
      <c r="P22" s="149"/>
      <c r="Q22" s="149"/>
      <c r="R22" s="149"/>
      <c r="S22" s="149"/>
      <c r="T22" s="149"/>
      <c r="U22" s="149"/>
      <c r="V22" s="149"/>
      <c r="W22" s="149"/>
      <c r="X22" s="149"/>
      <c r="Y22" s="149"/>
      <c r="Z22" s="149"/>
    </row>
    <row r="23" spans="1:26">
      <c r="A23" s="27"/>
      <c r="B23" s="27"/>
      <c r="C23" s="327" t="s">
        <v>331</v>
      </c>
      <c r="D23" s="176"/>
      <c r="E23" s="176"/>
      <c r="F23" s="176"/>
      <c r="G23" s="176"/>
      <c r="H23" s="334"/>
      <c r="I23" s="334"/>
      <c r="J23" s="334"/>
      <c r="K23" s="334"/>
      <c r="L23" s="149"/>
      <c r="M23" s="149"/>
      <c r="N23" s="149"/>
      <c r="O23" s="149"/>
      <c r="P23" s="149"/>
      <c r="Q23" s="149"/>
      <c r="R23" s="149"/>
      <c r="S23" s="149"/>
      <c r="T23" s="149"/>
      <c r="U23" s="149"/>
      <c r="V23" s="149"/>
      <c r="W23" s="149"/>
      <c r="X23" s="149"/>
      <c r="Y23" s="149"/>
      <c r="Z23" s="149"/>
    </row>
    <row r="24" ht="17.4" spans="1:26">
      <c r="A24" s="320"/>
      <c r="B24" s="321"/>
      <c r="C24" s="321"/>
      <c r="D24" s="321"/>
      <c r="E24" s="321"/>
      <c r="F24" s="321"/>
      <c r="G24" s="321"/>
      <c r="H24" s="334"/>
      <c r="I24" s="334"/>
      <c r="J24" s="334"/>
      <c r="K24" s="334"/>
      <c r="L24" s="149"/>
      <c r="M24" s="149"/>
      <c r="N24" s="149"/>
      <c r="O24" s="149"/>
      <c r="P24" s="149"/>
      <c r="Q24" s="149"/>
      <c r="R24" s="149"/>
      <c r="S24" s="149"/>
      <c r="T24" s="149"/>
      <c r="U24" s="149"/>
      <c r="V24" s="149"/>
      <c r="W24" s="149"/>
      <c r="X24" s="149"/>
      <c r="Y24" s="149"/>
      <c r="Z24" s="149"/>
    </row>
    <row r="25" spans="1:26">
      <c r="A25" s="328" t="s">
        <v>332</v>
      </c>
      <c r="B25" s="329" t="s">
        <v>325</v>
      </c>
      <c r="C25" s="176"/>
      <c r="D25" s="176"/>
      <c r="E25" s="176"/>
      <c r="F25" s="176"/>
      <c r="G25" s="176"/>
      <c r="H25" s="334"/>
      <c r="I25" s="334"/>
      <c r="J25" s="334"/>
      <c r="K25" s="334"/>
      <c r="L25" s="149"/>
      <c r="M25" s="149"/>
      <c r="N25" s="149"/>
      <c r="O25" s="149"/>
      <c r="P25" s="149"/>
      <c r="Q25" s="149"/>
      <c r="R25" s="149"/>
      <c r="S25" s="149"/>
      <c r="T25" s="149"/>
      <c r="U25" s="149"/>
      <c r="V25" s="149"/>
      <c r="W25" s="149"/>
      <c r="X25" s="149"/>
      <c r="Y25" s="149"/>
      <c r="Z25" s="149"/>
    </row>
    <row r="26" spans="1:26">
      <c r="A26" s="330"/>
      <c r="B26" s="331"/>
      <c r="C26" s="331"/>
      <c r="D26" s="331"/>
      <c r="E26" s="331"/>
      <c r="F26" s="331"/>
      <c r="G26" s="331"/>
      <c r="H26" s="334"/>
      <c r="I26" s="334"/>
      <c r="J26" s="334"/>
      <c r="K26" s="334"/>
      <c r="L26" s="149"/>
      <c r="M26" s="149"/>
      <c r="N26" s="149"/>
      <c r="O26" s="149"/>
      <c r="P26" s="149"/>
      <c r="Q26" s="149"/>
      <c r="R26" s="149"/>
      <c r="S26" s="149"/>
      <c r="T26" s="149"/>
      <c r="U26" s="149"/>
      <c r="V26" s="149"/>
      <c r="W26" s="149"/>
      <c r="X26" s="149"/>
      <c r="Y26" s="149"/>
      <c r="Z26" s="149"/>
    </row>
    <row r="27" spans="1:26">
      <c r="A27" s="332" t="s">
        <v>333</v>
      </c>
      <c r="B27" s="333" t="s">
        <v>327</v>
      </c>
      <c r="C27" s="176"/>
      <c r="D27" s="176"/>
      <c r="E27" s="176"/>
      <c r="F27" s="176"/>
      <c r="G27" s="176"/>
      <c r="H27" s="334"/>
      <c r="I27" s="334"/>
      <c r="J27" s="334"/>
      <c r="K27" s="334"/>
      <c r="L27" s="149"/>
      <c r="M27" s="149"/>
      <c r="N27" s="149"/>
      <c r="O27" s="149"/>
      <c r="P27" s="149"/>
      <c r="Q27" s="149"/>
      <c r="R27" s="149"/>
      <c r="S27" s="149"/>
      <c r="T27" s="149"/>
      <c r="U27" s="149"/>
      <c r="V27" s="149"/>
      <c r="W27" s="149"/>
      <c r="X27" s="149"/>
      <c r="Y27" s="149"/>
      <c r="Z27" s="149"/>
    </row>
    <row r="28" spans="1:26">
      <c r="A28" s="334"/>
      <c r="B28" s="334"/>
      <c r="C28" s="334"/>
      <c r="D28" s="334"/>
      <c r="E28" s="334"/>
      <c r="F28" s="334"/>
      <c r="G28" s="334"/>
      <c r="H28" s="334"/>
      <c r="I28" s="334"/>
      <c r="J28" s="334"/>
      <c r="K28" s="334"/>
      <c r="L28" s="149"/>
      <c r="M28" s="149"/>
      <c r="N28" s="149"/>
      <c r="O28" s="149"/>
      <c r="P28" s="149"/>
      <c r="Q28" s="149"/>
      <c r="R28" s="149"/>
      <c r="S28" s="149"/>
      <c r="T28" s="149"/>
      <c r="U28" s="149"/>
      <c r="V28" s="149"/>
      <c r="W28" s="149"/>
      <c r="X28" s="149"/>
      <c r="Y28" s="149"/>
      <c r="Z28" s="149"/>
    </row>
    <row r="29" spans="1:26">
      <c r="A29" s="334"/>
      <c r="B29" s="334"/>
      <c r="C29" s="334"/>
      <c r="D29" s="334"/>
      <c r="E29" s="334"/>
      <c r="F29" s="334"/>
      <c r="G29" s="334"/>
      <c r="H29" s="334"/>
      <c r="I29" s="334"/>
      <c r="J29" s="334"/>
      <c r="K29" s="334"/>
      <c r="L29" s="149"/>
      <c r="M29" s="149"/>
      <c r="N29" s="149"/>
      <c r="O29" s="149"/>
      <c r="P29" s="149"/>
      <c r="Q29" s="149"/>
      <c r="R29" s="149"/>
      <c r="S29" s="149"/>
      <c r="T29" s="149"/>
      <c r="U29" s="149"/>
      <c r="V29" s="149"/>
      <c r="W29" s="149"/>
      <c r="X29" s="149"/>
      <c r="Y29" s="149"/>
      <c r="Z29" s="149"/>
    </row>
    <row r="30" ht="24.6" spans="1:26">
      <c r="A30" s="317" t="s">
        <v>334</v>
      </c>
      <c r="B30" s="318"/>
      <c r="C30" s="318"/>
      <c r="D30" s="318"/>
      <c r="E30" s="318"/>
      <c r="F30" s="318"/>
      <c r="G30" s="318"/>
      <c r="H30" s="334"/>
      <c r="I30" s="334"/>
      <c r="J30" s="334"/>
      <c r="K30" s="334"/>
      <c r="L30" s="149"/>
      <c r="M30" s="149"/>
      <c r="N30" s="149"/>
      <c r="O30" s="149"/>
      <c r="P30" s="149"/>
      <c r="Q30" s="149"/>
      <c r="R30" s="149"/>
      <c r="S30" s="149"/>
      <c r="T30" s="149"/>
      <c r="U30" s="149"/>
      <c r="V30" s="149"/>
      <c r="W30" s="149"/>
      <c r="X30" s="149"/>
      <c r="Y30" s="149"/>
      <c r="Z30" s="149"/>
    </row>
    <row r="31" ht="17.4" spans="1:26">
      <c r="A31" s="320"/>
      <c r="B31" s="321"/>
      <c r="C31" s="321"/>
      <c r="D31" s="321"/>
      <c r="E31" s="321"/>
      <c r="F31" s="321"/>
      <c r="G31" s="321"/>
      <c r="H31" s="334"/>
      <c r="I31" s="334"/>
      <c r="J31" s="334"/>
      <c r="K31" s="334"/>
      <c r="L31" s="149"/>
      <c r="M31" s="149"/>
      <c r="N31" s="149"/>
      <c r="O31" s="149"/>
      <c r="P31" s="149"/>
      <c r="Q31" s="149"/>
      <c r="R31" s="149"/>
      <c r="S31" s="149"/>
      <c r="T31" s="149"/>
      <c r="U31" s="149"/>
      <c r="V31" s="149"/>
      <c r="W31" s="149"/>
      <c r="X31" s="149"/>
      <c r="Y31" s="149"/>
      <c r="Z31" s="149"/>
    </row>
    <row r="32" ht="17.4" spans="1:26">
      <c r="A32" s="322" t="s">
        <v>335</v>
      </c>
      <c r="B32" s="323">
        <v>0.3</v>
      </c>
      <c r="C32" s="323">
        <v>0.2</v>
      </c>
      <c r="D32" s="323">
        <v>0.16</v>
      </c>
      <c r="E32" s="323">
        <v>0.17</v>
      </c>
      <c r="F32" s="323">
        <v>0.17</v>
      </c>
      <c r="G32" s="324" t="s">
        <v>313</v>
      </c>
      <c r="H32" s="334"/>
      <c r="I32" s="334"/>
      <c r="J32" s="334"/>
      <c r="K32" s="334"/>
      <c r="L32" s="149"/>
      <c r="M32" s="149"/>
      <c r="N32" s="149"/>
      <c r="O32" s="149"/>
      <c r="P32" s="149"/>
      <c r="Q32" s="149"/>
      <c r="R32" s="149"/>
      <c r="S32" s="149"/>
      <c r="T32" s="149"/>
      <c r="U32" s="149"/>
      <c r="V32" s="149"/>
      <c r="W32" s="149"/>
      <c r="X32" s="149"/>
      <c r="Y32" s="149"/>
      <c r="Z32" s="149"/>
    </row>
    <row r="33" ht="17.4" spans="1:26">
      <c r="A33" s="27"/>
      <c r="B33" s="324" t="s">
        <v>314</v>
      </c>
      <c r="C33" s="325" t="s">
        <v>315</v>
      </c>
      <c r="D33" s="325" t="s">
        <v>316</v>
      </c>
      <c r="E33" s="324" t="s">
        <v>317</v>
      </c>
      <c r="F33" s="324" t="s">
        <v>318</v>
      </c>
      <c r="G33" s="27"/>
      <c r="H33" s="334"/>
      <c r="I33" s="334"/>
      <c r="J33" s="334"/>
      <c r="K33" s="334"/>
      <c r="L33" s="149"/>
      <c r="M33" s="149"/>
      <c r="N33" s="149"/>
      <c r="O33" s="149"/>
      <c r="P33" s="149"/>
      <c r="Q33" s="149"/>
      <c r="R33" s="149"/>
      <c r="S33" s="149"/>
      <c r="T33" s="149"/>
      <c r="U33" s="149"/>
      <c r="V33" s="149"/>
      <c r="W33" s="149"/>
      <c r="X33" s="149"/>
      <c r="Y33" s="149"/>
      <c r="Z33" s="149"/>
    </row>
    <row r="34" ht="17.4" spans="1:26">
      <c r="A34" s="27"/>
      <c r="B34" s="324">
        <v>80</v>
      </c>
      <c r="C34" s="324">
        <v>12400</v>
      </c>
      <c r="D34" s="324">
        <v>8000</v>
      </c>
      <c r="E34" s="324">
        <v>16</v>
      </c>
      <c r="F34" s="324">
        <v>22</v>
      </c>
      <c r="G34" s="324">
        <v>2500</v>
      </c>
      <c r="H34" s="334"/>
      <c r="I34" s="334"/>
      <c r="J34" s="334"/>
      <c r="K34" s="334"/>
      <c r="L34" s="149"/>
      <c r="M34" s="149"/>
      <c r="N34" s="149"/>
      <c r="O34" s="149"/>
      <c r="P34" s="149"/>
      <c r="Q34" s="149"/>
      <c r="R34" s="149"/>
      <c r="S34" s="149"/>
      <c r="T34" s="149"/>
      <c r="U34" s="149"/>
      <c r="V34" s="149"/>
      <c r="W34" s="149"/>
      <c r="X34" s="149"/>
      <c r="Y34" s="149"/>
      <c r="Z34" s="149"/>
    </row>
    <row r="35" ht="17.4" spans="1:26">
      <c r="A35" s="27"/>
      <c r="B35" s="324" t="s">
        <v>319</v>
      </c>
      <c r="C35" s="326" t="s">
        <v>320</v>
      </c>
      <c r="D35" s="176"/>
      <c r="E35" s="176"/>
      <c r="F35" s="176"/>
      <c r="G35" s="176"/>
      <c r="H35" s="334"/>
      <c r="I35" s="334"/>
      <c r="J35" s="334"/>
      <c r="K35" s="334"/>
      <c r="L35" s="149"/>
      <c r="M35" s="149"/>
      <c r="N35" s="149"/>
      <c r="O35" s="149"/>
      <c r="P35" s="149"/>
      <c r="Q35" s="149"/>
      <c r="R35" s="149"/>
      <c r="S35" s="149"/>
      <c r="T35" s="149"/>
      <c r="U35" s="149"/>
      <c r="V35" s="149"/>
      <c r="W35" s="149"/>
      <c r="X35" s="149"/>
      <c r="Y35" s="149"/>
      <c r="Z35" s="149"/>
    </row>
    <row r="36" spans="1:26">
      <c r="A36" s="27"/>
      <c r="B36" s="27"/>
      <c r="C36" s="177" t="s">
        <v>336</v>
      </c>
      <c r="D36" s="176"/>
      <c r="E36" s="176"/>
      <c r="F36" s="176"/>
      <c r="G36" s="176"/>
      <c r="H36" s="334"/>
      <c r="I36" s="334"/>
      <c r="J36" s="334"/>
      <c r="K36" s="334"/>
      <c r="L36" s="149"/>
      <c r="M36" s="149"/>
      <c r="N36" s="149"/>
      <c r="O36" s="149"/>
      <c r="P36" s="149"/>
      <c r="Q36" s="149"/>
      <c r="R36" s="149"/>
      <c r="S36" s="149"/>
      <c r="T36" s="149"/>
      <c r="U36" s="149"/>
      <c r="V36" s="149"/>
      <c r="W36" s="149"/>
      <c r="X36" s="149"/>
      <c r="Y36" s="149"/>
      <c r="Z36" s="149"/>
    </row>
    <row r="37" spans="1:26">
      <c r="A37" s="27"/>
      <c r="B37" s="27"/>
      <c r="C37" s="177" t="s">
        <v>322</v>
      </c>
      <c r="D37" s="176"/>
      <c r="E37" s="176"/>
      <c r="F37" s="176"/>
      <c r="G37" s="176"/>
      <c r="H37" s="334"/>
      <c r="I37" s="334"/>
      <c r="J37" s="334"/>
      <c r="K37" s="334"/>
      <c r="L37" s="149"/>
      <c r="M37" s="149"/>
      <c r="N37" s="149"/>
      <c r="O37" s="149"/>
      <c r="P37" s="149"/>
      <c r="Q37" s="149"/>
      <c r="R37" s="149"/>
      <c r="S37" s="149"/>
      <c r="T37" s="149"/>
      <c r="U37" s="149"/>
      <c r="V37" s="149"/>
      <c r="W37" s="149"/>
      <c r="X37" s="149"/>
      <c r="Y37" s="149"/>
      <c r="Z37" s="149"/>
    </row>
    <row r="38" spans="1:26">
      <c r="A38" s="27"/>
      <c r="B38" s="27"/>
      <c r="C38" s="327" t="s">
        <v>337</v>
      </c>
      <c r="D38" s="176"/>
      <c r="E38" s="176"/>
      <c r="F38" s="176"/>
      <c r="G38" s="176"/>
      <c r="H38" s="334"/>
      <c r="I38" s="334"/>
      <c r="J38" s="334"/>
      <c r="K38" s="334"/>
      <c r="L38" s="149"/>
      <c r="M38" s="149"/>
      <c r="N38" s="149"/>
      <c r="O38" s="149"/>
      <c r="P38" s="149"/>
      <c r="Q38" s="149"/>
      <c r="R38" s="149"/>
      <c r="S38" s="149"/>
      <c r="T38" s="149"/>
      <c r="U38" s="149"/>
      <c r="V38" s="149"/>
      <c r="W38" s="149"/>
      <c r="X38" s="149"/>
      <c r="Y38" s="149"/>
      <c r="Z38" s="149"/>
    </row>
    <row r="39" ht="17.4" spans="1:26">
      <c r="A39" s="320"/>
      <c r="B39" s="321"/>
      <c r="C39" s="321"/>
      <c r="D39" s="321"/>
      <c r="E39" s="321"/>
      <c r="F39" s="321"/>
      <c r="G39" s="321"/>
      <c r="H39" s="334"/>
      <c r="I39" s="334"/>
      <c r="J39" s="334"/>
      <c r="K39" s="334"/>
      <c r="L39" s="149"/>
      <c r="M39" s="149"/>
      <c r="N39" s="149"/>
      <c r="O39" s="149"/>
      <c r="P39" s="149"/>
      <c r="Q39" s="149"/>
      <c r="R39" s="149"/>
      <c r="S39" s="149"/>
      <c r="T39" s="149"/>
      <c r="U39" s="149"/>
      <c r="V39" s="149"/>
      <c r="W39" s="149"/>
      <c r="X39" s="149"/>
      <c r="Y39" s="149"/>
      <c r="Z39" s="149"/>
    </row>
    <row r="40" spans="1:26">
      <c r="A40" s="332" t="s">
        <v>333</v>
      </c>
      <c r="B40" s="333" t="s">
        <v>327</v>
      </c>
      <c r="C40" s="176"/>
      <c r="D40" s="176"/>
      <c r="E40" s="176"/>
      <c r="F40" s="176"/>
      <c r="G40" s="176"/>
      <c r="H40" s="334"/>
      <c r="I40" s="334"/>
      <c r="J40" s="334"/>
      <c r="K40" s="334"/>
      <c r="L40" s="149"/>
      <c r="M40" s="149"/>
      <c r="N40" s="149"/>
      <c r="O40" s="149"/>
      <c r="P40" s="149"/>
      <c r="Q40" s="149"/>
      <c r="R40" s="149"/>
      <c r="S40" s="149"/>
      <c r="T40" s="149"/>
      <c r="U40" s="149"/>
      <c r="V40" s="149"/>
      <c r="W40" s="149"/>
      <c r="X40" s="149"/>
      <c r="Y40" s="149"/>
      <c r="Z40" s="149"/>
    </row>
    <row r="41" spans="1:26">
      <c r="A41" s="334"/>
      <c r="B41" s="334"/>
      <c r="C41" s="334"/>
      <c r="D41" s="334"/>
      <c r="E41" s="334"/>
      <c r="F41" s="334"/>
      <c r="G41" s="334"/>
      <c r="H41" s="334"/>
      <c r="I41" s="334"/>
      <c r="J41" s="334"/>
      <c r="K41" s="334"/>
      <c r="L41" s="149"/>
      <c r="M41" s="149"/>
      <c r="N41" s="149"/>
      <c r="O41" s="149"/>
      <c r="P41" s="149"/>
      <c r="Q41" s="149"/>
      <c r="R41" s="149"/>
      <c r="S41" s="149"/>
      <c r="T41" s="149"/>
      <c r="U41" s="149"/>
      <c r="V41" s="149"/>
      <c r="W41" s="149"/>
      <c r="X41" s="149"/>
      <c r="Y41" s="149"/>
      <c r="Z41" s="149"/>
    </row>
    <row r="42" spans="1:26">
      <c r="A42" s="334"/>
      <c r="B42" s="334"/>
      <c r="C42" s="334"/>
      <c r="D42" s="334"/>
      <c r="E42" s="334"/>
      <c r="F42" s="334"/>
      <c r="G42" s="334"/>
      <c r="H42" s="334"/>
      <c r="I42" s="334"/>
      <c r="J42" s="334"/>
      <c r="K42" s="334"/>
      <c r="L42" s="149"/>
      <c r="M42" s="149"/>
      <c r="N42" s="149"/>
      <c r="O42" s="149"/>
      <c r="P42" s="149"/>
      <c r="Q42" s="149"/>
      <c r="R42" s="149"/>
      <c r="S42" s="149"/>
      <c r="T42" s="149"/>
      <c r="U42" s="149"/>
      <c r="V42" s="149"/>
      <c r="W42" s="149"/>
      <c r="X42" s="149"/>
      <c r="Y42" s="149"/>
      <c r="Z42" s="149"/>
    </row>
    <row r="43" spans="1:26">
      <c r="A43" s="334"/>
      <c r="B43" s="334"/>
      <c r="C43" s="334"/>
      <c r="D43" s="334"/>
      <c r="E43" s="334"/>
      <c r="F43" s="334"/>
      <c r="G43" s="334"/>
      <c r="H43" s="334"/>
      <c r="I43" s="334"/>
      <c r="J43" s="334"/>
      <c r="K43" s="334"/>
      <c r="L43" s="149"/>
      <c r="M43" s="149"/>
      <c r="N43" s="149"/>
      <c r="O43" s="149"/>
      <c r="P43" s="149"/>
      <c r="Q43" s="149"/>
      <c r="R43" s="149"/>
      <c r="S43" s="149"/>
      <c r="T43" s="149"/>
      <c r="U43" s="149"/>
      <c r="V43" s="149"/>
      <c r="W43" s="149"/>
      <c r="X43" s="149"/>
      <c r="Y43" s="149"/>
      <c r="Z43" s="149"/>
    </row>
    <row r="44" ht="52.2" spans="1:26">
      <c r="A44" s="336" t="s">
        <v>338</v>
      </c>
      <c r="B44" s="337" t="s">
        <v>339</v>
      </c>
      <c r="C44" s="176"/>
      <c r="D44" s="176"/>
      <c r="E44" s="176"/>
      <c r="F44" s="176"/>
      <c r="G44" s="334"/>
      <c r="H44" s="334"/>
      <c r="I44" s="334"/>
      <c r="J44" s="334"/>
      <c r="K44" s="334"/>
      <c r="L44" s="149"/>
      <c r="M44" s="149"/>
      <c r="N44" s="149"/>
      <c r="O44" s="149"/>
      <c r="P44" s="149"/>
      <c r="Q44" s="149"/>
      <c r="R44" s="149"/>
      <c r="S44" s="149"/>
      <c r="T44" s="149"/>
      <c r="U44" s="149"/>
      <c r="V44" s="149"/>
      <c r="W44" s="149"/>
      <c r="X44" s="149"/>
      <c r="Y44" s="149"/>
      <c r="Z44" s="149"/>
    </row>
    <row r="45" spans="1:26">
      <c r="A45" s="334"/>
      <c r="B45" s="334"/>
      <c r="C45" s="334"/>
      <c r="D45" s="334"/>
      <c r="E45" s="334"/>
      <c r="F45" s="334"/>
      <c r="G45" s="334"/>
      <c r="H45" s="334"/>
      <c r="I45" s="334"/>
      <c r="J45" s="334"/>
      <c r="K45" s="334"/>
      <c r="L45" s="149"/>
      <c r="M45" s="149"/>
      <c r="N45" s="149"/>
      <c r="O45" s="149"/>
      <c r="P45" s="149"/>
      <c r="Q45" s="149"/>
      <c r="R45" s="149"/>
      <c r="S45" s="149"/>
      <c r="T45" s="149"/>
      <c r="U45" s="149"/>
      <c r="V45" s="149"/>
      <c r="W45" s="149"/>
      <c r="X45" s="149"/>
      <c r="Y45" s="149"/>
      <c r="Z45" s="149"/>
    </row>
    <row r="46" spans="1:26">
      <c r="A46" s="334"/>
      <c r="B46" s="334"/>
      <c r="C46" s="334"/>
      <c r="D46" s="334"/>
      <c r="E46" s="334"/>
      <c r="F46" s="334"/>
      <c r="G46" s="334"/>
      <c r="H46" s="334"/>
      <c r="I46" s="334"/>
      <c r="J46" s="334"/>
      <c r="K46" s="334"/>
      <c r="L46" s="149"/>
      <c r="M46" s="149"/>
      <c r="N46" s="149"/>
      <c r="O46" s="149"/>
      <c r="P46" s="149"/>
      <c r="Q46" s="149"/>
      <c r="R46" s="149"/>
      <c r="S46" s="149"/>
      <c r="T46" s="149"/>
      <c r="U46" s="149"/>
      <c r="V46" s="149"/>
      <c r="W46" s="149"/>
      <c r="X46" s="149"/>
      <c r="Y46" s="149"/>
      <c r="Z46" s="149"/>
    </row>
    <row r="47" spans="1:26">
      <c r="A47" s="334"/>
      <c r="B47" s="334"/>
      <c r="C47" s="334"/>
      <c r="D47" s="334"/>
      <c r="E47" s="334"/>
      <c r="F47" s="334"/>
      <c r="G47" s="334"/>
      <c r="H47" s="334"/>
      <c r="I47" s="334"/>
      <c r="J47" s="334"/>
      <c r="K47" s="334"/>
      <c r="L47" s="149"/>
      <c r="M47" s="149"/>
      <c r="N47" s="149"/>
      <c r="O47" s="149"/>
      <c r="P47" s="149"/>
      <c r="Q47" s="149"/>
      <c r="R47" s="149"/>
      <c r="S47" s="149"/>
      <c r="T47" s="149"/>
      <c r="U47" s="149"/>
      <c r="V47" s="149"/>
      <c r="W47" s="149"/>
      <c r="X47" s="149"/>
      <c r="Y47" s="149"/>
      <c r="Z47" s="149"/>
    </row>
    <row r="48" spans="1:26">
      <c r="A48" s="334"/>
      <c r="B48" s="334"/>
      <c r="C48" s="334"/>
      <c r="D48" s="334"/>
      <c r="E48" s="334"/>
      <c r="F48" s="334"/>
      <c r="G48" s="334"/>
      <c r="H48" s="334"/>
      <c r="I48" s="334"/>
      <c r="J48" s="334"/>
      <c r="K48" s="334"/>
      <c r="L48" s="149"/>
      <c r="M48" s="149"/>
      <c r="N48" s="149"/>
      <c r="O48" s="149"/>
      <c r="P48" s="149"/>
      <c r="Q48" s="149"/>
      <c r="R48" s="149"/>
      <c r="S48" s="149"/>
      <c r="T48" s="149"/>
      <c r="U48" s="149"/>
      <c r="V48" s="149"/>
      <c r="W48" s="149"/>
      <c r="X48" s="149"/>
      <c r="Y48" s="149"/>
      <c r="Z48" s="149"/>
    </row>
    <row r="49" spans="1:26">
      <c r="A49" s="334"/>
      <c r="B49" s="334"/>
      <c r="C49" s="334"/>
      <c r="D49" s="334"/>
      <c r="E49" s="334"/>
      <c r="F49" s="334"/>
      <c r="G49" s="334"/>
      <c r="H49" s="334"/>
      <c r="I49" s="334"/>
      <c r="J49" s="334"/>
      <c r="K49" s="334"/>
      <c r="L49" s="149"/>
      <c r="M49" s="149"/>
      <c r="N49" s="149"/>
      <c r="O49" s="149"/>
      <c r="P49" s="149"/>
      <c r="Q49" s="149"/>
      <c r="R49" s="149"/>
      <c r="S49" s="149"/>
      <c r="T49" s="149"/>
      <c r="U49" s="149"/>
      <c r="V49" s="149"/>
      <c r="W49" s="149"/>
      <c r="X49" s="149"/>
      <c r="Y49" s="149"/>
      <c r="Z49" s="149"/>
    </row>
    <row r="50" spans="1:26">
      <c r="A50" s="334"/>
      <c r="B50" s="334"/>
      <c r="C50" s="334"/>
      <c r="D50" s="334"/>
      <c r="E50" s="334"/>
      <c r="F50" s="334"/>
      <c r="G50" s="334"/>
      <c r="H50" s="334"/>
      <c r="I50" s="334"/>
      <c r="J50" s="334"/>
      <c r="K50" s="334"/>
      <c r="L50" s="149"/>
      <c r="M50" s="149"/>
      <c r="N50" s="149"/>
      <c r="O50" s="149"/>
      <c r="P50" s="149"/>
      <c r="Q50" s="149"/>
      <c r="R50" s="149"/>
      <c r="S50" s="149"/>
      <c r="T50" s="149"/>
      <c r="U50" s="149"/>
      <c r="V50" s="149"/>
      <c r="W50" s="149"/>
      <c r="X50" s="149"/>
      <c r="Y50" s="149"/>
      <c r="Z50" s="149"/>
    </row>
    <row r="51" spans="1:26">
      <c r="A51" s="334"/>
      <c r="B51" s="334"/>
      <c r="C51" s="334"/>
      <c r="D51" s="334"/>
      <c r="E51" s="334"/>
      <c r="F51" s="334"/>
      <c r="G51" s="334"/>
      <c r="H51" s="334"/>
      <c r="I51" s="334"/>
      <c r="J51" s="334"/>
      <c r="K51" s="334"/>
      <c r="L51" s="149"/>
      <c r="M51" s="149"/>
      <c r="N51" s="149"/>
      <c r="O51" s="149"/>
      <c r="P51" s="149"/>
      <c r="Q51" s="149"/>
      <c r="R51" s="149"/>
      <c r="S51" s="149"/>
      <c r="T51" s="149"/>
      <c r="U51" s="149"/>
      <c r="V51" s="149"/>
      <c r="W51" s="149"/>
      <c r="X51" s="149"/>
      <c r="Y51" s="149"/>
      <c r="Z51" s="149"/>
    </row>
    <row r="52" spans="1:26">
      <c r="A52" s="334"/>
      <c r="B52" s="334"/>
      <c r="C52" s="334"/>
      <c r="D52" s="334"/>
      <c r="E52" s="334"/>
      <c r="F52" s="334"/>
      <c r="G52" s="334"/>
      <c r="H52" s="334"/>
      <c r="I52" s="334"/>
      <c r="J52" s="334"/>
      <c r="K52" s="334"/>
      <c r="L52" s="149"/>
      <c r="M52" s="149"/>
      <c r="N52" s="149"/>
      <c r="O52" s="149"/>
      <c r="P52" s="149"/>
      <c r="Q52" s="149"/>
      <c r="R52" s="149"/>
      <c r="S52" s="149"/>
      <c r="T52" s="149"/>
      <c r="U52" s="149"/>
      <c r="V52" s="149"/>
      <c r="W52" s="149"/>
      <c r="X52" s="149"/>
      <c r="Y52" s="149"/>
      <c r="Z52" s="149"/>
    </row>
    <row r="53" spans="1:26">
      <c r="A53" s="334"/>
      <c r="B53" s="334"/>
      <c r="C53" s="334"/>
      <c r="D53" s="334"/>
      <c r="E53" s="334"/>
      <c r="F53" s="334"/>
      <c r="G53" s="334"/>
      <c r="H53" s="334"/>
      <c r="I53" s="334"/>
      <c r="J53" s="334"/>
      <c r="K53" s="334"/>
      <c r="L53" s="149"/>
      <c r="M53" s="149"/>
      <c r="N53" s="149"/>
      <c r="O53" s="149"/>
      <c r="P53" s="149"/>
      <c r="Q53" s="149"/>
      <c r="R53" s="149"/>
      <c r="S53" s="149"/>
      <c r="T53" s="149"/>
      <c r="U53" s="149"/>
      <c r="V53" s="149"/>
      <c r="W53" s="149"/>
      <c r="X53" s="149"/>
      <c r="Y53" s="149"/>
      <c r="Z53" s="149"/>
    </row>
    <row r="54" spans="1:26">
      <c r="A54" s="334"/>
      <c r="B54" s="334"/>
      <c r="C54" s="334"/>
      <c r="D54" s="334"/>
      <c r="E54" s="334"/>
      <c r="F54" s="334"/>
      <c r="G54" s="334"/>
      <c r="H54" s="334"/>
      <c r="I54" s="334"/>
      <c r="J54" s="334"/>
      <c r="K54" s="334"/>
      <c r="L54" s="149"/>
      <c r="M54" s="149"/>
      <c r="N54" s="149"/>
      <c r="O54" s="149"/>
      <c r="P54" s="149"/>
      <c r="Q54" s="149"/>
      <c r="R54" s="149"/>
      <c r="S54" s="149"/>
      <c r="T54" s="149"/>
      <c r="U54" s="149"/>
      <c r="V54" s="149"/>
      <c r="W54" s="149"/>
      <c r="X54" s="149"/>
      <c r="Y54" s="149"/>
      <c r="Z54" s="149"/>
    </row>
    <row r="55" spans="1:26">
      <c r="A55" s="334"/>
      <c r="B55" s="334"/>
      <c r="C55" s="334"/>
      <c r="D55" s="334"/>
      <c r="E55" s="334"/>
      <c r="F55" s="334"/>
      <c r="G55" s="334"/>
      <c r="H55" s="334"/>
      <c r="I55" s="334"/>
      <c r="J55" s="334"/>
      <c r="K55" s="334"/>
      <c r="L55" s="149"/>
      <c r="M55" s="149"/>
      <c r="N55" s="149"/>
      <c r="O55" s="149"/>
      <c r="P55" s="149"/>
      <c r="Q55" s="149"/>
      <c r="R55" s="149"/>
      <c r="S55" s="149"/>
      <c r="T55" s="149"/>
      <c r="U55" s="149"/>
      <c r="V55" s="149"/>
      <c r="W55" s="149"/>
      <c r="X55" s="149"/>
      <c r="Y55" s="149"/>
      <c r="Z55" s="149"/>
    </row>
    <row r="56" spans="1:26">
      <c r="A56" s="334"/>
      <c r="B56" s="334"/>
      <c r="C56" s="334"/>
      <c r="D56" s="334"/>
      <c r="E56" s="334"/>
      <c r="F56" s="334"/>
      <c r="G56" s="334"/>
      <c r="H56" s="334"/>
      <c r="I56" s="334"/>
      <c r="J56" s="334"/>
      <c r="K56" s="334"/>
      <c r="L56" s="149"/>
      <c r="M56" s="149"/>
      <c r="N56" s="149"/>
      <c r="O56" s="149"/>
      <c r="P56" s="149"/>
      <c r="Q56" s="149"/>
      <c r="R56" s="149"/>
      <c r="S56" s="149"/>
      <c r="T56" s="149"/>
      <c r="U56" s="149"/>
      <c r="V56" s="149"/>
      <c r="W56" s="149"/>
      <c r="X56" s="149"/>
      <c r="Y56" s="149"/>
      <c r="Z56" s="149"/>
    </row>
    <row r="57" spans="1:26">
      <c r="A57" s="334"/>
      <c r="B57" s="334"/>
      <c r="C57" s="334"/>
      <c r="D57" s="334"/>
      <c r="E57" s="334"/>
      <c r="F57" s="334"/>
      <c r="G57" s="334"/>
      <c r="H57" s="334"/>
      <c r="I57" s="334"/>
      <c r="J57" s="334"/>
      <c r="K57" s="334"/>
      <c r="L57" s="149"/>
      <c r="M57" s="149"/>
      <c r="N57" s="149"/>
      <c r="O57" s="149"/>
      <c r="P57" s="149"/>
      <c r="Q57" s="149"/>
      <c r="R57" s="149"/>
      <c r="S57" s="149"/>
      <c r="T57" s="149"/>
      <c r="U57" s="149"/>
      <c r="V57" s="149"/>
      <c r="W57" s="149"/>
      <c r="X57" s="149"/>
      <c r="Y57" s="149"/>
      <c r="Z57" s="149"/>
    </row>
    <row r="58" spans="1:26">
      <c r="A58" s="334"/>
      <c r="B58" s="334"/>
      <c r="C58" s="334"/>
      <c r="D58" s="334"/>
      <c r="E58" s="334"/>
      <c r="F58" s="334"/>
      <c r="G58" s="334"/>
      <c r="H58" s="334"/>
      <c r="I58" s="334"/>
      <c r="J58" s="334"/>
      <c r="K58" s="334"/>
      <c r="L58" s="149"/>
      <c r="M58" s="149"/>
      <c r="N58" s="149"/>
      <c r="O58" s="149"/>
      <c r="P58" s="149"/>
      <c r="Q58" s="149"/>
      <c r="R58" s="149"/>
      <c r="S58" s="149"/>
      <c r="T58" s="149"/>
      <c r="U58" s="149"/>
      <c r="V58" s="149"/>
      <c r="W58" s="149"/>
      <c r="X58" s="149"/>
      <c r="Y58" s="149"/>
      <c r="Z58" s="149"/>
    </row>
    <row r="59" spans="1:26">
      <c r="A59" s="334"/>
      <c r="B59" s="334"/>
      <c r="C59" s="334"/>
      <c r="D59" s="334"/>
      <c r="E59" s="334"/>
      <c r="F59" s="334"/>
      <c r="G59" s="334"/>
      <c r="H59" s="334"/>
      <c r="I59" s="334"/>
      <c r="J59" s="334"/>
      <c r="K59" s="334"/>
      <c r="L59" s="149"/>
      <c r="M59" s="149"/>
      <c r="N59" s="149"/>
      <c r="O59" s="149"/>
      <c r="P59" s="149"/>
      <c r="Q59" s="149"/>
      <c r="R59" s="149"/>
      <c r="S59" s="149"/>
      <c r="T59" s="149"/>
      <c r="U59" s="149"/>
      <c r="V59" s="149"/>
      <c r="W59" s="149"/>
      <c r="X59" s="149"/>
      <c r="Y59" s="149"/>
      <c r="Z59" s="149"/>
    </row>
    <row r="60" spans="1:26">
      <c r="A60" s="334"/>
      <c r="B60" s="334"/>
      <c r="C60" s="334"/>
      <c r="D60" s="334"/>
      <c r="E60" s="334"/>
      <c r="F60" s="334"/>
      <c r="G60" s="334"/>
      <c r="H60" s="334"/>
      <c r="I60" s="334"/>
      <c r="J60" s="334"/>
      <c r="K60" s="334"/>
      <c r="L60" s="149"/>
      <c r="M60" s="149"/>
      <c r="N60" s="149"/>
      <c r="O60" s="149"/>
      <c r="P60" s="149"/>
      <c r="Q60" s="149"/>
      <c r="R60" s="149"/>
      <c r="S60" s="149"/>
      <c r="T60" s="149"/>
      <c r="U60" s="149"/>
      <c r="V60" s="149"/>
      <c r="W60" s="149"/>
      <c r="X60" s="149"/>
      <c r="Y60" s="149"/>
      <c r="Z60" s="149"/>
    </row>
    <row r="61" spans="1:26">
      <c r="A61" s="334"/>
      <c r="B61" s="334"/>
      <c r="C61" s="334"/>
      <c r="D61" s="334"/>
      <c r="E61" s="334"/>
      <c r="F61" s="334"/>
      <c r="G61" s="334"/>
      <c r="H61" s="334"/>
      <c r="I61" s="334"/>
      <c r="J61" s="334"/>
      <c r="K61" s="334"/>
      <c r="L61" s="149"/>
      <c r="M61" s="149"/>
      <c r="N61" s="149"/>
      <c r="O61" s="149"/>
      <c r="P61" s="149"/>
      <c r="Q61" s="149"/>
      <c r="R61" s="149"/>
      <c r="S61" s="149"/>
      <c r="T61" s="149"/>
      <c r="U61" s="149"/>
      <c r="V61" s="149"/>
      <c r="W61" s="149"/>
      <c r="X61" s="149"/>
      <c r="Y61" s="149"/>
      <c r="Z61" s="149"/>
    </row>
    <row r="62" spans="1:26">
      <c r="A62" s="334"/>
      <c r="B62" s="334"/>
      <c r="C62" s="334"/>
      <c r="D62" s="334"/>
      <c r="E62" s="334"/>
      <c r="F62" s="334"/>
      <c r="G62" s="334"/>
      <c r="H62" s="334"/>
      <c r="I62" s="334"/>
      <c r="J62" s="334"/>
      <c r="K62" s="334"/>
      <c r="L62" s="149"/>
      <c r="M62" s="149"/>
      <c r="N62" s="149"/>
      <c r="O62" s="149"/>
      <c r="P62" s="149"/>
      <c r="Q62" s="149"/>
      <c r="R62" s="149"/>
      <c r="S62" s="149"/>
      <c r="T62" s="149"/>
      <c r="U62" s="149"/>
      <c r="V62" s="149"/>
      <c r="W62" s="149"/>
      <c r="X62" s="149"/>
      <c r="Y62" s="149"/>
      <c r="Z62" s="149"/>
    </row>
    <row r="63" spans="1:26">
      <c r="A63" s="334"/>
      <c r="B63" s="334"/>
      <c r="C63" s="334"/>
      <c r="D63" s="334"/>
      <c r="E63" s="334"/>
      <c r="F63" s="334"/>
      <c r="G63" s="334"/>
      <c r="H63" s="334"/>
      <c r="I63" s="334"/>
      <c r="J63" s="334"/>
      <c r="K63" s="334"/>
      <c r="L63" s="149"/>
      <c r="M63" s="149"/>
      <c r="N63" s="149"/>
      <c r="O63" s="149"/>
      <c r="P63" s="149"/>
      <c r="Q63" s="149"/>
      <c r="R63" s="149"/>
      <c r="S63" s="149"/>
      <c r="T63" s="149"/>
      <c r="U63" s="149"/>
      <c r="V63" s="149"/>
      <c r="W63" s="149"/>
      <c r="X63" s="149"/>
      <c r="Y63" s="149"/>
      <c r="Z63" s="149"/>
    </row>
    <row r="64" spans="1:26">
      <c r="A64" s="334"/>
      <c r="B64" s="334"/>
      <c r="C64" s="334"/>
      <c r="D64" s="334"/>
      <c r="E64" s="334"/>
      <c r="F64" s="334"/>
      <c r="G64" s="334"/>
      <c r="H64" s="334"/>
      <c r="I64" s="334"/>
      <c r="J64" s="334"/>
      <c r="K64" s="334"/>
      <c r="L64" s="149"/>
      <c r="M64" s="149"/>
      <c r="N64" s="149"/>
      <c r="O64" s="149"/>
      <c r="P64" s="149"/>
      <c r="Q64" s="149"/>
      <c r="R64" s="149"/>
      <c r="S64" s="149"/>
      <c r="T64" s="149"/>
      <c r="U64" s="149"/>
      <c r="V64" s="149"/>
      <c r="W64" s="149"/>
      <c r="X64" s="149"/>
      <c r="Y64" s="149"/>
      <c r="Z64" s="149"/>
    </row>
    <row r="65" spans="1:26">
      <c r="A65" s="334"/>
      <c r="B65" s="334"/>
      <c r="C65" s="334"/>
      <c r="D65" s="334"/>
      <c r="E65" s="334"/>
      <c r="F65" s="334"/>
      <c r="G65" s="334"/>
      <c r="H65" s="334"/>
      <c r="I65" s="334"/>
      <c r="J65" s="334"/>
      <c r="K65" s="334"/>
      <c r="L65" s="149"/>
      <c r="M65" s="149"/>
      <c r="N65" s="149"/>
      <c r="O65" s="149"/>
      <c r="P65" s="149"/>
      <c r="Q65" s="149"/>
      <c r="R65" s="149"/>
      <c r="S65" s="149"/>
      <c r="T65" s="149"/>
      <c r="U65" s="149"/>
      <c r="V65" s="149"/>
      <c r="W65" s="149"/>
      <c r="X65" s="149"/>
      <c r="Y65" s="149"/>
      <c r="Z65" s="149"/>
    </row>
    <row r="66" spans="1:26">
      <c r="A66" s="334"/>
      <c r="B66" s="334"/>
      <c r="C66" s="334"/>
      <c r="D66" s="334"/>
      <c r="E66" s="334"/>
      <c r="F66" s="334"/>
      <c r="G66" s="334"/>
      <c r="H66" s="334"/>
      <c r="I66" s="334"/>
      <c r="J66" s="334"/>
      <c r="K66" s="334"/>
      <c r="L66" s="149"/>
      <c r="M66" s="149"/>
      <c r="N66" s="149"/>
      <c r="O66" s="149"/>
      <c r="P66" s="149"/>
      <c r="Q66" s="149"/>
      <c r="R66" s="149"/>
      <c r="S66" s="149"/>
      <c r="T66" s="149"/>
      <c r="U66" s="149"/>
      <c r="V66" s="149"/>
      <c r="W66" s="149"/>
      <c r="X66" s="149"/>
      <c r="Y66" s="149"/>
      <c r="Z66" s="149"/>
    </row>
    <row r="67" spans="1:26">
      <c r="A67" s="334"/>
      <c r="B67" s="334"/>
      <c r="C67" s="334"/>
      <c r="D67" s="334"/>
      <c r="E67" s="334"/>
      <c r="F67" s="334"/>
      <c r="G67" s="334"/>
      <c r="H67" s="334"/>
      <c r="I67" s="334"/>
      <c r="J67" s="334"/>
      <c r="K67" s="334"/>
      <c r="L67" s="149"/>
      <c r="M67" s="149"/>
      <c r="N67" s="149"/>
      <c r="O67" s="149"/>
      <c r="P67" s="149"/>
      <c r="Q67" s="149"/>
      <c r="R67" s="149"/>
      <c r="S67" s="149"/>
      <c r="T67" s="149"/>
      <c r="U67" s="149"/>
      <c r="V67" s="149"/>
      <c r="W67" s="149"/>
      <c r="X67" s="149"/>
      <c r="Y67" s="149"/>
      <c r="Z67" s="149"/>
    </row>
    <row r="68" spans="1:26">
      <c r="A68" s="334"/>
      <c r="B68" s="334"/>
      <c r="C68" s="334"/>
      <c r="D68" s="334"/>
      <c r="E68" s="334"/>
      <c r="F68" s="334"/>
      <c r="G68" s="334"/>
      <c r="H68" s="334"/>
      <c r="I68" s="334"/>
      <c r="J68" s="334"/>
      <c r="K68" s="334"/>
      <c r="L68" s="149"/>
      <c r="M68" s="149"/>
      <c r="N68" s="149"/>
      <c r="O68" s="149"/>
      <c r="P68" s="149"/>
      <c r="Q68" s="149"/>
      <c r="R68" s="149"/>
      <c r="S68" s="149"/>
      <c r="T68" s="149"/>
      <c r="U68" s="149"/>
      <c r="V68" s="149"/>
      <c r="W68" s="149"/>
      <c r="X68" s="149"/>
      <c r="Y68" s="149"/>
      <c r="Z68" s="149"/>
    </row>
    <row r="69" spans="1:26">
      <c r="A69" s="334"/>
      <c r="B69" s="334"/>
      <c r="C69" s="334"/>
      <c r="D69" s="334"/>
      <c r="E69" s="334"/>
      <c r="F69" s="334"/>
      <c r="G69" s="334"/>
      <c r="H69" s="334"/>
      <c r="I69" s="334"/>
      <c r="J69" s="334"/>
      <c r="K69" s="334"/>
      <c r="L69" s="149"/>
      <c r="M69" s="149"/>
      <c r="N69" s="149"/>
      <c r="O69" s="149"/>
      <c r="P69" s="149"/>
      <c r="Q69" s="149"/>
      <c r="R69" s="149"/>
      <c r="S69" s="149"/>
      <c r="T69" s="149"/>
      <c r="U69" s="149"/>
      <c r="V69" s="149"/>
      <c r="W69" s="149"/>
      <c r="X69" s="149"/>
      <c r="Y69" s="149"/>
      <c r="Z69" s="149"/>
    </row>
    <row r="70" spans="1:26">
      <c r="A70" s="334"/>
      <c r="B70" s="334"/>
      <c r="C70" s="334"/>
      <c r="D70" s="334"/>
      <c r="E70" s="334"/>
      <c r="F70" s="334"/>
      <c r="G70" s="334"/>
      <c r="H70" s="334"/>
      <c r="I70" s="334"/>
      <c r="J70" s="334"/>
      <c r="K70" s="334"/>
      <c r="L70" s="149"/>
      <c r="M70" s="149"/>
      <c r="N70" s="149"/>
      <c r="O70" s="149"/>
      <c r="P70" s="149"/>
      <c r="Q70" s="149"/>
      <c r="R70" s="149"/>
      <c r="S70" s="149"/>
      <c r="T70" s="149"/>
      <c r="U70" s="149"/>
      <c r="V70" s="149"/>
      <c r="W70" s="149"/>
      <c r="X70" s="149"/>
      <c r="Y70" s="149"/>
      <c r="Z70" s="149"/>
    </row>
    <row r="71" spans="1:26">
      <c r="A71" s="334"/>
      <c r="B71" s="334"/>
      <c r="C71" s="334"/>
      <c r="D71" s="334"/>
      <c r="E71" s="334"/>
      <c r="F71" s="334"/>
      <c r="G71" s="334"/>
      <c r="H71" s="334"/>
      <c r="I71" s="334"/>
      <c r="J71" s="334"/>
      <c r="K71" s="334"/>
      <c r="L71" s="149"/>
      <c r="M71" s="149"/>
      <c r="N71" s="149"/>
      <c r="O71" s="149"/>
      <c r="P71" s="149"/>
      <c r="Q71" s="149"/>
      <c r="R71" s="149"/>
      <c r="S71" s="149"/>
      <c r="T71" s="149"/>
      <c r="U71" s="149"/>
      <c r="V71" s="149"/>
      <c r="W71" s="149"/>
      <c r="X71" s="149"/>
      <c r="Y71" s="149"/>
      <c r="Z71" s="149"/>
    </row>
    <row r="72" spans="1:26">
      <c r="A72" s="334"/>
      <c r="B72" s="334"/>
      <c r="C72" s="334"/>
      <c r="D72" s="334"/>
      <c r="E72" s="334"/>
      <c r="F72" s="334"/>
      <c r="G72" s="334"/>
      <c r="H72" s="334"/>
      <c r="I72" s="334"/>
      <c r="J72" s="334"/>
      <c r="K72" s="334"/>
      <c r="L72" s="149"/>
      <c r="M72" s="149"/>
      <c r="N72" s="149"/>
      <c r="O72" s="149"/>
      <c r="P72" s="149"/>
      <c r="Q72" s="149"/>
      <c r="R72" s="149"/>
      <c r="S72" s="149"/>
      <c r="T72" s="149"/>
      <c r="U72" s="149"/>
      <c r="V72" s="149"/>
      <c r="W72" s="149"/>
      <c r="X72" s="149"/>
      <c r="Y72" s="149"/>
      <c r="Z72" s="149"/>
    </row>
    <row r="73" spans="1:26">
      <c r="A73" s="334"/>
      <c r="B73" s="334"/>
      <c r="C73" s="334"/>
      <c r="D73" s="334"/>
      <c r="E73" s="334"/>
      <c r="F73" s="334"/>
      <c r="G73" s="334"/>
      <c r="H73" s="334"/>
      <c r="I73" s="334"/>
      <c r="J73" s="334"/>
      <c r="K73" s="334"/>
      <c r="L73" s="149"/>
      <c r="M73" s="149"/>
      <c r="N73" s="149"/>
      <c r="O73" s="149"/>
      <c r="P73" s="149"/>
      <c r="Q73" s="149"/>
      <c r="R73" s="149"/>
      <c r="S73" s="149"/>
      <c r="T73" s="149"/>
      <c r="U73" s="149"/>
      <c r="V73" s="149"/>
      <c r="W73" s="149"/>
      <c r="X73" s="149"/>
      <c r="Y73" s="149"/>
      <c r="Z73" s="149"/>
    </row>
    <row r="74" spans="1:26">
      <c r="A74" s="334"/>
      <c r="B74" s="334"/>
      <c r="C74" s="334"/>
      <c r="D74" s="334"/>
      <c r="E74" s="334"/>
      <c r="F74" s="334"/>
      <c r="G74" s="334"/>
      <c r="H74" s="334"/>
      <c r="I74" s="334"/>
      <c r="J74" s="334"/>
      <c r="K74" s="334"/>
      <c r="L74" s="149"/>
      <c r="M74" s="149"/>
      <c r="N74" s="149"/>
      <c r="O74" s="149"/>
      <c r="P74" s="149"/>
      <c r="Q74" s="149"/>
      <c r="R74" s="149"/>
      <c r="S74" s="149"/>
      <c r="T74" s="149"/>
      <c r="U74" s="149"/>
      <c r="V74" s="149"/>
      <c r="W74" s="149"/>
      <c r="X74" s="149"/>
      <c r="Y74" s="149"/>
      <c r="Z74" s="149"/>
    </row>
    <row r="75" spans="1:26">
      <c r="A75" s="334"/>
      <c r="B75" s="334"/>
      <c r="C75" s="334"/>
      <c r="D75" s="334"/>
      <c r="E75" s="334"/>
      <c r="F75" s="334"/>
      <c r="G75" s="334"/>
      <c r="H75" s="334"/>
      <c r="I75" s="334"/>
      <c r="J75" s="334"/>
      <c r="K75" s="334"/>
      <c r="L75" s="149"/>
      <c r="M75" s="149"/>
      <c r="N75" s="149"/>
      <c r="O75" s="149"/>
      <c r="P75" s="149"/>
      <c r="Q75" s="149"/>
      <c r="R75" s="149"/>
      <c r="S75" s="149"/>
      <c r="T75" s="149"/>
      <c r="U75" s="149"/>
      <c r="V75" s="149"/>
      <c r="W75" s="149"/>
      <c r="X75" s="149"/>
      <c r="Y75" s="149"/>
      <c r="Z75" s="149"/>
    </row>
    <row r="76" spans="1:26">
      <c r="A76" s="334"/>
      <c r="B76" s="334"/>
      <c r="C76" s="334"/>
      <c r="D76" s="334"/>
      <c r="E76" s="334"/>
      <c r="F76" s="334"/>
      <c r="G76" s="334"/>
      <c r="H76" s="334"/>
      <c r="I76" s="334"/>
      <c r="J76" s="334"/>
      <c r="K76" s="334"/>
      <c r="L76" s="149"/>
      <c r="M76" s="149"/>
      <c r="N76" s="149"/>
      <c r="O76" s="149"/>
      <c r="P76" s="149"/>
      <c r="Q76" s="149"/>
      <c r="R76" s="149"/>
      <c r="S76" s="149"/>
      <c r="T76" s="149"/>
      <c r="U76" s="149"/>
      <c r="V76" s="149"/>
      <c r="W76" s="149"/>
      <c r="X76" s="149"/>
      <c r="Y76" s="149"/>
      <c r="Z76" s="149"/>
    </row>
    <row r="77" spans="1:26">
      <c r="A77" s="334"/>
      <c r="B77" s="334"/>
      <c r="C77" s="334"/>
      <c r="D77" s="334"/>
      <c r="E77" s="334"/>
      <c r="F77" s="334"/>
      <c r="G77" s="334"/>
      <c r="H77" s="334"/>
      <c r="I77" s="334"/>
      <c r="J77" s="334"/>
      <c r="K77" s="334"/>
      <c r="L77" s="149"/>
      <c r="M77" s="149"/>
      <c r="N77" s="149"/>
      <c r="O77" s="149"/>
      <c r="P77" s="149"/>
      <c r="Q77" s="149"/>
      <c r="R77" s="149"/>
      <c r="S77" s="149"/>
      <c r="T77" s="149"/>
      <c r="U77" s="149"/>
      <c r="V77" s="149"/>
      <c r="W77" s="149"/>
      <c r="X77" s="149"/>
      <c r="Y77" s="149"/>
      <c r="Z77" s="149"/>
    </row>
    <row r="78" spans="1:26">
      <c r="A78" s="334"/>
      <c r="B78" s="334"/>
      <c r="C78" s="334"/>
      <c r="D78" s="334"/>
      <c r="E78" s="334"/>
      <c r="F78" s="334"/>
      <c r="G78" s="334"/>
      <c r="H78" s="334"/>
      <c r="I78" s="334"/>
      <c r="J78" s="334"/>
      <c r="K78" s="334"/>
      <c r="L78" s="149"/>
      <c r="M78" s="149"/>
      <c r="N78" s="149"/>
      <c r="O78" s="149"/>
      <c r="P78" s="149"/>
      <c r="Q78" s="149"/>
      <c r="R78" s="149"/>
      <c r="S78" s="149"/>
      <c r="T78" s="149"/>
      <c r="U78" s="149"/>
      <c r="V78" s="149"/>
      <c r="W78" s="149"/>
      <c r="X78" s="149"/>
      <c r="Y78" s="149"/>
      <c r="Z78" s="149"/>
    </row>
    <row r="79" spans="1:26">
      <c r="A79" s="334"/>
      <c r="B79" s="334"/>
      <c r="C79" s="334"/>
      <c r="D79" s="334"/>
      <c r="E79" s="334"/>
      <c r="F79" s="334"/>
      <c r="G79" s="334"/>
      <c r="H79" s="334"/>
      <c r="I79" s="334"/>
      <c r="J79" s="334"/>
      <c r="K79" s="334"/>
      <c r="L79" s="149"/>
      <c r="M79" s="149"/>
      <c r="N79" s="149"/>
      <c r="O79" s="149"/>
      <c r="P79" s="149"/>
      <c r="Q79" s="149"/>
      <c r="R79" s="149"/>
      <c r="S79" s="149"/>
      <c r="T79" s="149"/>
      <c r="U79" s="149"/>
      <c r="V79" s="149"/>
      <c r="W79" s="149"/>
      <c r="X79" s="149"/>
      <c r="Y79" s="149"/>
      <c r="Z79" s="149"/>
    </row>
    <row r="80" spans="1:26">
      <c r="A80" s="334"/>
      <c r="B80" s="334"/>
      <c r="C80" s="334"/>
      <c r="D80" s="334"/>
      <c r="E80" s="334"/>
      <c r="F80" s="334"/>
      <c r="G80" s="334"/>
      <c r="H80" s="334"/>
      <c r="I80" s="334"/>
      <c r="J80" s="334"/>
      <c r="K80" s="334"/>
      <c r="L80" s="149"/>
      <c r="M80" s="149"/>
      <c r="N80" s="149"/>
      <c r="O80" s="149"/>
      <c r="P80" s="149"/>
      <c r="Q80" s="149"/>
      <c r="R80" s="149"/>
      <c r="S80" s="149"/>
      <c r="T80" s="149"/>
      <c r="U80" s="149"/>
      <c r="V80" s="149"/>
      <c r="W80" s="149"/>
      <c r="X80" s="149"/>
      <c r="Y80" s="149"/>
      <c r="Z80" s="149"/>
    </row>
    <row r="81" spans="1:26">
      <c r="A81" s="334"/>
      <c r="B81" s="334"/>
      <c r="C81" s="334"/>
      <c r="D81" s="334"/>
      <c r="E81" s="334"/>
      <c r="F81" s="334"/>
      <c r="G81" s="334"/>
      <c r="H81" s="334"/>
      <c r="I81" s="334"/>
      <c r="J81" s="334"/>
      <c r="K81" s="334"/>
      <c r="L81" s="149"/>
      <c r="M81" s="149"/>
      <c r="N81" s="149"/>
      <c r="O81" s="149"/>
      <c r="P81" s="149"/>
      <c r="Q81" s="149"/>
      <c r="R81" s="149"/>
      <c r="S81" s="149"/>
      <c r="T81" s="149"/>
      <c r="U81" s="149"/>
      <c r="V81" s="149"/>
      <c r="W81" s="149"/>
      <c r="X81" s="149"/>
      <c r="Y81" s="149"/>
      <c r="Z81" s="149"/>
    </row>
    <row r="82" spans="1:26">
      <c r="A82" s="334"/>
      <c r="B82" s="334"/>
      <c r="C82" s="334"/>
      <c r="D82" s="334"/>
      <c r="E82" s="334"/>
      <c r="F82" s="334"/>
      <c r="G82" s="334"/>
      <c r="H82" s="334"/>
      <c r="I82" s="334"/>
      <c r="J82" s="334"/>
      <c r="K82" s="334"/>
      <c r="L82" s="149"/>
      <c r="M82" s="149"/>
      <c r="N82" s="149"/>
      <c r="O82" s="149"/>
      <c r="P82" s="149"/>
      <c r="Q82" s="149"/>
      <c r="R82" s="149"/>
      <c r="S82" s="149"/>
      <c r="T82" s="149"/>
      <c r="U82" s="149"/>
      <c r="V82" s="149"/>
      <c r="W82" s="149"/>
      <c r="X82" s="149"/>
      <c r="Y82" s="149"/>
      <c r="Z82" s="149"/>
    </row>
    <row r="83" spans="1:26">
      <c r="A83" s="334"/>
      <c r="B83" s="334"/>
      <c r="C83" s="334"/>
      <c r="D83" s="334"/>
      <c r="E83" s="334"/>
      <c r="F83" s="334"/>
      <c r="G83" s="334"/>
      <c r="H83" s="334"/>
      <c r="I83" s="334"/>
      <c r="J83" s="334"/>
      <c r="K83" s="334"/>
      <c r="L83" s="149"/>
      <c r="M83" s="149"/>
      <c r="N83" s="149"/>
      <c r="O83" s="149"/>
      <c r="P83" s="149"/>
      <c r="Q83" s="149"/>
      <c r="R83" s="149"/>
      <c r="S83" s="149"/>
      <c r="T83" s="149"/>
      <c r="U83" s="149"/>
      <c r="V83" s="149"/>
      <c r="W83" s="149"/>
      <c r="X83" s="149"/>
      <c r="Y83" s="149"/>
      <c r="Z83" s="149"/>
    </row>
    <row r="84" spans="1:26">
      <c r="A84" s="334"/>
      <c r="B84" s="334"/>
      <c r="C84" s="334"/>
      <c r="D84" s="334"/>
      <c r="E84" s="334"/>
      <c r="F84" s="334"/>
      <c r="G84" s="334"/>
      <c r="H84" s="334"/>
      <c r="I84" s="334"/>
      <c r="J84" s="334"/>
      <c r="K84" s="334"/>
      <c r="L84" s="149"/>
      <c r="M84" s="149"/>
      <c r="N84" s="149"/>
      <c r="O84" s="149"/>
      <c r="P84" s="149"/>
      <c r="Q84" s="149"/>
      <c r="R84" s="149"/>
      <c r="S84" s="149"/>
      <c r="T84" s="149"/>
      <c r="U84" s="149"/>
      <c r="V84" s="149"/>
      <c r="W84" s="149"/>
      <c r="X84" s="149"/>
      <c r="Y84" s="149"/>
      <c r="Z84" s="149"/>
    </row>
    <row r="85" spans="1:26">
      <c r="A85" s="334"/>
      <c r="B85" s="334"/>
      <c r="C85" s="334"/>
      <c r="D85" s="334"/>
      <c r="E85" s="334"/>
      <c r="F85" s="334"/>
      <c r="G85" s="334"/>
      <c r="H85" s="334"/>
      <c r="I85" s="334"/>
      <c r="J85" s="334"/>
      <c r="K85" s="334"/>
      <c r="L85" s="149"/>
      <c r="M85" s="149"/>
      <c r="N85" s="149"/>
      <c r="O85" s="149"/>
      <c r="P85" s="149"/>
      <c r="Q85" s="149"/>
      <c r="R85" s="149"/>
      <c r="S85" s="149"/>
      <c r="T85" s="149"/>
      <c r="U85" s="149"/>
      <c r="V85" s="149"/>
      <c r="W85" s="149"/>
      <c r="X85" s="149"/>
      <c r="Y85" s="149"/>
      <c r="Z85" s="149"/>
    </row>
    <row r="86" spans="1:26">
      <c r="A86" s="334"/>
      <c r="B86" s="334"/>
      <c r="C86" s="334"/>
      <c r="D86" s="334"/>
      <c r="E86" s="334"/>
      <c r="F86" s="334"/>
      <c r="G86" s="334"/>
      <c r="H86" s="334"/>
      <c r="I86" s="334"/>
      <c r="J86" s="334"/>
      <c r="K86" s="334"/>
      <c r="L86" s="149"/>
      <c r="M86" s="149"/>
      <c r="N86" s="149"/>
      <c r="O86" s="149"/>
      <c r="P86" s="149"/>
      <c r="Q86" s="149"/>
      <c r="R86" s="149"/>
      <c r="S86" s="149"/>
      <c r="T86" s="149"/>
      <c r="U86" s="149"/>
      <c r="V86" s="149"/>
      <c r="W86" s="149"/>
      <c r="X86" s="149"/>
      <c r="Y86" s="149"/>
      <c r="Z86" s="149"/>
    </row>
    <row r="87" spans="1:26">
      <c r="A87" s="334"/>
      <c r="B87" s="334"/>
      <c r="C87" s="334"/>
      <c r="D87" s="334"/>
      <c r="E87" s="334"/>
      <c r="F87" s="334"/>
      <c r="G87" s="334"/>
      <c r="H87" s="334"/>
      <c r="I87" s="334"/>
      <c r="J87" s="334"/>
      <c r="K87" s="334"/>
      <c r="L87" s="149"/>
      <c r="M87" s="149"/>
      <c r="N87" s="149"/>
      <c r="O87" s="149"/>
      <c r="P87" s="149"/>
      <c r="Q87" s="149"/>
      <c r="R87" s="149"/>
      <c r="S87" s="149"/>
      <c r="T87" s="149"/>
      <c r="U87" s="149"/>
      <c r="V87" s="149"/>
      <c r="W87" s="149"/>
      <c r="X87" s="149"/>
      <c r="Y87" s="149"/>
      <c r="Z87" s="149"/>
    </row>
    <row r="88" spans="1:26">
      <c r="A88" s="334"/>
      <c r="B88" s="334"/>
      <c r="C88" s="334"/>
      <c r="D88" s="334"/>
      <c r="E88" s="334"/>
      <c r="F88" s="334"/>
      <c r="G88" s="334"/>
      <c r="H88" s="334"/>
      <c r="I88" s="334"/>
      <c r="J88" s="334"/>
      <c r="K88" s="334"/>
      <c r="L88" s="149"/>
      <c r="M88" s="149"/>
      <c r="N88" s="149"/>
      <c r="O88" s="149"/>
      <c r="P88" s="149"/>
      <c r="Q88" s="149"/>
      <c r="R88" s="149"/>
      <c r="S88" s="149"/>
      <c r="T88" s="149"/>
      <c r="U88" s="149"/>
      <c r="V88" s="149"/>
      <c r="W88" s="149"/>
      <c r="X88" s="149"/>
      <c r="Y88" s="149"/>
      <c r="Z88" s="149"/>
    </row>
    <row r="89" spans="1:26">
      <c r="A89" s="334"/>
      <c r="B89" s="334"/>
      <c r="C89" s="334"/>
      <c r="D89" s="334"/>
      <c r="E89" s="334"/>
      <c r="F89" s="334"/>
      <c r="G89" s="334"/>
      <c r="H89" s="334"/>
      <c r="I89" s="334"/>
      <c r="J89" s="334"/>
      <c r="K89" s="334"/>
      <c r="L89" s="149"/>
      <c r="M89" s="149"/>
      <c r="N89" s="149"/>
      <c r="O89" s="149"/>
      <c r="P89" s="149"/>
      <c r="Q89" s="149"/>
      <c r="R89" s="149"/>
      <c r="S89" s="149"/>
      <c r="T89" s="149"/>
      <c r="U89" s="149"/>
      <c r="V89" s="149"/>
      <c r="W89" s="149"/>
      <c r="X89" s="149"/>
      <c r="Y89" s="149"/>
      <c r="Z89" s="149"/>
    </row>
    <row r="90" spans="1:26">
      <c r="A90" s="334"/>
      <c r="B90" s="334"/>
      <c r="C90" s="334"/>
      <c r="D90" s="334"/>
      <c r="E90" s="334"/>
      <c r="F90" s="334"/>
      <c r="G90" s="334"/>
      <c r="H90" s="334"/>
      <c r="I90" s="334"/>
      <c r="J90" s="334"/>
      <c r="K90" s="334"/>
      <c r="L90" s="149"/>
      <c r="M90" s="149"/>
      <c r="N90" s="149"/>
      <c r="O90" s="149"/>
      <c r="P90" s="149"/>
      <c r="Q90" s="149"/>
      <c r="R90" s="149"/>
      <c r="S90" s="149"/>
      <c r="T90" s="149"/>
      <c r="U90" s="149"/>
      <c r="V90" s="149"/>
      <c r="W90" s="149"/>
      <c r="X90" s="149"/>
      <c r="Y90" s="149"/>
      <c r="Z90" s="149"/>
    </row>
    <row r="91" spans="1:26">
      <c r="A91" s="334"/>
      <c r="B91" s="334"/>
      <c r="C91" s="334"/>
      <c r="D91" s="334"/>
      <c r="E91" s="334"/>
      <c r="F91" s="334"/>
      <c r="G91" s="334"/>
      <c r="H91" s="334"/>
      <c r="I91" s="334"/>
      <c r="J91" s="334"/>
      <c r="K91" s="334"/>
      <c r="L91" s="149"/>
      <c r="M91" s="149"/>
      <c r="N91" s="149"/>
      <c r="O91" s="149"/>
      <c r="P91" s="149"/>
      <c r="Q91" s="149"/>
      <c r="R91" s="149"/>
      <c r="S91" s="149"/>
      <c r="T91" s="149"/>
      <c r="U91" s="149"/>
      <c r="V91" s="149"/>
      <c r="W91" s="149"/>
      <c r="X91" s="149"/>
      <c r="Y91" s="149"/>
      <c r="Z91" s="149"/>
    </row>
    <row r="92" spans="1:26">
      <c r="A92" s="334"/>
      <c r="B92" s="334"/>
      <c r="C92" s="334"/>
      <c r="D92" s="334"/>
      <c r="E92" s="334"/>
      <c r="F92" s="334"/>
      <c r="G92" s="334"/>
      <c r="H92" s="334"/>
      <c r="I92" s="334"/>
      <c r="J92" s="334"/>
      <c r="K92" s="334"/>
      <c r="L92" s="149"/>
      <c r="M92" s="149"/>
      <c r="N92" s="149"/>
      <c r="O92" s="149"/>
      <c r="P92" s="149"/>
      <c r="Q92" s="149"/>
      <c r="R92" s="149"/>
      <c r="S92" s="149"/>
      <c r="T92" s="149"/>
      <c r="U92" s="149"/>
      <c r="V92" s="149"/>
      <c r="W92" s="149"/>
      <c r="X92" s="149"/>
      <c r="Y92" s="149"/>
      <c r="Z92" s="149"/>
    </row>
    <row r="93" spans="1:26">
      <c r="A93" s="334"/>
      <c r="B93" s="334"/>
      <c r="C93" s="334"/>
      <c r="D93" s="334"/>
      <c r="E93" s="334"/>
      <c r="F93" s="334"/>
      <c r="G93" s="334"/>
      <c r="H93" s="334"/>
      <c r="I93" s="334"/>
      <c r="J93" s="334"/>
      <c r="K93" s="334"/>
      <c r="L93" s="149"/>
      <c r="M93" s="149"/>
      <c r="N93" s="149"/>
      <c r="O93" s="149"/>
      <c r="P93" s="149"/>
      <c r="Q93" s="149"/>
      <c r="R93" s="149"/>
      <c r="S93" s="149"/>
      <c r="T93" s="149"/>
      <c r="U93" s="149"/>
      <c r="V93" s="149"/>
      <c r="W93" s="149"/>
      <c r="X93" s="149"/>
      <c r="Y93" s="149"/>
      <c r="Z93" s="149"/>
    </row>
    <row r="94" spans="1:26">
      <c r="A94" s="334"/>
      <c r="B94" s="334"/>
      <c r="C94" s="334"/>
      <c r="D94" s="334"/>
      <c r="E94" s="334"/>
      <c r="F94" s="334"/>
      <c r="G94" s="334"/>
      <c r="H94" s="334"/>
      <c r="I94" s="334"/>
      <c r="J94" s="334"/>
      <c r="K94" s="334"/>
      <c r="L94" s="149"/>
      <c r="M94" s="149"/>
      <c r="N94" s="149"/>
      <c r="O94" s="149"/>
      <c r="P94" s="149"/>
      <c r="Q94" s="149"/>
      <c r="R94" s="149"/>
      <c r="S94" s="149"/>
      <c r="T94" s="149"/>
      <c r="U94" s="149"/>
      <c r="V94" s="149"/>
      <c r="W94" s="149"/>
      <c r="X94" s="149"/>
      <c r="Y94" s="149"/>
      <c r="Z94" s="149"/>
    </row>
    <row r="95" spans="1:26">
      <c r="A95" s="334"/>
      <c r="B95" s="334"/>
      <c r="C95" s="334"/>
      <c r="D95" s="334"/>
      <c r="E95" s="334"/>
      <c r="F95" s="334"/>
      <c r="G95" s="334"/>
      <c r="H95" s="334"/>
      <c r="I95" s="334"/>
      <c r="J95" s="334"/>
      <c r="K95" s="334"/>
      <c r="L95" s="149"/>
      <c r="M95" s="149"/>
      <c r="N95" s="149"/>
      <c r="O95" s="149"/>
      <c r="P95" s="149"/>
      <c r="Q95" s="149"/>
      <c r="R95" s="149"/>
      <c r="S95" s="149"/>
      <c r="T95" s="149"/>
      <c r="U95" s="149"/>
      <c r="V95" s="149"/>
      <c r="W95" s="149"/>
      <c r="X95" s="149"/>
      <c r="Y95" s="149"/>
      <c r="Z95" s="149"/>
    </row>
    <row r="96" spans="1:26">
      <c r="A96" s="334"/>
      <c r="B96" s="334"/>
      <c r="C96" s="334"/>
      <c r="D96" s="334"/>
      <c r="E96" s="334"/>
      <c r="F96" s="334"/>
      <c r="G96" s="334"/>
      <c r="H96" s="334"/>
      <c r="I96" s="334"/>
      <c r="J96" s="334"/>
      <c r="K96" s="334"/>
      <c r="L96" s="149"/>
      <c r="M96" s="149"/>
      <c r="N96" s="149"/>
      <c r="O96" s="149"/>
      <c r="P96" s="149"/>
      <c r="Q96" s="149"/>
      <c r="R96" s="149"/>
      <c r="S96" s="149"/>
      <c r="T96" s="149"/>
      <c r="U96" s="149"/>
      <c r="V96" s="149"/>
      <c r="W96" s="149"/>
      <c r="X96" s="149"/>
      <c r="Y96" s="149"/>
      <c r="Z96" s="149"/>
    </row>
    <row r="97" spans="1:26">
      <c r="A97" s="334"/>
      <c r="B97" s="334"/>
      <c r="C97" s="334"/>
      <c r="D97" s="334"/>
      <c r="E97" s="334"/>
      <c r="F97" s="334"/>
      <c r="G97" s="334"/>
      <c r="H97" s="334"/>
      <c r="I97" s="334"/>
      <c r="J97" s="334"/>
      <c r="K97" s="334"/>
      <c r="L97" s="149"/>
      <c r="M97" s="149"/>
      <c r="N97" s="149"/>
      <c r="O97" s="149"/>
      <c r="P97" s="149"/>
      <c r="Q97" s="149"/>
      <c r="R97" s="149"/>
      <c r="S97" s="149"/>
      <c r="T97" s="149"/>
      <c r="U97" s="149"/>
      <c r="V97" s="149"/>
      <c r="W97" s="149"/>
      <c r="X97" s="149"/>
      <c r="Y97" s="149"/>
      <c r="Z97" s="149"/>
    </row>
    <row r="98" spans="1:26">
      <c r="A98" s="334"/>
      <c r="B98" s="334"/>
      <c r="C98" s="334"/>
      <c r="D98" s="334"/>
      <c r="E98" s="334"/>
      <c r="F98" s="334"/>
      <c r="G98" s="334"/>
      <c r="H98" s="334"/>
      <c r="I98" s="334"/>
      <c r="J98" s="334"/>
      <c r="K98" s="334"/>
      <c r="L98" s="149"/>
      <c r="M98" s="149"/>
      <c r="N98" s="149"/>
      <c r="O98" s="149"/>
      <c r="P98" s="149"/>
      <c r="Q98" s="149"/>
      <c r="R98" s="149"/>
      <c r="S98" s="149"/>
      <c r="T98" s="149"/>
      <c r="U98" s="149"/>
      <c r="V98" s="149"/>
      <c r="W98" s="149"/>
      <c r="X98" s="149"/>
      <c r="Y98" s="149"/>
      <c r="Z98" s="149"/>
    </row>
    <row r="99" spans="1:26">
      <c r="A99" s="334"/>
      <c r="B99" s="334"/>
      <c r="C99" s="334"/>
      <c r="D99" s="334"/>
      <c r="E99" s="334"/>
      <c r="F99" s="334"/>
      <c r="G99" s="334"/>
      <c r="H99" s="334"/>
      <c r="I99" s="334"/>
      <c r="J99" s="334"/>
      <c r="K99" s="334"/>
      <c r="L99" s="149"/>
      <c r="M99" s="149"/>
      <c r="N99" s="149"/>
      <c r="O99" s="149"/>
      <c r="P99" s="149"/>
      <c r="Q99" s="149"/>
      <c r="R99" s="149"/>
      <c r="S99" s="149"/>
      <c r="T99" s="149"/>
      <c r="U99" s="149"/>
      <c r="V99" s="149"/>
      <c r="W99" s="149"/>
      <c r="X99" s="149"/>
      <c r="Y99" s="149"/>
      <c r="Z99" s="149"/>
    </row>
    <row r="100" spans="1:26">
      <c r="A100" s="334"/>
      <c r="B100" s="334"/>
      <c r="C100" s="334"/>
      <c r="D100" s="334"/>
      <c r="E100" s="334"/>
      <c r="F100" s="334"/>
      <c r="G100" s="334"/>
      <c r="H100" s="334"/>
      <c r="I100" s="334"/>
      <c r="J100" s="334"/>
      <c r="K100" s="334"/>
      <c r="L100" s="149"/>
      <c r="M100" s="149"/>
      <c r="N100" s="149"/>
      <c r="O100" s="149"/>
      <c r="P100" s="149"/>
      <c r="Q100" s="149"/>
      <c r="R100" s="149"/>
      <c r="S100" s="149"/>
      <c r="T100" s="149"/>
      <c r="U100" s="149"/>
      <c r="V100" s="149"/>
      <c r="W100" s="149"/>
      <c r="X100" s="149"/>
      <c r="Y100" s="149"/>
      <c r="Z100" s="149"/>
    </row>
    <row r="101" spans="1:26">
      <c r="A101" s="334"/>
      <c r="B101" s="334"/>
      <c r="C101" s="334"/>
      <c r="D101" s="334"/>
      <c r="E101" s="334"/>
      <c r="F101" s="334"/>
      <c r="G101" s="334"/>
      <c r="H101" s="334"/>
      <c r="I101" s="334"/>
      <c r="J101" s="334"/>
      <c r="K101" s="334"/>
      <c r="L101" s="149"/>
      <c r="M101" s="149"/>
      <c r="N101" s="149"/>
      <c r="O101" s="149"/>
      <c r="P101" s="149"/>
      <c r="Q101" s="149"/>
      <c r="R101" s="149"/>
      <c r="S101" s="149"/>
      <c r="T101" s="149"/>
      <c r="U101" s="149"/>
      <c r="V101" s="149"/>
      <c r="W101" s="149"/>
      <c r="X101" s="149"/>
      <c r="Y101" s="149"/>
      <c r="Z101" s="149"/>
    </row>
    <row r="102" spans="1:26">
      <c r="A102" s="334"/>
      <c r="B102" s="334"/>
      <c r="C102" s="334"/>
      <c r="D102" s="334"/>
      <c r="E102" s="334"/>
      <c r="F102" s="334"/>
      <c r="G102" s="334"/>
      <c r="H102" s="334"/>
      <c r="I102" s="334"/>
      <c r="J102" s="334"/>
      <c r="K102" s="334"/>
      <c r="L102" s="149"/>
      <c r="M102" s="149"/>
      <c r="N102" s="149"/>
      <c r="O102" s="149"/>
      <c r="P102" s="149"/>
      <c r="Q102" s="149"/>
      <c r="R102" s="149"/>
      <c r="S102" s="149"/>
      <c r="T102" s="149"/>
      <c r="U102" s="149"/>
      <c r="V102" s="149"/>
      <c r="W102" s="149"/>
      <c r="X102" s="149"/>
      <c r="Y102" s="149"/>
      <c r="Z102" s="149"/>
    </row>
    <row r="103" spans="1:26">
      <c r="A103" s="334"/>
      <c r="B103" s="334"/>
      <c r="C103" s="334"/>
      <c r="D103" s="334"/>
      <c r="E103" s="334"/>
      <c r="F103" s="334"/>
      <c r="G103" s="334"/>
      <c r="H103" s="334"/>
      <c r="I103" s="334"/>
      <c r="J103" s="334"/>
      <c r="K103" s="334"/>
      <c r="L103" s="149"/>
      <c r="M103" s="149"/>
      <c r="N103" s="149"/>
      <c r="O103" s="149"/>
      <c r="P103" s="149"/>
      <c r="Q103" s="149"/>
      <c r="R103" s="149"/>
      <c r="S103" s="149"/>
      <c r="T103" s="149"/>
      <c r="U103" s="149"/>
      <c r="V103" s="149"/>
      <c r="W103" s="149"/>
      <c r="X103" s="149"/>
      <c r="Y103" s="149"/>
      <c r="Z103" s="149"/>
    </row>
    <row r="104" spans="1:26">
      <c r="A104" s="334"/>
      <c r="B104" s="334"/>
      <c r="C104" s="334"/>
      <c r="D104" s="334"/>
      <c r="E104" s="334"/>
      <c r="F104" s="334"/>
      <c r="G104" s="334"/>
      <c r="H104" s="334"/>
      <c r="I104" s="334"/>
      <c r="J104" s="334"/>
      <c r="K104" s="334"/>
      <c r="L104" s="149"/>
      <c r="M104" s="149"/>
      <c r="N104" s="149"/>
      <c r="O104" s="149"/>
      <c r="P104" s="149"/>
      <c r="Q104" s="149"/>
      <c r="R104" s="149"/>
      <c r="S104" s="149"/>
      <c r="T104" s="149"/>
      <c r="U104" s="149"/>
      <c r="V104" s="149"/>
      <c r="W104" s="149"/>
      <c r="X104" s="149"/>
      <c r="Y104" s="149"/>
      <c r="Z104" s="149"/>
    </row>
    <row r="105" spans="1:26">
      <c r="A105" s="334"/>
      <c r="B105" s="334"/>
      <c r="C105" s="334"/>
      <c r="D105" s="334"/>
      <c r="E105" s="334"/>
      <c r="F105" s="334"/>
      <c r="G105" s="334"/>
      <c r="H105" s="334"/>
      <c r="I105" s="334"/>
      <c r="J105" s="334"/>
      <c r="K105" s="334"/>
      <c r="L105" s="149"/>
      <c r="M105" s="149"/>
      <c r="N105" s="149"/>
      <c r="O105" s="149"/>
      <c r="P105" s="149"/>
      <c r="Q105" s="149"/>
      <c r="R105" s="149"/>
      <c r="S105" s="149"/>
      <c r="T105" s="149"/>
      <c r="U105" s="149"/>
      <c r="V105" s="149"/>
      <c r="W105" s="149"/>
      <c r="X105" s="149"/>
      <c r="Y105" s="149"/>
      <c r="Z105" s="149"/>
    </row>
    <row r="106" spans="1:26">
      <c r="A106" s="334"/>
      <c r="B106" s="334"/>
      <c r="C106" s="334"/>
      <c r="D106" s="334"/>
      <c r="E106" s="334"/>
      <c r="F106" s="334"/>
      <c r="G106" s="334"/>
      <c r="H106" s="334"/>
      <c r="I106" s="334"/>
      <c r="J106" s="334"/>
      <c r="K106" s="334"/>
      <c r="L106" s="149"/>
      <c r="M106" s="149"/>
      <c r="N106" s="149"/>
      <c r="O106" s="149"/>
      <c r="P106" s="149"/>
      <c r="Q106" s="149"/>
      <c r="R106" s="149"/>
      <c r="S106" s="149"/>
      <c r="T106" s="149"/>
      <c r="U106" s="149"/>
      <c r="V106" s="149"/>
      <c r="W106" s="149"/>
      <c r="X106" s="149"/>
      <c r="Y106" s="149"/>
      <c r="Z106" s="149"/>
    </row>
    <row r="107" spans="1:26">
      <c r="A107" s="334"/>
      <c r="B107" s="334"/>
      <c r="C107" s="334"/>
      <c r="D107" s="334"/>
      <c r="E107" s="334"/>
      <c r="F107" s="334"/>
      <c r="G107" s="334"/>
      <c r="H107" s="334"/>
      <c r="I107" s="334"/>
      <c r="J107" s="334"/>
      <c r="K107" s="334"/>
      <c r="L107" s="149"/>
      <c r="M107" s="149"/>
      <c r="N107" s="149"/>
      <c r="O107" s="149"/>
      <c r="P107" s="149"/>
      <c r="Q107" s="149"/>
      <c r="R107" s="149"/>
      <c r="S107" s="149"/>
      <c r="T107" s="149"/>
      <c r="U107" s="149"/>
      <c r="V107" s="149"/>
      <c r="W107" s="149"/>
      <c r="X107" s="149"/>
      <c r="Y107" s="149"/>
      <c r="Z107" s="149"/>
    </row>
    <row r="108" spans="1:26">
      <c r="A108" s="334"/>
      <c r="B108" s="334"/>
      <c r="C108" s="334"/>
      <c r="D108" s="334"/>
      <c r="E108" s="334"/>
      <c r="F108" s="334"/>
      <c r="G108" s="334"/>
      <c r="H108" s="334"/>
      <c r="I108" s="334"/>
      <c r="J108" s="334"/>
      <c r="K108" s="334"/>
      <c r="L108" s="149"/>
      <c r="M108" s="149"/>
      <c r="N108" s="149"/>
      <c r="O108" s="149"/>
      <c r="P108" s="149"/>
      <c r="Q108" s="149"/>
      <c r="R108" s="149"/>
      <c r="S108" s="149"/>
      <c r="T108" s="149"/>
      <c r="U108" s="149"/>
      <c r="V108" s="149"/>
      <c r="W108" s="149"/>
      <c r="X108" s="149"/>
      <c r="Y108" s="149"/>
      <c r="Z108" s="149"/>
    </row>
    <row r="109" spans="1:26">
      <c r="A109" s="334"/>
      <c r="B109" s="334"/>
      <c r="C109" s="334"/>
      <c r="D109" s="334"/>
      <c r="E109" s="334"/>
      <c r="F109" s="334"/>
      <c r="G109" s="334"/>
      <c r="H109" s="334"/>
      <c r="I109" s="334"/>
      <c r="J109" s="334"/>
      <c r="K109" s="334"/>
      <c r="L109" s="149"/>
      <c r="M109" s="149"/>
      <c r="N109" s="149"/>
      <c r="O109" s="149"/>
      <c r="P109" s="149"/>
      <c r="Q109" s="149"/>
      <c r="R109" s="149"/>
      <c r="S109" s="149"/>
      <c r="T109" s="149"/>
      <c r="U109" s="149"/>
      <c r="V109" s="149"/>
      <c r="W109" s="149"/>
      <c r="X109" s="149"/>
      <c r="Y109" s="149"/>
      <c r="Z109" s="149"/>
    </row>
    <row r="110" spans="1:26">
      <c r="A110" s="334"/>
      <c r="B110" s="334"/>
      <c r="C110" s="334"/>
      <c r="D110" s="334"/>
      <c r="E110" s="334"/>
      <c r="F110" s="334"/>
      <c r="G110" s="334"/>
      <c r="H110" s="334"/>
      <c r="I110" s="334"/>
      <c r="J110" s="334"/>
      <c r="K110" s="334"/>
      <c r="L110" s="149"/>
      <c r="M110" s="149"/>
      <c r="N110" s="149"/>
      <c r="O110" s="149"/>
      <c r="P110" s="149"/>
      <c r="Q110" s="149"/>
      <c r="R110" s="149"/>
      <c r="S110" s="149"/>
      <c r="T110" s="149"/>
      <c r="U110" s="149"/>
      <c r="V110" s="149"/>
      <c r="W110" s="149"/>
      <c r="X110" s="149"/>
      <c r="Y110" s="149"/>
      <c r="Z110" s="149"/>
    </row>
    <row r="111" spans="1:26">
      <c r="A111" s="334"/>
      <c r="B111" s="334"/>
      <c r="C111" s="334"/>
      <c r="D111" s="334"/>
      <c r="E111" s="334"/>
      <c r="F111" s="334"/>
      <c r="G111" s="334"/>
      <c r="H111" s="334"/>
      <c r="I111" s="334"/>
      <c r="J111" s="334"/>
      <c r="K111" s="334"/>
      <c r="L111" s="149"/>
      <c r="M111" s="149"/>
      <c r="N111" s="149"/>
      <c r="O111" s="149"/>
      <c r="P111" s="149"/>
      <c r="Q111" s="149"/>
      <c r="R111" s="149"/>
      <c r="S111" s="149"/>
      <c r="T111" s="149"/>
      <c r="U111" s="149"/>
      <c r="V111" s="149"/>
      <c r="W111" s="149"/>
      <c r="X111" s="149"/>
      <c r="Y111" s="149"/>
      <c r="Z111" s="149"/>
    </row>
    <row r="112" spans="1:26">
      <c r="A112" s="334"/>
      <c r="B112" s="334"/>
      <c r="C112" s="334"/>
      <c r="D112" s="334"/>
      <c r="E112" s="334"/>
      <c r="F112" s="334"/>
      <c r="G112" s="334"/>
      <c r="H112" s="334"/>
      <c r="I112" s="334"/>
      <c r="J112" s="334"/>
      <c r="K112" s="334"/>
      <c r="L112" s="149"/>
      <c r="M112" s="149"/>
      <c r="N112" s="149"/>
      <c r="O112" s="149"/>
      <c r="P112" s="149"/>
      <c r="Q112" s="149"/>
      <c r="R112" s="149"/>
      <c r="S112" s="149"/>
      <c r="T112" s="149"/>
      <c r="U112" s="149"/>
      <c r="V112" s="149"/>
      <c r="W112" s="149"/>
      <c r="X112" s="149"/>
      <c r="Y112" s="149"/>
      <c r="Z112" s="149"/>
    </row>
    <row r="113" spans="1:26">
      <c r="A113" s="334"/>
      <c r="B113" s="334"/>
      <c r="C113" s="334"/>
      <c r="D113" s="334"/>
      <c r="E113" s="334"/>
      <c r="F113" s="334"/>
      <c r="G113" s="334"/>
      <c r="H113" s="334"/>
      <c r="I113" s="334"/>
      <c r="J113" s="334"/>
      <c r="K113" s="334"/>
      <c r="L113" s="149"/>
      <c r="M113" s="149"/>
      <c r="N113" s="149"/>
      <c r="O113" s="149"/>
      <c r="P113" s="149"/>
      <c r="Q113" s="149"/>
      <c r="R113" s="149"/>
      <c r="S113" s="149"/>
      <c r="T113" s="149"/>
      <c r="U113" s="149"/>
      <c r="V113" s="149"/>
      <c r="W113" s="149"/>
      <c r="X113" s="149"/>
      <c r="Y113" s="149"/>
      <c r="Z113" s="149"/>
    </row>
    <row r="114" spans="1:26">
      <c r="A114" s="334"/>
      <c r="B114" s="334"/>
      <c r="C114" s="334"/>
      <c r="D114" s="334"/>
      <c r="E114" s="334"/>
      <c r="F114" s="334"/>
      <c r="G114" s="334"/>
      <c r="H114" s="334"/>
      <c r="I114" s="334"/>
      <c r="J114" s="334"/>
      <c r="K114" s="334"/>
      <c r="L114" s="149"/>
      <c r="M114" s="149"/>
      <c r="N114" s="149"/>
      <c r="O114" s="149"/>
      <c r="P114" s="149"/>
      <c r="Q114" s="149"/>
      <c r="R114" s="149"/>
      <c r="S114" s="149"/>
      <c r="T114" s="149"/>
      <c r="U114" s="149"/>
      <c r="V114" s="149"/>
      <c r="W114" s="149"/>
      <c r="X114" s="149"/>
      <c r="Y114" s="149"/>
      <c r="Z114" s="149"/>
    </row>
    <row r="115" spans="1:26">
      <c r="A115" s="334"/>
      <c r="B115" s="334"/>
      <c r="C115" s="334"/>
      <c r="D115" s="334"/>
      <c r="E115" s="334"/>
      <c r="F115" s="334"/>
      <c r="G115" s="334"/>
      <c r="H115" s="334"/>
      <c r="I115" s="334"/>
      <c r="J115" s="334"/>
      <c r="K115" s="334"/>
      <c r="L115" s="149"/>
      <c r="M115" s="149"/>
      <c r="N115" s="149"/>
      <c r="O115" s="149"/>
      <c r="P115" s="149"/>
      <c r="Q115" s="149"/>
      <c r="R115" s="149"/>
      <c r="S115" s="149"/>
      <c r="T115" s="149"/>
      <c r="U115" s="149"/>
      <c r="V115" s="149"/>
      <c r="W115" s="149"/>
      <c r="X115" s="149"/>
      <c r="Y115" s="149"/>
      <c r="Z115" s="149"/>
    </row>
    <row r="116" spans="1:26">
      <c r="A116" s="334"/>
      <c r="B116" s="334"/>
      <c r="C116" s="334"/>
      <c r="D116" s="334"/>
      <c r="E116" s="334"/>
      <c r="F116" s="334"/>
      <c r="G116" s="334"/>
      <c r="H116" s="334"/>
      <c r="I116" s="334"/>
      <c r="J116" s="334"/>
      <c r="K116" s="334"/>
      <c r="L116" s="149"/>
      <c r="M116" s="149"/>
      <c r="N116" s="149"/>
      <c r="O116" s="149"/>
      <c r="P116" s="149"/>
      <c r="Q116" s="149"/>
      <c r="R116" s="149"/>
      <c r="S116" s="149"/>
      <c r="T116" s="149"/>
      <c r="U116" s="149"/>
      <c r="V116" s="149"/>
      <c r="W116" s="149"/>
      <c r="X116" s="149"/>
      <c r="Y116" s="149"/>
      <c r="Z116" s="149"/>
    </row>
    <row r="117" spans="1:26">
      <c r="A117" s="334"/>
      <c r="B117" s="334"/>
      <c r="C117" s="334"/>
      <c r="D117" s="334"/>
      <c r="E117" s="334"/>
      <c r="F117" s="334"/>
      <c r="G117" s="334"/>
      <c r="H117" s="334"/>
      <c r="I117" s="334"/>
      <c r="J117" s="334"/>
      <c r="K117" s="334"/>
      <c r="L117" s="149"/>
      <c r="M117" s="149"/>
      <c r="N117" s="149"/>
      <c r="O117" s="149"/>
      <c r="P117" s="149"/>
      <c r="Q117" s="149"/>
      <c r="R117" s="149"/>
      <c r="S117" s="149"/>
      <c r="T117" s="149"/>
      <c r="U117" s="149"/>
      <c r="V117" s="149"/>
      <c r="W117" s="149"/>
      <c r="X117" s="149"/>
      <c r="Y117" s="149"/>
      <c r="Z117" s="149"/>
    </row>
    <row r="118" spans="1:26">
      <c r="A118" s="334"/>
      <c r="B118" s="334"/>
      <c r="C118" s="334"/>
      <c r="D118" s="334"/>
      <c r="E118" s="334"/>
      <c r="F118" s="334"/>
      <c r="G118" s="334"/>
      <c r="H118" s="334"/>
      <c r="I118" s="334"/>
      <c r="J118" s="334"/>
      <c r="K118" s="334"/>
      <c r="L118" s="149"/>
      <c r="M118" s="149"/>
      <c r="N118" s="149"/>
      <c r="O118" s="149"/>
      <c r="P118" s="149"/>
      <c r="Q118" s="149"/>
      <c r="R118" s="149"/>
      <c r="S118" s="149"/>
      <c r="T118" s="149"/>
      <c r="U118" s="149"/>
      <c r="V118" s="149"/>
      <c r="W118" s="149"/>
      <c r="X118" s="149"/>
      <c r="Y118" s="149"/>
      <c r="Z118" s="149"/>
    </row>
    <row r="119" spans="1:26">
      <c r="A119" s="334"/>
      <c r="B119" s="334"/>
      <c r="C119" s="334"/>
      <c r="D119" s="334"/>
      <c r="E119" s="334"/>
      <c r="F119" s="334"/>
      <c r="G119" s="334"/>
      <c r="H119" s="334"/>
      <c r="I119" s="334"/>
      <c r="J119" s="334"/>
      <c r="K119" s="334"/>
      <c r="L119" s="149"/>
      <c r="M119" s="149"/>
      <c r="N119" s="149"/>
      <c r="O119" s="149"/>
      <c r="P119" s="149"/>
      <c r="Q119" s="149"/>
      <c r="R119" s="149"/>
      <c r="S119" s="149"/>
      <c r="T119" s="149"/>
      <c r="U119" s="149"/>
      <c r="V119" s="149"/>
      <c r="W119" s="149"/>
      <c r="X119" s="149"/>
      <c r="Y119" s="149"/>
      <c r="Z119" s="149"/>
    </row>
    <row r="120" spans="1:26">
      <c r="A120" s="334"/>
      <c r="B120" s="334"/>
      <c r="C120" s="334"/>
      <c r="D120" s="334"/>
      <c r="E120" s="334"/>
      <c r="F120" s="334"/>
      <c r="G120" s="334"/>
      <c r="H120" s="334"/>
      <c r="I120" s="334"/>
      <c r="J120" s="334"/>
      <c r="K120" s="334"/>
      <c r="L120" s="149"/>
      <c r="M120" s="149"/>
      <c r="N120" s="149"/>
      <c r="O120" s="149"/>
      <c r="P120" s="149"/>
      <c r="Q120" s="149"/>
      <c r="R120" s="149"/>
      <c r="S120" s="149"/>
      <c r="T120" s="149"/>
      <c r="U120" s="149"/>
      <c r="V120" s="149"/>
      <c r="W120" s="149"/>
      <c r="X120" s="149"/>
      <c r="Y120" s="149"/>
      <c r="Z120" s="149"/>
    </row>
    <row r="121" spans="1:26">
      <c r="A121" s="334"/>
      <c r="B121" s="334"/>
      <c r="C121" s="334"/>
      <c r="D121" s="334"/>
      <c r="E121" s="334"/>
      <c r="F121" s="334"/>
      <c r="G121" s="334"/>
      <c r="H121" s="334"/>
      <c r="I121" s="334"/>
      <c r="J121" s="334"/>
      <c r="K121" s="334"/>
      <c r="L121" s="149"/>
      <c r="M121" s="149"/>
      <c r="N121" s="149"/>
      <c r="O121" s="149"/>
      <c r="P121" s="149"/>
      <c r="Q121" s="149"/>
      <c r="R121" s="149"/>
      <c r="S121" s="149"/>
      <c r="T121" s="149"/>
      <c r="U121" s="149"/>
      <c r="V121" s="149"/>
      <c r="W121" s="149"/>
      <c r="X121" s="149"/>
      <c r="Y121" s="149"/>
      <c r="Z121" s="149"/>
    </row>
    <row r="122" spans="1:26">
      <c r="A122" s="334"/>
      <c r="B122" s="334"/>
      <c r="C122" s="334"/>
      <c r="D122" s="334"/>
      <c r="E122" s="334"/>
      <c r="F122" s="334"/>
      <c r="G122" s="334"/>
      <c r="H122" s="334"/>
      <c r="I122" s="334"/>
      <c r="J122" s="334"/>
      <c r="K122" s="334"/>
      <c r="L122" s="149"/>
      <c r="M122" s="149"/>
      <c r="N122" s="149"/>
      <c r="O122" s="149"/>
      <c r="P122" s="149"/>
      <c r="Q122" s="149"/>
      <c r="R122" s="149"/>
      <c r="S122" s="149"/>
      <c r="T122" s="149"/>
      <c r="U122" s="149"/>
      <c r="V122" s="149"/>
      <c r="W122" s="149"/>
      <c r="X122" s="149"/>
      <c r="Y122" s="149"/>
      <c r="Z122" s="149"/>
    </row>
    <row r="123" spans="1:26">
      <c r="A123" s="334"/>
      <c r="B123" s="334"/>
      <c r="C123" s="334"/>
      <c r="D123" s="334"/>
      <c r="E123" s="334"/>
      <c r="F123" s="334"/>
      <c r="G123" s="334"/>
      <c r="H123" s="334"/>
      <c r="I123" s="334"/>
      <c r="J123" s="334"/>
      <c r="K123" s="334"/>
      <c r="L123" s="149"/>
      <c r="M123" s="149"/>
      <c r="N123" s="149"/>
      <c r="O123" s="149"/>
      <c r="P123" s="149"/>
      <c r="Q123" s="149"/>
      <c r="R123" s="149"/>
      <c r="S123" s="149"/>
      <c r="T123" s="149"/>
      <c r="U123" s="149"/>
      <c r="V123" s="149"/>
      <c r="W123" s="149"/>
      <c r="X123" s="149"/>
      <c r="Y123" s="149"/>
      <c r="Z123" s="149"/>
    </row>
    <row r="124" spans="1:26">
      <c r="A124" s="334"/>
      <c r="B124" s="334"/>
      <c r="C124" s="334"/>
      <c r="D124" s="334"/>
      <c r="E124" s="334"/>
      <c r="F124" s="334"/>
      <c r="G124" s="334"/>
      <c r="H124" s="334"/>
      <c r="I124" s="334"/>
      <c r="J124" s="334"/>
      <c r="K124" s="334"/>
      <c r="L124" s="149"/>
      <c r="M124" s="149"/>
      <c r="N124" s="149"/>
      <c r="O124" s="149"/>
      <c r="P124" s="149"/>
      <c r="Q124" s="149"/>
      <c r="R124" s="149"/>
      <c r="S124" s="149"/>
      <c r="T124" s="149"/>
      <c r="U124" s="149"/>
      <c r="V124" s="149"/>
      <c r="W124" s="149"/>
      <c r="X124" s="149"/>
      <c r="Y124" s="149"/>
      <c r="Z124" s="149"/>
    </row>
    <row r="125" spans="1:26">
      <c r="A125" s="334"/>
      <c r="B125" s="334"/>
      <c r="C125" s="334"/>
      <c r="D125" s="334"/>
      <c r="E125" s="334"/>
      <c r="F125" s="334"/>
      <c r="G125" s="334"/>
      <c r="H125" s="334"/>
      <c r="I125" s="334"/>
      <c r="J125" s="334"/>
      <c r="K125" s="334"/>
      <c r="L125" s="149"/>
      <c r="M125" s="149"/>
      <c r="N125" s="149"/>
      <c r="O125" s="149"/>
      <c r="P125" s="149"/>
      <c r="Q125" s="149"/>
      <c r="R125" s="149"/>
      <c r="S125" s="149"/>
      <c r="T125" s="149"/>
      <c r="U125" s="149"/>
      <c r="V125" s="149"/>
      <c r="W125" s="149"/>
      <c r="X125" s="149"/>
      <c r="Y125" s="149"/>
      <c r="Z125" s="149"/>
    </row>
    <row r="126" spans="1:26">
      <c r="A126" s="334"/>
      <c r="B126" s="334"/>
      <c r="C126" s="334"/>
      <c r="D126" s="334"/>
      <c r="E126" s="334"/>
      <c r="F126" s="334"/>
      <c r="G126" s="334"/>
      <c r="H126" s="334"/>
      <c r="I126" s="334"/>
      <c r="J126" s="334"/>
      <c r="K126" s="334"/>
      <c r="L126" s="149"/>
      <c r="M126" s="149"/>
      <c r="N126" s="149"/>
      <c r="O126" s="149"/>
      <c r="P126" s="149"/>
      <c r="Q126" s="149"/>
      <c r="R126" s="149"/>
      <c r="S126" s="149"/>
      <c r="T126" s="149"/>
      <c r="U126" s="149"/>
      <c r="V126" s="149"/>
      <c r="W126" s="149"/>
      <c r="X126" s="149"/>
      <c r="Y126" s="149"/>
      <c r="Z126" s="149"/>
    </row>
    <row r="127" spans="1:26">
      <c r="A127" s="334"/>
      <c r="B127" s="334"/>
      <c r="C127" s="334"/>
      <c r="D127" s="334"/>
      <c r="E127" s="334"/>
      <c r="F127" s="334"/>
      <c r="G127" s="334"/>
      <c r="H127" s="334"/>
      <c r="I127" s="334"/>
      <c r="J127" s="334"/>
      <c r="K127" s="334"/>
      <c r="L127" s="149"/>
      <c r="M127" s="149"/>
      <c r="N127" s="149"/>
      <c r="O127" s="149"/>
      <c r="P127" s="149"/>
      <c r="Q127" s="149"/>
      <c r="R127" s="149"/>
      <c r="S127" s="149"/>
      <c r="T127" s="149"/>
      <c r="U127" s="149"/>
      <c r="V127" s="149"/>
      <c r="W127" s="149"/>
      <c r="X127" s="149"/>
      <c r="Y127" s="149"/>
      <c r="Z127" s="149"/>
    </row>
    <row r="128" spans="1:26">
      <c r="A128" s="334"/>
      <c r="B128" s="334"/>
      <c r="C128" s="334"/>
      <c r="D128" s="334"/>
      <c r="E128" s="334"/>
      <c r="F128" s="334"/>
      <c r="G128" s="334"/>
      <c r="H128" s="334"/>
      <c r="I128" s="334"/>
      <c r="J128" s="334"/>
      <c r="K128" s="334"/>
      <c r="L128" s="149"/>
      <c r="M128" s="149"/>
      <c r="N128" s="149"/>
      <c r="O128" s="149"/>
      <c r="P128" s="149"/>
      <c r="Q128" s="149"/>
      <c r="R128" s="149"/>
      <c r="S128" s="149"/>
      <c r="T128" s="149"/>
      <c r="U128" s="149"/>
      <c r="V128" s="149"/>
      <c r="W128" s="149"/>
      <c r="X128" s="149"/>
      <c r="Y128" s="149"/>
      <c r="Z128" s="149"/>
    </row>
    <row r="129" spans="1:26">
      <c r="A129" s="334"/>
      <c r="B129" s="334"/>
      <c r="C129" s="334"/>
      <c r="D129" s="334"/>
      <c r="E129" s="334"/>
      <c r="F129" s="334"/>
      <c r="G129" s="334"/>
      <c r="H129" s="334"/>
      <c r="I129" s="334"/>
      <c r="J129" s="334"/>
      <c r="K129" s="334"/>
      <c r="L129" s="149"/>
      <c r="M129" s="149"/>
      <c r="N129" s="149"/>
      <c r="O129" s="149"/>
      <c r="P129" s="149"/>
      <c r="Q129" s="149"/>
      <c r="R129" s="149"/>
      <c r="S129" s="149"/>
      <c r="T129" s="149"/>
      <c r="U129" s="149"/>
      <c r="V129" s="149"/>
      <c r="W129" s="149"/>
      <c r="X129" s="149"/>
      <c r="Y129" s="149"/>
      <c r="Z129" s="149"/>
    </row>
    <row r="130" spans="1:26">
      <c r="A130" s="334"/>
      <c r="B130" s="334"/>
      <c r="C130" s="334"/>
      <c r="D130" s="334"/>
      <c r="E130" s="334"/>
      <c r="F130" s="334"/>
      <c r="G130" s="334"/>
      <c r="H130" s="334"/>
      <c r="I130" s="334"/>
      <c r="J130" s="334"/>
      <c r="K130" s="334"/>
      <c r="L130" s="149"/>
      <c r="M130" s="149"/>
      <c r="N130" s="149"/>
      <c r="O130" s="149"/>
      <c r="P130" s="149"/>
      <c r="Q130" s="149"/>
      <c r="R130" s="149"/>
      <c r="S130" s="149"/>
      <c r="T130" s="149"/>
      <c r="U130" s="149"/>
      <c r="V130" s="149"/>
      <c r="W130" s="149"/>
      <c r="X130" s="149"/>
      <c r="Y130" s="149"/>
      <c r="Z130" s="149"/>
    </row>
    <row r="131" spans="1:26">
      <c r="A131" s="334"/>
      <c r="B131" s="334"/>
      <c r="C131" s="334"/>
      <c r="D131" s="334"/>
      <c r="E131" s="334"/>
      <c r="F131" s="334"/>
      <c r="G131" s="334"/>
      <c r="H131" s="334"/>
      <c r="I131" s="334"/>
      <c r="J131" s="334"/>
      <c r="K131" s="334"/>
      <c r="L131" s="149"/>
      <c r="M131" s="149"/>
      <c r="N131" s="149"/>
      <c r="O131" s="149"/>
      <c r="P131" s="149"/>
      <c r="Q131" s="149"/>
      <c r="R131" s="149"/>
      <c r="S131" s="149"/>
      <c r="T131" s="149"/>
      <c r="U131" s="149"/>
      <c r="V131" s="149"/>
      <c r="W131" s="149"/>
      <c r="X131" s="149"/>
      <c r="Y131" s="149"/>
      <c r="Z131" s="149"/>
    </row>
    <row r="132" spans="1:26">
      <c r="A132" s="334"/>
      <c r="B132" s="334"/>
      <c r="C132" s="334"/>
      <c r="D132" s="334"/>
      <c r="E132" s="334"/>
      <c r="F132" s="334"/>
      <c r="G132" s="334"/>
      <c r="H132" s="334"/>
      <c r="I132" s="334"/>
      <c r="J132" s="334"/>
      <c r="K132" s="334"/>
      <c r="L132" s="149"/>
      <c r="M132" s="149"/>
      <c r="N132" s="149"/>
      <c r="O132" s="149"/>
      <c r="P132" s="149"/>
      <c r="Q132" s="149"/>
      <c r="R132" s="149"/>
      <c r="S132" s="149"/>
      <c r="T132" s="149"/>
      <c r="U132" s="149"/>
      <c r="V132" s="149"/>
      <c r="W132" s="149"/>
      <c r="X132" s="149"/>
      <c r="Y132" s="149"/>
      <c r="Z132" s="149"/>
    </row>
    <row r="133" spans="1:26">
      <c r="A133" s="334"/>
      <c r="B133" s="334"/>
      <c r="C133" s="334"/>
      <c r="D133" s="334"/>
      <c r="E133" s="334"/>
      <c r="F133" s="334"/>
      <c r="G133" s="334"/>
      <c r="H133" s="334"/>
      <c r="I133" s="334"/>
      <c r="J133" s="334"/>
      <c r="K133" s="334"/>
      <c r="L133" s="149"/>
      <c r="M133" s="149"/>
      <c r="N133" s="149"/>
      <c r="O133" s="149"/>
      <c r="P133" s="149"/>
      <c r="Q133" s="149"/>
      <c r="R133" s="149"/>
      <c r="S133" s="149"/>
      <c r="T133" s="149"/>
      <c r="U133" s="149"/>
      <c r="V133" s="149"/>
      <c r="W133" s="149"/>
      <c r="X133" s="149"/>
      <c r="Y133" s="149"/>
      <c r="Z133" s="149"/>
    </row>
    <row r="134" spans="1:26">
      <c r="A134" s="334"/>
      <c r="B134" s="334"/>
      <c r="C134" s="334"/>
      <c r="D134" s="334"/>
      <c r="E134" s="334"/>
      <c r="F134" s="334"/>
      <c r="G134" s="334"/>
      <c r="H134" s="334"/>
      <c r="I134" s="334"/>
      <c r="J134" s="334"/>
      <c r="K134" s="334"/>
      <c r="L134" s="149"/>
      <c r="M134" s="149"/>
      <c r="N134" s="149"/>
      <c r="O134" s="149"/>
      <c r="P134" s="149"/>
      <c r="Q134" s="149"/>
      <c r="R134" s="149"/>
      <c r="S134" s="149"/>
      <c r="T134" s="149"/>
      <c r="U134" s="149"/>
      <c r="V134" s="149"/>
      <c r="W134" s="149"/>
      <c r="X134" s="149"/>
      <c r="Y134" s="149"/>
      <c r="Z134" s="149"/>
    </row>
    <row r="135" spans="1:26">
      <c r="A135" s="334"/>
      <c r="B135" s="334"/>
      <c r="C135" s="334"/>
      <c r="D135" s="334"/>
      <c r="E135" s="334"/>
      <c r="F135" s="334"/>
      <c r="G135" s="334"/>
      <c r="H135" s="334"/>
      <c r="I135" s="334"/>
      <c r="J135" s="334"/>
      <c r="K135" s="334"/>
      <c r="L135" s="149"/>
      <c r="M135" s="149"/>
      <c r="N135" s="149"/>
      <c r="O135" s="149"/>
      <c r="P135" s="149"/>
      <c r="Q135" s="149"/>
      <c r="R135" s="149"/>
      <c r="S135" s="149"/>
      <c r="T135" s="149"/>
      <c r="U135" s="149"/>
      <c r="V135" s="149"/>
      <c r="W135" s="149"/>
      <c r="X135" s="149"/>
      <c r="Y135" s="149"/>
      <c r="Z135" s="149"/>
    </row>
    <row r="136" spans="1:26">
      <c r="A136" s="334"/>
      <c r="B136" s="334"/>
      <c r="C136" s="334"/>
      <c r="D136" s="334"/>
      <c r="E136" s="334"/>
      <c r="F136" s="334"/>
      <c r="G136" s="334"/>
      <c r="H136" s="334"/>
      <c r="I136" s="334"/>
      <c r="J136" s="334"/>
      <c r="K136" s="334"/>
      <c r="L136" s="149"/>
      <c r="M136" s="149"/>
      <c r="N136" s="149"/>
      <c r="O136" s="149"/>
      <c r="P136" s="149"/>
      <c r="Q136" s="149"/>
      <c r="R136" s="149"/>
      <c r="S136" s="149"/>
      <c r="T136" s="149"/>
      <c r="U136" s="149"/>
      <c r="V136" s="149"/>
      <c r="W136" s="149"/>
      <c r="X136" s="149"/>
      <c r="Y136" s="149"/>
      <c r="Z136" s="149"/>
    </row>
    <row r="137" spans="1:26">
      <c r="A137" s="334"/>
      <c r="B137" s="334"/>
      <c r="C137" s="334"/>
      <c r="D137" s="334"/>
      <c r="E137" s="334"/>
      <c r="F137" s="334"/>
      <c r="G137" s="334"/>
      <c r="H137" s="334"/>
      <c r="I137" s="334"/>
      <c r="J137" s="334"/>
      <c r="K137" s="334"/>
      <c r="L137" s="149"/>
      <c r="M137" s="149"/>
      <c r="N137" s="149"/>
      <c r="O137" s="149"/>
      <c r="P137" s="149"/>
      <c r="Q137" s="149"/>
      <c r="R137" s="149"/>
      <c r="S137" s="149"/>
      <c r="T137" s="149"/>
      <c r="U137" s="149"/>
      <c r="V137" s="149"/>
      <c r="W137" s="149"/>
      <c r="X137" s="149"/>
      <c r="Y137" s="149"/>
      <c r="Z137" s="149"/>
    </row>
    <row r="138" spans="1:26">
      <c r="A138" s="334"/>
      <c r="B138" s="334"/>
      <c r="C138" s="334"/>
      <c r="D138" s="334"/>
      <c r="E138" s="334"/>
      <c r="F138" s="334"/>
      <c r="G138" s="334"/>
      <c r="H138" s="334"/>
      <c r="I138" s="334"/>
      <c r="J138" s="334"/>
      <c r="K138" s="334"/>
      <c r="L138" s="149"/>
      <c r="M138" s="149"/>
      <c r="N138" s="149"/>
      <c r="O138" s="149"/>
      <c r="P138" s="149"/>
      <c r="Q138" s="149"/>
      <c r="R138" s="149"/>
      <c r="S138" s="149"/>
      <c r="T138" s="149"/>
      <c r="U138" s="149"/>
      <c r="V138" s="149"/>
      <c r="W138" s="149"/>
      <c r="X138" s="149"/>
      <c r="Y138" s="149"/>
      <c r="Z138" s="149"/>
    </row>
    <row r="139" spans="1:26">
      <c r="A139" s="334"/>
      <c r="B139" s="334"/>
      <c r="C139" s="334"/>
      <c r="D139" s="334"/>
      <c r="E139" s="334"/>
      <c r="F139" s="334"/>
      <c r="G139" s="334"/>
      <c r="H139" s="334"/>
      <c r="I139" s="334"/>
      <c r="J139" s="334"/>
      <c r="K139" s="334"/>
      <c r="L139" s="149"/>
      <c r="M139" s="149"/>
      <c r="N139" s="149"/>
      <c r="O139" s="149"/>
      <c r="P139" s="149"/>
      <c r="Q139" s="149"/>
      <c r="R139" s="149"/>
      <c r="S139" s="149"/>
      <c r="T139" s="149"/>
      <c r="U139" s="149"/>
      <c r="V139" s="149"/>
      <c r="W139" s="149"/>
      <c r="X139" s="149"/>
      <c r="Y139" s="149"/>
      <c r="Z139" s="149"/>
    </row>
    <row r="140" spans="1:26">
      <c r="A140" s="334"/>
      <c r="B140" s="334"/>
      <c r="C140" s="334"/>
      <c r="D140" s="334"/>
      <c r="E140" s="334"/>
      <c r="F140" s="334"/>
      <c r="G140" s="334"/>
      <c r="H140" s="334"/>
      <c r="I140" s="334"/>
      <c r="J140" s="334"/>
      <c r="K140" s="334"/>
      <c r="L140" s="149"/>
      <c r="M140" s="149"/>
      <c r="N140" s="149"/>
      <c r="O140" s="149"/>
      <c r="P140" s="149"/>
      <c r="Q140" s="149"/>
      <c r="R140" s="149"/>
      <c r="S140" s="149"/>
      <c r="T140" s="149"/>
      <c r="U140" s="149"/>
      <c r="V140" s="149"/>
      <c r="W140" s="149"/>
      <c r="X140" s="149"/>
      <c r="Y140" s="149"/>
      <c r="Z140" s="149"/>
    </row>
    <row r="141" spans="1:26">
      <c r="A141" s="334"/>
      <c r="B141" s="334"/>
      <c r="C141" s="334"/>
      <c r="D141" s="334"/>
      <c r="E141" s="334"/>
      <c r="F141" s="334"/>
      <c r="G141" s="334"/>
      <c r="H141" s="334"/>
      <c r="I141" s="334"/>
      <c r="J141" s="334"/>
      <c r="K141" s="334"/>
      <c r="L141" s="149"/>
      <c r="M141" s="149"/>
      <c r="N141" s="149"/>
      <c r="O141" s="149"/>
      <c r="P141" s="149"/>
      <c r="Q141" s="149"/>
      <c r="R141" s="149"/>
      <c r="S141" s="149"/>
      <c r="T141" s="149"/>
      <c r="U141" s="149"/>
      <c r="V141" s="149"/>
      <c r="W141" s="149"/>
      <c r="X141" s="149"/>
      <c r="Y141" s="149"/>
      <c r="Z141" s="149"/>
    </row>
    <row r="142" spans="1:26">
      <c r="A142" s="334"/>
      <c r="B142" s="334"/>
      <c r="C142" s="334"/>
      <c r="D142" s="334"/>
      <c r="E142" s="334"/>
      <c r="F142" s="334"/>
      <c r="G142" s="334"/>
      <c r="H142" s="334"/>
      <c r="I142" s="334"/>
      <c r="J142" s="334"/>
      <c r="K142" s="334"/>
      <c r="L142" s="149"/>
      <c r="M142" s="149"/>
      <c r="N142" s="149"/>
      <c r="O142" s="149"/>
      <c r="P142" s="149"/>
      <c r="Q142" s="149"/>
      <c r="R142" s="149"/>
      <c r="S142" s="149"/>
      <c r="T142" s="149"/>
      <c r="U142" s="149"/>
      <c r="V142" s="149"/>
      <c r="W142" s="149"/>
      <c r="X142" s="149"/>
      <c r="Y142" s="149"/>
      <c r="Z142" s="149"/>
    </row>
    <row r="143" spans="1:26">
      <c r="A143" s="334"/>
      <c r="B143" s="334"/>
      <c r="C143" s="334"/>
      <c r="D143" s="334"/>
      <c r="E143" s="334"/>
      <c r="F143" s="334"/>
      <c r="G143" s="334"/>
      <c r="H143" s="334"/>
      <c r="I143" s="334"/>
      <c r="J143" s="334"/>
      <c r="K143" s="334"/>
      <c r="L143" s="149"/>
      <c r="M143" s="149"/>
      <c r="N143" s="149"/>
      <c r="O143" s="149"/>
      <c r="P143" s="149"/>
      <c r="Q143" s="149"/>
      <c r="R143" s="149"/>
      <c r="S143" s="149"/>
      <c r="T143" s="149"/>
      <c r="U143" s="149"/>
      <c r="V143" s="149"/>
      <c r="W143" s="149"/>
      <c r="X143" s="149"/>
      <c r="Y143" s="149"/>
      <c r="Z143" s="149"/>
    </row>
    <row r="144" spans="1:26">
      <c r="A144" s="334"/>
      <c r="B144" s="334"/>
      <c r="C144" s="334"/>
      <c r="D144" s="334"/>
      <c r="E144" s="334"/>
      <c r="F144" s="334"/>
      <c r="G144" s="334"/>
      <c r="H144" s="334"/>
      <c r="I144" s="334"/>
      <c r="J144" s="334"/>
      <c r="K144" s="334"/>
      <c r="L144" s="149"/>
      <c r="M144" s="149"/>
      <c r="N144" s="149"/>
      <c r="O144" s="149"/>
      <c r="P144" s="149"/>
      <c r="Q144" s="149"/>
      <c r="R144" s="149"/>
      <c r="S144" s="149"/>
      <c r="T144" s="149"/>
      <c r="U144" s="149"/>
      <c r="V144" s="149"/>
      <c r="W144" s="149"/>
      <c r="X144" s="149"/>
      <c r="Y144" s="149"/>
      <c r="Z144" s="149"/>
    </row>
    <row r="145" spans="1:26">
      <c r="A145" s="334"/>
      <c r="B145" s="334"/>
      <c r="C145" s="334"/>
      <c r="D145" s="334"/>
      <c r="E145" s="334"/>
      <c r="F145" s="334"/>
      <c r="G145" s="334"/>
      <c r="H145" s="334"/>
      <c r="I145" s="334"/>
      <c r="J145" s="334"/>
      <c r="K145" s="334"/>
      <c r="L145" s="149"/>
      <c r="M145" s="149"/>
      <c r="N145" s="149"/>
      <c r="O145" s="149"/>
      <c r="P145" s="149"/>
      <c r="Q145" s="149"/>
      <c r="R145" s="149"/>
      <c r="S145" s="149"/>
      <c r="T145" s="149"/>
      <c r="U145" s="149"/>
      <c r="V145" s="149"/>
      <c r="W145" s="149"/>
      <c r="X145" s="149"/>
      <c r="Y145" s="149"/>
      <c r="Z145" s="149"/>
    </row>
    <row r="146" spans="1:26">
      <c r="A146" s="334"/>
      <c r="B146" s="334"/>
      <c r="C146" s="334"/>
      <c r="D146" s="334"/>
      <c r="E146" s="334"/>
      <c r="F146" s="334"/>
      <c r="G146" s="334"/>
      <c r="H146" s="334"/>
      <c r="I146" s="334"/>
      <c r="J146" s="334"/>
      <c r="K146" s="334"/>
      <c r="L146" s="149"/>
      <c r="M146" s="149"/>
      <c r="N146" s="149"/>
      <c r="O146" s="149"/>
      <c r="P146" s="149"/>
      <c r="Q146" s="149"/>
      <c r="R146" s="149"/>
      <c r="S146" s="149"/>
      <c r="T146" s="149"/>
      <c r="U146" s="149"/>
      <c r="V146" s="149"/>
      <c r="W146" s="149"/>
      <c r="X146" s="149"/>
      <c r="Y146" s="149"/>
      <c r="Z146" s="149"/>
    </row>
    <row r="147" spans="1:26">
      <c r="A147" s="334"/>
      <c r="B147" s="334"/>
      <c r="C147" s="334"/>
      <c r="D147" s="334"/>
      <c r="E147" s="334"/>
      <c r="F147" s="334"/>
      <c r="G147" s="334"/>
      <c r="H147" s="334"/>
      <c r="I147" s="334"/>
      <c r="J147" s="334"/>
      <c r="K147" s="334"/>
      <c r="L147" s="149"/>
      <c r="M147" s="149"/>
      <c r="N147" s="149"/>
      <c r="O147" s="149"/>
      <c r="P147" s="149"/>
      <c r="Q147" s="149"/>
      <c r="R147" s="149"/>
      <c r="S147" s="149"/>
      <c r="T147" s="149"/>
      <c r="U147" s="149"/>
      <c r="V147" s="149"/>
      <c r="W147" s="149"/>
      <c r="X147" s="149"/>
      <c r="Y147" s="149"/>
      <c r="Z147" s="149"/>
    </row>
    <row r="148" spans="1:26">
      <c r="A148" s="334"/>
      <c r="B148" s="334"/>
      <c r="C148" s="334"/>
      <c r="D148" s="334"/>
      <c r="E148" s="334"/>
      <c r="F148" s="334"/>
      <c r="G148" s="334"/>
      <c r="H148" s="334"/>
      <c r="I148" s="334"/>
      <c r="J148" s="334"/>
      <c r="K148" s="334"/>
      <c r="L148" s="149"/>
      <c r="M148" s="149"/>
      <c r="N148" s="149"/>
      <c r="O148" s="149"/>
      <c r="P148" s="149"/>
      <c r="Q148" s="149"/>
      <c r="R148" s="149"/>
      <c r="S148" s="149"/>
      <c r="T148" s="149"/>
      <c r="U148" s="149"/>
      <c r="V148" s="149"/>
      <c r="W148" s="149"/>
      <c r="X148" s="149"/>
      <c r="Y148" s="149"/>
      <c r="Z148" s="149"/>
    </row>
    <row r="149" spans="1:26">
      <c r="A149" s="334"/>
      <c r="B149" s="334"/>
      <c r="C149" s="334"/>
      <c r="D149" s="334"/>
      <c r="E149" s="334"/>
      <c r="F149" s="334"/>
      <c r="G149" s="334"/>
      <c r="H149" s="334"/>
      <c r="I149" s="334"/>
      <c r="J149" s="334"/>
      <c r="K149" s="334"/>
      <c r="L149" s="149"/>
      <c r="M149" s="149"/>
      <c r="N149" s="149"/>
      <c r="O149" s="149"/>
      <c r="P149" s="149"/>
      <c r="Q149" s="149"/>
      <c r="R149" s="149"/>
      <c r="S149" s="149"/>
      <c r="T149" s="149"/>
      <c r="U149" s="149"/>
      <c r="V149" s="149"/>
      <c r="W149" s="149"/>
      <c r="X149" s="149"/>
      <c r="Y149" s="149"/>
      <c r="Z149" s="149"/>
    </row>
    <row r="150" spans="1:26">
      <c r="A150" s="334"/>
      <c r="B150" s="334"/>
      <c r="C150" s="334"/>
      <c r="D150" s="334"/>
      <c r="E150" s="334"/>
      <c r="F150" s="334"/>
      <c r="G150" s="334"/>
      <c r="H150" s="334"/>
      <c r="I150" s="334"/>
      <c r="J150" s="334"/>
      <c r="K150" s="334"/>
      <c r="L150" s="149"/>
      <c r="M150" s="149"/>
      <c r="N150" s="149"/>
      <c r="O150" s="149"/>
      <c r="P150" s="149"/>
      <c r="Q150" s="149"/>
      <c r="R150" s="149"/>
      <c r="S150" s="149"/>
      <c r="T150" s="149"/>
      <c r="U150" s="149"/>
      <c r="V150" s="149"/>
      <c r="W150" s="149"/>
      <c r="X150" s="149"/>
      <c r="Y150" s="149"/>
      <c r="Z150" s="149"/>
    </row>
    <row r="151" spans="1:26">
      <c r="A151" s="334"/>
      <c r="B151" s="334"/>
      <c r="C151" s="334"/>
      <c r="D151" s="334"/>
      <c r="E151" s="334"/>
      <c r="F151" s="334"/>
      <c r="G151" s="334"/>
      <c r="H151" s="334"/>
      <c r="I151" s="334"/>
      <c r="J151" s="334"/>
      <c r="K151" s="334"/>
      <c r="L151" s="149"/>
      <c r="M151" s="149"/>
      <c r="N151" s="149"/>
      <c r="O151" s="149"/>
      <c r="P151" s="149"/>
      <c r="Q151" s="149"/>
      <c r="R151" s="149"/>
      <c r="S151" s="149"/>
      <c r="T151" s="149"/>
      <c r="U151" s="149"/>
      <c r="V151" s="149"/>
      <c r="W151" s="149"/>
      <c r="X151" s="149"/>
      <c r="Y151" s="149"/>
      <c r="Z151" s="149"/>
    </row>
    <row r="152" spans="1:26">
      <c r="A152" s="334"/>
      <c r="B152" s="334"/>
      <c r="C152" s="334"/>
      <c r="D152" s="334"/>
      <c r="E152" s="334"/>
      <c r="F152" s="334"/>
      <c r="G152" s="334"/>
      <c r="H152" s="334"/>
      <c r="I152" s="334"/>
      <c r="J152" s="334"/>
      <c r="K152" s="334"/>
      <c r="L152" s="149"/>
      <c r="M152" s="149"/>
      <c r="N152" s="149"/>
      <c r="O152" s="149"/>
      <c r="P152" s="149"/>
      <c r="Q152" s="149"/>
      <c r="R152" s="149"/>
      <c r="S152" s="149"/>
      <c r="T152" s="149"/>
      <c r="U152" s="149"/>
      <c r="V152" s="149"/>
      <c r="W152" s="149"/>
      <c r="X152" s="149"/>
      <c r="Y152" s="149"/>
      <c r="Z152" s="149"/>
    </row>
    <row r="153" spans="1:26">
      <c r="A153" s="334"/>
      <c r="B153" s="334"/>
      <c r="C153" s="334"/>
      <c r="D153" s="334"/>
      <c r="E153" s="334"/>
      <c r="F153" s="334"/>
      <c r="G153" s="334"/>
      <c r="H153" s="334"/>
      <c r="I153" s="334"/>
      <c r="J153" s="334"/>
      <c r="K153" s="334"/>
      <c r="L153" s="149"/>
      <c r="M153" s="149"/>
      <c r="N153" s="149"/>
      <c r="O153" s="149"/>
      <c r="P153" s="149"/>
      <c r="Q153" s="149"/>
      <c r="R153" s="149"/>
      <c r="S153" s="149"/>
      <c r="T153" s="149"/>
      <c r="U153" s="149"/>
      <c r="V153" s="149"/>
      <c r="W153" s="149"/>
      <c r="X153" s="149"/>
      <c r="Y153" s="149"/>
      <c r="Z153" s="149"/>
    </row>
    <row r="154" spans="1:26">
      <c r="A154" s="334"/>
      <c r="B154" s="334"/>
      <c r="C154" s="334"/>
      <c r="D154" s="334"/>
      <c r="E154" s="334"/>
      <c r="F154" s="334"/>
      <c r="G154" s="334"/>
      <c r="H154" s="334"/>
      <c r="I154" s="334"/>
      <c r="J154" s="334"/>
      <c r="K154" s="334"/>
      <c r="L154" s="149"/>
      <c r="M154" s="149"/>
      <c r="N154" s="149"/>
      <c r="O154" s="149"/>
      <c r="P154" s="149"/>
      <c r="Q154" s="149"/>
      <c r="R154" s="149"/>
      <c r="S154" s="149"/>
      <c r="T154" s="149"/>
      <c r="U154" s="149"/>
      <c r="V154" s="149"/>
      <c r="W154" s="149"/>
      <c r="X154" s="149"/>
      <c r="Y154" s="149"/>
      <c r="Z154" s="149"/>
    </row>
    <row r="155" spans="1:26">
      <c r="A155" s="334"/>
      <c r="B155" s="334"/>
      <c r="C155" s="334"/>
      <c r="D155" s="334"/>
      <c r="E155" s="334"/>
      <c r="F155" s="334"/>
      <c r="G155" s="334"/>
      <c r="H155" s="334"/>
      <c r="I155" s="334"/>
      <c r="J155" s="334"/>
      <c r="K155" s="334"/>
      <c r="L155" s="149"/>
      <c r="M155" s="149"/>
      <c r="N155" s="149"/>
      <c r="O155" s="149"/>
      <c r="P155" s="149"/>
      <c r="Q155" s="149"/>
      <c r="R155" s="149"/>
      <c r="S155" s="149"/>
      <c r="T155" s="149"/>
      <c r="U155" s="149"/>
      <c r="V155" s="149"/>
      <c r="W155" s="149"/>
      <c r="X155" s="149"/>
      <c r="Y155" s="149"/>
      <c r="Z155" s="149"/>
    </row>
    <row r="156" spans="1:26">
      <c r="A156" s="334"/>
      <c r="B156" s="334"/>
      <c r="C156" s="334"/>
      <c r="D156" s="334"/>
      <c r="E156" s="334"/>
      <c r="F156" s="334"/>
      <c r="G156" s="334"/>
      <c r="H156" s="334"/>
      <c r="I156" s="334"/>
      <c r="J156" s="334"/>
      <c r="K156" s="334"/>
      <c r="L156" s="149"/>
      <c r="M156" s="149"/>
      <c r="N156" s="149"/>
      <c r="O156" s="149"/>
      <c r="P156" s="149"/>
      <c r="Q156" s="149"/>
      <c r="R156" s="149"/>
      <c r="S156" s="149"/>
      <c r="T156" s="149"/>
      <c r="U156" s="149"/>
      <c r="V156" s="149"/>
      <c r="W156" s="149"/>
      <c r="X156" s="149"/>
      <c r="Y156" s="149"/>
      <c r="Z156" s="149"/>
    </row>
    <row r="157" spans="1:26">
      <c r="A157" s="334"/>
      <c r="B157" s="334"/>
      <c r="C157" s="334"/>
      <c r="D157" s="334"/>
      <c r="E157" s="334"/>
      <c r="F157" s="334"/>
      <c r="G157" s="334"/>
      <c r="H157" s="334"/>
      <c r="I157" s="334"/>
      <c r="J157" s="334"/>
      <c r="K157" s="334"/>
      <c r="L157" s="149"/>
      <c r="M157" s="149"/>
      <c r="N157" s="149"/>
      <c r="O157" s="149"/>
      <c r="P157" s="149"/>
      <c r="Q157" s="149"/>
      <c r="R157" s="149"/>
      <c r="S157" s="149"/>
      <c r="T157" s="149"/>
      <c r="U157" s="149"/>
      <c r="V157" s="149"/>
      <c r="W157" s="149"/>
      <c r="X157" s="149"/>
      <c r="Y157" s="149"/>
      <c r="Z157" s="149"/>
    </row>
    <row r="158" spans="1:26">
      <c r="A158" s="334"/>
      <c r="B158" s="334"/>
      <c r="C158" s="334"/>
      <c r="D158" s="334"/>
      <c r="E158" s="334"/>
      <c r="F158" s="334"/>
      <c r="G158" s="334"/>
      <c r="H158" s="334"/>
      <c r="I158" s="334"/>
      <c r="J158" s="334"/>
      <c r="K158" s="334"/>
      <c r="L158" s="149"/>
      <c r="M158" s="149"/>
      <c r="N158" s="149"/>
      <c r="O158" s="149"/>
      <c r="P158" s="149"/>
      <c r="Q158" s="149"/>
      <c r="R158" s="149"/>
      <c r="S158" s="149"/>
      <c r="T158" s="149"/>
      <c r="U158" s="149"/>
      <c r="V158" s="149"/>
      <c r="W158" s="149"/>
      <c r="X158" s="149"/>
      <c r="Y158" s="149"/>
      <c r="Z158" s="149"/>
    </row>
    <row r="159" spans="1:26">
      <c r="A159" s="334"/>
      <c r="B159" s="334"/>
      <c r="C159" s="334"/>
      <c r="D159" s="334"/>
      <c r="E159" s="334"/>
      <c r="F159" s="334"/>
      <c r="G159" s="334"/>
      <c r="H159" s="334"/>
      <c r="I159" s="334"/>
      <c r="J159" s="334"/>
      <c r="K159" s="334"/>
      <c r="L159" s="149"/>
      <c r="M159" s="149"/>
      <c r="N159" s="149"/>
      <c r="O159" s="149"/>
      <c r="P159" s="149"/>
      <c r="Q159" s="149"/>
      <c r="R159" s="149"/>
      <c r="S159" s="149"/>
      <c r="T159" s="149"/>
      <c r="U159" s="149"/>
      <c r="V159" s="149"/>
      <c r="W159" s="149"/>
      <c r="X159" s="149"/>
      <c r="Y159" s="149"/>
      <c r="Z159" s="149"/>
    </row>
    <row r="160" spans="1:26">
      <c r="A160" s="334"/>
      <c r="B160" s="334"/>
      <c r="C160" s="334"/>
      <c r="D160" s="334"/>
      <c r="E160" s="334"/>
      <c r="F160" s="334"/>
      <c r="G160" s="334"/>
      <c r="H160" s="334"/>
      <c r="I160" s="334"/>
      <c r="J160" s="334"/>
      <c r="K160" s="334"/>
      <c r="L160" s="149"/>
      <c r="M160" s="149"/>
      <c r="N160" s="149"/>
      <c r="O160" s="149"/>
      <c r="P160" s="149"/>
      <c r="Q160" s="149"/>
      <c r="R160" s="149"/>
      <c r="S160" s="149"/>
      <c r="T160" s="149"/>
      <c r="U160" s="149"/>
      <c r="V160" s="149"/>
      <c r="W160" s="149"/>
      <c r="X160" s="149"/>
      <c r="Y160" s="149"/>
      <c r="Z160" s="149"/>
    </row>
  </sheetData>
  <mergeCells count="38">
    <mergeCell ref="A1:G1"/>
    <mergeCell ref="A2:G2"/>
    <mergeCell ref="C6:G6"/>
    <mergeCell ref="C7:G7"/>
    <mergeCell ref="C8:G8"/>
    <mergeCell ref="C9:G9"/>
    <mergeCell ref="A10:G10"/>
    <mergeCell ref="B13:G13"/>
    <mergeCell ref="A15:G15"/>
    <mergeCell ref="A16:G16"/>
    <mergeCell ref="C20:G20"/>
    <mergeCell ref="C21:G21"/>
    <mergeCell ref="C22:G22"/>
    <mergeCell ref="C23:G23"/>
    <mergeCell ref="A24:G24"/>
    <mergeCell ref="B27:G27"/>
    <mergeCell ref="A30:G30"/>
    <mergeCell ref="A31:G31"/>
    <mergeCell ref="C35:G35"/>
    <mergeCell ref="C36:G36"/>
    <mergeCell ref="C37:G37"/>
    <mergeCell ref="C38:G38"/>
    <mergeCell ref="A39:G39"/>
    <mergeCell ref="B40:G40"/>
    <mergeCell ref="B44:F44"/>
    <mergeCell ref="A3:A9"/>
    <mergeCell ref="A11:A12"/>
    <mergeCell ref="A17:A23"/>
    <mergeCell ref="A25:A26"/>
    <mergeCell ref="A32:A38"/>
    <mergeCell ref="B6:B9"/>
    <mergeCell ref="B20:B23"/>
    <mergeCell ref="B35:B38"/>
    <mergeCell ref="G3:G4"/>
    <mergeCell ref="G17:G18"/>
    <mergeCell ref="G32:G33"/>
    <mergeCell ref="B11:G12"/>
    <mergeCell ref="B25:G26"/>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9"/>
  <sheetViews>
    <sheetView workbookViewId="0">
      <selection activeCell="A1" sqref="A1:F1"/>
    </sheetView>
  </sheetViews>
  <sheetFormatPr defaultColWidth="10" defaultRowHeight="14.4"/>
  <cols>
    <col min="1" max="1" width="11.8518518518519" customWidth="1"/>
    <col min="2" max="2" width="15.4259259259259" customWidth="1"/>
    <col min="3" max="3" width="35.287037037037" customWidth="1"/>
    <col min="4" max="5" width="14.5740740740741" customWidth="1"/>
    <col min="6" max="6" width="42.712962962963" customWidth="1"/>
    <col min="7" max="9" width="12.8518518518519" hidden="1" customWidth="1"/>
    <col min="10" max="11" width="10.4259259259259" hidden="1" customWidth="1"/>
    <col min="12" max="12" width="11.287037037037" hidden="1" customWidth="1"/>
    <col min="13" max="13" width="13.4259259259259" customWidth="1"/>
    <col min="14" max="17" width="9.71296296296296" customWidth="1"/>
  </cols>
  <sheetData>
    <row r="1" ht="48.6" spans="1:17">
      <c r="A1" s="180" t="s">
        <v>30</v>
      </c>
      <c r="B1" s="181"/>
      <c r="C1" s="181"/>
      <c r="D1" s="181"/>
      <c r="E1" s="181"/>
      <c r="F1" s="181"/>
      <c r="G1" s="182"/>
      <c r="H1" s="182"/>
      <c r="I1" s="182"/>
      <c r="J1" s="182"/>
      <c r="K1" s="182"/>
      <c r="L1" s="182"/>
      <c r="M1" s="182"/>
      <c r="N1" s="286"/>
      <c r="O1" s="286"/>
      <c r="P1" s="286"/>
      <c r="Q1" s="286"/>
    </row>
    <row r="2" ht="15" spans="1:17">
      <c r="A2" s="183" t="s">
        <v>340</v>
      </c>
      <c r="B2" s="181"/>
      <c r="C2" s="181"/>
      <c r="D2" s="181"/>
      <c r="E2" s="181"/>
      <c r="F2" s="181"/>
      <c r="G2" s="182"/>
      <c r="H2" s="182"/>
      <c r="I2" s="182"/>
      <c r="J2" s="182"/>
      <c r="K2" s="182"/>
      <c r="L2" s="182"/>
      <c r="M2" s="182"/>
      <c r="N2" s="286"/>
      <c r="O2" s="286"/>
      <c r="P2" s="286"/>
      <c r="Q2" s="286"/>
    </row>
    <row r="3" ht="3" customHeight="1" spans="1:17">
      <c r="A3" s="184" t="s">
        <v>35</v>
      </c>
      <c r="B3" s="184" t="s">
        <v>341</v>
      </c>
      <c r="C3" s="185" t="s">
        <v>342</v>
      </c>
      <c r="D3" s="185" t="s">
        <v>343</v>
      </c>
      <c r="E3" s="185" t="s">
        <v>344</v>
      </c>
      <c r="F3" s="186" t="s">
        <v>345</v>
      </c>
      <c r="G3" s="182"/>
      <c r="H3" s="182"/>
      <c r="I3" s="182"/>
      <c r="J3" s="182" t="s">
        <v>346</v>
      </c>
      <c r="K3" s="286"/>
      <c r="L3" s="286"/>
      <c r="M3" s="182"/>
      <c r="N3" s="286"/>
      <c r="O3" s="286"/>
      <c r="P3" s="286"/>
      <c r="Q3" s="286"/>
    </row>
    <row r="4" ht="15" spans="1:17">
      <c r="A4" s="27"/>
      <c r="B4" s="27"/>
      <c r="C4" s="27"/>
      <c r="D4" s="27"/>
      <c r="E4" s="27"/>
      <c r="F4" s="187"/>
      <c r="G4" s="182"/>
      <c r="H4" s="182"/>
      <c r="I4" s="182"/>
      <c r="J4" s="182" t="s">
        <v>347</v>
      </c>
      <c r="K4" s="182" t="s">
        <v>348</v>
      </c>
      <c r="L4" s="182" t="s">
        <v>349</v>
      </c>
      <c r="M4" s="182"/>
      <c r="N4" s="286"/>
      <c r="O4" s="286"/>
      <c r="P4" s="286"/>
      <c r="Q4" s="286"/>
    </row>
    <row r="5" ht="17.4" spans="1:17">
      <c r="A5" s="188" t="s">
        <v>40</v>
      </c>
      <c r="B5" s="189" t="s">
        <v>42</v>
      </c>
      <c r="C5" s="190" t="s">
        <v>43</v>
      </c>
      <c r="D5" s="191">
        <v>7</v>
      </c>
      <c r="E5" s="192"/>
      <c r="F5" s="193" t="s">
        <v>347</v>
      </c>
      <c r="G5" s="194" t="s">
        <v>55</v>
      </c>
      <c r="H5" s="195"/>
      <c r="I5" s="287" t="s">
        <v>350</v>
      </c>
      <c r="J5" s="288">
        <v>5</v>
      </c>
      <c r="K5" s="182"/>
      <c r="L5" s="289"/>
      <c r="M5" s="182"/>
      <c r="N5" s="286"/>
      <c r="O5" s="286"/>
      <c r="P5" s="286"/>
      <c r="Q5" s="286"/>
    </row>
    <row r="6" ht="17.4" spans="1:17">
      <c r="A6" s="13"/>
      <c r="B6" s="189" t="s">
        <v>45</v>
      </c>
      <c r="C6" s="196" t="s">
        <v>46</v>
      </c>
      <c r="D6" s="191">
        <v>54</v>
      </c>
      <c r="E6" s="192"/>
      <c r="F6" s="193" t="s">
        <v>347</v>
      </c>
      <c r="G6" s="197" t="s">
        <v>52</v>
      </c>
      <c r="H6" s="195"/>
      <c r="I6" s="287" t="s">
        <v>350</v>
      </c>
      <c r="J6" s="288">
        <v>49</v>
      </c>
      <c r="K6" s="182"/>
      <c r="L6" s="290"/>
      <c r="M6" s="182"/>
      <c r="N6" s="286"/>
      <c r="O6" s="286"/>
      <c r="P6" s="286"/>
      <c r="Q6" s="286"/>
    </row>
    <row r="7" ht="17.4" spans="1:17">
      <c r="A7" s="13"/>
      <c r="B7" s="189" t="s">
        <v>47</v>
      </c>
      <c r="C7" s="196" t="s">
        <v>48</v>
      </c>
      <c r="D7" s="191">
        <v>9</v>
      </c>
      <c r="E7" s="192"/>
      <c r="F7" s="193" t="s">
        <v>347</v>
      </c>
      <c r="G7" s="197" t="s">
        <v>351</v>
      </c>
      <c r="H7" s="195"/>
      <c r="I7" s="287" t="s">
        <v>350</v>
      </c>
      <c r="J7" s="288">
        <v>8</v>
      </c>
      <c r="K7" s="182"/>
      <c r="L7" s="290"/>
      <c r="M7" s="291"/>
      <c r="N7" s="286"/>
      <c r="O7" s="286"/>
      <c r="P7" s="286"/>
      <c r="Q7" s="286"/>
    </row>
    <row r="8" ht="17.4" spans="1:17">
      <c r="A8" s="13"/>
      <c r="B8" s="189" t="s">
        <v>49</v>
      </c>
      <c r="C8" s="196" t="s">
        <v>50</v>
      </c>
      <c r="D8" s="191">
        <v>45</v>
      </c>
      <c r="E8" s="192"/>
      <c r="F8" s="193" t="s">
        <v>347</v>
      </c>
      <c r="G8" s="197" t="s">
        <v>59</v>
      </c>
      <c r="H8" s="195"/>
      <c r="I8" s="287" t="s">
        <v>350</v>
      </c>
      <c r="J8" s="288">
        <v>38</v>
      </c>
      <c r="K8" s="182"/>
      <c r="L8" s="290"/>
      <c r="M8" s="182"/>
      <c r="N8" s="286"/>
      <c r="O8" s="286"/>
      <c r="P8" s="286"/>
      <c r="Q8" s="286"/>
    </row>
    <row r="9" ht="17.4" spans="1:17">
      <c r="A9" s="13"/>
      <c r="B9" s="198" t="s">
        <v>51</v>
      </c>
      <c r="C9" s="199" t="s">
        <v>52</v>
      </c>
      <c r="D9" s="200">
        <v>25</v>
      </c>
      <c r="E9" s="200">
        <v>20</v>
      </c>
      <c r="F9" s="201" t="s">
        <v>348</v>
      </c>
      <c r="G9" s="197" t="s">
        <v>64</v>
      </c>
      <c r="H9" s="195"/>
      <c r="I9" s="287" t="s">
        <v>350</v>
      </c>
      <c r="J9" s="182"/>
      <c r="K9" s="182"/>
      <c r="L9" s="290"/>
      <c r="M9" s="182"/>
      <c r="N9" s="286"/>
      <c r="O9" s="286"/>
      <c r="P9" s="286"/>
      <c r="Q9" s="286"/>
    </row>
    <row r="10" ht="17.4" spans="1:17">
      <c r="A10" s="13"/>
      <c r="B10" s="202" t="s">
        <v>222</v>
      </c>
      <c r="C10" s="203" t="s">
        <v>138</v>
      </c>
      <c r="D10" s="192">
        <v>32</v>
      </c>
      <c r="E10" s="192"/>
      <c r="F10" s="193" t="s">
        <v>347</v>
      </c>
      <c r="G10" s="197"/>
      <c r="H10" s="195"/>
      <c r="I10" s="287"/>
      <c r="J10" s="182"/>
      <c r="K10" s="182"/>
      <c r="L10" s="290"/>
      <c r="M10" s="182"/>
      <c r="N10" s="286"/>
      <c r="O10" s="286"/>
      <c r="P10" s="286"/>
      <c r="Q10" s="286"/>
    </row>
    <row r="11" ht="17.4" spans="1:17">
      <c r="A11" s="204" t="s">
        <v>352</v>
      </c>
      <c r="B11" s="203"/>
      <c r="C11" s="203"/>
      <c r="D11" s="205">
        <v>161</v>
      </c>
      <c r="E11" s="206">
        <f>SUM(E5:E10)</f>
        <v>20</v>
      </c>
      <c r="F11" s="207"/>
      <c r="G11" s="197" t="s">
        <v>66</v>
      </c>
      <c r="H11" s="195"/>
      <c r="I11" s="287" t="s">
        <v>350</v>
      </c>
      <c r="J11" s="182"/>
      <c r="K11" s="182"/>
      <c r="L11" s="292"/>
      <c r="M11" s="182"/>
      <c r="N11" s="286"/>
      <c r="O11" s="286"/>
      <c r="P11" s="286"/>
      <c r="Q11" s="286"/>
    </row>
    <row r="12" ht="17.4" spans="1:17">
      <c r="A12" s="208" t="s">
        <v>53</v>
      </c>
      <c r="B12" s="198" t="s">
        <v>54</v>
      </c>
      <c r="C12" s="199" t="s">
        <v>55</v>
      </c>
      <c r="D12" s="200">
        <v>57</v>
      </c>
      <c r="E12" s="200">
        <v>35</v>
      </c>
      <c r="F12" s="201" t="s">
        <v>348</v>
      </c>
      <c r="G12" s="197" t="s">
        <v>72</v>
      </c>
      <c r="H12" s="195"/>
      <c r="I12" s="287" t="s">
        <v>350</v>
      </c>
      <c r="J12" s="182"/>
      <c r="K12" s="182"/>
      <c r="L12" s="293"/>
      <c r="M12" s="182"/>
      <c r="N12" s="286"/>
      <c r="O12" s="286"/>
      <c r="P12" s="286"/>
      <c r="Q12" s="286"/>
    </row>
    <row r="13" ht="17.4" spans="1:17">
      <c r="A13" s="52"/>
      <c r="B13" s="202" t="s">
        <v>56</v>
      </c>
      <c r="C13" s="203" t="s">
        <v>57</v>
      </c>
      <c r="D13" s="192">
        <v>85</v>
      </c>
      <c r="E13" s="192"/>
      <c r="F13" s="193" t="s">
        <v>347</v>
      </c>
      <c r="G13" s="197" t="s">
        <v>68</v>
      </c>
      <c r="H13" s="195"/>
      <c r="I13" s="287" t="s">
        <v>350</v>
      </c>
      <c r="J13" s="288">
        <v>60</v>
      </c>
      <c r="K13" s="182"/>
      <c r="L13" s="293"/>
      <c r="M13" s="182"/>
      <c r="N13" s="286"/>
      <c r="O13" s="286"/>
      <c r="P13" s="286"/>
      <c r="Q13" s="286"/>
    </row>
    <row r="14" ht="17.4" spans="1:17">
      <c r="A14" s="52"/>
      <c r="B14" s="209" t="s">
        <v>58</v>
      </c>
      <c r="C14" s="210" t="s">
        <v>59</v>
      </c>
      <c r="D14" s="200">
        <v>60</v>
      </c>
      <c r="E14" s="200">
        <v>35</v>
      </c>
      <c r="F14" s="201" t="s">
        <v>348</v>
      </c>
      <c r="G14" s="197" t="s">
        <v>70</v>
      </c>
      <c r="H14" s="195"/>
      <c r="I14" s="287" t="s">
        <v>350</v>
      </c>
      <c r="J14" s="182"/>
      <c r="K14" s="182"/>
      <c r="L14" s="293"/>
      <c r="M14" s="182"/>
      <c r="N14" s="286"/>
      <c r="O14" s="286"/>
      <c r="P14" s="286"/>
      <c r="Q14" s="286"/>
    </row>
    <row r="15" ht="17.4" spans="1:17">
      <c r="A15" s="52"/>
      <c r="B15" s="202" t="s">
        <v>63</v>
      </c>
      <c r="C15" s="211" t="s">
        <v>64</v>
      </c>
      <c r="D15" s="212">
        <v>80</v>
      </c>
      <c r="E15" s="212"/>
      <c r="F15" s="213" t="s">
        <v>347</v>
      </c>
      <c r="G15" s="214" t="s">
        <v>77</v>
      </c>
      <c r="H15" s="195"/>
      <c r="I15" s="287" t="s">
        <v>350</v>
      </c>
      <c r="J15" s="288">
        <v>60</v>
      </c>
      <c r="K15" s="182"/>
      <c r="L15" s="293"/>
      <c r="M15" s="182"/>
      <c r="N15" s="286"/>
      <c r="O15" s="286"/>
      <c r="P15" s="286"/>
      <c r="Q15" s="286"/>
    </row>
    <row r="16" ht="17.4" spans="1:17">
      <c r="A16" s="52"/>
      <c r="B16" s="202" t="s">
        <v>65</v>
      </c>
      <c r="C16" s="203" t="s">
        <v>66</v>
      </c>
      <c r="D16" s="192">
        <v>35</v>
      </c>
      <c r="E16" s="192"/>
      <c r="F16" s="193" t="s">
        <v>347</v>
      </c>
      <c r="G16" s="214" t="s">
        <v>79</v>
      </c>
      <c r="H16" s="195"/>
      <c r="I16" s="287" t="s">
        <v>350</v>
      </c>
      <c r="J16" s="288">
        <v>40</v>
      </c>
      <c r="K16" s="182"/>
      <c r="L16" s="293"/>
      <c r="M16" s="182"/>
      <c r="N16" s="286"/>
      <c r="O16" s="286"/>
      <c r="P16" s="286"/>
      <c r="Q16" s="286"/>
    </row>
    <row r="17" ht="17.4" spans="1:17">
      <c r="A17" s="52"/>
      <c r="B17" s="198" t="s">
        <v>67</v>
      </c>
      <c r="C17" s="199" t="s">
        <v>68</v>
      </c>
      <c r="D17" s="200">
        <v>45</v>
      </c>
      <c r="E17" s="200">
        <v>25</v>
      </c>
      <c r="F17" s="201" t="s">
        <v>348</v>
      </c>
      <c r="G17" s="214" t="s">
        <v>81</v>
      </c>
      <c r="H17" s="195"/>
      <c r="I17" s="287" t="s">
        <v>350</v>
      </c>
      <c r="J17" s="182"/>
      <c r="K17" s="182"/>
      <c r="L17" s="293"/>
      <c r="M17" s="182"/>
      <c r="N17" s="286"/>
      <c r="O17" s="286"/>
      <c r="P17" s="286"/>
      <c r="Q17" s="286"/>
    </row>
    <row r="18" ht="17.4" spans="1:17">
      <c r="A18" s="52"/>
      <c r="B18" s="202" t="s">
        <v>69</v>
      </c>
      <c r="C18" s="203" t="s">
        <v>70</v>
      </c>
      <c r="D18" s="192">
        <v>150</v>
      </c>
      <c r="E18" s="192">
        <v>40</v>
      </c>
      <c r="F18" s="193" t="s">
        <v>353</v>
      </c>
      <c r="G18" s="214"/>
      <c r="H18" s="195"/>
      <c r="I18" s="287"/>
      <c r="J18" s="288">
        <v>50</v>
      </c>
      <c r="K18" s="182"/>
      <c r="L18" s="293"/>
      <c r="M18" s="182"/>
      <c r="N18" s="286"/>
      <c r="O18" s="286"/>
      <c r="P18" s="286"/>
      <c r="Q18" s="286"/>
    </row>
    <row r="19" ht="17.4" spans="1:17">
      <c r="A19" s="52"/>
      <c r="B19" s="202" t="s">
        <v>71</v>
      </c>
      <c r="C19" s="203" t="s">
        <v>72</v>
      </c>
      <c r="D19" s="192">
        <v>56</v>
      </c>
      <c r="E19" s="192"/>
      <c r="F19" s="193" t="s">
        <v>347</v>
      </c>
      <c r="G19" s="214" t="s">
        <v>354</v>
      </c>
      <c r="H19" s="195"/>
      <c r="I19" s="287" t="s">
        <v>350</v>
      </c>
      <c r="J19" s="288">
        <v>5</v>
      </c>
      <c r="K19" s="182"/>
      <c r="L19" s="293"/>
      <c r="M19" s="182"/>
      <c r="N19" s="286"/>
      <c r="O19" s="286"/>
      <c r="P19" s="286"/>
      <c r="Q19" s="286"/>
    </row>
    <row r="20" ht="17.4" spans="1:17">
      <c r="A20" s="52"/>
      <c r="B20" s="198" t="s">
        <v>60</v>
      </c>
      <c r="C20" s="199" t="s">
        <v>61</v>
      </c>
      <c r="D20" s="200">
        <v>60</v>
      </c>
      <c r="E20" s="200">
        <v>35</v>
      </c>
      <c r="F20" s="201" t="s">
        <v>348</v>
      </c>
      <c r="G20" s="214" t="s">
        <v>355</v>
      </c>
      <c r="H20" s="195"/>
      <c r="I20" s="287" t="s">
        <v>350</v>
      </c>
      <c r="J20" s="182"/>
      <c r="K20" s="182"/>
      <c r="L20" s="293"/>
      <c r="M20" s="182"/>
      <c r="N20" s="286"/>
      <c r="O20" s="286"/>
      <c r="P20" s="286"/>
      <c r="Q20" s="286"/>
    </row>
    <row r="21" ht="17.4" spans="1:17">
      <c r="A21" s="215" t="s">
        <v>356</v>
      </c>
      <c r="B21" s="203"/>
      <c r="C21" s="203"/>
      <c r="D21" s="216">
        <v>608</v>
      </c>
      <c r="E21" s="216">
        <f>SUM(E12:E20)</f>
        <v>170</v>
      </c>
      <c r="F21" s="217"/>
      <c r="G21" s="214" t="s">
        <v>75</v>
      </c>
      <c r="H21" s="195"/>
      <c r="I21" s="287" t="s">
        <v>350</v>
      </c>
      <c r="J21" s="182"/>
      <c r="K21" s="182"/>
      <c r="L21" s="293"/>
      <c r="M21" s="182"/>
      <c r="N21" s="286"/>
      <c r="O21" s="286"/>
      <c r="P21" s="286"/>
      <c r="Q21" s="286"/>
    </row>
    <row r="22" ht="17.4" spans="1:17">
      <c r="A22" s="218" t="s">
        <v>92</v>
      </c>
      <c r="B22" s="202" t="s">
        <v>74</v>
      </c>
      <c r="C22" s="203" t="s">
        <v>75</v>
      </c>
      <c r="D22" s="192">
        <v>18</v>
      </c>
      <c r="E22" s="192"/>
      <c r="F22" s="193" t="s">
        <v>347</v>
      </c>
      <c r="G22" s="219" t="s">
        <v>83</v>
      </c>
      <c r="H22" s="195"/>
      <c r="I22" s="287" t="s">
        <v>350</v>
      </c>
      <c r="J22" s="182"/>
      <c r="K22" s="182"/>
      <c r="L22" s="290"/>
      <c r="M22" s="182"/>
      <c r="N22" s="286"/>
      <c r="O22" s="286"/>
      <c r="P22" s="286"/>
      <c r="Q22" s="286"/>
    </row>
    <row r="23" ht="17.4" spans="1:17">
      <c r="A23" s="220"/>
      <c r="B23" s="202" t="s">
        <v>76</v>
      </c>
      <c r="C23" s="203" t="s">
        <v>77</v>
      </c>
      <c r="D23" s="192">
        <v>24</v>
      </c>
      <c r="E23" s="192"/>
      <c r="F23" s="193" t="s">
        <v>347</v>
      </c>
      <c r="G23" s="219" t="s">
        <v>85</v>
      </c>
      <c r="H23" s="195"/>
      <c r="I23" s="287" t="s">
        <v>350</v>
      </c>
      <c r="J23" s="288">
        <v>30</v>
      </c>
      <c r="K23" s="182"/>
      <c r="L23" s="290"/>
      <c r="M23" s="182"/>
      <c r="N23" s="286"/>
      <c r="O23" s="286"/>
      <c r="P23" s="286"/>
      <c r="Q23" s="286"/>
    </row>
    <row r="24" ht="17.4" spans="1:17">
      <c r="A24" s="220"/>
      <c r="B24" s="202" t="s">
        <v>78</v>
      </c>
      <c r="C24" s="203" t="s">
        <v>79</v>
      </c>
      <c r="D24" s="192">
        <v>80</v>
      </c>
      <c r="E24" s="192"/>
      <c r="F24" s="193" t="s">
        <v>357</v>
      </c>
      <c r="G24" s="219" t="s">
        <v>87</v>
      </c>
      <c r="H24" s="195"/>
      <c r="I24" s="287" t="s">
        <v>350</v>
      </c>
      <c r="J24" s="288">
        <v>80</v>
      </c>
      <c r="K24" s="182"/>
      <c r="L24" s="290"/>
      <c r="M24" s="182"/>
      <c r="N24" s="286"/>
      <c r="O24" s="286"/>
      <c r="P24" s="286"/>
      <c r="Q24" s="286"/>
    </row>
    <row r="25" ht="17.4" spans="1:17">
      <c r="A25" s="220"/>
      <c r="B25" s="202" t="s">
        <v>80</v>
      </c>
      <c r="C25" s="203" t="s">
        <v>81</v>
      </c>
      <c r="D25" s="192">
        <v>35</v>
      </c>
      <c r="E25" s="192"/>
      <c r="F25" s="193" t="s">
        <v>347</v>
      </c>
      <c r="G25" s="219" t="s">
        <v>140</v>
      </c>
      <c r="H25" s="195"/>
      <c r="I25" s="287" t="s">
        <v>350</v>
      </c>
      <c r="J25" s="288">
        <v>40</v>
      </c>
      <c r="K25" s="182"/>
      <c r="L25" s="290"/>
      <c r="M25" s="182"/>
      <c r="N25" s="286"/>
      <c r="O25" s="286"/>
      <c r="P25" s="286"/>
      <c r="Q25" s="286"/>
    </row>
    <row r="26" ht="17.4" spans="1:17">
      <c r="A26" s="220"/>
      <c r="B26" s="198" t="s">
        <v>82</v>
      </c>
      <c r="C26" s="199" t="s">
        <v>83</v>
      </c>
      <c r="D26" s="200">
        <v>18</v>
      </c>
      <c r="E26" s="200">
        <v>15</v>
      </c>
      <c r="F26" s="201" t="s">
        <v>348</v>
      </c>
      <c r="G26" s="219"/>
      <c r="H26" s="195"/>
      <c r="I26" s="287"/>
      <c r="J26" s="288">
        <v>5</v>
      </c>
      <c r="K26" s="182"/>
      <c r="L26" s="290"/>
      <c r="M26" s="182"/>
      <c r="N26" s="286"/>
      <c r="O26" s="286"/>
      <c r="P26" s="286"/>
      <c r="Q26" s="286"/>
    </row>
    <row r="27" ht="17.4" spans="1:17">
      <c r="A27" s="220"/>
      <c r="B27" s="202" t="s">
        <v>84</v>
      </c>
      <c r="C27" s="203" t="s">
        <v>85</v>
      </c>
      <c r="D27" s="192">
        <v>51</v>
      </c>
      <c r="E27" s="192"/>
      <c r="F27" s="193" t="s">
        <v>347</v>
      </c>
      <c r="G27" s="219" t="s">
        <v>358</v>
      </c>
      <c r="H27" s="195"/>
      <c r="I27" s="287" t="s">
        <v>350</v>
      </c>
      <c r="J27" s="182"/>
      <c r="K27" s="182"/>
      <c r="L27" s="290"/>
      <c r="M27" s="182"/>
      <c r="N27" s="286"/>
      <c r="O27" s="286"/>
      <c r="P27" s="286"/>
      <c r="Q27" s="286"/>
    </row>
    <row r="28" ht="17.4" spans="1:17">
      <c r="A28" s="220"/>
      <c r="B28" s="198" t="s">
        <v>86</v>
      </c>
      <c r="C28" s="199" t="s">
        <v>87</v>
      </c>
      <c r="D28" s="200">
        <v>25</v>
      </c>
      <c r="E28" s="200">
        <v>15</v>
      </c>
      <c r="F28" s="221" t="s">
        <v>359</v>
      </c>
      <c r="G28" s="222" t="s">
        <v>43</v>
      </c>
      <c r="H28" s="195"/>
      <c r="I28" s="287" t="s">
        <v>350</v>
      </c>
      <c r="J28" s="288">
        <v>45</v>
      </c>
      <c r="K28" s="182"/>
      <c r="L28" s="290"/>
      <c r="M28" s="182"/>
      <c r="N28" s="286"/>
      <c r="O28" s="286"/>
      <c r="P28" s="286"/>
      <c r="Q28" s="286"/>
    </row>
    <row r="29" ht="17.4" spans="1:17">
      <c r="A29" s="220"/>
      <c r="B29" s="198" t="s">
        <v>280</v>
      </c>
      <c r="C29" s="199" t="s">
        <v>140</v>
      </c>
      <c r="D29" s="200">
        <v>8</v>
      </c>
      <c r="E29" s="200">
        <v>10</v>
      </c>
      <c r="F29" s="201" t="s">
        <v>348</v>
      </c>
      <c r="G29" s="222" t="s">
        <v>46</v>
      </c>
      <c r="H29" s="195"/>
      <c r="I29" s="287" t="s">
        <v>350</v>
      </c>
      <c r="J29" s="182"/>
      <c r="K29" s="182"/>
      <c r="L29" s="290"/>
      <c r="M29" s="182"/>
      <c r="N29" s="286"/>
      <c r="O29" s="286"/>
      <c r="P29" s="286"/>
      <c r="Q29" s="286"/>
    </row>
    <row r="30" ht="17.4" spans="1:17">
      <c r="A30" s="220"/>
      <c r="B30" s="202" t="s">
        <v>88</v>
      </c>
      <c r="C30" s="203" t="s">
        <v>89</v>
      </c>
      <c r="D30" s="192">
        <v>45</v>
      </c>
      <c r="E30" s="192"/>
      <c r="F30" s="193" t="s">
        <v>347</v>
      </c>
      <c r="G30" s="222" t="s">
        <v>50</v>
      </c>
      <c r="H30" s="195"/>
      <c r="I30" s="287" t="s">
        <v>350</v>
      </c>
      <c r="J30" s="182"/>
      <c r="K30" s="182"/>
      <c r="L30" s="290"/>
      <c r="M30" s="182"/>
      <c r="N30" s="286"/>
      <c r="O30" s="286"/>
      <c r="P30" s="286"/>
      <c r="Q30" s="286"/>
    </row>
    <row r="31" ht="17.4" spans="1:17">
      <c r="A31" s="223"/>
      <c r="B31" s="202" t="s">
        <v>90</v>
      </c>
      <c r="C31" s="199" t="s">
        <v>91</v>
      </c>
      <c r="D31" s="200">
        <v>20</v>
      </c>
      <c r="E31" s="224">
        <v>15</v>
      </c>
      <c r="F31" s="201" t="s">
        <v>348</v>
      </c>
      <c r="G31" s="225"/>
      <c r="H31" s="226"/>
      <c r="I31" s="294"/>
      <c r="J31" s="288">
        <v>40</v>
      </c>
      <c r="K31" s="182"/>
      <c r="L31" s="290"/>
      <c r="M31" s="182"/>
      <c r="N31" s="286"/>
      <c r="O31" s="286"/>
      <c r="P31" s="286"/>
      <c r="Q31" s="286"/>
    </row>
    <row r="32" ht="17.4" spans="1:17">
      <c r="A32" s="227" t="s">
        <v>360</v>
      </c>
      <c r="B32" s="203"/>
      <c r="C32" s="203"/>
      <c r="D32" s="228">
        <v>359</v>
      </c>
      <c r="E32" s="228">
        <f>SUM(E22:E31)</f>
        <v>55</v>
      </c>
      <c r="F32" s="229"/>
      <c r="G32" s="225"/>
      <c r="H32" s="226"/>
      <c r="I32" s="294"/>
      <c r="J32" s="182"/>
      <c r="K32" s="182"/>
      <c r="L32" s="295"/>
      <c r="M32" s="182"/>
      <c r="N32" s="286"/>
      <c r="O32" s="286"/>
      <c r="P32" s="286"/>
      <c r="Q32" s="286"/>
    </row>
    <row r="33" ht="17.4" spans="1:17">
      <c r="A33" s="230" t="s">
        <v>93</v>
      </c>
      <c r="B33" s="202" t="s">
        <v>261</v>
      </c>
      <c r="C33" s="203" t="s">
        <v>125</v>
      </c>
      <c r="D33" s="192">
        <v>20</v>
      </c>
      <c r="E33" s="192"/>
      <c r="F33" s="193" t="s">
        <v>347</v>
      </c>
      <c r="G33" s="225"/>
      <c r="H33" s="226"/>
      <c r="I33" s="294"/>
      <c r="J33" s="182"/>
      <c r="K33" s="182"/>
      <c r="L33" s="295"/>
      <c r="M33" s="182"/>
      <c r="N33" s="286"/>
      <c r="O33" s="286"/>
      <c r="P33" s="286"/>
      <c r="Q33" s="286"/>
    </row>
    <row r="34" ht="17.4" spans="1:17">
      <c r="A34" s="231"/>
      <c r="B34" s="198" t="s">
        <v>293</v>
      </c>
      <c r="C34" s="199" t="s">
        <v>136</v>
      </c>
      <c r="D34" s="200">
        <v>10</v>
      </c>
      <c r="E34" s="200">
        <v>10</v>
      </c>
      <c r="F34" s="201" t="s">
        <v>348</v>
      </c>
      <c r="G34" s="225"/>
      <c r="H34" s="226"/>
      <c r="I34" s="294"/>
      <c r="J34" s="288">
        <v>20</v>
      </c>
      <c r="K34" s="182"/>
      <c r="L34" s="296"/>
      <c r="M34" s="182"/>
      <c r="N34" s="286"/>
      <c r="O34" s="286"/>
      <c r="P34" s="286"/>
      <c r="Q34" s="286"/>
    </row>
    <row r="35" ht="17.4" spans="1:17">
      <c r="A35" s="231"/>
      <c r="B35" s="198" t="s">
        <v>288</v>
      </c>
      <c r="C35" s="199" t="s">
        <v>126</v>
      </c>
      <c r="D35" s="200">
        <v>40</v>
      </c>
      <c r="E35" s="200">
        <v>30</v>
      </c>
      <c r="F35" s="201" t="s">
        <v>348</v>
      </c>
      <c r="G35" s="225"/>
      <c r="H35" s="226"/>
      <c r="I35" s="294"/>
      <c r="J35" s="182"/>
      <c r="K35" s="182"/>
      <c r="L35" s="296"/>
      <c r="M35" s="182"/>
      <c r="N35" s="286"/>
      <c r="O35" s="286"/>
      <c r="P35" s="286"/>
      <c r="Q35" s="286"/>
    </row>
    <row r="36" ht="17.4" spans="1:17">
      <c r="A36" s="231"/>
      <c r="B36" s="198" t="s">
        <v>296</v>
      </c>
      <c r="C36" s="199" t="s">
        <v>124</v>
      </c>
      <c r="D36" s="200">
        <v>49</v>
      </c>
      <c r="E36" s="200">
        <v>100</v>
      </c>
      <c r="F36" s="201" t="s">
        <v>348</v>
      </c>
      <c r="G36" s="225"/>
      <c r="H36" s="226"/>
      <c r="I36" s="294"/>
      <c r="J36" s="182"/>
      <c r="K36" s="182"/>
      <c r="L36" s="296"/>
      <c r="M36" s="182"/>
      <c r="N36" s="286"/>
      <c r="O36" s="286"/>
      <c r="P36" s="286"/>
      <c r="Q36" s="286"/>
    </row>
    <row r="37" ht="17.4" spans="1:17">
      <c r="A37" s="231"/>
      <c r="B37" s="202" t="s">
        <v>94</v>
      </c>
      <c r="C37" s="203" t="s">
        <v>134</v>
      </c>
      <c r="D37" s="192">
        <v>20</v>
      </c>
      <c r="E37" s="192"/>
      <c r="F37" s="193" t="s">
        <v>347</v>
      </c>
      <c r="G37" s="225"/>
      <c r="H37" s="226"/>
      <c r="I37" s="294"/>
      <c r="J37" s="288">
        <v>10</v>
      </c>
      <c r="K37" s="182"/>
      <c r="L37" s="297"/>
      <c r="M37" s="182"/>
      <c r="N37" s="286"/>
      <c r="O37" s="286"/>
      <c r="P37" s="286"/>
      <c r="Q37" s="286"/>
    </row>
    <row r="38" ht="17.4" spans="1:17">
      <c r="A38" s="231"/>
      <c r="B38" s="202" t="s">
        <v>301</v>
      </c>
      <c r="C38" s="203" t="s">
        <v>95</v>
      </c>
      <c r="D38" s="192">
        <v>19</v>
      </c>
      <c r="E38" s="192"/>
      <c r="F38" s="193" t="s">
        <v>347</v>
      </c>
      <c r="G38" s="225"/>
      <c r="H38" s="226"/>
      <c r="I38" s="294"/>
      <c r="J38" s="182"/>
      <c r="K38" s="182"/>
      <c r="L38" s="297"/>
      <c r="M38" s="182"/>
      <c r="N38" s="286"/>
      <c r="O38" s="286"/>
      <c r="P38" s="286"/>
      <c r="Q38" s="286"/>
    </row>
    <row r="39" ht="15.6" spans="1:17">
      <c r="A39" s="232"/>
      <c r="B39" s="202" t="s">
        <v>361</v>
      </c>
      <c r="C39" s="233" t="s">
        <v>362</v>
      </c>
      <c r="D39" s="192">
        <v>3</v>
      </c>
      <c r="E39" s="192"/>
      <c r="F39" s="193" t="s">
        <v>347</v>
      </c>
      <c r="G39" s="182"/>
      <c r="H39" s="182"/>
      <c r="I39" s="182"/>
      <c r="J39" s="182"/>
      <c r="K39" s="182"/>
      <c r="L39" s="296"/>
      <c r="M39" s="182"/>
      <c r="N39" s="286"/>
      <c r="O39" s="286"/>
      <c r="P39" s="286"/>
      <c r="Q39" s="286"/>
    </row>
    <row r="40" ht="16.2" spans="1:17">
      <c r="A40" s="234" t="s">
        <v>363</v>
      </c>
      <c r="B40" s="43"/>
      <c r="C40" s="43"/>
      <c r="D40" s="235">
        <v>169</v>
      </c>
      <c r="E40" s="235">
        <f>SUM(E34:E39)</f>
        <v>140</v>
      </c>
      <c r="F40" s="236"/>
      <c r="G40" s="182"/>
      <c r="H40" s="182"/>
      <c r="I40" s="182"/>
      <c r="J40" s="182"/>
      <c r="K40" s="182"/>
      <c r="L40" s="298"/>
      <c r="M40" s="182"/>
      <c r="N40" s="286"/>
      <c r="O40" s="286"/>
      <c r="P40" s="286"/>
      <c r="Q40" s="286"/>
    </row>
    <row r="41" ht="16.2" spans="1:17">
      <c r="A41" s="237" t="s">
        <v>364</v>
      </c>
      <c r="B41" s="238"/>
      <c r="C41" s="238"/>
      <c r="D41" s="235">
        <f>D40+D32+D21+D11</f>
        <v>1297</v>
      </c>
      <c r="E41" s="235">
        <f>E40+E32+E21+E11</f>
        <v>385</v>
      </c>
      <c r="F41" s="239"/>
      <c r="G41" s="182"/>
      <c r="H41" s="182"/>
      <c r="I41" s="182"/>
      <c r="J41" s="182"/>
      <c r="K41" s="182"/>
      <c r="L41" s="299"/>
      <c r="M41" s="182"/>
      <c r="N41" s="286"/>
      <c r="O41" s="286"/>
      <c r="P41" s="286"/>
      <c r="Q41" s="286"/>
    </row>
    <row r="42" ht="147" customHeight="1" spans="1:17">
      <c r="A42" s="240" t="s">
        <v>365</v>
      </c>
      <c r="B42" s="27"/>
      <c r="C42" s="241" t="s">
        <v>366</v>
      </c>
      <c r="D42" s="27"/>
      <c r="E42" s="27"/>
      <c r="F42" s="27"/>
      <c r="G42" s="182"/>
      <c r="H42" s="182"/>
      <c r="I42" s="182"/>
      <c r="J42" s="182"/>
      <c r="K42" s="182"/>
      <c r="L42" s="182"/>
      <c r="M42" s="182"/>
      <c r="N42" s="286"/>
      <c r="O42" s="286"/>
      <c r="P42" s="286"/>
      <c r="Q42" s="286"/>
    </row>
    <row r="43" ht="236" customHeight="1" spans="1:17">
      <c r="A43" s="240" t="s">
        <v>367</v>
      </c>
      <c r="B43" s="242"/>
      <c r="C43" s="243" t="s">
        <v>368</v>
      </c>
      <c r="D43" s="241" t="s">
        <v>369</v>
      </c>
      <c r="E43" s="244"/>
      <c r="F43" s="245"/>
      <c r="G43" s="182"/>
      <c r="H43" s="182"/>
      <c r="I43" s="182"/>
      <c r="J43" s="182"/>
      <c r="K43" s="182"/>
      <c r="L43" s="300"/>
      <c r="M43" s="182"/>
      <c r="N43" s="286"/>
      <c r="O43" s="286"/>
      <c r="P43" s="286"/>
      <c r="Q43" s="286"/>
    </row>
    <row r="44" ht="25" customHeight="1" spans="1:17">
      <c r="A44" s="246"/>
      <c r="B44" s="247"/>
      <c r="C44" s="248"/>
      <c r="D44" s="249" t="s">
        <v>370</v>
      </c>
      <c r="E44" s="250"/>
      <c r="F44" s="251"/>
      <c r="G44" s="182"/>
      <c r="H44" s="182"/>
      <c r="I44" s="182"/>
      <c r="J44" s="182"/>
      <c r="K44" s="182"/>
      <c r="L44" s="300"/>
      <c r="M44" s="182"/>
      <c r="N44" s="286"/>
      <c r="O44" s="286"/>
      <c r="P44" s="286"/>
      <c r="Q44" s="286"/>
    </row>
    <row r="45" ht="54" customHeight="1" spans="1:17">
      <c r="A45" s="240" t="s">
        <v>371</v>
      </c>
      <c r="B45" s="252"/>
      <c r="C45" s="253" t="s">
        <v>372</v>
      </c>
      <c r="D45" s="249" t="s">
        <v>373</v>
      </c>
      <c r="E45" s="250"/>
      <c r="F45" s="251"/>
      <c r="G45" s="254"/>
      <c r="H45" s="255"/>
      <c r="I45" s="182"/>
      <c r="J45" s="182"/>
      <c r="K45" s="182"/>
      <c r="L45" s="300"/>
      <c r="M45" s="182"/>
      <c r="N45" s="286"/>
      <c r="O45" s="286"/>
      <c r="P45" s="286"/>
      <c r="Q45" s="286"/>
    </row>
    <row r="46" ht="79" customHeight="1" spans="1:17">
      <c r="A46" s="256" t="s">
        <v>374</v>
      </c>
      <c r="B46" s="27"/>
      <c r="C46" s="241" t="s">
        <v>375</v>
      </c>
      <c r="D46" s="27"/>
      <c r="E46" s="27"/>
      <c r="F46" s="27"/>
      <c r="G46" s="182"/>
      <c r="H46" s="182"/>
      <c r="I46" s="182"/>
      <c r="J46" s="182"/>
      <c r="K46" s="182"/>
      <c r="L46" s="182"/>
      <c r="M46" s="182"/>
      <c r="N46" s="286"/>
      <c r="O46" s="286"/>
      <c r="P46" s="286"/>
      <c r="Q46" s="286"/>
    </row>
    <row r="47" ht="348" customHeight="1" spans="1:17">
      <c r="A47" s="257" t="s">
        <v>376</v>
      </c>
      <c r="B47" s="27"/>
      <c r="C47" s="258" t="s">
        <v>377</v>
      </c>
      <c r="D47" s="259"/>
      <c r="E47" s="259"/>
      <c r="F47" s="259"/>
      <c r="G47" s="182"/>
      <c r="H47" s="182"/>
      <c r="I47" s="182"/>
      <c r="J47" s="182"/>
      <c r="K47" s="182"/>
      <c r="L47" s="182"/>
      <c r="M47" s="182"/>
      <c r="N47" s="286"/>
      <c r="O47" s="286"/>
      <c r="P47" s="286"/>
      <c r="Q47" s="286"/>
    </row>
    <row r="48" ht="15" spans="1:17">
      <c r="A48" s="182"/>
      <c r="B48" s="182"/>
      <c r="C48" s="182"/>
      <c r="D48" s="182"/>
      <c r="E48" s="182"/>
      <c r="F48" s="182"/>
      <c r="G48" s="182"/>
      <c r="H48" s="182"/>
      <c r="I48" s="182"/>
      <c r="J48" s="182"/>
      <c r="K48" s="182"/>
      <c r="L48" s="182"/>
      <c r="M48" s="182"/>
      <c r="N48" s="286"/>
      <c r="O48" s="286"/>
      <c r="P48" s="286"/>
      <c r="Q48" s="286"/>
    </row>
    <row r="49" ht="15.6" spans="1:17">
      <c r="A49" s="260" t="s">
        <v>378</v>
      </c>
      <c r="B49" s="260" t="s">
        <v>37</v>
      </c>
      <c r="C49" s="260" t="s">
        <v>38</v>
      </c>
      <c r="D49" s="260" t="s">
        <v>379</v>
      </c>
      <c r="E49" s="260" t="s">
        <v>380</v>
      </c>
      <c r="F49" s="261"/>
      <c r="G49" s="182"/>
      <c r="H49" s="182"/>
      <c r="I49" s="182"/>
      <c r="J49" s="182"/>
      <c r="K49" s="182"/>
      <c r="L49" s="182"/>
      <c r="M49" s="182"/>
      <c r="N49" s="286"/>
      <c r="O49" s="286"/>
      <c r="P49" s="286"/>
      <c r="Q49" s="286"/>
    </row>
    <row r="50" ht="15.6" spans="1:17">
      <c r="A50" s="262" t="s">
        <v>44</v>
      </c>
      <c r="B50" s="263" t="s">
        <v>69</v>
      </c>
      <c r="C50" s="263" t="s">
        <v>70</v>
      </c>
      <c r="D50" s="264" t="s">
        <v>381</v>
      </c>
      <c r="E50" s="265" t="s">
        <v>382</v>
      </c>
      <c r="F50" s="261"/>
      <c r="G50" s="182"/>
      <c r="H50" s="182"/>
      <c r="I50" s="182"/>
      <c r="J50" s="182"/>
      <c r="K50" s="182"/>
      <c r="L50" s="182"/>
      <c r="M50" s="182"/>
      <c r="N50" s="286"/>
      <c r="O50" s="286"/>
      <c r="P50" s="286"/>
      <c r="Q50" s="286"/>
    </row>
    <row r="51" ht="15.6" spans="1:17">
      <c r="A51" s="262" t="s">
        <v>44</v>
      </c>
      <c r="B51" s="263" t="s">
        <v>78</v>
      </c>
      <c r="C51" s="263" t="s">
        <v>79</v>
      </c>
      <c r="D51" s="266"/>
      <c r="E51" s="267"/>
      <c r="F51" s="261"/>
      <c r="G51" s="182"/>
      <c r="H51" s="182"/>
      <c r="I51" s="182"/>
      <c r="J51" s="182"/>
      <c r="K51" s="182"/>
      <c r="L51" s="182"/>
      <c r="M51" s="182"/>
      <c r="N51" s="286"/>
      <c r="O51" s="286"/>
      <c r="P51" s="286"/>
      <c r="Q51" s="286"/>
    </row>
    <row r="52" ht="15.6" spans="1:17">
      <c r="A52" s="262" t="s">
        <v>44</v>
      </c>
      <c r="B52" s="263" t="s">
        <v>56</v>
      </c>
      <c r="C52" s="263" t="s">
        <v>57</v>
      </c>
      <c r="D52" s="266"/>
      <c r="E52" s="267"/>
      <c r="F52" s="261"/>
      <c r="G52" s="182"/>
      <c r="H52" s="182"/>
      <c r="I52" s="182"/>
      <c r="J52" s="182"/>
      <c r="K52" s="182"/>
      <c r="L52" s="182"/>
      <c r="M52" s="182"/>
      <c r="N52" s="286"/>
      <c r="O52" s="286"/>
      <c r="P52" s="286"/>
      <c r="Q52" s="286"/>
    </row>
    <row r="53" ht="15.6" spans="1:17">
      <c r="A53" s="262" t="s">
        <v>44</v>
      </c>
      <c r="B53" s="263" t="s">
        <v>63</v>
      </c>
      <c r="C53" s="263" t="s">
        <v>64</v>
      </c>
      <c r="D53" s="266"/>
      <c r="E53" s="267"/>
      <c r="F53" s="261"/>
      <c r="G53" s="182"/>
      <c r="H53" s="182"/>
      <c r="I53" s="182"/>
      <c r="J53" s="182"/>
      <c r="K53" s="182"/>
      <c r="L53" s="182"/>
      <c r="M53" s="182"/>
      <c r="N53" s="286"/>
      <c r="O53" s="286"/>
      <c r="P53" s="286"/>
      <c r="Q53" s="286"/>
    </row>
    <row r="54" ht="15.6" spans="1:17">
      <c r="A54" s="262" t="s">
        <v>44</v>
      </c>
      <c r="B54" s="263" t="s">
        <v>60</v>
      </c>
      <c r="C54" s="263" t="s">
        <v>61</v>
      </c>
      <c r="D54" s="268"/>
      <c r="E54" s="269"/>
      <c r="F54" s="261"/>
      <c r="G54" s="182"/>
      <c r="H54" s="182"/>
      <c r="I54" s="182"/>
      <c r="J54" s="182"/>
      <c r="K54" s="182"/>
      <c r="L54" s="182"/>
      <c r="M54" s="182"/>
      <c r="N54" s="286"/>
      <c r="O54" s="286"/>
      <c r="P54" s="286"/>
      <c r="Q54" s="286"/>
    </row>
    <row r="55" ht="15.6" spans="1:17">
      <c r="A55" s="270" t="s">
        <v>41</v>
      </c>
      <c r="B55" s="271" t="s">
        <v>45</v>
      </c>
      <c r="C55" s="271" t="s">
        <v>46</v>
      </c>
      <c r="D55" s="272" t="s">
        <v>383</v>
      </c>
      <c r="E55" s="273" t="s">
        <v>382</v>
      </c>
      <c r="F55" s="261"/>
      <c r="G55" s="182"/>
      <c r="H55" s="182"/>
      <c r="I55" s="182"/>
      <c r="J55" s="182"/>
      <c r="K55" s="182"/>
      <c r="L55" s="182"/>
      <c r="M55" s="182"/>
      <c r="N55" s="286"/>
      <c r="O55" s="286"/>
      <c r="P55" s="286"/>
      <c r="Q55" s="286"/>
    </row>
    <row r="56" ht="15.6" spans="1:17">
      <c r="A56" s="274" t="s">
        <v>41</v>
      </c>
      <c r="B56" s="275" t="s">
        <v>58</v>
      </c>
      <c r="C56" s="275" t="s">
        <v>59</v>
      </c>
      <c r="D56" s="276"/>
      <c r="E56" s="277"/>
      <c r="F56" s="261"/>
      <c r="G56" s="182"/>
      <c r="H56" s="182"/>
      <c r="I56" s="182"/>
      <c r="J56" s="182"/>
      <c r="K56" s="182"/>
      <c r="L56" s="182"/>
      <c r="M56" s="182"/>
      <c r="N56" s="286"/>
      <c r="O56" s="286"/>
      <c r="P56" s="286"/>
      <c r="Q56" s="286"/>
    </row>
    <row r="57" ht="15.6" spans="1:17">
      <c r="A57" s="274" t="s">
        <v>41</v>
      </c>
      <c r="B57" s="275" t="s">
        <v>80</v>
      </c>
      <c r="C57" s="275" t="s">
        <v>81</v>
      </c>
      <c r="D57" s="276"/>
      <c r="E57" s="277"/>
      <c r="F57" s="261"/>
      <c r="G57" s="182"/>
      <c r="H57" s="182"/>
      <c r="I57" s="182"/>
      <c r="J57" s="182"/>
      <c r="K57" s="182"/>
      <c r="L57" s="182"/>
      <c r="M57" s="182"/>
      <c r="N57" s="286"/>
      <c r="O57" s="286"/>
      <c r="P57" s="286"/>
      <c r="Q57" s="286"/>
    </row>
    <row r="58" ht="15.6" spans="1:17">
      <c r="A58" s="274" t="s">
        <v>41</v>
      </c>
      <c r="B58" s="275" t="s">
        <v>71</v>
      </c>
      <c r="C58" s="275" t="s">
        <v>72</v>
      </c>
      <c r="D58" s="276"/>
      <c r="E58" s="277"/>
      <c r="F58" s="261"/>
      <c r="G58" s="182"/>
      <c r="H58" s="182"/>
      <c r="I58" s="182"/>
      <c r="J58" s="182"/>
      <c r="K58" s="182"/>
      <c r="L58" s="182"/>
      <c r="M58" s="182"/>
      <c r="N58" s="286"/>
      <c r="O58" s="286"/>
      <c r="P58" s="286"/>
      <c r="Q58" s="286"/>
    </row>
    <row r="59" ht="15.6" spans="1:17">
      <c r="A59" s="274" t="s">
        <v>41</v>
      </c>
      <c r="B59" s="275" t="s">
        <v>84</v>
      </c>
      <c r="C59" s="275" t="s">
        <v>85</v>
      </c>
      <c r="D59" s="276"/>
      <c r="E59" s="277"/>
      <c r="F59" s="261"/>
      <c r="G59" s="182"/>
      <c r="H59" s="182"/>
      <c r="I59" s="182"/>
      <c r="J59" s="182"/>
      <c r="K59" s="182"/>
      <c r="L59" s="182"/>
      <c r="M59" s="182"/>
      <c r="N59" s="286"/>
      <c r="O59" s="286"/>
      <c r="P59" s="286"/>
      <c r="Q59" s="286"/>
    </row>
    <row r="60" ht="15.6" spans="1:17">
      <c r="A60" s="274" t="s">
        <v>41</v>
      </c>
      <c r="B60" s="275" t="s">
        <v>88</v>
      </c>
      <c r="C60" s="275" t="s">
        <v>89</v>
      </c>
      <c r="D60" s="276"/>
      <c r="E60" s="277"/>
      <c r="F60" s="261"/>
      <c r="G60" s="182"/>
      <c r="H60" s="182"/>
      <c r="I60" s="182"/>
      <c r="J60" s="182"/>
      <c r="K60" s="182"/>
      <c r="L60" s="182"/>
      <c r="M60" s="182"/>
      <c r="N60" s="286"/>
      <c r="O60" s="286"/>
      <c r="P60" s="286"/>
      <c r="Q60" s="286"/>
    </row>
    <row r="61" ht="15.6" spans="1:17">
      <c r="A61" s="274" t="s">
        <v>41</v>
      </c>
      <c r="B61" s="275" t="s">
        <v>54</v>
      </c>
      <c r="C61" s="275" t="s">
        <v>55</v>
      </c>
      <c r="D61" s="278"/>
      <c r="E61" s="279"/>
      <c r="F61" s="261"/>
      <c r="G61" s="182"/>
      <c r="H61" s="182"/>
      <c r="I61" s="182"/>
      <c r="J61" s="182"/>
      <c r="K61" s="182"/>
      <c r="L61" s="182"/>
      <c r="M61" s="182"/>
      <c r="N61" s="286"/>
      <c r="O61" s="286"/>
      <c r="P61" s="286"/>
      <c r="Q61" s="286"/>
    </row>
    <row r="62" ht="15.6" spans="1:17">
      <c r="A62" s="280" t="s">
        <v>123</v>
      </c>
      <c r="B62" s="281" t="s">
        <v>288</v>
      </c>
      <c r="C62" s="281" t="s">
        <v>126</v>
      </c>
      <c r="D62" s="282" t="s">
        <v>384</v>
      </c>
      <c r="E62" s="283" t="s">
        <v>382</v>
      </c>
      <c r="F62" s="261"/>
      <c r="G62" s="182"/>
      <c r="H62" s="182"/>
      <c r="I62" s="182"/>
      <c r="J62" s="182"/>
      <c r="K62" s="182"/>
      <c r="L62" s="182"/>
      <c r="M62" s="182"/>
      <c r="N62" s="286"/>
      <c r="O62" s="286"/>
      <c r="P62" s="286"/>
      <c r="Q62" s="286"/>
    </row>
    <row r="63" ht="15.6" spans="1:17">
      <c r="A63" s="280" t="s">
        <v>123</v>
      </c>
      <c r="B63" s="281" t="s">
        <v>296</v>
      </c>
      <c r="C63" s="281" t="s">
        <v>124</v>
      </c>
      <c r="D63" s="284"/>
      <c r="E63" s="285"/>
      <c r="F63" s="261"/>
      <c r="G63" s="182"/>
      <c r="H63" s="182"/>
      <c r="I63" s="182"/>
      <c r="J63" s="182"/>
      <c r="K63" s="182"/>
      <c r="L63" s="182"/>
      <c r="M63" s="182"/>
      <c r="N63" s="286"/>
      <c r="O63" s="286"/>
      <c r="P63" s="286"/>
      <c r="Q63" s="286"/>
    </row>
    <row r="64" ht="15.6" spans="1:17">
      <c r="A64" s="280" t="s">
        <v>123</v>
      </c>
      <c r="B64" s="281" t="s">
        <v>49</v>
      </c>
      <c r="C64" s="281" t="s">
        <v>50</v>
      </c>
      <c r="D64" s="284"/>
      <c r="E64" s="285"/>
      <c r="F64" s="261"/>
      <c r="G64" s="182"/>
      <c r="H64" s="182"/>
      <c r="I64" s="182"/>
      <c r="J64" s="182"/>
      <c r="K64" s="182"/>
      <c r="L64" s="182"/>
      <c r="M64" s="182"/>
      <c r="N64" s="286"/>
      <c r="O64" s="286"/>
      <c r="P64" s="286"/>
      <c r="Q64" s="286"/>
    </row>
    <row r="65" ht="15.6" spans="1:17">
      <c r="A65" s="280" t="s">
        <v>123</v>
      </c>
      <c r="B65" s="281" t="s">
        <v>67</v>
      </c>
      <c r="C65" s="281" t="s">
        <v>68</v>
      </c>
      <c r="D65" s="284"/>
      <c r="E65" s="285"/>
      <c r="F65" s="261"/>
      <c r="G65" s="182"/>
      <c r="H65" s="182"/>
      <c r="I65" s="182"/>
      <c r="J65" s="182"/>
      <c r="K65" s="182"/>
      <c r="L65" s="182"/>
      <c r="M65" s="182"/>
      <c r="N65" s="286"/>
      <c r="O65" s="286"/>
      <c r="P65" s="286"/>
      <c r="Q65" s="286"/>
    </row>
    <row r="66" ht="15.6" spans="1:17">
      <c r="A66" s="280" t="s">
        <v>123</v>
      </c>
      <c r="B66" s="281" t="s">
        <v>65</v>
      </c>
      <c r="C66" s="281" t="s">
        <v>66</v>
      </c>
      <c r="D66" s="284"/>
      <c r="E66" s="285"/>
      <c r="F66" s="261"/>
      <c r="G66" s="182"/>
      <c r="H66" s="182"/>
      <c r="I66" s="182"/>
      <c r="J66" s="182"/>
      <c r="K66" s="182"/>
      <c r="L66" s="182"/>
      <c r="M66" s="182"/>
      <c r="N66" s="286"/>
      <c r="O66" s="286"/>
      <c r="P66" s="286"/>
      <c r="Q66" s="286"/>
    </row>
    <row r="67" ht="15.6" spans="1:17">
      <c r="A67" s="280" t="s">
        <v>123</v>
      </c>
      <c r="B67" s="281" t="s">
        <v>76</v>
      </c>
      <c r="C67" s="281" t="s">
        <v>77</v>
      </c>
      <c r="D67" s="284"/>
      <c r="E67" s="285"/>
      <c r="F67" s="261"/>
      <c r="G67" s="182"/>
      <c r="H67" s="182"/>
      <c r="I67" s="182"/>
      <c r="J67" s="182"/>
      <c r="K67" s="182"/>
      <c r="L67" s="182"/>
      <c r="M67" s="182"/>
      <c r="N67" s="286"/>
      <c r="O67" s="286"/>
      <c r="P67" s="286"/>
      <c r="Q67" s="286"/>
    </row>
    <row r="68" ht="15.6" spans="1:17">
      <c r="A68" s="280" t="s">
        <v>123</v>
      </c>
      <c r="B68" s="281" t="s">
        <v>90</v>
      </c>
      <c r="C68" s="281" t="s">
        <v>91</v>
      </c>
      <c r="D68" s="284"/>
      <c r="E68" s="285"/>
      <c r="F68" s="261"/>
      <c r="G68" s="182"/>
      <c r="H68" s="182"/>
      <c r="I68" s="182"/>
      <c r="J68" s="182"/>
      <c r="K68" s="182"/>
      <c r="L68" s="182"/>
      <c r="M68" s="182"/>
      <c r="N68" s="286"/>
      <c r="O68" s="286"/>
      <c r="P68" s="286"/>
      <c r="Q68" s="286"/>
    </row>
    <row r="69" ht="15.6" spans="1:17">
      <c r="A69" s="280" t="s">
        <v>123</v>
      </c>
      <c r="B69" s="281" t="s">
        <v>51</v>
      </c>
      <c r="C69" s="281" t="s">
        <v>52</v>
      </c>
      <c r="D69" s="284"/>
      <c r="E69" s="285"/>
      <c r="F69" s="261"/>
      <c r="G69" s="182"/>
      <c r="H69" s="182"/>
      <c r="I69" s="182"/>
      <c r="J69" s="182"/>
      <c r="K69" s="182"/>
      <c r="L69" s="182"/>
      <c r="M69" s="182"/>
      <c r="N69" s="286"/>
      <c r="O69" s="286"/>
      <c r="P69" s="286"/>
      <c r="Q69" s="286"/>
    </row>
    <row r="70" ht="15.6" spans="1:17">
      <c r="A70" s="301" t="s">
        <v>385</v>
      </c>
      <c r="B70" s="302" t="s">
        <v>86</v>
      </c>
      <c r="C70" s="302" t="s">
        <v>87</v>
      </c>
      <c r="D70" s="303" t="s">
        <v>386</v>
      </c>
      <c r="E70" s="304" t="s">
        <v>382</v>
      </c>
      <c r="F70" s="261"/>
      <c r="G70" s="182"/>
      <c r="H70" s="182"/>
      <c r="I70" s="182"/>
      <c r="J70" s="182"/>
      <c r="K70" s="182"/>
      <c r="L70" s="182"/>
      <c r="M70" s="182"/>
      <c r="N70" s="286"/>
      <c r="O70" s="286"/>
      <c r="P70" s="286"/>
      <c r="Q70" s="286"/>
    </row>
    <row r="71" ht="15.6" spans="1:17">
      <c r="A71" s="301" t="s">
        <v>385</v>
      </c>
      <c r="B71" s="302" t="s">
        <v>82</v>
      </c>
      <c r="C71" s="302" t="s">
        <v>83</v>
      </c>
      <c r="D71" s="305"/>
      <c r="E71" s="306"/>
      <c r="F71" s="261"/>
      <c r="G71" s="182"/>
      <c r="H71" s="182"/>
      <c r="I71" s="182"/>
      <c r="J71" s="182"/>
      <c r="K71" s="182"/>
      <c r="L71" s="182"/>
      <c r="M71" s="182"/>
      <c r="N71" s="286"/>
      <c r="O71" s="286"/>
      <c r="P71" s="286"/>
      <c r="Q71" s="286"/>
    </row>
    <row r="72" ht="15.6" spans="1:17">
      <c r="A72" s="301" t="s">
        <v>385</v>
      </c>
      <c r="B72" s="302" t="s">
        <v>261</v>
      </c>
      <c r="C72" s="302" t="s">
        <v>125</v>
      </c>
      <c r="D72" s="305"/>
      <c r="E72" s="306"/>
      <c r="F72" s="261"/>
      <c r="G72" s="182"/>
      <c r="H72" s="182"/>
      <c r="I72" s="182"/>
      <c r="J72" s="182"/>
      <c r="K72" s="182"/>
      <c r="L72" s="182"/>
      <c r="M72" s="182"/>
      <c r="N72" s="286"/>
      <c r="O72" s="286"/>
      <c r="P72" s="286"/>
      <c r="Q72" s="286"/>
    </row>
    <row r="73" ht="15.6" spans="1:17">
      <c r="A73" s="301" t="s">
        <v>385</v>
      </c>
      <c r="B73" s="302" t="s">
        <v>74</v>
      </c>
      <c r="C73" s="302" t="s">
        <v>75</v>
      </c>
      <c r="D73" s="305"/>
      <c r="E73" s="306"/>
      <c r="F73" s="261"/>
      <c r="G73" s="182"/>
      <c r="H73" s="182"/>
      <c r="I73" s="182"/>
      <c r="J73" s="182"/>
      <c r="K73" s="182"/>
      <c r="L73" s="182"/>
      <c r="M73" s="182"/>
      <c r="N73" s="286"/>
      <c r="O73" s="286"/>
      <c r="P73" s="286"/>
      <c r="Q73" s="286"/>
    </row>
    <row r="74" ht="15.6" spans="1:17">
      <c r="A74" s="301" t="s">
        <v>385</v>
      </c>
      <c r="B74" s="302" t="s">
        <v>293</v>
      </c>
      <c r="C74" s="302" t="s">
        <v>136</v>
      </c>
      <c r="D74" s="305"/>
      <c r="E74" s="306"/>
      <c r="F74" s="261"/>
      <c r="G74" s="182"/>
      <c r="H74" s="182"/>
      <c r="I74" s="182"/>
      <c r="J74" s="182"/>
      <c r="K74" s="182"/>
      <c r="L74" s="182"/>
      <c r="M74" s="182"/>
      <c r="N74" s="286"/>
      <c r="O74" s="286"/>
      <c r="P74" s="286"/>
      <c r="Q74" s="286"/>
    </row>
    <row r="75" ht="15.6" spans="1:17">
      <c r="A75" s="301" t="s">
        <v>385</v>
      </c>
      <c r="B75" s="302" t="s">
        <v>42</v>
      </c>
      <c r="C75" s="302" t="s">
        <v>43</v>
      </c>
      <c r="D75" s="305"/>
      <c r="E75" s="306"/>
      <c r="F75" s="261"/>
      <c r="G75" s="182"/>
      <c r="H75" s="182"/>
      <c r="I75" s="182"/>
      <c r="J75" s="182"/>
      <c r="K75" s="182"/>
      <c r="L75" s="182"/>
      <c r="M75" s="182"/>
      <c r="N75" s="286"/>
      <c r="O75" s="286"/>
      <c r="P75" s="286"/>
      <c r="Q75" s="286"/>
    </row>
    <row r="76" ht="15.6" spans="1:17">
      <c r="A76" s="301" t="s">
        <v>385</v>
      </c>
      <c r="B76" s="302" t="s">
        <v>47</v>
      </c>
      <c r="C76" s="302" t="s">
        <v>48</v>
      </c>
      <c r="D76" s="305"/>
      <c r="E76" s="306"/>
      <c r="F76" s="261"/>
      <c r="G76" s="182"/>
      <c r="H76" s="182"/>
      <c r="I76" s="182"/>
      <c r="J76" s="182"/>
      <c r="K76" s="182"/>
      <c r="L76" s="182"/>
      <c r="M76" s="182"/>
      <c r="N76" s="286"/>
      <c r="O76" s="286"/>
      <c r="P76" s="286"/>
      <c r="Q76" s="286"/>
    </row>
    <row r="77" ht="15.6" spans="1:17">
      <c r="A77" s="301" t="s">
        <v>385</v>
      </c>
      <c r="B77" s="302" t="s">
        <v>280</v>
      </c>
      <c r="C77" s="302" t="s">
        <v>140</v>
      </c>
      <c r="D77" s="307"/>
      <c r="E77" s="308"/>
      <c r="F77" s="261"/>
      <c r="G77" s="182"/>
      <c r="H77" s="182"/>
      <c r="I77" s="182"/>
      <c r="J77" s="182"/>
      <c r="K77" s="182"/>
      <c r="L77" s="182"/>
      <c r="M77" s="182"/>
      <c r="N77" s="286"/>
      <c r="O77" s="286"/>
      <c r="P77" s="286"/>
      <c r="Q77" s="286"/>
    </row>
    <row r="78" ht="15.6" spans="1:17">
      <c r="A78" s="309" t="s">
        <v>387</v>
      </c>
      <c r="B78" s="310" t="s">
        <v>94</v>
      </c>
      <c r="C78" s="310" t="s">
        <v>134</v>
      </c>
      <c r="D78" s="311" t="s">
        <v>388</v>
      </c>
      <c r="E78" s="312"/>
      <c r="F78" s="261"/>
      <c r="G78" s="182"/>
      <c r="H78" s="182"/>
      <c r="I78" s="182"/>
      <c r="J78" s="182"/>
      <c r="K78" s="182"/>
      <c r="L78" s="182"/>
      <c r="M78" s="182"/>
      <c r="N78" s="286"/>
      <c r="O78" s="286"/>
      <c r="P78" s="286"/>
      <c r="Q78" s="286"/>
    </row>
    <row r="79" ht="15.6" spans="1:17">
      <c r="A79" s="309" t="s">
        <v>387</v>
      </c>
      <c r="B79" s="310" t="s">
        <v>301</v>
      </c>
      <c r="C79" s="310" t="s">
        <v>95</v>
      </c>
      <c r="D79" s="313"/>
      <c r="E79" s="314"/>
      <c r="F79" s="261"/>
      <c r="G79" s="182"/>
      <c r="H79" s="182"/>
      <c r="I79" s="182"/>
      <c r="J79" s="182"/>
      <c r="K79" s="182"/>
      <c r="L79" s="182"/>
      <c r="M79" s="182"/>
      <c r="N79" s="286"/>
      <c r="O79" s="286"/>
      <c r="P79" s="286"/>
      <c r="Q79" s="286"/>
    </row>
    <row r="80" ht="15.6" spans="1:17">
      <c r="A80" s="309" t="s">
        <v>387</v>
      </c>
      <c r="B80" s="310" t="s">
        <v>361</v>
      </c>
      <c r="C80" s="310" t="s">
        <v>362</v>
      </c>
      <c r="D80" s="313"/>
      <c r="E80" s="314"/>
      <c r="F80" s="261"/>
      <c r="G80" s="182"/>
      <c r="H80" s="182"/>
      <c r="I80" s="182"/>
      <c r="J80" s="182"/>
      <c r="K80" s="182"/>
      <c r="L80" s="182"/>
      <c r="M80" s="182"/>
      <c r="N80" s="286"/>
      <c r="O80" s="286"/>
      <c r="P80" s="286"/>
      <c r="Q80" s="286"/>
    </row>
    <row r="81" ht="15.6" spans="1:17">
      <c r="A81" s="309" t="s">
        <v>387</v>
      </c>
      <c r="B81" s="310" t="s">
        <v>222</v>
      </c>
      <c r="C81" s="310" t="s">
        <v>138</v>
      </c>
      <c r="D81" s="313"/>
      <c r="E81" s="314"/>
      <c r="F81" s="261"/>
      <c r="G81" s="182"/>
      <c r="H81" s="182"/>
      <c r="I81" s="182"/>
      <c r="J81" s="182"/>
      <c r="K81" s="182"/>
      <c r="L81" s="182"/>
      <c r="M81" s="182"/>
      <c r="N81" s="286"/>
      <c r="O81" s="286"/>
      <c r="P81" s="286"/>
      <c r="Q81" s="286"/>
    </row>
    <row r="82" ht="15.6" spans="1:17">
      <c r="A82" s="309" t="s">
        <v>387</v>
      </c>
      <c r="B82" s="310"/>
      <c r="C82" s="310" t="s">
        <v>389</v>
      </c>
      <c r="D82" s="315"/>
      <c r="E82" s="316"/>
      <c r="F82" s="261"/>
      <c r="G82" s="182"/>
      <c r="H82" s="182"/>
      <c r="I82" s="182"/>
      <c r="J82" s="182"/>
      <c r="K82" s="182"/>
      <c r="L82" s="182"/>
      <c r="M82" s="182"/>
      <c r="N82" s="286"/>
      <c r="O82" s="286"/>
      <c r="P82" s="286"/>
      <c r="Q82" s="286"/>
    </row>
    <row r="83" ht="15" spans="1:17">
      <c r="A83" s="182"/>
      <c r="B83" s="182"/>
      <c r="C83" s="182"/>
      <c r="D83" s="182"/>
      <c r="E83" s="182"/>
      <c r="F83" s="261"/>
      <c r="G83" s="182"/>
      <c r="H83" s="182"/>
      <c r="I83" s="182"/>
      <c r="J83" s="182"/>
      <c r="K83" s="182"/>
      <c r="L83" s="182"/>
      <c r="M83" s="182"/>
      <c r="N83" s="286"/>
      <c r="O83" s="286"/>
      <c r="P83" s="286"/>
      <c r="Q83" s="286"/>
    </row>
    <row r="84" ht="15" spans="1:17">
      <c r="A84" s="182"/>
      <c r="B84" s="182"/>
      <c r="C84" s="182"/>
      <c r="D84" s="182"/>
      <c r="E84" s="182"/>
      <c r="F84" s="261"/>
      <c r="G84" s="182"/>
      <c r="H84" s="182"/>
      <c r="I84" s="182"/>
      <c r="J84" s="182"/>
      <c r="K84" s="182"/>
      <c r="L84" s="182"/>
      <c r="M84" s="182"/>
      <c r="N84" s="286"/>
      <c r="O84" s="286"/>
      <c r="P84" s="286"/>
      <c r="Q84" s="286"/>
    </row>
    <row r="85" ht="15" spans="1:17">
      <c r="A85" s="182"/>
      <c r="B85" s="182"/>
      <c r="C85" s="182"/>
      <c r="D85" s="182"/>
      <c r="E85" s="182"/>
      <c r="F85" s="261"/>
      <c r="G85" s="182"/>
      <c r="H85" s="182"/>
      <c r="I85" s="182"/>
      <c r="J85" s="182"/>
      <c r="K85" s="182"/>
      <c r="L85" s="182"/>
      <c r="M85" s="182"/>
      <c r="N85" s="286"/>
      <c r="O85" s="286"/>
      <c r="P85" s="286"/>
      <c r="Q85" s="286"/>
    </row>
    <row r="86" ht="15" spans="1:17">
      <c r="A86" s="182"/>
      <c r="B86" s="182"/>
      <c r="C86" s="182"/>
      <c r="D86" s="182"/>
      <c r="E86" s="182"/>
      <c r="F86" s="182"/>
      <c r="G86" s="182"/>
      <c r="H86" s="182"/>
      <c r="I86" s="182"/>
      <c r="J86" s="182"/>
      <c r="K86" s="182"/>
      <c r="L86" s="182"/>
      <c r="M86" s="182"/>
      <c r="N86" s="286"/>
      <c r="O86" s="286"/>
      <c r="P86" s="286"/>
      <c r="Q86" s="286"/>
    </row>
    <row r="87" ht="15" spans="1:17">
      <c r="A87" s="182"/>
      <c r="B87" s="182"/>
      <c r="C87" s="182"/>
      <c r="D87" s="182"/>
      <c r="E87" s="182"/>
      <c r="F87" s="182"/>
      <c r="G87" s="182"/>
      <c r="H87" s="182"/>
      <c r="I87" s="182"/>
      <c r="J87" s="182"/>
      <c r="K87" s="182"/>
      <c r="L87" s="182"/>
      <c r="M87" s="182"/>
      <c r="N87" s="286"/>
      <c r="O87" s="286"/>
      <c r="P87" s="286"/>
      <c r="Q87" s="286"/>
    </row>
    <row r="88" ht="15" spans="1:17">
      <c r="A88" s="182"/>
      <c r="B88" s="182"/>
      <c r="C88" s="182"/>
      <c r="D88" s="182"/>
      <c r="E88" s="182"/>
      <c r="F88" s="182"/>
      <c r="G88" s="182"/>
      <c r="H88" s="182"/>
      <c r="I88" s="182"/>
      <c r="J88" s="182"/>
      <c r="K88" s="182"/>
      <c r="L88" s="182"/>
      <c r="M88" s="182"/>
      <c r="N88" s="286"/>
      <c r="O88" s="286"/>
      <c r="P88" s="286"/>
      <c r="Q88" s="286"/>
    </row>
    <row r="89" ht="15" spans="1:17">
      <c r="A89" s="182"/>
      <c r="B89" s="182"/>
      <c r="C89" s="182"/>
      <c r="D89" s="182"/>
      <c r="E89" s="182"/>
      <c r="F89" s="182"/>
      <c r="G89" s="182"/>
      <c r="H89" s="182"/>
      <c r="I89" s="182"/>
      <c r="J89" s="182"/>
      <c r="K89" s="182"/>
      <c r="L89" s="182"/>
      <c r="M89" s="182"/>
      <c r="N89" s="286"/>
      <c r="O89" s="286"/>
      <c r="P89" s="286"/>
      <c r="Q89" s="286"/>
    </row>
    <row r="90" ht="15" spans="1:17">
      <c r="A90" s="182"/>
      <c r="B90" s="182"/>
      <c r="C90" s="182"/>
      <c r="D90" s="182"/>
      <c r="E90" s="182"/>
      <c r="F90" s="182"/>
      <c r="G90" s="182"/>
      <c r="H90" s="182"/>
      <c r="I90" s="182"/>
      <c r="J90" s="182"/>
      <c r="K90" s="182"/>
      <c r="L90" s="182"/>
      <c r="M90" s="182"/>
      <c r="N90" s="286"/>
      <c r="O90" s="286"/>
      <c r="P90" s="286"/>
      <c r="Q90" s="286"/>
    </row>
    <row r="91" ht="15" spans="1:17">
      <c r="A91" s="182"/>
      <c r="B91" s="182"/>
      <c r="C91" s="182"/>
      <c r="D91" s="182"/>
      <c r="E91" s="182"/>
      <c r="F91" s="182"/>
      <c r="G91" s="182"/>
      <c r="H91" s="182"/>
      <c r="I91" s="182"/>
      <c r="J91" s="182"/>
      <c r="K91" s="182"/>
      <c r="L91" s="182"/>
      <c r="M91" s="182"/>
      <c r="N91" s="286"/>
      <c r="O91" s="286"/>
      <c r="P91" s="286"/>
      <c r="Q91" s="286"/>
    </row>
    <row r="92" ht="15" spans="1:17">
      <c r="A92" s="182"/>
      <c r="B92" s="182"/>
      <c r="C92" s="182"/>
      <c r="D92" s="182"/>
      <c r="E92" s="182"/>
      <c r="F92" s="182"/>
      <c r="G92" s="182"/>
      <c r="H92" s="182"/>
      <c r="I92" s="182"/>
      <c r="J92" s="182"/>
      <c r="K92" s="182"/>
      <c r="L92" s="182"/>
      <c r="M92" s="182"/>
      <c r="N92" s="286"/>
      <c r="O92" s="286"/>
      <c r="P92" s="286"/>
      <c r="Q92" s="286"/>
    </row>
    <row r="93" ht="15" spans="1:17">
      <c r="A93" s="182"/>
      <c r="B93" s="182"/>
      <c r="C93" s="182"/>
      <c r="D93" s="182"/>
      <c r="E93" s="182"/>
      <c r="F93" s="182"/>
      <c r="G93" s="182"/>
      <c r="H93" s="182"/>
      <c r="I93" s="182"/>
      <c r="J93" s="182"/>
      <c r="K93" s="182"/>
      <c r="L93" s="182"/>
      <c r="M93" s="182"/>
      <c r="N93" s="286"/>
      <c r="O93" s="286"/>
      <c r="P93" s="286"/>
      <c r="Q93" s="286"/>
    </row>
    <row r="94" ht="15" spans="1:17">
      <c r="A94" s="182"/>
      <c r="B94" s="182"/>
      <c r="C94" s="182"/>
      <c r="D94" s="182"/>
      <c r="E94" s="182"/>
      <c r="F94" s="182"/>
      <c r="G94" s="182"/>
      <c r="H94" s="182"/>
      <c r="I94" s="182"/>
      <c r="J94" s="182"/>
      <c r="K94" s="182"/>
      <c r="L94" s="182"/>
      <c r="M94" s="182"/>
      <c r="N94" s="286"/>
      <c r="O94" s="286"/>
      <c r="P94" s="286"/>
      <c r="Q94" s="286"/>
    </row>
    <row r="95" ht="15" spans="1:17">
      <c r="A95" s="182"/>
      <c r="B95" s="182"/>
      <c r="C95" s="182"/>
      <c r="D95" s="182"/>
      <c r="E95" s="182"/>
      <c r="F95" s="182"/>
      <c r="G95" s="182"/>
      <c r="H95" s="182"/>
      <c r="I95" s="182"/>
      <c r="J95" s="182"/>
      <c r="K95" s="182"/>
      <c r="L95" s="182"/>
      <c r="M95" s="182"/>
      <c r="N95" s="286"/>
      <c r="O95" s="286"/>
      <c r="P95" s="286"/>
      <c r="Q95" s="286"/>
    </row>
    <row r="96" ht="15" spans="1:17">
      <c r="A96" s="182"/>
      <c r="B96" s="182"/>
      <c r="C96" s="182"/>
      <c r="D96" s="182"/>
      <c r="E96" s="182"/>
      <c r="F96" s="182"/>
      <c r="G96" s="182"/>
      <c r="H96" s="182"/>
      <c r="I96" s="182"/>
      <c r="J96" s="182"/>
      <c r="K96" s="182"/>
      <c r="L96" s="182"/>
      <c r="M96" s="182"/>
      <c r="N96" s="286"/>
      <c r="O96" s="286"/>
      <c r="P96" s="286"/>
      <c r="Q96" s="286"/>
    </row>
    <row r="97" ht="15" spans="1:17">
      <c r="A97" s="182"/>
      <c r="B97" s="182"/>
      <c r="C97" s="182"/>
      <c r="D97" s="182"/>
      <c r="E97" s="182"/>
      <c r="F97" s="182"/>
      <c r="G97" s="182"/>
      <c r="H97" s="182"/>
      <c r="I97" s="182"/>
      <c r="J97" s="182"/>
      <c r="K97" s="182"/>
      <c r="L97" s="182"/>
      <c r="M97" s="182"/>
      <c r="N97" s="286"/>
      <c r="O97" s="286"/>
      <c r="P97" s="286"/>
      <c r="Q97" s="286"/>
    </row>
    <row r="98" ht="15" spans="1:17">
      <c r="A98" s="182"/>
      <c r="B98" s="182"/>
      <c r="C98" s="182"/>
      <c r="D98" s="182"/>
      <c r="E98" s="182"/>
      <c r="F98" s="182"/>
      <c r="G98" s="182"/>
      <c r="H98" s="182"/>
      <c r="I98" s="182"/>
      <c r="J98" s="182"/>
      <c r="K98" s="182"/>
      <c r="L98" s="182"/>
      <c r="M98" s="182"/>
      <c r="N98" s="286"/>
      <c r="O98" s="286"/>
      <c r="P98" s="286"/>
      <c r="Q98" s="286"/>
    </row>
    <row r="99" ht="15" spans="1:17">
      <c r="A99" s="182"/>
      <c r="B99" s="182"/>
      <c r="C99" s="182"/>
      <c r="D99" s="182"/>
      <c r="E99" s="182"/>
      <c r="F99" s="182"/>
      <c r="G99" s="182"/>
      <c r="H99" s="182"/>
      <c r="I99" s="182"/>
      <c r="J99" s="182"/>
      <c r="K99" s="182"/>
      <c r="L99" s="182"/>
      <c r="M99" s="182"/>
      <c r="N99" s="286"/>
      <c r="O99" s="286"/>
      <c r="P99" s="286"/>
      <c r="Q99" s="286"/>
    </row>
    <row r="100" ht="15" spans="1:17">
      <c r="A100" s="182"/>
      <c r="B100" s="182"/>
      <c r="C100" s="182"/>
      <c r="D100" s="182"/>
      <c r="E100" s="182"/>
      <c r="F100" s="182"/>
      <c r="G100" s="182"/>
      <c r="H100" s="182"/>
      <c r="I100" s="182"/>
      <c r="J100" s="182"/>
      <c r="K100" s="182"/>
      <c r="L100" s="182"/>
      <c r="M100" s="182"/>
      <c r="N100" s="286"/>
      <c r="O100" s="286"/>
      <c r="P100" s="286"/>
      <c r="Q100" s="286"/>
    </row>
    <row r="101" ht="15" spans="1:17">
      <c r="A101" s="182"/>
      <c r="B101" s="182"/>
      <c r="C101" s="182"/>
      <c r="D101" s="182"/>
      <c r="E101" s="182"/>
      <c r="F101" s="182"/>
      <c r="G101" s="182"/>
      <c r="H101" s="182"/>
      <c r="I101" s="182"/>
      <c r="J101" s="182"/>
      <c r="K101" s="182"/>
      <c r="L101" s="182"/>
      <c r="M101" s="182"/>
      <c r="N101" s="286"/>
      <c r="O101" s="286"/>
      <c r="P101" s="286"/>
      <c r="Q101" s="286"/>
    </row>
    <row r="102" ht="15" spans="1:17">
      <c r="A102" s="182"/>
      <c r="B102" s="182"/>
      <c r="C102" s="182"/>
      <c r="D102" s="182"/>
      <c r="E102" s="182"/>
      <c r="F102" s="182"/>
      <c r="G102" s="182"/>
      <c r="H102" s="182"/>
      <c r="I102" s="182"/>
      <c r="J102" s="182"/>
      <c r="K102" s="182"/>
      <c r="L102" s="182"/>
      <c r="M102" s="182"/>
      <c r="N102" s="286"/>
      <c r="O102" s="286"/>
      <c r="P102" s="286"/>
      <c r="Q102" s="286"/>
    </row>
    <row r="103" ht="15" spans="1:17">
      <c r="A103" s="182"/>
      <c r="B103" s="182"/>
      <c r="C103" s="182"/>
      <c r="D103" s="182"/>
      <c r="E103" s="182"/>
      <c r="F103" s="182"/>
      <c r="G103" s="182"/>
      <c r="H103" s="182"/>
      <c r="I103" s="182"/>
      <c r="J103" s="182"/>
      <c r="K103" s="182"/>
      <c r="L103" s="182"/>
      <c r="M103" s="182"/>
      <c r="N103" s="286"/>
      <c r="O103" s="286"/>
      <c r="P103" s="286"/>
      <c r="Q103" s="286"/>
    </row>
    <row r="104" ht="15" spans="1:17">
      <c r="A104" s="182"/>
      <c r="B104" s="182"/>
      <c r="C104" s="182"/>
      <c r="D104" s="182"/>
      <c r="E104" s="182"/>
      <c r="F104" s="182"/>
      <c r="G104" s="182"/>
      <c r="H104" s="182"/>
      <c r="I104" s="182"/>
      <c r="J104" s="182"/>
      <c r="K104" s="182"/>
      <c r="L104" s="182"/>
      <c r="M104" s="182"/>
      <c r="N104" s="286"/>
      <c r="O104" s="286"/>
      <c r="P104" s="286"/>
      <c r="Q104" s="286"/>
    </row>
    <row r="105" ht="15" spans="1:17">
      <c r="A105" s="182"/>
      <c r="B105" s="182"/>
      <c r="C105" s="182"/>
      <c r="D105" s="182"/>
      <c r="E105" s="182"/>
      <c r="F105" s="182"/>
      <c r="G105" s="182"/>
      <c r="H105" s="182"/>
      <c r="I105" s="182"/>
      <c r="J105" s="182"/>
      <c r="K105" s="182"/>
      <c r="L105" s="182"/>
      <c r="M105" s="182"/>
      <c r="N105" s="286"/>
      <c r="O105" s="286"/>
      <c r="P105" s="286"/>
      <c r="Q105" s="286"/>
    </row>
    <row r="106" ht="15" spans="1:17">
      <c r="A106" s="182"/>
      <c r="B106" s="182"/>
      <c r="C106" s="182"/>
      <c r="D106" s="182"/>
      <c r="E106" s="182"/>
      <c r="F106" s="182"/>
      <c r="G106" s="182"/>
      <c r="H106" s="182"/>
      <c r="I106" s="182"/>
      <c r="J106" s="182"/>
      <c r="K106" s="182"/>
      <c r="L106" s="182"/>
      <c r="M106" s="182"/>
      <c r="N106" s="286"/>
      <c r="O106" s="286"/>
      <c r="P106" s="286"/>
      <c r="Q106" s="286"/>
    </row>
    <row r="107" ht="15" spans="1:17">
      <c r="A107" s="182"/>
      <c r="B107" s="182"/>
      <c r="C107" s="182"/>
      <c r="D107" s="182"/>
      <c r="E107" s="182"/>
      <c r="F107" s="182"/>
      <c r="G107" s="182"/>
      <c r="H107" s="182"/>
      <c r="I107" s="182"/>
      <c r="J107" s="182"/>
      <c r="K107" s="182"/>
      <c r="L107" s="182"/>
      <c r="M107" s="182"/>
      <c r="N107" s="286"/>
      <c r="O107" s="286"/>
      <c r="P107" s="286"/>
      <c r="Q107" s="286"/>
    </row>
    <row r="108" ht="15" spans="1:17">
      <c r="A108" s="182"/>
      <c r="B108" s="182"/>
      <c r="C108" s="182"/>
      <c r="D108" s="182"/>
      <c r="E108" s="182"/>
      <c r="F108" s="182"/>
      <c r="G108" s="182"/>
      <c r="H108" s="182"/>
      <c r="I108" s="182"/>
      <c r="J108" s="182"/>
      <c r="K108" s="182"/>
      <c r="L108" s="182"/>
      <c r="M108" s="182"/>
      <c r="N108" s="286"/>
      <c r="O108" s="286"/>
      <c r="P108" s="286"/>
      <c r="Q108" s="286"/>
    </row>
    <row r="109" ht="15" spans="1:17">
      <c r="A109" s="182"/>
      <c r="B109" s="182"/>
      <c r="C109" s="182"/>
      <c r="D109" s="182"/>
      <c r="E109" s="182"/>
      <c r="F109" s="182"/>
      <c r="G109" s="182"/>
      <c r="H109" s="182"/>
      <c r="I109" s="182"/>
      <c r="J109" s="182"/>
      <c r="K109" s="182"/>
      <c r="L109" s="182"/>
      <c r="M109" s="182"/>
      <c r="N109" s="286"/>
      <c r="O109" s="286"/>
      <c r="P109" s="286"/>
      <c r="Q109" s="286"/>
    </row>
    <row r="110" ht="15" spans="1:17">
      <c r="A110" s="182"/>
      <c r="B110" s="182"/>
      <c r="C110" s="182"/>
      <c r="D110" s="182"/>
      <c r="E110" s="182"/>
      <c r="F110" s="182"/>
      <c r="G110" s="182"/>
      <c r="H110" s="182"/>
      <c r="I110" s="182"/>
      <c r="J110" s="182"/>
      <c r="K110" s="182"/>
      <c r="L110" s="182"/>
      <c r="M110" s="182"/>
      <c r="N110" s="286"/>
      <c r="O110" s="286"/>
      <c r="P110" s="286"/>
      <c r="Q110" s="286"/>
    </row>
    <row r="111" ht="15" spans="1:17">
      <c r="A111" s="182"/>
      <c r="B111" s="182"/>
      <c r="C111" s="182"/>
      <c r="D111" s="182"/>
      <c r="E111" s="182"/>
      <c r="F111" s="182"/>
      <c r="G111" s="182"/>
      <c r="H111" s="182"/>
      <c r="I111" s="182"/>
      <c r="J111" s="182"/>
      <c r="K111" s="182"/>
      <c r="L111" s="182"/>
      <c r="M111" s="182"/>
      <c r="N111" s="286"/>
      <c r="O111" s="286"/>
      <c r="P111" s="286"/>
      <c r="Q111" s="286"/>
    </row>
    <row r="112" ht="15" spans="1:17">
      <c r="A112" s="182"/>
      <c r="B112" s="182"/>
      <c r="C112" s="182"/>
      <c r="D112" s="182"/>
      <c r="E112" s="182"/>
      <c r="F112" s="182"/>
      <c r="G112" s="182"/>
      <c r="H112" s="182"/>
      <c r="I112" s="182"/>
      <c r="J112" s="182"/>
      <c r="K112" s="182"/>
      <c r="L112" s="182"/>
      <c r="M112" s="182"/>
      <c r="N112" s="286"/>
      <c r="O112" s="286"/>
      <c r="P112" s="286"/>
      <c r="Q112" s="286"/>
    </row>
    <row r="113" ht="15" spans="1:17">
      <c r="A113" s="182"/>
      <c r="B113" s="182"/>
      <c r="C113" s="182"/>
      <c r="D113" s="182"/>
      <c r="E113" s="182"/>
      <c r="F113" s="182"/>
      <c r="G113" s="182"/>
      <c r="H113" s="182"/>
      <c r="I113" s="182"/>
      <c r="J113" s="182"/>
      <c r="K113" s="182"/>
      <c r="L113" s="182"/>
      <c r="M113" s="182"/>
      <c r="N113" s="286"/>
      <c r="O113" s="286"/>
      <c r="P113" s="286"/>
      <c r="Q113" s="286"/>
    </row>
    <row r="114" ht="15" spans="1:17">
      <c r="A114" s="182"/>
      <c r="B114" s="182"/>
      <c r="C114" s="182"/>
      <c r="D114" s="182"/>
      <c r="E114" s="182"/>
      <c r="F114" s="182"/>
      <c r="G114" s="182"/>
      <c r="H114" s="182"/>
      <c r="I114" s="182"/>
      <c r="J114" s="182"/>
      <c r="K114" s="182"/>
      <c r="L114" s="182"/>
      <c r="M114" s="182"/>
      <c r="N114" s="286"/>
      <c r="O114" s="286"/>
      <c r="P114" s="286"/>
      <c r="Q114" s="286"/>
    </row>
    <row r="115" ht="15" spans="1:17">
      <c r="A115" s="182"/>
      <c r="B115" s="182"/>
      <c r="C115" s="182"/>
      <c r="D115" s="182"/>
      <c r="E115" s="182"/>
      <c r="F115" s="182"/>
      <c r="G115" s="182"/>
      <c r="H115" s="182"/>
      <c r="I115" s="182"/>
      <c r="J115" s="182"/>
      <c r="K115" s="182"/>
      <c r="L115" s="182"/>
      <c r="M115" s="182"/>
      <c r="N115" s="286"/>
      <c r="O115" s="286"/>
      <c r="P115" s="286"/>
      <c r="Q115" s="286"/>
    </row>
    <row r="116" ht="15" spans="1:17">
      <c r="A116" s="182"/>
      <c r="B116" s="182"/>
      <c r="C116" s="182"/>
      <c r="D116" s="182"/>
      <c r="E116" s="182"/>
      <c r="F116" s="182"/>
      <c r="G116" s="182"/>
      <c r="H116" s="182"/>
      <c r="I116" s="182"/>
      <c r="J116" s="182"/>
      <c r="K116" s="182"/>
      <c r="L116" s="182"/>
      <c r="M116" s="182"/>
      <c r="N116" s="286"/>
      <c r="O116" s="286"/>
      <c r="P116" s="286"/>
      <c r="Q116" s="286"/>
    </row>
    <row r="117" ht="15" spans="1:17">
      <c r="A117" s="182"/>
      <c r="B117" s="182"/>
      <c r="C117" s="182"/>
      <c r="D117" s="182"/>
      <c r="E117" s="182"/>
      <c r="F117" s="182"/>
      <c r="G117" s="182"/>
      <c r="H117" s="182"/>
      <c r="I117" s="182"/>
      <c r="J117" s="182"/>
      <c r="K117" s="182"/>
      <c r="L117" s="182"/>
      <c r="M117" s="182"/>
      <c r="N117" s="286"/>
      <c r="O117" s="286"/>
      <c r="P117" s="286"/>
      <c r="Q117" s="286"/>
    </row>
    <row r="118" ht="15" spans="1:17">
      <c r="A118" s="182"/>
      <c r="B118" s="182"/>
      <c r="C118" s="182"/>
      <c r="D118" s="182"/>
      <c r="E118" s="182"/>
      <c r="F118" s="182"/>
      <c r="G118" s="182"/>
      <c r="H118" s="182"/>
      <c r="I118" s="182"/>
      <c r="J118" s="182"/>
      <c r="K118" s="182"/>
      <c r="L118" s="182"/>
      <c r="M118" s="182"/>
      <c r="N118" s="286"/>
      <c r="O118" s="286"/>
      <c r="P118" s="286"/>
      <c r="Q118" s="286"/>
    </row>
    <row r="119" ht="15" spans="1:17">
      <c r="A119" s="182"/>
      <c r="B119" s="182"/>
      <c r="C119" s="182"/>
      <c r="D119" s="182"/>
      <c r="E119" s="182"/>
      <c r="F119" s="182"/>
      <c r="G119" s="182"/>
      <c r="H119" s="182"/>
      <c r="I119" s="182"/>
      <c r="J119" s="182"/>
      <c r="K119" s="182"/>
      <c r="L119" s="182"/>
      <c r="M119" s="182"/>
      <c r="N119" s="286"/>
      <c r="O119" s="286"/>
      <c r="P119" s="286"/>
      <c r="Q119" s="286"/>
    </row>
    <row r="120" ht="15" spans="1:17">
      <c r="A120" s="182"/>
      <c r="B120" s="182"/>
      <c r="C120" s="182"/>
      <c r="D120" s="182"/>
      <c r="E120" s="182"/>
      <c r="F120" s="182"/>
      <c r="G120" s="182"/>
      <c r="H120" s="182"/>
      <c r="I120" s="182"/>
      <c r="J120" s="182"/>
      <c r="K120" s="182"/>
      <c r="L120" s="182"/>
      <c r="M120" s="182"/>
      <c r="N120" s="286"/>
      <c r="O120" s="286"/>
      <c r="P120" s="286"/>
      <c r="Q120" s="286"/>
    </row>
    <row r="121" ht="15" spans="1:17">
      <c r="A121" s="182"/>
      <c r="B121" s="182"/>
      <c r="C121" s="182"/>
      <c r="D121" s="182"/>
      <c r="E121" s="182"/>
      <c r="F121" s="182"/>
      <c r="G121" s="182"/>
      <c r="H121" s="182"/>
      <c r="I121" s="182"/>
      <c r="J121" s="182"/>
      <c r="K121" s="182"/>
      <c r="L121" s="182"/>
      <c r="M121" s="182"/>
      <c r="N121" s="286"/>
      <c r="O121" s="286"/>
      <c r="P121" s="286"/>
      <c r="Q121" s="286"/>
    </row>
    <row r="122" ht="15" spans="1:17">
      <c r="A122" s="182"/>
      <c r="B122" s="182"/>
      <c r="C122" s="182"/>
      <c r="D122" s="182"/>
      <c r="E122" s="182"/>
      <c r="F122" s="182"/>
      <c r="G122" s="182"/>
      <c r="H122" s="182"/>
      <c r="I122" s="182"/>
      <c r="J122" s="182"/>
      <c r="K122" s="182"/>
      <c r="L122" s="182"/>
      <c r="M122" s="182"/>
      <c r="N122" s="286"/>
      <c r="O122" s="286"/>
      <c r="P122" s="286"/>
      <c r="Q122" s="286"/>
    </row>
    <row r="123" ht="15" spans="1:17">
      <c r="A123" s="182"/>
      <c r="B123" s="182"/>
      <c r="C123" s="182"/>
      <c r="D123" s="182"/>
      <c r="E123" s="182"/>
      <c r="F123" s="182"/>
      <c r="G123" s="182"/>
      <c r="H123" s="182"/>
      <c r="I123" s="182"/>
      <c r="J123" s="182"/>
      <c r="K123" s="182"/>
      <c r="L123" s="182"/>
      <c r="M123" s="182"/>
      <c r="N123" s="286"/>
      <c r="O123" s="286"/>
      <c r="P123" s="286"/>
      <c r="Q123" s="286"/>
    </row>
    <row r="124" ht="15" spans="1:17">
      <c r="A124" s="182"/>
      <c r="B124" s="182"/>
      <c r="C124" s="182"/>
      <c r="D124" s="182"/>
      <c r="E124" s="182"/>
      <c r="F124" s="182"/>
      <c r="G124" s="182"/>
      <c r="H124" s="182"/>
      <c r="I124" s="182"/>
      <c r="J124" s="182"/>
      <c r="K124" s="182"/>
      <c r="L124" s="182"/>
      <c r="M124" s="182"/>
      <c r="N124" s="286"/>
      <c r="O124" s="286"/>
      <c r="P124" s="286"/>
      <c r="Q124" s="286"/>
    </row>
    <row r="125" ht="15" spans="1:17">
      <c r="A125" s="182"/>
      <c r="B125" s="182"/>
      <c r="C125" s="182"/>
      <c r="D125" s="182"/>
      <c r="E125" s="182"/>
      <c r="F125" s="182"/>
      <c r="G125" s="182"/>
      <c r="H125" s="182"/>
      <c r="I125" s="182"/>
      <c r="J125" s="182"/>
      <c r="K125" s="182"/>
      <c r="L125" s="182"/>
      <c r="M125" s="182"/>
      <c r="N125" s="286"/>
      <c r="O125" s="286"/>
      <c r="P125" s="286"/>
      <c r="Q125" s="286"/>
    </row>
    <row r="126" ht="15" spans="1:17">
      <c r="A126" s="182"/>
      <c r="B126" s="182"/>
      <c r="C126" s="182"/>
      <c r="D126" s="182"/>
      <c r="E126" s="182"/>
      <c r="F126" s="182"/>
      <c r="G126" s="182"/>
      <c r="H126" s="182"/>
      <c r="I126" s="182"/>
      <c r="J126" s="182"/>
      <c r="K126" s="182"/>
      <c r="L126" s="182"/>
      <c r="M126" s="182"/>
      <c r="N126" s="286"/>
      <c r="O126" s="286"/>
      <c r="P126" s="286"/>
      <c r="Q126" s="286"/>
    </row>
    <row r="127" ht="15" spans="1:17">
      <c r="A127" s="182"/>
      <c r="B127" s="182"/>
      <c r="C127" s="182"/>
      <c r="D127" s="182"/>
      <c r="E127" s="182"/>
      <c r="F127" s="182"/>
      <c r="G127" s="182"/>
      <c r="H127" s="182"/>
      <c r="I127" s="182"/>
      <c r="J127" s="182"/>
      <c r="K127" s="182"/>
      <c r="L127" s="182"/>
      <c r="M127" s="182"/>
      <c r="N127" s="286"/>
      <c r="O127" s="286"/>
      <c r="P127" s="286"/>
      <c r="Q127" s="286"/>
    </row>
    <row r="128" ht="15" spans="1:17">
      <c r="A128" s="182"/>
      <c r="B128" s="182"/>
      <c r="C128" s="182"/>
      <c r="D128" s="182"/>
      <c r="E128" s="182"/>
      <c r="F128" s="182"/>
      <c r="G128" s="182"/>
      <c r="H128" s="182"/>
      <c r="I128" s="182"/>
      <c r="J128" s="182"/>
      <c r="K128" s="182"/>
      <c r="L128" s="182"/>
      <c r="M128" s="182"/>
      <c r="N128" s="286"/>
      <c r="O128" s="286"/>
      <c r="P128" s="286"/>
      <c r="Q128" s="286"/>
    </row>
    <row r="129" ht="15" spans="1:17">
      <c r="A129" s="182"/>
      <c r="B129" s="182"/>
      <c r="C129" s="182"/>
      <c r="D129" s="182"/>
      <c r="E129" s="182"/>
      <c r="F129" s="182"/>
      <c r="G129" s="182"/>
      <c r="H129" s="182"/>
      <c r="I129" s="182"/>
      <c r="J129" s="182"/>
      <c r="K129" s="182"/>
      <c r="L129" s="182"/>
      <c r="M129" s="182"/>
      <c r="N129" s="286"/>
      <c r="O129" s="286"/>
      <c r="P129" s="286"/>
      <c r="Q129" s="286"/>
    </row>
    <row r="130" ht="15" spans="1:17">
      <c r="A130" s="182"/>
      <c r="B130" s="182"/>
      <c r="C130" s="182"/>
      <c r="D130" s="182"/>
      <c r="E130" s="182"/>
      <c r="F130" s="182"/>
      <c r="G130" s="182"/>
      <c r="H130" s="182"/>
      <c r="I130" s="182"/>
      <c r="J130" s="182"/>
      <c r="K130" s="182"/>
      <c r="L130" s="182"/>
      <c r="M130" s="182"/>
      <c r="N130" s="286"/>
      <c r="O130" s="286"/>
      <c r="P130" s="286"/>
      <c r="Q130" s="286"/>
    </row>
    <row r="131" ht="15" spans="1:17">
      <c r="A131" s="182"/>
      <c r="B131" s="182"/>
      <c r="C131" s="182"/>
      <c r="D131" s="182"/>
      <c r="E131" s="182"/>
      <c r="F131" s="182"/>
      <c r="G131" s="182"/>
      <c r="H131" s="182"/>
      <c r="I131" s="182"/>
      <c r="J131" s="182"/>
      <c r="K131" s="182"/>
      <c r="L131" s="182"/>
      <c r="M131" s="182"/>
      <c r="N131" s="286"/>
      <c r="O131" s="286"/>
      <c r="P131" s="286"/>
      <c r="Q131" s="286"/>
    </row>
    <row r="132" ht="15" spans="1:17">
      <c r="A132" s="182"/>
      <c r="B132" s="182"/>
      <c r="C132" s="182"/>
      <c r="D132" s="182"/>
      <c r="E132" s="182"/>
      <c r="F132" s="182"/>
      <c r="G132" s="182"/>
      <c r="H132" s="182"/>
      <c r="I132" s="182"/>
      <c r="J132" s="182"/>
      <c r="K132" s="182"/>
      <c r="L132" s="182"/>
      <c r="M132" s="182"/>
      <c r="N132" s="286"/>
      <c r="O132" s="286"/>
      <c r="P132" s="286"/>
      <c r="Q132" s="286"/>
    </row>
    <row r="133" ht="15" spans="1:17">
      <c r="A133" s="182"/>
      <c r="B133" s="182"/>
      <c r="C133" s="182"/>
      <c r="D133" s="182"/>
      <c r="E133" s="182"/>
      <c r="F133" s="182"/>
      <c r="G133" s="182"/>
      <c r="H133" s="182"/>
      <c r="I133" s="182"/>
      <c r="J133" s="182"/>
      <c r="K133" s="182"/>
      <c r="L133" s="182"/>
      <c r="M133" s="182"/>
      <c r="N133" s="286"/>
      <c r="O133" s="286"/>
      <c r="P133" s="286"/>
      <c r="Q133" s="286"/>
    </row>
    <row r="134" ht="15" spans="1:17">
      <c r="A134" s="182"/>
      <c r="B134" s="182"/>
      <c r="C134" s="182"/>
      <c r="D134" s="182"/>
      <c r="E134" s="182"/>
      <c r="F134" s="182"/>
      <c r="G134" s="182"/>
      <c r="H134" s="182"/>
      <c r="I134" s="182"/>
      <c r="J134" s="182"/>
      <c r="K134" s="182"/>
      <c r="L134" s="182"/>
      <c r="M134" s="182"/>
      <c r="N134" s="286"/>
      <c r="O134" s="286"/>
      <c r="P134" s="286"/>
      <c r="Q134" s="286"/>
    </row>
    <row r="135" ht="15" spans="1:17">
      <c r="A135" s="182"/>
      <c r="B135" s="182"/>
      <c r="C135" s="182"/>
      <c r="D135" s="182"/>
      <c r="E135" s="182"/>
      <c r="F135" s="182"/>
      <c r="G135" s="182"/>
      <c r="H135" s="182"/>
      <c r="I135" s="182"/>
      <c r="J135" s="182"/>
      <c r="K135" s="182"/>
      <c r="L135" s="182"/>
      <c r="M135" s="182"/>
      <c r="N135" s="286"/>
      <c r="O135" s="286"/>
      <c r="P135" s="286"/>
      <c r="Q135" s="286"/>
    </row>
    <row r="136" ht="15" spans="1:17">
      <c r="A136" s="182"/>
      <c r="B136" s="182"/>
      <c r="C136" s="182"/>
      <c r="D136" s="182"/>
      <c r="E136" s="182"/>
      <c r="F136" s="182"/>
      <c r="G136" s="182"/>
      <c r="H136" s="182"/>
      <c r="I136" s="182"/>
      <c r="J136" s="182"/>
      <c r="K136" s="182"/>
      <c r="L136" s="182"/>
      <c r="M136" s="182"/>
      <c r="N136" s="286"/>
      <c r="O136" s="286"/>
      <c r="P136" s="286"/>
      <c r="Q136" s="286"/>
    </row>
    <row r="137" ht="15" spans="1:17">
      <c r="A137" s="182"/>
      <c r="B137" s="182"/>
      <c r="C137" s="182"/>
      <c r="D137" s="182"/>
      <c r="E137" s="182"/>
      <c r="F137" s="182"/>
      <c r="G137" s="182"/>
      <c r="H137" s="182"/>
      <c r="I137" s="182"/>
      <c r="J137" s="182"/>
      <c r="K137" s="182"/>
      <c r="L137" s="182"/>
      <c r="M137" s="182"/>
      <c r="N137" s="286"/>
      <c r="O137" s="286"/>
      <c r="P137" s="286"/>
      <c r="Q137" s="286"/>
    </row>
    <row r="138" ht="15" spans="1:17">
      <c r="A138" s="182"/>
      <c r="B138" s="182"/>
      <c r="C138" s="182"/>
      <c r="D138" s="182"/>
      <c r="E138" s="182"/>
      <c r="F138" s="182"/>
      <c r="G138" s="182"/>
      <c r="H138" s="182"/>
      <c r="I138" s="182"/>
      <c r="J138" s="182"/>
      <c r="K138" s="182"/>
      <c r="L138" s="182"/>
      <c r="M138" s="182"/>
      <c r="N138" s="286"/>
      <c r="O138" s="286"/>
      <c r="P138" s="286"/>
      <c r="Q138" s="286"/>
    </row>
    <row r="139" ht="15" spans="1:17">
      <c r="A139" s="182"/>
      <c r="B139" s="182"/>
      <c r="C139" s="182"/>
      <c r="D139" s="182"/>
      <c r="E139" s="182"/>
      <c r="F139" s="182"/>
      <c r="G139" s="182"/>
      <c r="H139" s="182"/>
      <c r="I139" s="182"/>
      <c r="J139" s="182"/>
      <c r="K139" s="182"/>
      <c r="L139" s="182"/>
      <c r="M139" s="182"/>
      <c r="N139" s="286"/>
      <c r="O139" s="286"/>
      <c r="P139" s="286"/>
      <c r="Q139" s="286"/>
    </row>
    <row r="140" ht="15" spans="1:17">
      <c r="A140" s="182"/>
      <c r="B140" s="182"/>
      <c r="C140" s="182"/>
      <c r="D140" s="182"/>
      <c r="E140" s="182"/>
      <c r="F140" s="182"/>
      <c r="G140" s="182"/>
      <c r="H140" s="182"/>
      <c r="I140" s="182"/>
      <c r="J140" s="182"/>
      <c r="K140" s="182"/>
      <c r="L140" s="182"/>
      <c r="M140" s="182"/>
      <c r="N140" s="286"/>
      <c r="O140" s="286"/>
      <c r="P140" s="286"/>
      <c r="Q140" s="286"/>
    </row>
    <row r="141" ht="15" spans="1:17">
      <c r="A141" s="182"/>
      <c r="B141" s="182"/>
      <c r="C141" s="182"/>
      <c r="D141" s="182"/>
      <c r="E141" s="182"/>
      <c r="F141" s="182"/>
      <c r="G141" s="182"/>
      <c r="H141" s="182"/>
      <c r="I141" s="182"/>
      <c r="J141" s="182"/>
      <c r="K141" s="182"/>
      <c r="L141" s="182"/>
      <c r="M141" s="182"/>
      <c r="N141" s="286"/>
      <c r="O141" s="286"/>
      <c r="P141" s="286"/>
      <c r="Q141" s="286"/>
    </row>
    <row r="142" ht="15" spans="1:17">
      <c r="A142" s="182"/>
      <c r="B142" s="182"/>
      <c r="C142" s="182"/>
      <c r="D142" s="182"/>
      <c r="E142" s="182"/>
      <c r="F142" s="182"/>
      <c r="G142" s="182"/>
      <c r="H142" s="182"/>
      <c r="I142" s="182"/>
      <c r="J142" s="182"/>
      <c r="K142" s="182"/>
      <c r="L142" s="182"/>
      <c r="M142" s="182"/>
      <c r="N142" s="286"/>
      <c r="O142" s="286"/>
      <c r="P142" s="286"/>
      <c r="Q142" s="286"/>
    </row>
    <row r="143" ht="15" spans="1:17">
      <c r="A143" s="182"/>
      <c r="B143" s="182"/>
      <c r="C143" s="182"/>
      <c r="D143" s="182"/>
      <c r="E143" s="182"/>
      <c r="F143" s="182"/>
      <c r="G143" s="182"/>
      <c r="H143" s="182"/>
      <c r="I143" s="182"/>
      <c r="J143" s="182"/>
      <c r="K143" s="182"/>
      <c r="L143" s="182"/>
      <c r="M143" s="182"/>
      <c r="N143" s="286"/>
      <c r="O143" s="286"/>
      <c r="P143" s="286"/>
      <c r="Q143" s="286"/>
    </row>
    <row r="144" ht="15" spans="1:17">
      <c r="A144" s="182"/>
      <c r="B144" s="182"/>
      <c r="C144" s="182"/>
      <c r="D144" s="182"/>
      <c r="E144" s="182"/>
      <c r="F144" s="182"/>
      <c r="G144" s="182"/>
      <c r="H144" s="182"/>
      <c r="I144" s="182"/>
      <c r="J144" s="182"/>
      <c r="K144" s="182"/>
      <c r="L144" s="182"/>
      <c r="M144" s="182"/>
      <c r="N144" s="286"/>
      <c r="O144" s="286"/>
      <c r="P144" s="286"/>
      <c r="Q144" s="286"/>
    </row>
    <row r="145" ht="15" spans="1:17">
      <c r="A145" s="182"/>
      <c r="B145" s="182"/>
      <c r="C145" s="182"/>
      <c r="D145" s="182"/>
      <c r="E145" s="182"/>
      <c r="F145" s="182"/>
      <c r="G145" s="182"/>
      <c r="H145" s="182"/>
      <c r="I145" s="182"/>
      <c r="J145" s="182"/>
      <c r="K145" s="182"/>
      <c r="L145" s="182"/>
      <c r="M145" s="182"/>
      <c r="N145" s="286"/>
      <c r="O145" s="286"/>
      <c r="P145" s="286"/>
      <c r="Q145" s="286"/>
    </row>
    <row r="146" ht="15" spans="1:17">
      <c r="A146" s="182"/>
      <c r="B146" s="182"/>
      <c r="C146" s="182"/>
      <c r="D146" s="182"/>
      <c r="E146" s="182"/>
      <c r="F146" s="182"/>
      <c r="G146" s="182"/>
      <c r="H146" s="182"/>
      <c r="I146" s="182"/>
      <c r="J146" s="182"/>
      <c r="K146" s="182"/>
      <c r="L146" s="182"/>
      <c r="M146" s="182"/>
      <c r="N146" s="286"/>
      <c r="O146" s="286"/>
      <c r="P146" s="286"/>
      <c r="Q146" s="286"/>
    </row>
    <row r="147" ht="15" spans="1:17">
      <c r="A147" s="182"/>
      <c r="B147" s="182"/>
      <c r="C147" s="182"/>
      <c r="D147" s="182"/>
      <c r="E147" s="182"/>
      <c r="F147" s="182"/>
      <c r="G147" s="182"/>
      <c r="H147" s="182"/>
      <c r="I147" s="182"/>
      <c r="J147" s="182"/>
      <c r="K147" s="182"/>
      <c r="L147" s="182"/>
      <c r="M147" s="182"/>
      <c r="N147" s="286"/>
      <c r="O147" s="286"/>
      <c r="P147" s="286"/>
      <c r="Q147" s="286"/>
    </row>
    <row r="148" ht="15" spans="1:17">
      <c r="A148" s="182"/>
      <c r="B148" s="182"/>
      <c r="C148" s="182"/>
      <c r="D148" s="182"/>
      <c r="E148" s="182"/>
      <c r="F148" s="182"/>
      <c r="G148" s="182"/>
      <c r="H148" s="182"/>
      <c r="I148" s="182"/>
      <c r="J148" s="182"/>
      <c r="K148" s="182"/>
      <c r="L148" s="182"/>
      <c r="M148" s="182"/>
      <c r="N148" s="286"/>
      <c r="O148" s="286"/>
      <c r="P148" s="286"/>
      <c r="Q148" s="286"/>
    </row>
    <row r="149" ht="15" spans="1:17">
      <c r="A149" s="182"/>
      <c r="B149" s="182"/>
      <c r="C149" s="182"/>
      <c r="D149" s="182"/>
      <c r="E149" s="182"/>
      <c r="F149" s="182"/>
      <c r="G149" s="182"/>
      <c r="H149" s="182"/>
      <c r="I149" s="182"/>
      <c r="J149" s="182"/>
      <c r="K149" s="182"/>
      <c r="L149" s="182"/>
      <c r="M149" s="182"/>
      <c r="N149" s="286"/>
      <c r="O149" s="286"/>
      <c r="P149" s="286"/>
      <c r="Q149" s="286"/>
    </row>
    <row r="150" ht="15" spans="1:17">
      <c r="A150" s="182"/>
      <c r="B150" s="182"/>
      <c r="C150" s="182"/>
      <c r="D150" s="182"/>
      <c r="E150" s="182"/>
      <c r="F150" s="182"/>
      <c r="G150" s="182"/>
      <c r="H150" s="182"/>
      <c r="I150" s="182"/>
      <c r="J150" s="182"/>
      <c r="K150" s="182"/>
      <c r="L150" s="182"/>
      <c r="M150" s="182"/>
      <c r="N150" s="286"/>
      <c r="O150" s="286"/>
      <c r="P150" s="286"/>
      <c r="Q150" s="286"/>
    </row>
    <row r="151" ht="15" spans="1:17">
      <c r="A151" s="182"/>
      <c r="B151" s="182"/>
      <c r="C151" s="182"/>
      <c r="D151" s="182"/>
      <c r="E151" s="182"/>
      <c r="F151" s="182"/>
      <c r="G151" s="182"/>
      <c r="H151" s="182"/>
      <c r="I151" s="182"/>
      <c r="J151" s="182"/>
      <c r="K151" s="182"/>
      <c r="L151" s="182"/>
      <c r="M151" s="182"/>
      <c r="N151" s="286"/>
      <c r="O151" s="286"/>
      <c r="P151" s="286"/>
      <c r="Q151" s="286"/>
    </row>
    <row r="152" ht="15" spans="1:17">
      <c r="A152" s="182"/>
      <c r="B152" s="182"/>
      <c r="C152" s="182"/>
      <c r="D152" s="182"/>
      <c r="E152" s="182"/>
      <c r="F152" s="182"/>
      <c r="G152" s="182"/>
      <c r="H152" s="182"/>
      <c r="I152" s="182"/>
      <c r="J152" s="182"/>
      <c r="K152" s="182"/>
      <c r="L152" s="182"/>
      <c r="M152" s="182"/>
      <c r="N152" s="286"/>
      <c r="O152" s="286"/>
      <c r="P152" s="286"/>
      <c r="Q152" s="286"/>
    </row>
    <row r="153" ht="15" spans="1:17">
      <c r="A153" s="182"/>
      <c r="B153" s="182"/>
      <c r="C153" s="182"/>
      <c r="D153" s="182"/>
      <c r="E153" s="182"/>
      <c r="F153" s="182"/>
      <c r="G153" s="182"/>
      <c r="H153" s="182"/>
      <c r="I153" s="182"/>
      <c r="J153" s="182"/>
      <c r="K153" s="182"/>
      <c r="L153" s="182"/>
      <c r="M153" s="182"/>
      <c r="N153" s="286"/>
      <c r="O153" s="286"/>
      <c r="P153" s="286"/>
      <c r="Q153" s="286"/>
    </row>
    <row r="154" ht="15" spans="1:17">
      <c r="A154" s="182"/>
      <c r="B154" s="182"/>
      <c r="C154" s="182"/>
      <c r="D154" s="182"/>
      <c r="E154" s="182"/>
      <c r="F154" s="182"/>
      <c r="G154" s="182"/>
      <c r="H154" s="182"/>
      <c r="I154" s="182"/>
      <c r="J154" s="182"/>
      <c r="K154" s="182"/>
      <c r="L154" s="182"/>
      <c r="M154" s="182"/>
      <c r="N154" s="286"/>
      <c r="O154" s="286"/>
      <c r="P154" s="286"/>
      <c r="Q154" s="286"/>
    </row>
    <row r="155" ht="15" spans="1:17">
      <c r="A155" s="182"/>
      <c r="B155" s="182"/>
      <c r="C155" s="182"/>
      <c r="D155" s="182"/>
      <c r="E155" s="182"/>
      <c r="F155" s="182"/>
      <c r="G155" s="182"/>
      <c r="H155" s="182"/>
      <c r="I155" s="182"/>
      <c r="J155" s="182"/>
      <c r="K155" s="182"/>
      <c r="L155" s="182"/>
      <c r="M155" s="182"/>
      <c r="N155" s="286"/>
      <c r="O155" s="286"/>
      <c r="P155" s="286"/>
      <c r="Q155" s="286"/>
    </row>
    <row r="156" ht="15" spans="1:17">
      <c r="A156" s="182"/>
      <c r="B156" s="182"/>
      <c r="C156" s="182"/>
      <c r="D156" s="182"/>
      <c r="E156" s="182"/>
      <c r="F156" s="182"/>
      <c r="G156" s="182"/>
      <c r="H156" s="182"/>
      <c r="I156" s="182"/>
      <c r="J156" s="182"/>
      <c r="K156" s="182"/>
      <c r="L156" s="182"/>
      <c r="M156" s="182"/>
      <c r="N156" s="286"/>
      <c r="O156" s="286"/>
      <c r="P156" s="286"/>
      <c r="Q156" s="286"/>
    </row>
    <row r="157" ht="15" spans="1:17">
      <c r="A157" s="182"/>
      <c r="B157" s="182"/>
      <c r="C157" s="182"/>
      <c r="D157" s="182"/>
      <c r="E157" s="182"/>
      <c r="F157" s="182"/>
      <c r="G157" s="182"/>
      <c r="H157" s="182"/>
      <c r="I157" s="182"/>
      <c r="J157" s="182"/>
      <c r="K157" s="182"/>
      <c r="L157" s="182"/>
      <c r="M157" s="182"/>
      <c r="N157" s="286"/>
      <c r="O157" s="286"/>
      <c r="P157" s="286"/>
      <c r="Q157" s="286"/>
    </row>
    <row r="158" ht="15" spans="1:17">
      <c r="A158" s="182"/>
      <c r="B158" s="182"/>
      <c r="C158" s="182"/>
      <c r="D158" s="182"/>
      <c r="E158" s="182"/>
      <c r="F158" s="182"/>
      <c r="G158" s="182"/>
      <c r="H158" s="182"/>
      <c r="I158" s="182"/>
      <c r="J158" s="182"/>
      <c r="K158" s="182"/>
      <c r="L158" s="182"/>
      <c r="M158" s="182"/>
      <c r="N158" s="286"/>
      <c r="O158" s="286"/>
      <c r="P158" s="286"/>
      <c r="Q158" s="286"/>
    </row>
    <row r="159" ht="15" spans="1:17">
      <c r="A159" s="182"/>
      <c r="B159" s="182"/>
      <c r="C159" s="182"/>
      <c r="D159" s="182"/>
      <c r="E159" s="182"/>
      <c r="F159" s="182"/>
      <c r="G159" s="182"/>
      <c r="H159" s="182"/>
      <c r="I159" s="182"/>
      <c r="J159" s="182"/>
      <c r="K159" s="182"/>
      <c r="L159" s="182"/>
      <c r="M159" s="182"/>
      <c r="N159" s="286"/>
      <c r="O159" s="286"/>
      <c r="P159" s="286"/>
      <c r="Q159" s="286"/>
    </row>
    <row r="160" ht="15" spans="1:17">
      <c r="A160" s="182"/>
      <c r="B160" s="182"/>
      <c r="C160" s="182"/>
      <c r="D160" s="182"/>
      <c r="E160" s="182"/>
      <c r="F160" s="182"/>
      <c r="G160" s="182"/>
      <c r="H160" s="182"/>
      <c r="I160" s="182"/>
      <c r="J160" s="182"/>
      <c r="K160" s="182"/>
      <c r="L160" s="182"/>
      <c r="M160" s="182"/>
      <c r="N160" s="286"/>
      <c r="O160" s="286"/>
      <c r="P160" s="286"/>
      <c r="Q160" s="286"/>
    </row>
    <row r="161" ht="15" spans="1:17">
      <c r="A161" s="182"/>
      <c r="B161" s="182"/>
      <c r="C161" s="182"/>
      <c r="D161" s="182"/>
      <c r="E161" s="182"/>
      <c r="F161" s="182"/>
      <c r="G161" s="182"/>
      <c r="H161" s="182"/>
      <c r="I161" s="182"/>
      <c r="J161" s="182"/>
      <c r="K161" s="182"/>
      <c r="L161" s="182"/>
      <c r="M161" s="182"/>
      <c r="N161" s="286"/>
      <c r="O161" s="286"/>
      <c r="P161" s="286"/>
      <c r="Q161" s="286"/>
    </row>
    <row r="162" ht="15" spans="1:17">
      <c r="A162" s="182"/>
      <c r="B162" s="182"/>
      <c r="C162" s="182"/>
      <c r="D162" s="182"/>
      <c r="E162" s="182"/>
      <c r="F162" s="182"/>
      <c r="G162" s="182"/>
      <c r="H162" s="182"/>
      <c r="I162" s="182"/>
      <c r="J162" s="182"/>
      <c r="K162" s="182"/>
      <c r="L162" s="182"/>
      <c r="M162" s="182"/>
      <c r="N162" s="286"/>
      <c r="O162" s="286"/>
      <c r="P162" s="286"/>
      <c r="Q162" s="286"/>
    </row>
    <row r="163" ht="15" spans="1:17">
      <c r="A163" s="182"/>
      <c r="B163" s="182"/>
      <c r="C163" s="182"/>
      <c r="D163" s="182"/>
      <c r="E163" s="182"/>
      <c r="F163" s="182"/>
      <c r="G163" s="182"/>
      <c r="H163" s="182"/>
      <c r="I163" s="182"/>
      <c r="J163" s="182"/>
      <c r="K163" s="182"/>
      <c r="L163" s="182"/>
      <c r="M163" s="182"/>
      <c r="N163" s="286"/>
      <c r="O163" s="286"/>
      <c r="P163" s="286"/>
      <c r="Q163" s="286"/>
    </row>
    <row r="164" ht="15" spans="1:17">
      <c r="A164" s="182"/>
      <c r="B164" s="182"/>
      <c r="C164" s="182"/>
      <c r="D164" s="182"/>
      <c r="E164" s="182"/>
      <c r="F164" s="182"/>
      <c r="G164" s="182"/>
      <c r="H164" s="182"/>
      <c r="I164" s="182"/>
      <c r="J164" s="182"/>
      <c r="K164" s="182"/>
      <c r="L164" s="182"/>
      <c r="M164" s="182"/>
      <c r="N164" s="286"/>
      <c r="O164" s="286"/>
      <c r="P164" s="286"/>
      <c r="Q164" s="286"/>
    </row>
    <row r="165" ht="15" spans="1:17">
      <c r="A165" s="182"/>
      <c r="B165" s="182"/>
      <c r="C165" s="182"/>
      <c r="D165" s="182"/>
      <c r="E165" s="182"/>
      <c r="F165" s="182"/>
      <c r="G165" s="182"/>
      <c r="H165" s="182"/>
      <c r="I165" s="182"/>
      <c r="J165" s="182"/>
      <c r="K165" s="182"/>
      <c r="L165" s="182"/>
      <c r="M165" s="182"/>
      <c r="N165" s="286"/>
      <c r="O165" s="286"/>
      <c r="P165" s="286"/>
      <c r="Q165" s="286"/>
    </row>
    <row r="166" ht="15" spans="1:17">
      <c r="A166" s="182"/>
      <c r="B166" s="182"/>
      <c r="C166" s="182"/>
      <c r="D166" s="182"/>
      <c r="E166" s="182"/>
      <c r="F166" s="182"/>
      <c r="G166" s="182"/>
      <c r="H166" s="182"/>
      <c r="I166" s="182"/>
      <c r="J166" s="182"/>
      <c r="K166" s="182"/>
      <c r="L166" s="182"/>
      <c r="M166" s="182"/>
      <c r="N166" s="286"/>
      <c r="O166" s="286"/>
      <c r="P166" s="286"/>
      <c r="Q166" s="286"/>
    </row>
    <row r="167" ht="15" spans="1:17">
      <c r="A167" s="182"/>
      <c r="B167" s="182"/>
      <c r="C167" s="182"/>
      <c r="D167" s="182"/>
      <c r="E167" s="182"/>
      <c r="F167" s="182"/>
      <c r="G167" s="182"/>
      <c r="H167" s="182"/>
      <c r="I167" s="182"/>
      <c r="J167" s="182"/>
      <c r="K167" s="182"/>
      <c r="L167" s="182"/>
      <c r="M167" s="182"/>
      <c r="N167" s="286"/>
      <c r="O167" s="286"/>
      <c r="P167" s="286"/>
      <c r="Q167" s="286"/>
    </row>
    <row r="168" ht="15" spans="1:17">
      <c r="A168" s="182"/>
      <c r="B168" s="182"/>
      <c r="C168" s="182"/>
      <c r="D168" s="182"/>
      <c r="E168" s="182"/>
      <c r="F168" s="182"/>
      <c r="G168" s="182"/>
      <c r="H168" s="182"/>
      <c r="I168" s="182"/>
      <c r="J168" s="182"/>
      <c r="K168" s="182"/>
      <c r="L168" s="182"/>
      <c r="M168" s="182"/>
      <c r="N168" s="286"/>
      <c r="O168" s="286"/>
      <c r="P168" s="286"/>
      <c r="Q168" s="286"/>
    </row>
    <row r="169" ht="15" spans="1:17">
      <c r="A169" s="182"/>
      <c r="B169" s="182"/>
      <c r="C169" s="182"/>
      <c r="D169" s="182"/>
      <c r="E169" s="182"/>
      <c r="F169" s="182"/>
      <c r="G169" s="182"/>
      <c r="H169" s="182"/>
      <c r="I169" s="182"/>
      <c r="J169" s="182"/>
      <c r="K169" s="182"/>
      <c r="L169" s="182"/>
      <c r="M169" s="182"/>
      <c r="N169" s="286"/>
      <c r="O169" s="286"/>
      <c r="P169" s="286"/>
      <c r="Q169" s="286"/>
    </row>
    <row r="170" ht="15" spans="1:17">
      <c r="A170" s="182"/>
      <c r="B170" s="182"/>
      <c r="C170" s="182"/>
      <c r="D170" s="182"/>
      <c r="E170" s="182"/>
      <c r="F170" s="182"/>
      <c r="G170" s="182"/>
      <c r="H170" s="182"/>
      <c r="I170" s="182"/>
      <c r="J170" s="182"/>
      <c r="K170" s="182"/>
      <c r="L170" s="182"/>
      <c r="M170" s="182"/>
      <c r="N170" s="286"/>
      <c r="O170" s="286"/>
      <c r="P170" s="286"/>
      <c r="Q170" s="286"/>
    </row>
    <row r="171" ht="15" spans="1:17">
      <c r="A171" s="182"/>
      <c r="B171" s="182"/>
      <c r="C171" s="182"/>
      <c r="D171" s="182"/>
      <c r="E171" s="182"/>
      <c r="F171" s="182"/>
      <c r="G171" s="182"/>
      <c r="H171" s="182"/>
      <c r="I171" s="182"/>
      <c r="J171" s="182"/>
      <c r="K171" s="182"/>
      <c r="L171" s="182"/>
      <c r="M171" s="182"/>
      <c r="N171" s="286"/>
      <c r="O171" s="286"/>
      <c r="P171" s="286"/>
      <c r="Q171" s="286"/>
    </row>
    <row r="172" ht="15" spans="1:17">
      <c r="A172" s="182"/>
      <c r="B172" s="182"/>
      <c r="C172" s="182"/>
      <c r="D172" s="182"/>
      <c r="E172" s="182"/>
      <c r="F172" s="182"/>
      <c r="G172" s="182"/>
      <c r="H172" s="182"/>
      <c r="I172" s="182"/>
      <c r="J172" s="182"/>
      <c r="K172" s="182"/>
      <c r="L172" s="182"/>
      <c r="M172" s="182"/>
      <c r="N172" s="286"/>
      <c r="O172" s="286"/>
      <c r="P172" s="286"/>
      <c r="Q172" s="286"/>
    </row>
    <row r="173" ht="15" spans="1:17">
      <c r="A173" s="182"/>
      <c r="B173" s="182"/>
      <c r="C173" s="182"/>
      <c r="D173" s="182"/>
      <c r="E173" s="182"/>
      <c r="F173" s="182"/>
      <c r="G173" s="182"/>
      <c r="H173" s="182"/>
      <c r="I173" s="182"/>
      <c r="J173" s="182"/>
      <c r="K173" s="182"/>
      <c r="L173" s="182"/>
      <c r="M173" s="182"/>
      <c r="N173" s="286"/>
      <c r="O173" s="286"/>
      <c r="P173" s="286"/>
      <c r="Q173" s="286"/>
    </row>
    <row r="174" ht="15" spans="1:17">
      <c r="A174" s="182"/>
      <c r="B174" s="182"/>
      <c r="C174" s="182"/>
      <c r="D174" s="182"/>
      <c r="E174" s="182"/>
      <c r="F174" s="182"/>
      <c r="G174" s="182"/>
      <c r="H174" s="182"/>
      <c r="I174" s="182"/>
      <c r="J174" s="182"/>
      <c r="K174" s="182"/>
      <c r="L174" s="182"/>
      <c r="M174" s="182"/>
      <c r="N174" s="286"/>
      <c r="O174" s="286"/>
      <c r="P174" s="286"/>
      <c r="Q174" s="286"/>
    </row>
    <row r="175" ht="15" spans="1:17">
      <c r="A175" s="182"/>
      <c r="B175" s="182"/>
      <c r="C175" s="182"/>
      <c r="D175" s="182"/>
      <c r="E175" s="182"/>
      <c r="F175" s="182"/>
      <c r="G175" s="182"/>
      <c r="H175" s="182"/>
      <c r="I175" s="182"/>
      <c r="J175" s="182"/>
      <c r="K175" s="182"/>
      <c r="L175" s="182"/>
      <c r="M175" s="182"/>
      <c r="N175" s="286"/>
      <c r="O175" s="286"/>
      <c r="P175" s="286"/>
      <c r="Q175" s="286"/>
    </row>
    <row r="176" ht="15" spans="1:17">
      <c r="A176" s="182"/>
      <c r="B176" s="182"/>
      <c r="C176" s="182"/>
      <c r="D176" s="182"/>
      <c r="E176" s="182"/>
      <c r="F176" s="182"/>
      <c r="G176" s="182"/>
      <c r="H176" s="182"/>
      <c r="I176" s="182"/>
      <c r="J176" s="182"/>
      <c r="K176" s="182"/>
      <c r="L176" s="182"/>
      <c r="M176" s="182"/>
      <c r="N176" s="286"/>
      <c r="O176" s="286"/>
      <c r="P176" s="286"/>
      <c r="Q176" s="286"/>
    </row>
    <row r="177" ht="15" spans="1:17">
      <c r="A177" s="182"/>
      <c r="B177" s="182"/>
      <c r="C177" s="182"/>
      <c r="D177" s="182"/>
      <c r="E177" s="182"/>
      <c r="F177" s="182"/>
      <c r="G177" s="182"/>
      <c r="H177" s="182"/>
      <c r="I177" s="182"/>
      <c r="J177" s="182"/>
      <c r="K177" s="182"/>
      <c r="L177" s="182"/>
      <c r="M177" s="182"/>
      <c r="N177" s="286"/>
      <c r="O177" s="286"/>
      <c r="P177" s="286"/>
      <c r="Q177" s="286"/>
    </row>
    <row r="178" ht="15" spans="1:17">
      <c r="A178" s="182"/>
      <c r="B178" s="182"/>
      <c r="C178" s="182"/>
      <c r="D178" s="182"/>
      <c r="E178" s="182"/>
      <c r="F178" s="182"/>
      <c r="G178" s="182"/>
      <c r="H178" s="182"/>
      <c r="I178" s="182"/>
      <c r="J178" s="182"/>
      <c r="K178" s="182"/>
      <c r="L178" s="182"/>
      <c r="M178" s="182"/>
      <c r="N178" s="286"/>
      <c r="O178" s="286"/>
      <c r="P178" s="286"/>
      <c r="Q178" s="286"/>
    </row>
    <row r="179" ht="15" spans="1:17">
      <c r="A179" s="182"/>
      <c r="B179" s="182"/>
      <c r="C179" s="182"/>
      <c r="D179" s="182"/>
      <c r="E179" s="182"/>
      <c r="F179" s="182"/>
      <c r="G179" s="182"/>
      <c r="H179" s="182"/>
      <c r="I179" s="182"/>
      <c r="J179" s="182"/>
      <c r="K179" s="182"/>
      <c r="L179" s="182"/>
      <c r="M179" s="182"/>
      <c r="N179" s="286"/>
      <c r="O179" s="286"/>
      <c r="P179" s="286"/>
      <c r="Q179" s="286"/>
    </row>
    <row r="180" ht="15" spans="1:17">
      <c r="A180" s="182"/>
      <c r="B180" s="182"/>
      <c r="C180" s="182"/>
      <c r="D180" s="182"/>
      <c r="E180" s="182"/>
      <c r="F180" s="182"/>
      <c r="G180" s="182"/>
      <c r="H180" s="182"/>
      <c r="I180" s="182"/>
      <c r="J180" s="182"/>
      <c r="K180" s="182"/>
      <c r="L180" s="182"/>
      <c r="M180" s="182"/>
      <c r="N180" s="286"/>
      <c r="O180" s="286"/>
      <c r="P180" s="286"/>
      <c r="Q180" s="286"/>
    </row>
    <row r="181" ht="15" spans="1:17">
      <c r="A181" s="182"/>
      <c r="B181" s="182"/>
      <c r="C181" s="182"/>
      <c r="D181" s="182"/>
      <c r="E181" s="182"/>
      <c r="F181" s="182"/>
      <c r="G181" s="182"/>
      <c r="H181" s="182"/>
      <c r="I181" s="182"/>
      <c r="J181" s="182"/>
      <c r="K181" s="182"/>
      <c r="L181" s="182"/>
      <c r="M181" s="182"/>
      <c r="N181" s="286"/>
      <c r="O181" s="286"/>
      <c r="P181" s="286"/>
      <c r="Q181" s="286"/>
    </row>
    <row r="182" ht="15" spans="1:17">
      <c r="A182" s="182"/>
      <c r="B182" s="182"/>
      <c r="C182" s="182"/>
      <c r="D182" s="182"/>
      <c r="E182" s="182"/>
      <c r="F182" s="182"/>
      <c r="G182" s="182"/>
      <c r="H182" s="182"/>
      <c r="I182" s="182"/>
      <c r="J182" s="182"/>
      <c r="K182" s="182"/>
      <c r="L182" s="182"/>
      <c r="M182" s="182"/>
      <c r="N182" s="286"/>
      <c r="O182" s="286"/>
      <c r="P182" s="286"/>
      <c r="Q182" s="286"/>
    </row>
    <row r="183" ht="15" spans="1:17">
      <c r="A183" s="182"/>
      <c r="B183" s="182"/>
      <c r="C183" s="182"/>
      <c r="D183" s="182"/>
      <c r="E183" s="182"/>
      <c r="F183" s="182"/>
      <c r="G183" s="182"/>
      <c r="H183" s="182"/>
      <c r="I183" s="182"/>
      <c r="J183" s="182"/>
      <c r="K183" s="182"/>
      <c r="L183" s="182"/>
      <c r="M183" s="182"/>
      <c r="N183" s="286"/>
      <c r="O183" s="286"/>
      <c r="P183" s="286"/>
      <c r="Q183" s="286"/>
    </row>
    <row r="184" ht="15" spans="1:17">
      <c r="A184" s="182"/>
      <c r="B184" s="182"/>
      <c r="C184" s="182"/>
      <c r="D184" s="182"/>
      <c r="E184" s="182"/>
      <c r="F184" s="182"/>
      <c r="G184" s="182"/>
      <c r="H184" s="182"/>
      <c r="I184" s="182"/>
      <c r="J184" s="182"/>
      <c r="K184" s="182"/>
      <c r="L184" s="182"/>
      <c r="M184" s="182"/>
      <c r="N184" s="286"/>
      <c r="O184" s="286"/>
      <c r="P184" s="286"/>
      <c r="Q184" s="286"/>
    </row>
    <row r="185" ht="15.6" spans="1:17">
      <c r="A185" s="182"/>
      <c r="B185" s="182"/>
      <c r="C185" s="182"/>
      <c r="D185" s="182"/>
      <c r="E185" s="182"/>
      <c r="F185" s="182"/>
      <c r="G185" s="182"/>
      <c r="H185" s="182"/>
      <c r="I185" s="182"/>
      <c r="J185" s="291"/>
      <c r="K185" s="291"/>
      <c r="L185" s="182"/>
      <c r="M185" s="182"/>
      <c r="N185" s="286"/>
      <c r="O185" s="286"/>
      <c r="P185" s="286"/>
      <c r="Q185" s="286"/>
    </row>
    <row r="186" ht="15.6" spans="1:17">
      <c r="A186" s="182"/>
      <c r="B186" s="182"/>
      <c r="C186" s="182"/>
      <c r="D186" s="182"/>
      <c r="E186" s="182"/>
      <c r="F186" s="182"/>
      <c r="G186" s="182"/>
      <c r="H186" s="182"/>
      <c r="I186" s="182"/>
      <c r="J186" s="291"/>
      <c r="K186" s="291"/>
      <c r="L186" s="182"/>
      <c r="M186" s="182"/>
      <c r="N186" s="286"/>
      <c r="O186" s="286"/>
      <c r="P186" s="286"/>
      <c r="Q186" s="286"/>
    </row>
    <row r="187" ht="15.6" spans="1:17">
      <c r="A187" s="182"/>
      <c r="B187" s="182"/>
      <c r="C187" s="182"/>
      <c r="D187" s="182"/>
      <c r="E187" s="182"/>
      <c r="F187" s="182"/>
      <c r="G187" s="182"/>
      <c r="H187" s="182"/>
      <c r="I187" s="182"/>
      <c r="J187" s="291"/>
      <c r="K187" s="291"/>
      <c r="L187" s="182"/>
      <c r="M187" s="182"/>
      <c r="N187" s="286"/>
      <c r="O187" s="286"/>
      <c r="P187" s="286"/>
      <c r="Q187" s="286"/>
    </row>
    <row r="188" ht="15.6" spans="1:17">
      <c r="A188" s="182"/>
      <c r="B188" s="182"/>
      <c r="C188" s="182"/>
      <c r="D188" s="182"/>
      <c r="E188" s="182"/>
      <c r="F188" s="182"/>
      <c r="G188" s="182"/>
      <c r="H188" s="182"/>
      <c r="I188" s="182"/>
      <c r="J188" s="291"/>
      <c r="K188" s="291"/>
      <c r="L188" s="182"/>
      <c r="M188" s="182"/>
      <c r="N188" s="286"/>
      <c r="O188" s="286"/>
      <c r="P188" s="286"/>
      <c r="Q188" s="286"/>
    </row>
    <row r="189" ht="15.6" spans="1:17">
      <c r="A189" s="182"/>
      <c r="B189" s="182"/>
      <c r="C189" s="182"/>
      <c r="D189" s="182"/>
      <c r="E189" s="182"/>
      <c r="F189" s="182"/>
      <c r="G189" s="182"/>
      <c r="H189" s="182"/>
      <c r="I189" s="182"/>
      <c r="J189" s="291"/>
      <c r="K189" s="291"/>
      <c r="L189" s="182"/>
      <c r="M189" s="182"/>
      <c r="N189" s="286"/>
      <c r="O189" s="286"/>
      <c r="P189" s="286"/>
      <c r="Q189" s="286"/>
    </row>
    <row r="190" ht="15.6" spans="1:17">
      <c r="A190" s="182"/>
      <c r="B190" s="182"/>
      <c r="C190" s="182"/>
      <c r="D190" s="182"/>
      <c r="E190" s="182"/>
      <c r="F190" s="182"/>
      <c r="G190" s="182"/>
      <c r="H190" s="182"/>
      <c r="I190" s="182"/>
      <c r="J190" s="291"/>
      <c r="K190" s="291"/>
      <c r="L190" s="182"/>
      <c r="M190" s="182"/>
      <c r="N190" s="286"/>
      <c r="O190" s="286"/>
      <c r="P190" s="286"/>
      <c r="Q190" s="286"/>
    </row>
    <row r="191" ht="15.6" spans="1:17">
      <c r="A191" s="182"/>
      <c r="B191" s="182"/>
      <c r="C191" s="182"/>
      <c r="D191" s="182"/>
      <c r="E191" s="182"/>
      <c r="F191" s="182"/>
      <c r="G191" s="182"/>
      <c r="H191" s="182"/>
      <c r="I191" s="182"/>
      <c r="J191" s="291"/>
      <c r="K191" s="291"/>
      <c r="L191" s="182"/>
      <c r="M191" s="182"/>
      <c r="N191" s="286"/>
      <c r="O191" s="286"/>
      <c r="P191" s="286"/>
      <c r="Q191" s="286"/>
    </row>
    <row r="192" ht="15.6" spans="1:17">
      <c r="A192" s="182"/>
      <c r="B192" s="182"/>
      <c r="C192" s="182"/>
      <c r="D192" s="182"/>
      <c r="E192" s="182"/>
      <c r="F192" s="182"/>
      <c r="G192" s="182"/>
      <c r="H192" s="182"/>
      <c r="I192" s="182"/>
      <c r="J192" s="291"/>
      <c r="K192" s="291"/>
      <c r="L192" s="182"/>
      <c r="M192" s="182"/>
      <c r="N192" s="286"/>
      <c r="O192" s="286"/>
      <c r="P192" s="286"/>
      <c r="Q192" s="286"/>
    </row>
    <row r="193" ht="15.6" spans="1:17">
      <c r="A193" s="182"/>
      <c r="B193" s="182"/>
      <c r="C193" s="182"/>
      <c r="D193" s="182"/>
      <c r="E193" s="182"/>
      <c r="F193" s="182"/>
      <c r="G193" s="182"/>
      <c r="H193" s="182"/>
      <c r="I193" s="182"/>
      <c r="J193" s="291"/>
      <c r="K193" s="291"/>
      <c r="L193" s="182"/>
      <c r="M193" s="182"/>
      <c r="N193" s="286"/>
      <c r="O193" s="286"/>
      <c r="P193" s="286"/>
      <c r="Q193" s="286"/>
    </row>
    <row r="194" ht="15.6" spans="1:17">
      <c r="A194" s="182"/>
      <c r="B194" s="182"/>
      <c r="C194" s="182"/>
      <c r="D194" s="182"/>
      <c r="E194" s="182"/>
      <c r="F194" s="182"/>
      <c r="G194" s="182"/>
      <c r="H194" s="182"/>
      <c r="I194" s="182"/>
      <c r="J194" s="291"/>
      <c r="K194" s="291"/>
      <c r="L194" s="182"/>
      <c r="M194" s="182"/>
      <c r="N194" s="286"/>
      <c r="O194" s="286"/>
      <c r="P194" s="286"/>
      <c r="Q194" s="286"/>
    </row>
    <row r="195" ht="15.6" spans="1:17">
      <c r="A195" s="182"/>
      <c r="B195" s="182"/>
      <c r="C195" s="182"/>
      <c r="D195" s="182"/>
      <c r="E195" s="182"/>
      <c r="F195" s="182"/>
      <c r="G195" s="182"/>
      <c r="H195" s="182"/>
      <c r="I195" s="182"/>
      <c r="J195" s="291"/>
      <c r="K195" s="291"/>
      <c r="L195" s="182"/>
      <c r="M195" s="182"/>
      <c r="N195" s="286"/>
      <c r="O195" s="286"/>
      <c r="P195" s="286"/>
      <c r="Q195" s="286"/>
    </row>
    <row r="196" ht="15.6" spans="1:17">
      <c r="A196" s="182"/>
      <c r="B196" s="182"/>
      <c r="C196" s="182"/>
      <c r="D196" s="182"/>
      <c r="E196" s="182"/>
      <c r="F196" s="182"/>
      <c r="G196" s="182"/>
      <c r="H196" s="182"/>
      <c r="I196" s="182"/>
      <c r="J196" s="291"/>
      <c r="K196" s="291"/>
      <c r="L196" s="182"/>
      <c r="M196" s="182"/>
      <c r="N196" s="286"/>
      <c r="O196" s="286"/>
      <c r="P196" s="286"/>
      <c r="Q196" s="286"/>
    </row>
    <row r="197" ht="15.6" spans="1:17">
      <c r="A197" s="182"/>
      <c r="B197" s="182"/>
      <c r="C197" s="182"/>
      <c r="D197" s="182"/>
      <c r="E197" s="182"/>
      <c r="F197" s="182"/>
      <c r="G197" s="182"/>
      <c r="H197" s="182"/>
      <c r="I197" s="182"/>
      <c r="J197" s="291"/>
      <c r="K197" s="291"/>
      <c r="L197" s="182"/>
      <c r="M197" s="182"/>
      <c r="N197" s="286"/>
      <c r="O197" s="286"/>
      <c r="P197" s="286"/>
      <c r="Q197" s="286"/>
    </row>
    <row r="198" ht="15.6" spans="1:17">
      <c r="A198" s="182"/>
      <c r="B198" s="182"/>
      <c r="C198" s="182"/>
      <c r="D198" s="182"/>
      <c r="E198" s="182"/>
      <c r="F198" s="182"/>
      <c r="G198" s="182"/>
      <c r="H198" s="182"/>
      <c r="I198" s="182"/>
      <c r="J198" s="291"/>
      <c r="K198" s="291"/>
      <c r="L198" s="182"/>
      <c r="M198" s="182"/>
      <c r="N198" s="286"/>
      <c r="O198" s="286"/>
      <c r="P198" s="286"/>
      <c r="Q198" s="286"/>
    </row>
    <row r="199" spans="1:17">
      <c r="A199" s="261"/>
      <c r="B199" s="261"/>
      <c r="C199" s="261"/>
      <c r="D199" s="261"/>
      <c r="E199" s="261"/>
      <c r="F199" s="261"/>
      <c r="G199" s="261"/>
      <c r="H199" s="261"/>
      <c r="I199" s="261"/>
      <c r="J199" s="261"/>
      <c r="K199" s="261"/>
      <c r="L199" s="261"/>
      <c r="M199" s="261"/>
      <c r="N199" s="261"/>
      <c r="O199" s="261"/>
      <c r="P199" s="261"/>
      <c r="Q199" s="261"/>
    </row>
  </sheetData>
  <mergeCells count="40">
    <mergeCell ref="A1:F1"/>
    <mergeCell ref="A2:F2"/>
    <mergeCell ref="J3:L3"/>
    <mergeCell ref="A11:C11"/>
    <mergeCell ref="A21:C21"/>
    <mergeCell ref="A32:C32"/>
    <mergeCell ref="A40:C40"/>
    <mergeCell ref="A41:C41"/>
    <mergeCell ref="A42:B42"/>
    <mergeCell ref="C42:F42"/>
    <mergeCell ref="D43:F43"/>
    <mergeCell ref="D44:F44"/>
    <mergeCell ref="A45:B45"/>
    <mergeCell ref="D45:F45"/>
    <mergeCell ref="G45:H45"/>
    <mergeCell ref="A46:B46"/>
    <mergeCell ref="C46:F46"/>
    <mergeCell ref="A47:B47"/>
    <mergeCell ref="C47:F47"/>
    <mergeCell ref="A3:A4"/>
    <mergeCell ref="A5:A10"/>
    <mergeCell ref="A12:A20"/>
    <mergeCell ref="A22:A31"/>
    <mergeCell ref="A33:A39"/>
    <mergeCell ref="B3:B4"/>
    <mergeCell ref="C3:C4"/>
    <mergeCell ref="C43:C44"/>
    <mergeCell ref="D3:D4"/>
    <mergeCell ref="D50:D54"/>
    <mergeCell ref="D55:D61"/>
    <mergeCell ref="D62:D69"/>
    <mergeCell ref="D70:D77"/>
    <mergeCell ref="D78:D82"/>
    <mergeCell ref="E3:E4"/>
    <mergeCell ref="E50:E54"/>
    <mergeCell ref="E55:E61"/>
    <mergeCell ref="E62:E69"/>
    <mergeCell ref="E70:E77"/>
    <mergeCell ref="F3:F4"/>
    <mergeCell ref="A43:B4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1"/>
  <sheetViews>
    <sheetView topLeftCell="A4" workbookViewId="0">
      <selection activeCell="A1" sqref="A1"/>
    </sheetView>
  </sheetViews>
  <sheetFormatPr defaultColWidth="10" defaultRowHeight="14.4"/>
  <cols>
    <col min="1" max="1" width="9.42592592592593" customWidth="1"/>
    <col min="2" max="2" width="22.8518518518519" customWidth="1"/>
    <col min="3" max="3" width="54.1388888888889" customWidth="1"/>
    <col min="4" max="4" width="43.8518518518519" customWidth="1"/>
    <col min="5" max="7" width="9.71296296296296" customWidth="1"/>
    <col min="8" max="8" width="49.8518518518519" customWidth="1"/>
    <col min="9" max="12" width="9.71296296296296" customWidth="1"/>
  </cols>
  <sheetData>
    <row r="1" spans="1:12">
      <c r="A1" s="150" t="s">
        <v>390</v>
      </c>
      <c r="B1" s="151"/>
      <c r="C1" s="151"/>
      <c r="D1" s="151"/>
      <c r="E1" s="151"/>
      <c r="F1" s="151"/>
      <c r="G1" s="152"/>
      <c r="H1" s="152"/>
      <c r="I1" s="152"/>
      <c r="J1" s="152"/>
      <c r="K1" s="152"/>
      <c r="L1" s="152"/>
    </row>
    <row r="2" spans="1:12">
      <c r="A2" s="150" t="s">
        <v>391</v>
      </c>
      <c r="B2" s="150"/>
      <c r="C2" s="151"/>
      <c r="D2" s="151"/>
      <c r="E2" s="151"/>
      <c r="F2" s="151"/>
      <c r="G2" s="152"/>
      <c r="H2" s="152"/>
      <c r="I2" s="152"/>
      <c r="J2" s="152"/>
      <c r="K2" s="152"/>
      <c r="L2" s="152"/>
    </row>
    <row r="3" spans="1:12">
      <c r="A3" s="151"/>
      <c r="B3" s="151"/>
      <c r="C3" s="151"/>
      <c r="D3" s="151"/>
      <c r="E3" s="151"/>
      <c r="F3" s="151"/>
      <c r="G3" s="153"/>
      <c r="H3" s="153"/>
      <c r="I3" s="153"/>
      <c r="J3" s="153"/>
      <c r="K3" s="153"/>
      <c r="L3" s="153"/>
    </row>
    <row r="4" spans="1:12">
      <c r="A4" s="150" t="s">
        <v>392</v>
      </c>
      <c r="B4" s="149"/>
      <c r="C4" s="149"/>
      <c r="D4" s="149"/>
      <c r="E4" s="149"/>
      <c r="F4" s="149"/>
      <c r="G4" s="152"/>
      <c r="H4" s="152"/>
      <c r="I4" s="152"/>
      <c r="J4" s="152"/>
      <c r="K4" s="152"/>
      <c r="L4" s="152"/>
    </row>
    <row r="5" spans="1:12">
      <c r="A5" s="154" t="s">
        <v>393</v>
      </c>
      <c r="B5" s="149"/>
      <c r="C5" s="149"/>
      <c r="D5" s="149"/>
      <c r="E5" s="155"/>
      <c r="F5" s="155"/>
      <c r="G5" s="152"/>
      <c r="H5" s="152"/>
      <c r="I5" s="152"/>
      <c r="J5" s="152"/>
      <c r="K5" s="152"/>
      <c r="L5" s="152"/>
    </row>
    <row r="6" spans="1:12">
      <c r="A6" s="151"/>
      <c r="B6" s="151"/>
      <c r="C6" s="151"/>
      <c r="D6" s="151"/>
      <c r="E6" s="151"/>
      <c r="F6" s="151"/>
      <c r="G6" s="152"/>
      <c r="H6" s="152"/>
      <c r="I6" s="152"/>
      <c r="J6" s="152"/>
      <c r="K6" s="152"/>
      <c r="L6" s="152"/>
    </row>
    <row r="7" spans="1:12">
      <c r="A7" s="151" t="s">
        <v>394</v>
      </c>
      <c r="B7" s="151" t="s">
        <v>395</v>
      </c>
      <c r="C7" s="156" t="s">
        <v>396</v>
      </c>
      <c r="D7" s="151" t="s">
        <v>397</v>
      </c>
      <c r="E7" s="151"/>
      <c r="F7" s="151"/>
      <c r="G7" s="152"/>
      <c r="H7" s="152"/>
      <c r="I7" s="152"/>
      <c r="J7" s="152"/>
      <c r="K7" s="152"/>
      <c r="L7" s="152"/>
    </row>
    <row r="8" ht="99.6" spans="1:12">
      <c r="A8" s="157" t="s">
        <v>398</v>
      </c>
      <c r="B8" s="156" t="s">
        <v>399</v>
      </c>
      <c r="C8" s="154" t="s">
        <v>400</v>
      </c>
      <c r="D8" s="156" t="s">
        <v>401</v>
      </c>
      <c r="E8" s="151"/>
      <c r="F8" s="151"/>
      <c r="G8" s="152"/>
      <c r="H8" s="158"/>
      <c r="I8" s="152"/>
      <c r="J8" s="152"/>
      <c r="K8" s="152"/>
      <c r="L8" s="152"/>
    </row>
    <row r="9" ht="162.6" spans="1:12">
      <c r="A9" s="156" t="s">
        <v>402</v>
      </c>
      <c r="B9" s="156" t="s">
        <v>403</v>
      </c>
      <c r="C9" s="154" t="s">
        <v>404</v>
      </c>
      <c r="D9" s="154" t="s">
        <v>405</v>
      </c>
      <c r="E9" s="151"/>
      <c r="F9" s="151"/>
      <c r="G9" s="152"/>
      <c r="H9" s="152"/>
      <c r="I9" s="152"/>
      <c r="J9" s="152"/>
      <c r="K9" s="152"/>
      <c r="L9" s="152"/>
    </row>
    <row r="10" ht="69.6" spans="1:12">
      <c r="A10" s="156" t="s">
        <v>406</v>
      </c>
      <c r="B10" s="156" t="s">
        <v>407</v>
      </c>
      <c r="C10" s="154" t="s">
        <v>408</v>
      </c>
      <c r="D10" s="156" t="s">
        <v>401</v>
      </c>
      <c r="E10" s="151"/>
      <c r="F10" s="151"/>
      <c r="G10" s="152"/>
      <c r="H10" s="152"/>
      <c r="I10" s="152"/>
      <c r="J10" s="152"/>
      <c r="K10" s="152"/>
      <c r="L10" s="152"/>
    </row>
    <row r="11" ht="102" spans="1:12">
      <c r="A11" s="151" t="s">
        <v>409</v>
      </c>
      <c r="B11" s="156" t="s">
        <v>410</v>
      </c>
      <c r="C11" s="154" t="s">
        <v>411</v>
      </c>
      <c r="D11" s="156" t="s">
        <v>401</v>
      </c>
      <c r="E11" s="151"/>
      <c r="F11" s="151"/>
      <c r="G11" s="152"/>
      <c r="H11" s="152"/>
      <c r="I11" s="152"/>
      <c r="J11" s="152"/>
      <c r="K11" s="152"/>
      <c r="L11" s="152"/>
    </row>
    <row r="12" ht="110.4" spans="1:12">
      <c r="A12" s="156" t="s">
        <v>412</v>
      </c>
      <c r="B12" s="151"/>
      <c r="C12" s="154" t="s">
        <v>413</v>
      </c>
      <c r="D12" s="151"/>
      <c r="E12" s="151"/>
      <c r="F12" s="151"/>
      <c r="G12" s="152"/>
      <c r="H12" s="152"/>
      <c r="I12" s="152"/>
      <c r="J12" s="152"/>
      <c r="K12" s="152"/>
      <c r="L12" s="152"/>
    </row>
    <row r="13" spans="1:12">
      <c r="A13" s="153"/>
      <c r="B13" s="153"/>
      <c r="C13" s="153"/>
      <c r="D13" s="153"/>
      <c r="E13" s="153"/>
      <c r="F13" s="153"/>
      <c r="G13" s="153"/>
      <c r="H13" s="153"/>
      <c r="I13" s="153"/>
      <c r="J13" s="153"/>
      <c r="K13" s="153"/>
      <c r="L13" s="153"/>
    </row>
    <row r="14" ht="75" customHeight="1" spans="1:12">
      <c r="A14" s="159" t="s">
        <v>414</v>
      </c>
      <c r="B14" s="149"/>
      <c r="C14" s="149"/>
      <c r="D14" s="149"/>
      <c r="E14" s="149"/>
      <c r="F14" s="149"/>
      <c r="G14" s="149"/>
      <c r="H14" s="149"/>
      <c r="I14" s="152"/>
      <c r="J14" s="152"/>
      <c r="K14" s="152"/>
      <c r="L14" s="152"/>
    </row>
    <row r="15" ht="75" customHeight="1" spans="1:12">
      <c r="A15" s="160" t="s">
        <v>415</v>
      </c>
      <c r="B15" s="161" t="s">
        <v>416</v>
      </c>
      <c r="C15" s="161" t="s">
        <v>417</v>
      </c>
      <c r="D15" s="161" t="s">
        <v>154</v>
      </c>
      <c r="E15" s="161" t="s">
        <v>418</v>
      </c>
      <c r="F15" s="161" t="s">
        <v>419</v>
      </c>
      <c r="G15" s="161" t="s">
        <v>420</v>
      </c>
      <c r="H15" s="161" t="s">
        <v>154</v>
      </c>
      <c r="I15" s="152"/>
      <c r="J15" s="152"/>
      <c r="K15" s="152"/>
      <c r="L15" s="152"/>
    </row>
    <row r="16" ht="75" customHeight="1" spans="1:12">
      <c r="A16" s="162" t="s">
        <v>44</v>
      </c>
      <c r="B16" s="162" t="s">
        <v>421</v>
      </c>
      <c r="C16" s="163" t="s">
        <v>422</v>
      </c>
      <c r="D16" s="164" t="s">
        <v>423</v>
      </c>
      <c r="E16" s="163">
        <v>30</v>
      </c>
      <c r="F16" s="163">
        <v>5</v>
      </c>
      <c r="G16" s="163">
        <v>3</v>
      </c>
      <c r="H16" s="165" t="s">
        <v>424</v>
      </c>
      <c r="I16" s="152"/>
      <c r="J16" s="152"/>
      <c r="K16" s="152"/>
      <c r="L16" s="152"/>
    </row>
    <row r="17" ht="75" customHeight="1" spans="1:12">
      <c r="A17" s="166"/>
      <c r="B17" s="166"/>
      <c r="C17" s="163" t="s">
        <v>425</v>
      </c>
      <c r="D17" s="166"/>
      <c r="E17" s="163">
        <v>21</v>
      </c>
      <c r="F17" s="163">
        <v>4</v>
      </c>
      <c r="G17" s="163">
        <v>2</v>
      </c>
      <c r="H17" s="166"/>
      <c r="I17" s="152"/>
      <c r="J17" s="152"/>
      <c r="K17" s="152"/>
      <c r="L17" s="152"/>
    </row>
    <row r="18" ht="75" customHeight="1" spans="1:12">
      <c r="A18" s="166"/>
      <c r="B18" s="166"/>
      <c r="C18" s="163" t="s">
        <v>426</v>
      </c>
      <c r="D18" s="166"/>
      <c r="E18" s="163">
        <v>21</v>
      </c>
      <c r="F18" s="163">
        <v>4</v>
      </c>
      <c r="G18" s="163">
        <v>2</v>
      </c>
      <c r="H18" s="166"/>
      <c r="I18" s="152"/>
      <c r="J18" s="152"/>
      <c r="K18" s="152"/>
      <c r="L18" s="152"/>
    </row>
    <row r="19" ht="75" customHeight="1" spans="1:12">
      <c r="A19" s="166"/>
      <c r="B19" s="166"/>
      <c r="C19" s="163" t="s">
        <v>427</v>
      </c>
      <c r="D19" s="166"/>
      <c r="E19" s="163">
        <v>12</v>
      </c>
      <c r="F19" s="163">
        <v>2</v>
      </c>
      <c r="G19" s="163">
        <v>1</v>
      </c>
      <c r="H19" s="166"/>
      <c r="I19" s="152"/>
      <c r="J19" s="152"/>
      <c r="K19" s="152"/>
      <c r="L19" s="152"/>
    </row>
    <row r="20" ht="75" customHeight="1" spans="1:12">
      <c r="A20" s="162" t="s">
        <v>41</v>
      </c>
      <c r="B20" s="162" t="s">
        <v>428</v>
      </c>
      <c r="C20" s="163" t="s">
        <v>429</v>
      </c>
      <c r="D20" s="167" t="s">
        <v>430</v>
      </c>
      <c r="E20" s="163">
        <v>9</v>
      </c>
      <c r="F20" s="163">
        <v>1.5</v>
      </c>
      <c r="G20" s="163">
        <v>0.8</v>
      </c>
      <c r="H20" s="166"/>
      <c r="I20" s="152"/>
      <c r="J20" s="152"/>
      <c r="K20" s="152"/>
      <c r="L20" s="152"/>
    </row>
    <row r="21" ht="75" customHeight="1" spans="1:12">
      <c r="A21" s="166"/>
      <c r="B21" s="166"/>
      <c r="C21" s="163" t="s">
        <v>431</v>
      </c>
      <c r="D21" s="167" t="s">
        <v>432</v>
      </c>
      <c r="E21" s="163">
        <v>6</v>
      </c>
      <c r="F21" s="163">
        <v>1</v>
      </c>
      <c r="G21" s="163">
        <v>0.5</v>
      </c>
      <c r="H21" s="166"/>
      <c r="I21" s="152"/>
      <c r="J21" s="152"/>
      <c r="K21" s="152"/>
      <c r="L21" s="152"/>
    </row>
    <row r="22" ht="26.4" spans="1:12">
      <c r="A22" s="162" t="s">
        <v>123</v>
      </c>
      <c r="B22" s="163" t="s">
        <v>433</v>
      </c>
      <c r="C22" s="163" t="s">
        <v>434</v>
      </c>
      <c r="D22" s="167" t="s">
        <v>435</v>
      </c>
      <c r="E22" s="163">
        <v>7.5</v>
      </c>
      <c r="F22" s="163">
        <v>1.5</v>
      </c>
      <c r="G22" s="163">
        <v>0.8</v>
      </c>
      <c r="H22" s="166"/>
      <c r="I22" s="152"/>
      <c r="J22" s="152"/>
      <c r="K22" s="152"/>
      <c r="L22" s="152"/>
    </row>
    <row r="23" ht="26.4" spans="1:12">
      <c r="A23" s="166"/>
      <c r="B23" s="163" t="s">
        <v>436</v>
      </c>
      <c r="C23" s="163" t="s">
        <v>437</v>
      </c>
      <c r="D23" s="167" t="s">
        <v>438</v>
      </c>
      <c r="E23" s="163">
        <v>1.2</v>
      </c>
      <c r="F23" s="163">
        <v>0.3</v>
      </c>
      <c r="G23" s="163">
        <v>0.2</v>
      </c>
      <c r="H23" s="166"/>
      <c r="I23" s="152"/>
      <c r="J23" s="152"/>
      <c r="K23" s="152"/>
      <c r="L23" s="152"/>
    </row>
    <row r="24" spans="1:12">
      <c r="A24" s="166"/>
      <c r="B24" s="163" t="s">
        <v>439</v>
      </c>
      <c r="C24" s="163" t="s">
        <v>440</v>
      </c>
      <c r="D24" s="168" t="s">
        <v>441</v>
      </c>
      <c r="E24" s="169">
        <v>44522</v>
      </c>
      <c r="F24" s="163">
        <v>2</v>
      </c>
      <c r="G24" s="163">
        <v>1</v>
      </c>
      <c r="H24" s="166"/>
      <c r="I24" s="152"/>
      <c r="J24" s="152"/>
      <c r="K24" s="152"/>
      <c r="L24" s="152"/>
    </row>
    <row r="25" spans="1:12">
      <c r="A25" s="162" t="s">
        <v>385</v>
      </c>
      <c r="B25" s="163" t="s">
        <v>442</v>
      </c>
      <c r="C25" s="163" t="s">
        <v>443</v>
      </c>
      <c r="D25" s="168" t="s">
        <v>444</v>
      </c>
      <c r="E25" s="163">
        <v>60</v>
      </c>
      <c r="F25" s="163">
        <v>10</v>
      </c>
      <c r="G25" s="163">
        <v>7</v>
      </c>
      <c r="H25" s="166"/>
      <c r="I25" s="153"/>
      <c r="J25" s="153"/>
      <c r="K25" s="153"/>
      <c r="L25" s="153"/>
    </row>
    <row r="26" spans="1:12">
      <c r="A26" s="162" t="s">
        <v>387</v>
      </c>
      <c r="B26" s="162" t="s">
        <v>445</v>
      </c>
      <c r="C26" s="163" t="s">
        <v>446</v>
      </c>
      <c r="D26" s="170" t="s">
        <v>447</v>
      </c>
      <c r="E26" s="171">
        <v>150</v>
      </c>
      <c r="F26" s="163">
        <v>30</v>
      </c>
      <c r="G26" s="163">
        <v>15</v>
      </c>
      <c r="H26" s="166"/>
      <c r="I26" s="152"/>
      <c r="J26" s="152"/>
      <c r="K26" s="152"/>
      <c r="L26" s="152"/>
    </row>
    <row r="27" spans="1:12">
      <c r="A27" s="166"/>
      <c r="B27" s="166"/>
      <c r="C27" s="163" t="s">
        <v>448</v>
      </c>
      <c r="D27" s="166"/>
      <c r="E27" s="171">
        <v>200</v>
      </c>
      <c r="F27" s="163">
        <v>45</v>
      </c>
      <c r="G27" s="163">
        <v>25</v>
      </c>
      <c r="H27" s="166"/>
      <c r="I27" s="152"/>
      <c r="J27" s="152"/>
      <c r="K27" s="152"/>
      <c r="L27" s="152"/>
    </row>
    <row r="28" ht="26.4" spans="1:12">
      <c r="A28" s="162" t="s">
        <v>449</v>
      </c>
      <c r="B28" s="162" t="s">
        <v>450</v>
      </c>
      <c r="C28" s="162" t="s">
        <v>451</v>
      </c>
      <c r="D28" s="168" t="s">
        <v>452</v>
      </c>
      <c r="E28" s="163">
        <v>6</v>
      </c>
      <c r="F28" s="163">
        <v>2</v>
      </c>
      <c r="G28" s="163">
        <v>1</v>
      </c>
      <c r="H28" s="166"/>
      <c r="I28" s="152"/>
      <c r="J28" s="152"/>
      <c r="K28" s="152"/>
      <c r="L28" s="152"/>
    </row>
    <row r="29" ht="26.4" spans="1:12">
      <c r="A29" s="166"/>
      <c r="B29" s="166"/>
      <c r="C29" s="166"/>
      <c r="D29" s="168" t="s">
        <v>453</v>
      </c>
      <c r="E29" s="163">
        <v>15</v>
      </c>
      <c r="F29" s="163">
        <v>4</v>
      </c>
      <c r="G29" s="163">
        <v>2</v>
      </c>
      <c r="H29" s="166"/>
      <c r="I29" s="152"/>
      <c r="J29" s="152"/>
      <c r="K29" s="152"/>
      <c r="L29" s="152"/>
    </row>
    <row r="30" spans="1:12">
      <c r="A30" s="162" t="s">
        <v>454</v>
      </c>
      <c r="B30" s="162" t="s">
        <v>455</v>
      </c>
      <c r="C30" s="163" t="s">
        <v>456</v>
      </c>
      <c r="D30" s="168" t="s">
        <v>457</v>
      </c>
      <c r="E30" s="163">
        <v>5</v>
      </c>
      <c r="F30" s="163">
        <v>2</v>
      </c>
      <c r="G30" s="163">
        <v>1</v>
      </c>
      <c r="H30" s="166"/>
      <c r="I30" s="152"/>
      <c r="J30" s="152"/>
      <c r="K30" s="152"/>
      <c r="L30" s="152"/>
    </row>
    <row r="31" spans="1:12">
      <c r="A31" s="166"/>
      <c r="B31" s="166"/>
      <c r="C31" s="163" t="s">
        <v>458</v>
      </c>
      <c r="D31" s="172" t="s">
        <v>459</v>
      </c>
      <c r="E31" s="163">
        <v>30</v>
      </c>
      <c r="F31" s="163">
        <v>5</v>
      </c>
      <c r="G31" s="163">
        <v>3</v>
      </c>
      <c r="H31" s="166"/>
      <c r="I31" s="152"/>
      <c r="J31" s="152"/>
      <c r="K31" s="152"/>
      <c r="L31" s="152"/>
    </row>
    <row r="32" spans="1:12">
      <c r="A32" s="166"/>
      <c r="B32" s="166"/>
      <c r="C32" s="173" t="s">
        <v>460</v>
      </c>
      <c r="D32" s="166"/>
      <c r="E32" s="163">
        <v>10</v>
      </c>
      <c r="F32" s="163">
        <v>3</v>
      </c>
      <c r="G32" s="163">
        <v>1.5</v>
      </c>
      <c r="H32" s="166"/>
      <c r="I32" s="152"/>
      <c r="J32" s="152"/>
      <c r="K32" s="152"/>
      <c r="L32" s="152"/>
    </row>
    <row r="33" spans="1:12">
      <c r="A33" s="151"/>
      <c r="B33" s="151"/>
      <c r="C33" s="151"/>
      <c r="D33" s="151"/>
      <c r="E33" s="151"/>
      <c r="F33" s="151"/>
      <c r="G33" s="151"/>
      <c r="H33" s="151"/>
      <c r="I33" s="152"/>
      <c r="J33" s="152"/>
      <c r="K33" s="152"/>
      <c r="L33" s="152"/>
    </row>
    <row r="34" spans="1:12">
      <c r="A34" s="174" t="s">
        <v>37</v>
      </c>
      <c r="B34" s="174" t="s">
        <v>428</v>
      </c>
      <c r="C34" s="175" t="s">
        <v>461</v>
      </c>
      <c r="D34" s="174" t="s">
        <v>349</v>
      </c>
      <c r="E34" s="175" t="s">
        <v>462</v>
      </c>
      <c r="F34" s="175" t="s">
        <v>463</v>
      </c>
      <c r="G34" s="174" t="s">
        <v>154</v>
      </c>
      <c r="H34" s="176"/>
      <c r="I34" s="152"/>
      <c r="J34" s="152"/>
      <c r="K34" s="152"/>
      <c r="L34" s="152"/>
    </row>
    <row r="35" ht="42" customHeight="1" spans="1:12">
      <c r="A35" s="174" t="s">
        <v>464</v>
      </c>
      <c r="B35" s="174">
        <v>1900</v>
      </c>
      <c r="C35" s="175">
        <v>543</v>
      </c>
      <c r="D35" s="174">
        <v>55</v>
      </c>
      <c r="E35" s="175">
        <v>360</v>
      </c>
      <c r="F35" s="174">
        <v>80</v>
      </c>
      <c r="G35" s="177" t="s">
        <v>465</v>
      </c>
      <c r="H35" s="176"/>
      <c r="I35" s="153"/>
      <c r="J35" s="153"/>
      <c r="K35" s="153"/>
      <c r="L35" s="153"/>
    </row>
    <row r="36" ht="42" customHeight="1" spans="1:12">
      <c r="A36" s="174" t="s">
        <v>466</v>
      </c>
      <c r="B36" s="174">
        <v>2600</v>
      </c>
      <c r="C36" s="175">
        <v>653</v>
      </c>
      <c r="D36" s="174">
        <v>60</v>
      </c>
      <c r="E36" s="175">
        <v>290</v>
      </c>
      <c r="F36" s="174">
        <v>75</v>
      </c>
      <c r="G36" s="176"/>
      <c r="H36" s="176"/>
      <c r="I36" s="152"/>
      <c r="J36" s="152"/>
      <c r="K36" s="152"/>
      <c r="L36" s="152"/>
    </row>
    <row r="37" ht="42" customHeight="1" spans="1:12">
      <c r="A37" s="178" t="s">
        <v>467</v>
      </c>
      <c r="B37" s="176"/>
      <c r="C37" s="176"/>
      <c r="D37" s="176"/>
      <c r="E37" s="176"/>
      <c r="F37" s="176"/>
      <c r="G37" s="176"/>
      <c r="H37" s="176"/>
      <c r="I37" s="152"/>
      <c r="J37" s="152"/>
      <c r="K37" s="152"/>
      <c r="L37" s="152"/>
    </row>
    <row r="38" ht="42" customHeight="1" spans="1:12">
      <c r="A38" s="178" t="s">
        <v>468</v>
      </c>
      <c r="B38" s="176"/>
      <c r="C38" s="176"/>
      <c r="D38" s="176"/>
      <c r="E38" s="176"/>
      <c r="F38" s="176"/>
      <c r="G38" s="176"/>
      <c r="H38" s="176"/>
      <c r="I38" s="152"/>
      <c r="J38" s="152"/>
      <c r="K38" s="152"/>
      <c r="L38" s="152"/>
    </row>
    <row r="39" spans="1:12">
      <c r="A39" s="151"/>
      <c r="B39" s="151"/>
      <c r="C39" s="151"/>
      <c r="D39" s="151"/>
      <c r="E39" s="151"/>
      <c r="F39" s="151"/>
      <c r="G39" s="151"/>
      <c r="H39" s="151"/>
      <c r="I39" s="152"/>
      <c r="J39" s="152"/>
      <c r="K39" s="152"/>
      <c r="L39" s="152"/>
    </row>
    <row r="40" spans="1:12">
      <c r="A40" s="154" t="s">
        <v>469</v>
      </c>
      <c r="B40" s="149"/>
      <c r="C40" s="149"/>
      <c r="D40" s="149"/>
      <c r="E40" s="149"/>
      <c r="F40" s="149"/>
      <c r="G40" s="149"/>
      <c r="H40" s="149"/>
      <c r="I40" s="152"/>
      <c r="J40" s="152"/>
      <c r="K40" s="152"/>
      <c r="L40" s="152"/>
    </row>
    <row r="41" spans="1:12">
      <c r="A41" s="158"/>
      <c r="B41" s="152"/>
      <c r="C41" s="152"/>
      <c r="D41" s="152"/>
      <c r="E41" s="152"/>
      <c r="F41" s="152"/>
      <c r="G41" s="152"/>
      <c r="H41" s="152"/>
      <c r="I41" s="152"/>
      <c r="J41" s="152"/>
      <c r="K41" s="152"/>
      <c r="L41" s="152"/>
    </row>
    <row r="42" spans="1:12">
      <c r="A42" s="152"/>
      <c r="B42" s="152"/>
      <c r="C42" s="152"/>
      <c r="D42" s="152"/>
      <c r="E42" s="152"/>
      <c r="F42" s="152"/>
      <c r="G42" s="152"/>
      <c r="H42" s="152"/>
      <c r="I42" s="152"/>
      <c r="J42" s="152"/>
      <c r="K42" s="152"/>
      <c r="L42" s="152"/>
    </row>
    <row r="43" spans="1:12">
      <c r="A43" s="158"/>
      <c r="B43" s="152"/>
      <c r="C43" s="152"/>
      <c r="D43" s="152"/>
      <c r="E43" s="152"/>
      <c r="F43" s="152"/>
      <c r="G43" s="152"/>
      <c r="H43" s="152"/>
      <c r="I43" s="152"/>
      <c r="J43" s="152"/>
      <c r="K43" s="152"/>
      <c r="L43" s="152"/>
    </row>
    <row r="44" spans="1:12">
      <c r="A44" s="152"/>
      <c r="B44" s="152"/>
      <c r="C44" s="152"/>
      <c r="D44" s="152"/>
      <c r="E44" s="152"/>
      <c r="F44" s="152"/>
      <c r="G44" s="152"/>
      <c r="H44" s="152"/>
      <c r="I44" s="152"/>
      <c r="J44" s="152"/>
      <c r="K44" s="152"/>
      <c r="L44" s="152"/>
    </row>
    <row r="45" spans="1:12">
      <c r="A45" s="152"/>
      <c r="B45" s="152"/>
      <c r="C45" s="152"/>
      <c r="D45" s="152"/>
      <c r="E45" s="152"/>
      <c r="F45" s="152"/>
      <c r="G45" s="152"/>
      <c r="H45" s="152"/>
      <c r="I45" s="152"/>
      <c r="J45" s="152"/>
      <c r="K45" s="152"/>
      <c r="L45" s="152"/>
    </row>
    <row r="46" spans="1:12">
      <c r="A46" s="152"/>
      <c r="B46" s="152"/>
      <c r="C46" s="152"/>
      <c r="D46" s="152"/>
      <c r="E46" s="152"/>
      <c r="F46" s="152"/>
      <c r="G46" s="152"/>
      <c r="H46" s="152"/>
      <c r="I46" s="152"/>
      <c r="J46" s="152"/>
      <c r="K46" s="152"/>
      <c r="L46" s="152"/>
    </row>
    <row r="47" spans="1:12">
      <c r="A47" s="158"/>
      <c r="B47" s="152"/>
      <c r="C47" s="152"/>
      <c r="D47" s="152"/>
      <c r="E47" s="152"/>
      <c r="F47" s="152"/>
      <c r="G47" s="152"/>
      <c r="H47" s="152"/>
      <c r="I47" s="152"/>
      <c r="J47" s="152"/>
      <c r="K47" s="152"/>
      <c r="L47" s="152"/>
    </row>
    <row r="48" spans="1:12">
      <c r="A48" s="158"/>
      <c r="B48" s="152"/>
      <c r="C48" s="152"/>
      <c r="D48" s="152"/>
      <c r="E48" s="152"/>
      <c r="F48" s="152"/>
      <c r="G48" s="152"/>
      <c r="H48" s="152"/>
      <c r="I48" s="152"/>
      <c r="J48" s="152"/>
      <c r="K48" s="152"/>
      <c r="L48" s="152"/>
    </row>
    <row r="49" spans="1:12">
      <c r="A49" s="152"/>
      <c r="B49" s="152"/>
      <c r="C49" s="152"/>
      <c r="D49" s="152"/>
      <c r="E49" s="152"/>
      <c r="F49" s="152"/>
      <c r="G49" s="152"/>
      <c r="H49" s="152"/>
      <c r="I49" s="152"/>
      <c r="J49" s="152"/>
      <c r="K49" s="152"/>
      <c r="L49" s="152"/>
    </row>
    <row r="50" spans="1:12">
      <c r="A50" s="152"/>
      <c r="B50" s="152"/>
      <c r="C50" s="152"/>
      <c r="D50" s="152"/>
      <c r="E50" s="152"/>
      <c r="F50" s="152"/>
      <c r="G50" s="152"/>
      <c r="H50" s="152"/>
      <c r="I50" s="152"/>
      <c r="J50" s="152"/>
      <c r="K50" s="152"/>
      <c r="L50" s="152"/>
    </row>
    <row r="51" spans="1:12">
      <c r="A51" s="152"/>
      <c r="B51" s="152"/>
      <c r="C51" s="152"/>
      <c r="D51" s="152"/>
      <c r="E51" s="152"/>
      <c r="F51" s="152"/>
      <c r="G51" s="152"/>
      <c r="H51" s="152"/>
      <c r="I51" s="152"/>
      <c r="J51" s="152"/>
      <c r="K51" s="152"/>
      <c r="L51" s="152"/>
    </row>
    <row r="52" spans="1:12">
      <c r="A52" s="152"/>
      <c r="B52" s="152"/>
      <c r="C52" s="152"/>
      <c r="D52" s="152"/>
      <c r="E52" s="152"/>
      <c r="F52" s="152"/>
      <c r="G52" s="152"/>
      <c r="H52" s="152"/>
      <c r="I52" s="152"/>
      <c r="J52" s="152"/>
      <c r="K52" s="152"/>
      <c r="L52" s="152"/>
    </row>
    <row r="53" spans="1:12">
      <c r="A53" s="152"/>
      <c r="B53" s="152"/>
      <c r="C53" s="152"/>
      <c r="D53" s="152"/>
      <c r="E53" s="152"/>
      <c r="F53" s="152"/>
      <c r="G53" s="152"/>
      <c r="H53" s="152"/>
      <c r="I53" s="152"/>
      <c r="J53" s="152"/>
      <c r="K53" s="152"/>
      <c r="L53" s="152"/>
    </row>
    <row r="54" spans="1:12">
      <c r="A54" s="153"/>
      <c r="B54" s="153"/>
      <c r="C54" s="153"/>
      <c r="D54" s="153"/>
      <c r="E54" s="153"/>
      <c r="F54" s="153"/>
      <c r="G54" s="153"/>
      <c r="H54" s="153"/>
      <c r="I54" s="153"/>
      <c r="J54" s="153"/>
      <c r="K54" s="153"/>
      <c r="L54" s="153"/>
    </row>
    <row r="55" spans="1:12">
      <c r="A55" s="179"/>
      <c r="B55" s="152"/>
      <c r="C55" s="152"/>
      <c r="D55" s="152"/>
      <c r="E55" s="152"/>
      <c r="F55" s="152"/>
      <c r="G55" s="152"/>
      <c r="H55" s="152"/>
      <c r="I55" s="152"/>
      <c r="J55" s="152"/>
      <c r="K55" s="152"/>
      <c r="L55" s="152"/>
    </row>
    <row r="56" spans="1:12">
      <c r="A56" s="152"/>
      <c r="B56" s="152"/>
      <c r="C56" s="152"/>
      <c r="D56" s="152"/>
      <c r="E56" s="152"/>
      <c r="F56" s="152"/>
      <c r="G56" s="152"/>
      <c r="H56" s="152"/>
      <c r="I56" s="152"/>
      <c r="J56" s="152"/>
      <c r="K56" s="152"/>
      <c r="L56" s="152"/>
    </row>
    <row r="57" spans="1:12">
      <c r="A57" s="152"/>
      <c r="B57" s="152"/>
      <c r="C57" s="152"/>
      <c r="D57" s="152"/>
      <c r="E57" s="152"/>
      <c r="F57" s="152"/>
      <c r="G57" s="152"/>
      <c r="H57" s="152"/>
      <c r="I57" s="152"/>
      <c r="J57" s="152"/>
      <c r="K57" s="152"/>
      <c r="L57" s="152"/>
    </row>
    <row r="58" spans="1:12">
      <c r="A58" s="158"/>
      <c r="B58" s="152"/>
      <c r="C58" s="152"/>
      <c r="D58" s="152"/>
      <c r="E58" s="152"/>
      <c r="F58" s="152"/>
      <c r="G58" s="152"/>
      <c r="H58" s="152"/>
      <c r="I58" s="152"/>
      <c r="J58" s="152"/>
      <c r="K58" s="152"/>
      <c r="L58" s="152"/>
    </row>
    <row r="59" spans="1:12">
      <c r="A59" s="152"/>
      <c r="B59" s="152"/>
      <c r="C59" s="152"/>
      <c r="D59" s="152"/>
      <c r="E59" s="152"/>
      <c r="F59" s="152"/>
      <c r="G59" s="152"/>
      <c r="H59" s="152"/>
      <c r="I59" s="152"/>
      <c r="J59" s="152"/>
      <c r="K59" s="152"/>
      <c r="L59" s="152"/>
    </row>
    <row r="60" spans="1:12">
      <c r="A60" s="153"/>
      <c r="B60" s="153"/>
      <c r="C60" s="153"/>
      <c r="D60" s="153"/>
      <c r="E60" s="153"/>
      <c r="F60" s="153"/>
      <c r="G60" s="153"/>
      <c r="H60" s="153"/>
      <c r="I60" s="153"/>
      <c r="J60" s="153"/>
      <c r="K60" s="153"/>
      <c r="L60" s="153"/>
    </row>
    <row r="61" spans="1:12">
      <c r="A61" s="153"/>
      <c r="B61" s="153"/>
      <c r="C61" s="153"/>
      <c r="D61" s="153"/>
      <c r="E61" s="153"/>
      <c r="F61" s="153"/>
      <c r="G61" s="153"/>
      <c r="H61" s="153"/>
      <c r="I61" s="153"/>
      <c r="J61" s="153"/>
      <c r="K61" s="153"/>
      <c r="L61" s="153"/>
    </row>
    <row r="62" spans="1:12">
      <c r="A62" s="153"/>
      <c r="B62" s="153"/>
      <c r="C62" s="153"/>
      <c r="D62" s="153"/>
      <c r="E62" s="153"/>
      <c r="F62" s="153"/>
      <c r="G62" s="153"/>
      <c r="H62" s="153"/>
      <c r="I62" s="153"/>
      <c r="J62" s="153"/>
      <c r="K62" s="153"/>
      <c r="L62" s="153"/>
    </row>
    <row r="63" spans="1:12">
      <c r="A63" s="153"/>
      <c r="B63" s="153"/>
      <c r="C63" s="153"/>
      <c r="D63" s="153"/>
      <c r="E63" s="153"/>
      <c r="F63" s="153"/>
      <c r="G63" s="153"/>
      <c r="H63" s="153"/>
      <c r="I63" s="153"/>
      <c r="J63" s="153"/>
      <c r="K63" s="153"/>
      <c r="L63" s="153"/>
    </row>
    <row r="64" spans="1:12">
      <c r="A64" s="153"/>
      <c r="B64" s="153"/>
      <c r="C64" s="153"/>
      <c r="D64" s="153"/>
      <c r="E64" s="153"/>
      <c r="F64" s="153"/>
      <c r="G64" s="153"/>
      <c r="H64" s="153"/>
      <c r="I64" s="153"/>
      <c r="J64" s="153"/>
      <c r="K64" s="153"/>
      <c r="L64" s="153"/>
    </row>
    <row r="65" spans="1:12">
      <c r="A65" s="153"/>
      <c r="B65" s="153"/>
      <c r="C65" s="153"/>
      <c r="D65" s="153"/>
      <c r="E65" s="153"/>
      <c r="F65" s="153"/>
      <c r="G65" s="153"/>
      <c r="H65" s="153"/>
      <c r="I65" s="153"/>
      <c r="J65" s="153"/>
      <c r="K65" s="153"/>
      <c r="L65" s="153"/>
    </row>
    <row r="66" spans="1:12">
      <c r="A66" s="153"/>
      <c r="B66" s="153"/>
      <c r="C66" s="153"/>
      <c r="D66" s="153"/>
      <c r="E66" s="153"/>
      <c r="F66" s="153"/>
      <c r="G66" s="153"/>
      <c r="H66" s="153"/>
      <c r="I66" s="153"/>
      <c r="J66" s="153"/>
      <c r="K66" s="153"/>
      <c r="L66" s="153"/>
    </row>
    <row r="67" spans="1:12">
      <c r="A67" s="153"/>
      <c r="B67" s="153"/>
      <c r="C67" s="153"/>
      <c r="D67" s="153"/>
      <c r="E67" s="153"/>
      <c r="F67" s="153"/>
      <c r="G67" s="153"/>
      <c r="H67" s="153"/>
      <c r="I67" s="153"/>
      <c r="J67" s="153"/>
      <c r="K67" s="153"/>
      <c r="L67" s="153"/>
    </row>
    <row r="68" spans="1:12">
      <c r="A68" s="153"/>
      <c r="B68" s="153"/>
      <c r="C68" s="153"/>
      <c r="D68" s="153"/>
      <c r="E68" s="153"/>
      <c r="F68" s="153"/>
      <c r="G68" s="153"/>
      <c r="H68" s="153"/>
      <c r="I68" s="153"/>
      <c r="J68" s="153"/>
      <c r="K68" s="153"/>
      <c r="L68" s="153"/>
    </row>
    <row r="69" spans="1:12">
      <c r="A69" s="153"/>
      <c r="B69" s="153"/>
      <c r="C69" s="153"/>
      <c r="D69" s="153"/>
      <c r="E69" s="153"/>
      <c r="F69" s="153"/>
      <c r="G69" s="153"/>
      <c r="H69" s="153"/>
      <c r="I69" s="153"/>
      <c r="J69" s="153"/>
      <c r="K69" s="153"/>
      <c r="L69" s="153"/>
    </row>
    <row r="70" spans="1:12">
      <c r="A70" s="153"/>
      <c r="B70" s="153"/>
      <c r="C70" s="153"/>
      <c r="D70" s="153"/>
      <c r="E70" s="153"/>
      <c r="F70" s="153"/>
      <c r="G70" s="153"/>
      <c r="H70" s="153"/>
      <c r="I70" s="153"/>
      <c r="J70" s="153"/>
      <c r="K70" s="153"/>
      <c r="L70" s="153"/>
    </row>
    <row r="71" spans="1:12">
      <c r="A71" s="153"/>
      <c r="B71" s="153"/>
      <c r="C71" s="153"/>
      <c r="D71" s="153"/>
      <c r="E71" s="153"/>
      <c r="F71" s="153"/>
      <c r="G71" s="153"/>
      <c r="H71" s="153"/>
      <c r="I71" s="153"/>
      <c r="J71" s="153"/>
      <c r="K71" s="153"/>
      <c r="L71" s="153"/>
    </row>
    <row r="72" spans="1:12">
      <c r="A72" s="153"/>
      <c r="B72" s="153"/>
      <c r="C72" s="153"/>
      <c r="D72" s="153"/>
      <c r="E72" s="153"/>
      <c r="F72" s="153"/>
      <c r="G72" s="153"/>
      <c r="H72" s="153"/>
      <c r="I72" s="153"/>
      <c r="J72" s="153"/>
      <c r="K72" s="153"/>
      <c r="L72" s="153"/>
    </row>
    <row r="73" spans="1:12">
      <c r="A73" s="153"/>
      <c r="B73" s="153"/>
      <c r="C73" s="153"/>
      <c r="D73" s="153"/>
      <c r="E73" s="153"/>
      <c r="F73" s="153"/>
      <c r="G73" s="153"/>
      <c r="H73" s="153"/>
      <c r="I73" s="153"/>
      <c r="J73" s="153"/>
      <c r="K73" s="153"/>
      <c r="L73" s="153"/>
    </row>
    <row r="74" spans="1:12">
      <c r="A74" s="153"/>
      <c r="B74" s="153"/>
      <c r="C74" s="153"/>
      <c r="D74" s="153"/>
      <c r="E74" s="153"/>
      <c r="F74" s="153"/>
      <c r="G74" s="153"/>
      <c r="H74" s="153"/>
      <c r="I74" s="153"/>
      <c r="J74" s="153"/>
      <c r="K74" s="153"/>
      <c r="L74" s="153"/>
    </row>
    <row r="75" spans="1:12">
      <c r="A75" s="153"/>
      <c r="B75" s="153"/>
      <c r="C75" s="153"/>
      <c r="D75" s="153"/>
      <c r="E75" s="153"/>
      <c r="F75" s="153"/>
      <c r="G75" s="153"/>
      <c r="H75" s="153"/>
      <c r="I75" s="153"/>
      <c r="J75" s="153"/>
      <c r="K75" s="153"/>
      <c r="L75" s="153"/>
    </row>
    <row r="76" spans="1:12">
      <c r="A76" s="153"/>
      <c r="B76" s="153"/>
      <c r="C76" s="153"/>
      <c r="D76" s="153"/>
      <c r="E76" s="153"/>
      <c r="F76" s="153"/>
      <c r="G76" s="153"/>
      <c r="H76" s="153"/>
      <c r="I76" s="153"/>
      <c r="J76" s="153"/>
      <c r="K76" s="153"/>
      <c r="L76" s="153"/>
    </row>
    <row r="77" spans="1:12">
      <c r="A77" s="153"/>
      <c r="B77" s="153"/>
      <c r="C77" s="153"/>
      <c r="D77" s="153"/>
      <c r="E77" s="153"/>
      <c r="F77" s="153"/>
      <c r="G77" s="153"/>
      <c r="H77" s="153"/>
      <c r="I77" s="153"/>
      <c r="J77" s="153"/>
      <c r="K77" s="153"/>
      <c r="L77" s="153"/>
    </row>
    <row r="78" spans="1:12">
      <c r="A78" s="153"/>
      <c r="B78" s="153"/>
      <c r="C78" s="153"/>
      <c r="D78" s="153"/>
      <c r="E78" s="153"/>
      <c r="F78" s="153"/>
      <c r="G78" s="153"/>
      <c r="H78" s="153"/>
      <c r="I78" s="153"/>
      <c r="J78" s="153"/>
      <c r="K78" s="153"/>
      <c r="L78" s="153"/>
    </row>
    <row r="79" spans="1:12">
      <c r="A79" s="153"/>
      <c r="B79" s="153"/>
      <c r="C79" s="153"/>
      <c r="D79" s="153"/>
      <c r="E79" s="153"/>
      <c r="F79" s="153"/>
      <c r="G79" s="153"/>
      <c r="H79" s="153"/>
      <c r="I79" s="153"/>
      <c r="J79" s="153"/>
      <c r="K79" s="153"/>
      <c r="L79" s="153"/>
    </row>
    <row r="80" spans="1:12">
      <c r="A80" s="153"/>
      <c r="B80" s="153"/>
      <c r="C80" s="153"/>
      <c r="D80" s="153"/>
      <c r="E80" s="153"/>
      <c r="F80" s="153"/>
      <c r="G80" s="153"/>
      <c r="H80" s="153"/>
      <c r="I80" s="153"/>
      <c r="J80" s="153"/>
      <c r="K80" s="153"/>
      <c r="L80" s="153"/>
    </row>
    <row r="81" spans="1:12">
      <c r="A81" s="153"/>
      <c r="B81" s="153"/>
      <c r="C81" s="153"/>
      <c r="D81" s="153"/>
      <c r="E81" s="153"/>
      <c r="F81" s="153"/>
      <c r="G81" s="153"/>
      <c r="H81" s="153"/>
      <c r="I81" s="153"/>
      <c r="J81" s="153"/>
      <c r="K81" s="153"/>
      <c r="L81" s="153"/>
    </row>
    <row r="82" spans="1:12">
      <c r="A82" s="153"/>
      <c r="B82" s="153"/>
      <c r="C82" s="153"/>
      <c r="D82" s="153"/>
      <c r="E82" s="153"/>
      <c r="F82" s="153"/>
      <c r="G82" s="153"/>
      <c r="H82" s="153"/>
      <c r="I82" s="153"/>
      <c r="J82" s="153"/>
      <c r="K82" s="153"/>
      <c r="L82" s="153"/>
    </row>
    <row r="83" spans="1:12">
      <c r="A83" s="153"/>
      <c r="B83" s="153"/>
      <c r="C83" s="153"/>
      <c r="D83" s="153"/>
      <c r="E83" s="153"/>
      <c r="F83" s="153"/>
      <c r="G83" s="153"/>
      <c r="H83" s="153"/>
      <c r="I83" s="153"/>
      <c r="J83" s="153"/>
      <c r="K83" s="153"/>
      <c r="L83" s="153"/>
    </row>
    <row r="84" spans="1:12">
      <c r="A84" s="153"/>
      <c r="B84" s="153"/>
      <c r="C84" s="153"/>
      <c r="D84" s="153"/>
      <c r="E84" s="153"/>
      <c r="F84" s="153"/>
      <c r="G84" s="153"/>
      <c r="H84" s="153"/>
      <c r="I84" s="153"/>
      <c r="J84" s="153"/>
      <c r="K84" s="153"/>
      <c r="L84" s="153"/>
    </row>
    <row r="85" spans="1:12">
      <c r="A85" s="153"/>
      <c r="B85" s="153"/>
      <c r="C85" s="153"/>
      <c r="D85" s="153"/>
      <c r="E85" s="153"/>
      <c r="F85" s="153"/>
      <c r="G85" s="153"/>
      <c r="H85" s="153"/>
      <c r="I85" s="153"/>
      <c r="J85" s="153"/>
      <c r="K85" s="153"/>
      <c r="L85" s="153"/>
    </row>
    <row r="86" spans="1:12">
      <c r="A86" s="153"/>
      <c r="B86" s="153"/>
      <c r="C86" s="153"/>
      <c r="D86" s="153"/>
      <c r="E86" s="153"/>
      <c r="F86" s="153"/>
      <c r="G86" s="153"/>
      <c r="H86" s="153"/>
      <c r="I86" s="153"/>
      <c r="J86" s="153"/>
      <c r="K86" s="153"/>
      <c r="L86" s="153"/>
    </row>
    <row r="87" spans="1:12">
      <c r="A87" s="153"/>
      <c r="B87" s="153"/>
      <c r="C87" s="153"/>
      <c r="D87" s="153"/>
      <c r="E87" s="153"/>
      <c r="F87" s="153"/>
      <c r="G87" s="153"/>
      <c r="H87" s="153"/>
      <c r="I87" s="153"/>
      <c r="J87" s="153"/>
      <c r="K87" s="153"/>
      <c r="L87" s="153"/>
    </row>
    <row r="88" spans="1:12">
      <c r="A88" s="153"/>
      <c r="B88" s="153"/>
      <c r="C88" s="153"/>
      <c r="D88" s="153"/>
      <c r="E88" s="153"/>
      <c r="F88" s="153"/>
      <c r="G88" s="153"/>
      <c r="H88" s="153"/>
      <c r="I88" s="153"/>
      <c r="J88" s="153"/>
      <c r="K88" s="153"/>
      <c r="L88" s="153"/>
    </row>
    <row r="89" spans="1:12">
      <c r="A89" s="153"/>
      <c r="B89" s="153"/>
      <c r="C89" s="153"/>
      <c r="D89" s="153"/>
      <c r="E89" s="153"/>
      <c r="F89" s="153"/>
      <c r="G89" s="153"/>
      <c r="H89" s="153"/>
      <c r="I89" s="153"/>
      <c r="J89" s="153"/>
      <c r="K89" s="153"/>
      <c r="L89" s="153"/>
    </row>
    <row r="90" spans="1:12">
      <c r="A90" s="153"/>
      <c r="B90" s="153"/>
      <c r="C90" s="153"/>
      <c r="D90" s="153"/>
      <c r="E90" s="153"/>
      <c r="F90" s="153"/>
      <c r="G90" s="153"/>
      <c r="H90" s="153"/>
      <c r="I90" s="153"/>
      <c r="J90" s="153"/>
      <c r="K90" s="153"/>
      <c r="L90" s="153"/>
    </row>
    <row r="91" spans="1:12">
      <c r="A91" s="153"/>
      <c r="B91" s="153"/>
      <c r="C91" s="153"/>
      <c r="D91" s="153"/>
      <c r="E91" s="153"/>
      <c r="F91" s="153"/>
      <c r="G91" s="153"/>
      <c r="H91" s="153"/>
      <c r="I91" s="153"/>
      <c r="J91" s="153"/>
      <c r="K91" s="153"/>
      <c r="L91" s="153"/>
    </row>
    <row r="92" spans="1:12">
      <c r="A92" s="153"/>
      <c r="B92" s="153"/>
      <c r="C92" s="153"/>
      <c r="D92" s="153"/>
      <c r="E92" s="153"/>
      <c r="F92" s="153"/>
      <c r="G92" s="153"/>
      <c r="H92" s="153"/>
      <c r="I92" s="153"/>
      <c r="J92" s="153"/>
      <c r="K92" s="153"/>
      <c r="L92" s="153"/>
    </row>
    <row r="93" spans="1:12">
      <c r="A93" s="153"/>
      <c r="B93" s="153"/>
      <c r="C93" s="153"/>
      <c r="D93" s="153"/>
      <c r="E93" s="153"/>
      <c r="F93" s="153"/>
      <c r="G93" s="153"/>
      <c r="H93" s="153"/>
      <c r="I93" s="153"/>
      <c r="J93" s="153"/>
      <c r="K93" s="153"/>
      <c r="L93" s="153"/>
    </row>
    <row r="94" spans="1:12">
      <c r="A94" s="153"/>
      <c r="B94" s="153"/>
      <c r="C94" s="153"/>
      <c r="D94" s="153"/>
      <c r="E94" s="153"/>
      <c r="F94" s="153"/>
      <c r="G94" s="153"/>
      <c r="H94" s="153"/>
      <c r="I94" s="153"/>
      <c r="J94" s="153"/>
      <c r="K94" s="153"/>
      <c r="L94" s="153"/>
    </row>
    <row r="95" spans="1:12">
      <c r="A95" s="153"/>
      <c r="B95" s="153"/>
      <c r="C95" s="153"/>
      <c r="D95" s="153"/>
      <c r="E95" s="153"/>
      <c r="F95" s="153"/>
      <c r="G95" s="153"/>
      <c r="H95" s="153"/>
      <c r="I95" s="153"/>
      <c r="J95" s="153"/>
      <c r="K95" s="153"/>
      <c r="L95" s="153"/>
    </row>
    <row r="96" spans="1:12">
      <c r="A96" s="153"/>
      <c r="B96" s="153"/>
      <c r="C96" s="153"/>
      <c r="D96" s="153"/>
      <c r="E96" s="153"/>
      <c r="F96" s="153"/>
      <c r="G96" s="153"/>
      <c r="H96" s="153"/>
      <c r="I96" s="153"/>
      <c r="J96" s="153"/>
      <c r="K96" s="153"/>
      <c r="L96" s="153"/>
    </row>
    <row r="97" spans="1:12">
      <c r="A97" s="153"/>
      <c r="B97" s="153"/>
      <c r="C97" s="153"/>
      <c r="D97" s="153"/>
      <c r="E97" s="153"/>
      <c r="F97" s="153"/>
      <c r="G97" s="153"/>
      <c r="H97" s="153"/>
      <c r="I97" s="153"/>
      <c r="J97" s="153"/>
      <c r="K97" s="153"/>
      <c r="L97" s="153"/>
    </row>
    <row r="98" spans="1:12">
      <c r="A98" s="153"/>
      <c r="B98" s="153"/>
      <c r="C98" s="153"/>
      <c r="D98" s="153"/>
      <c r="E98" s="153"/>
      <c r="F98" s="153"/>
      <c r="G98" s="153"/>
      <c r="H98" s="153"/>
      <c r="I98" s="153"/>
      <c r="J98" s="153"/>
      <c r="K98" s="153"/>
      <c r="L98" s="153"/>
    </row>
    <row r="99" spans="1:12">
      <c r="A99" s="153"/>
      <c r="B99" s="153"/>
      <c r="C99" s="153"/>
      <c r="D99" s="153"/>
      <c r="E99" s="153"/>
      <c r="F99" s="153"/>
      <c r="G99" s="153"/>
      <c r="H99" s="153"/>
      <c r="I99" s="153"/>
      <c r="J99" s="153"/>
      <c r="K99" s="153"/>
      <c r="L99" s="153"/>
    </row>
    <row r="100" spans="1:12">
      <c r="A100" s="153"/>
      <c r="B100" s="153"/>
      <c r="C100" s="153"/>
      <c r="D100" s="153"/>
      <c r="E100" s="153"/>
      <c r="F100" s="153"/>
      <c r="G100" s="153"/>
      <c r="H100" s="153"/>
      <c r="I100" s="153"/>
      <c r="J100" s="153"/>
      <c r="K100" s="153"/>
      <c r="L100" s="153"/>
    </row>
    <row r="101" spans="1:12">
      <c r="A101" s="153"/>
      <c r="B101" s="153"/>
      <c r="C101" s="153"/>
      <c r="D101" s="153"/>
      <c r="E101" s="153"/>
      <c r="F101" s="153"/>
      <c r="G101" s="153"/>
      <c r="H101" s="153"/>
      <c r="I101" s="153"/>
      <c r="J101" s="153"/>
      <c r="K101" s="153"/>
      <c r="L101" s="153"/>
    </row>
    <row r="102" spans="1:12">
      <c r="A102" s="153"/>
      <c r="B102" s="153"/>
      <c r="C102" s="153"/>
      <c r="D102" s="153"/>
      <c r="E102" s="153"/>
      <c r="F102" s="153"/>
      <c r="G102" s="153"/>
      <c r="H102" s="153"/>
      <c r="I102" s="153"/>
      <c r="J102" s="153"/>
      <c r="K102" s="153"/>
      <c r="L102" s="153"/>
    </row>
    <row r="103" spans="1:12">
      <c r="A103" s="153"/>
      <c r="B103" s="153"/>
      <c r="C103" s="153"/>
      <c r="D103" s="153"/>
      <c r="E103" s="153"/>
      <c r="F103" s="153"/>
      <c r="G103" s="153"/>
      <c r="H103" s="153"/>
      <c r="I103" s="153"/>
      <c r="J103" s="153"/>
      <c r="K103" s="153"/>
      <c r="L103" s="153"/>
    </row>
    <row r="104" spans="1:12">
      <c r="A104" s="153"/>
      <c r="B104" s="153"/>
      <c r="C104" s="153"/>
      <c r="D104" s="153"/>
      <c r="E104" s="153"/>
      <c r="F104" s="153"/>
      <c r="G104" s="153"/>
      <c r="H104" s="153"/>
      <c r="I104" s="153"/>
      <c r="J104" s="153"/>
      <c r="K104" s="153"/>
      <c r="L104" s="153"/>
    </row>
    <row r="105" spans="1:12">
      <c r="A105" s="153"/>
      <c r="B105" s="153"/>
      <c r="C105" s="153"/>
      <c r="D105" s="153"/>
      <c r="E105" s="153"/>
      <c r="F105" s="153"/>
      <c r="G105" s="153"/>
      <c r="H105" s="153"/>
      <c r="I105" s="153"/>
      <c r="J105" s="153"/>
      <c r="K105" s="153"/>
      <c r="L105" s="153"/>
    </row>
    <row r="106" spans="1:12">
      <c r="A106" s="153"/>
      <c r="B106" s="153"/>
      <c r="C106" s="153"/>
      <c r="D106" s="153"/>
      <c r="E106" s="153"/>
      <c r="F106" s="153"/>
      <c r="G106" s="153"/>
      <c r="H106" s="153"/>
      <c r="I106" s="153"/>
      <c r="J106" s="153"/>
      <c r="K106" s="153"/>
      <c r="L106" s="153"/>
    </row>
    <row r="107" spans="1:12">
      <c r="A107" s="153"/>
      <c r="B107" s="153"/>
      <c r="C107" s="153"/>
      <c r="D107" s="153"/>
      <c r="E107" s="153"/>
      <c r="F107" s="153"/>
      <c r="G107" s="153"/>
      <c r="H107" s="153"/>
      <c r="I107" s="153"/>
      <c r="J107" s="153"/>
      <c r="K107" s="153"/>
      <c r="L107" s="153"/>
    </row>
    <row r="108" spans="1:12">
      <c r="A108" s="153"/>
      <c r="B108" s="153"/>
      <c r="C108" s="153"/>
      <c r="D108" s="153"/>
      <c r="E108" s="153"/>
      <c r="F108" s="153"/>
      <c r="G108" s="153"/>
      <c r="H108" s="153"/>
      <c r="I108" s="153"/>
      <c r="J108" s="153"/>
      <c r="K108" s="153"/>
      <c r="L108" s="153"/>
    </row>
    <row r="109" spans="1:12">
      <c r="A109" s="153"/>
      <c r="B109" s="153"/>
      <c r="C109" s="153"/>
      <c r="D109" s="153"/>
      <c r="E109" s="153"/>
      <c r="F109" s="153"/>
      <c r="G109" s="153"/>
      <c r="H109" s="153"/>
      <c r="I109" s="153"/>
      <c r="J109" s="153"/>
      <c r="K109" s="153"/>
      <c r="L109" s="153"/>
    </row>
    <row r="110" spans="1:12">
      <c r="A110" s="153"/>
      <c r="B110" s="153"/>
      <c r="C110" s="153"/>
      <c r="D110" s="153"/>
      <c r="E110" s="153"/>
      <c r="F110" s="153"/>
      <c r="G110" s="153"/>
      <c r="H110" s="153"/>
      <c r="I110" s="153"/>
      <c r="J110" s="153"/>
      <c r="K110" s="153"/>
      <c r="L110" s="153"/>
    </row>
    <row r="111" spans="1:12">
      <c r="A111" s="153"/>
      <c r="B111" s="153"/>
      <c r="C111" s="153"/>
      <c r="D111" s="153"/>
      <c r="E111" s="153"/>
      <c r="F111" s="153"/>
      <c r="G111" s="153"/>
      <c r="H111" s="153"/>
      <c r="I111" s="153"/>
      <c r="J111" s="153"/>
      <c r="K111" s="153"/>
      <c r="L111" s="153"/>
    </row>
    <row r="112" spans="1:12">
      <c r="A112" s="153"/>
      <c r="B112" s="153"/>
      <c r="C112" s="153"/>
      <c r="D112" s="153"/>
      <c r="E112" s="153"/>
      <c r="F112" s="153"/>
      <c r="G112" s="153"/>
      <c r="H112" s="153"/>
      <c r="I112" s="153"/>
      <c r="J112" s="153"/>
      <c r="K112" s="153"/>
      <c r="L112" s="153"/>
    </row>
    <row r="113" spans="1:12">
      <c r="A113" s="153"/>
      <c r="B113" s="153"/>
      <c r="C113" s="153"/>
      <c r="D113" s="153"/>
      <c r="E113" s="153"/>
      <c r="F113" s="153"/>
      <c r="G113" s="153"/>
      <c r="H113" s="153"/>
      <c r="I113" s="153"/>
      <c r="J113" s="153"/>
      <c r="K113" s="153"/>
      <c r="L113" s="153"/>
    </row>
    <row r="114" spans="1:12">
      <c r="A114" s="153"/>
      <c r="B114" s="153"/>
      <c r="C114" s="153"/>
      <c r="D114" s="153"/>
      <c r="E114" s="153"/>
      <c r="F114" s="153"/>
      <c r="G114" s="153"/>
      <c r="H114" s="153"/>
      <c r="I114" s="153"/>
      <c r="J114" s="153"/>
      <c r="K114" s="153"/>
      <c r="L114" s="153"/>
    </row>
    <row r="115" spans="1:12">
      <c r="A115" s="153"/>
      <c r="B115" s="153"/>
      <c r="C115" s="153"/>
      <c r="D115" s="153"/>
      <c r="E115" s="153"/>
      <c r="F115" s="153"/>
      <c r="G115" s="153"/>
      <c r="H115" s="153"/>
      <c r="I115" s="153"/>
      <c r="J115" s="153"/>
      <c r="K115" s="153"/>
      <c r="L115" s="153"/>
    </row>
    <row r="116" spans="1:12">
      <c r="A116" s="153"/>
      <c r="B116" s="153"/>
      <c r="C116" s="153"/>
      <c r="D116" s="153"/>
      <c r="E116" s="153"/>
      <c r="F116" s="153"/>
      <c r="G116" s="153"/>
      <c r="H116" s="153"/>
      <c r="I116" s="153"/>
      <c r="J116" s="153"/>
      <c r="K116" s="153"/>
      <c r="L116" s="153"/>
    </row>
    <row r="117" spans="1:12">
      <c r="A117" s="153"/>
      <c r="B117" s="153"/>
      <c r="C117" s="153"/>
      <c r="D117" s="153"/>
      <c r="E117" s="153"/>
      <c r="F117" s="153"/>
      <c r="G117" s="153"/>
      <c r="H117" s="153"/>
      <c r="I117" s="153"/>
      <c r="J117" s="153"/>
      <c r="K117" s="153"/>
      <c r="L117" s="153"/>
    </row>
    <row r="118" spans="1:12">
      <c r="A118" s="153"/>
      <c r="B118" s="153"/>
      <c r="C118" s="153"/>
      <c r="D118" s="153"/>
      <c r="E118" s="153"/>
      <c r="F118" s="153"/>
      <c r="G118" s="153"/>
      <c r="H118" s="153"/>
      <c r="I118" s="153"/>
      <c r="J118" s="153"/>
      <c r="K118" s="153"/>
      <c r="L118" s="153"/>
    </row>
    <row r="119" spans="1:12">
      <c r="A119" s="153"/>
      <c r="B119" s="153"/>
      <c r="C119" s="153"/>
      <c r="D119" s="153"/>
      <c r="E119" s="153"/>
      <c r="F119" s="153"/>
      <c r="G119" s="153"/>
      <c r="H119" s="153"/>
      <c r="I119" s="153"/>
      <c r="J119" s="153"/>
      <c r="K119" s="153"/>
      <c r="L119" s="153"/>
    </row>
    <row r="120" spans="1:12">
      <c r="A120" s="153"/>
      <c r="B120" s="153"/>
      <c r="C120" s="153"/>
      <c r="D120" s="153"/>
      <c r="E120" s="153"/>
      <c r="F120" s="153"/>
      <c r="G120" s="153"/>
      <c r="H120" s="153"/>
      <c r="I120" s="153"/>
      <c r="J120" s="153"/>
      <c r="K120" s="153"/>
      <c r="L120" s="153"/>
    </row>
    <row r="121" spans="1:12">
      <c r="A121" s="153"/>
      <c r="B121" s="153"/>
      <c r="C121" s="153"/>
      <c r="D121" s="153"/>
      <c r="E121" s="153"/>
      <c r="F121" s="153"/>
      <c r="G121" s="153"/>
      <c r="H121" s="153"/>
      <c r="I121" s="153"/>
      <c r="J121" s="153"/>
      <c r="K121" s="153"/>
      <c r="L121" s="153"/>
    </row>
    <row r="122" spans="1:12">
      <c r="A122" s="153"/>
      <c r="B122" s="153"/>
      <c r="C122" s="153"/>
      <c r="D122" s="153"/>
      <c r="E122" s="153"/>
      <c r="F122" s="153"/>
      <c r="G122" s="153"/>
      <c r="H122" s="153"/>
      <c r="I122" s="153"/>
      <c r="J122" s="153"/>
      <c r="K122" s="153"/>
      <c r="L122" s="153"/>
    </row>
    <row r="123" spans="1:12">
      <c r="A123" s="153"/>
      <c r="B123" s="153"/>
      <c r="C123" s="153"/>
      <c r="D123" s="153"/>
      <c r="E123" s="153"/>
      <c r="F123" s="153"/>
      <c r="G123" s="153"/>
      <c r="H123" s="153"/>
      <c r="I123" s="153"/>
      <c r="J123" s="153"/>
      <c r="K123" s="153"/>
      <c r="L123" s="153"/>
    </row>
    <row r="124" spans="1:12">
      <c r="A124" s="153"/>
      <c r="B124" s="153"/>
      <c r="C124" s="153"/>
      <c r="D124" s="153"/>
      <c r="E124" s="153"/>
      <c r="F124" s="153"/>
      <c r="G124" s="153"/>
      <c r="H124" s="153"/>
      <c r="I124" s="153"/>
      <c r="J124" s="153"/>
      <c r="K124" s="153"/>
      <c r="L124" s="153"/>
    </row>
    <row r="125" spans="1:12">
      <c r="A125" s="153"/>
      <c r="B125" s="153"/>
      <c r="C125" s="153"/>
      <c r="D125" s="153"/>
      <c r="E125" s="153"/>
      <c r="F125" s="153"/>
      <c r="G125" s="153"/>
      <c r="H125" s="153"/>
      <c r="I125" s="153"/>
      <c r="J125" s="153"/>
      <c r="K125" s="153"/>
      <c r="L125" s="153"/>
    </row>
    <row r="126" spans="1:12">
      <c r="A126" s="153"/>
      <c r="B126" s="153"/>
      <c r="C126" s="153"/>
      <c r="D126" s="153"/>
      <c r="E126" s="153"/>
      <c r="F126" s="153"/>
      <c r="G126" s="153"/>
      <c r="H126" s="153"/>
      <c r="I126" s="153"/>
      <c r="J126" s="153"/>
      <c r="K126" s="153"/>
      <c r="L126" s="153"/>
    </row>
    <row r="127" spans="1:12">
      <c r="A127" s="153"/>
      <c r="B127" s="153"/>
      <c r="C127" s="153"/>
      <c r="D127" s="153"/>
      <c r="E127" s="153"/>
      <c r="F127" s="153"/>
      <c r="G127" s="153"/>
      <c r="H127" s="153"/>
      <c r="I127" s="153"/>
      <c r="J127" s="153"/>
      <c r="K127" s="153"/>
      <c r="L127" s="153"/>
    </row>
    <row r="128" spans="1:12">
      <c r="A128" s="153"/>
      <c r="B128" s="153"/>
      <c r="C128" s="153"/>
      <c r="D128" s="153"/>
      <c r="E128" s="153"/>
      <c r="F128" s="153"/>
      <c r="G128" s="153"/>
      <c r="H128" s="153"/>
      <c r="I128" s="153"/>
      <c r="J128" s="153"/>
      <c r="K128" s="153"/>
      <c r="L128" s="153"/>
    </row>
    <row r="129" spans="1:12">
      <c r="A129" s="153"/>
      <c r="B129" s="153"/>
      <c r="C129" s="153"/>
      <c r="D129" s="153"/>
      <c r="E129" s="153"/>
      <c r="F129" s="153"/>
      <c r="G129" s="153"/>
      <c r="H129" s="153"/>
      <c r="I129" s="153"/>
      <c r="J129" s="153"/>
      <c r="K129" s="153"/>
      <c r="L129" s="153"/>
    </row>
    <row r="130" spans="1:12">
      <c r="A130" s="153"/>
      <c r="B130" s="153"/>
      <c r="C130" s="153"/>
      <c r="D130" s="153"/>
      <c r="E130" s="153"/>
      <c r="F130" s="153"/>
      <c r="G130" s="153"/>
      <c r="H130" s="153"/>
      <c r="I130" s="153"/>
      <c r="J130" s="153"/>
      <c r="K130" s="153"/>
      <c r="L130" s="153"/>
    </row>
    <row r="131" spans="1:12">
      <c r="A131" s="153"/>
      <c r="B131" s="153"/>
      <c r="C131" s="153"/>
      <c r="D131" s="153"/>
      <c r="E131" s="153"/>
      <c r="F131" s="153"/>
      <c r="G131" s="153"/>
      <c r="H131" s="153"/>
      <c r="I131" s="153"/>
      <c r="J131" s="153"/>
      <c r="K131" s="153"/>
      <c r="L131" s="153"/>
    </row>
    <row r="132" spans="1:12">
      <c r="A132" s="153"/>
      <c r="B132" s="153"/>
      <c r="C132" s="153"/>
      <c r="D132" s="153"/>
      <c r="E132" s="153"/>
      <c r="F132" s="153"/>
      <c r="G132" s="153"/>
      <c r="H132" s="153"/>
      <c r="I132" s="153"/>
      <c r="J132" s="153"/>
      <c r="K132" s="153"/>
      <c r="L132" s="153"/>
    </row>
    <row r="133" spans="1:12">
      <c r="A133" s="153"/>
      <c r="B133" s="153"/>
      <c r="C133" s="153"/>
      <c r="D133" s="153"/>
      <c r="E133" s="153"/>
      <c r="F133" s="153"/>
      <c r="G133" s="153"/>
      <c r="H133" s="153"/>
      <c r="I133" s="153"/>
      <c r="J133" s="153"/>
      <c r="K133" s="153"/>
      <c r="L133" s="153"/>
    </row>
    <row r="134" spans="1:12">
      <c r="A134" s="153"/>
      <c r="B134" s="153"/>
      <c r="C134" s="153"/>
      <c r="D134" s="153"/>
      <c r="E134" s="153"/>
      <c r="F134" s="153"/>
      <c r="G134" s="153"/>
      <c r="H134" s="153"/>
      <c r="I134" s="153"/>
      <c r="J134" s="153"/>
      <c r="K134" s="153"/>
      <c r="L134" s="153"/>
    </row>
    <row r="135" spans="1:12">
      <c r="A135" s="153"/>
      <c r="B135" s="153"/>
      <c r="C135" s="153"/>
      <c r="D135" s="153"/>
      <c r="E135" s="153"/>
      <c r="F135" s="153"/>
      <c r="G135" s="153"/>
      <c r="H135" s="153"/>
      <c r="I135" s="153"/>
      <c r="J135" s="153"/>
      <c r="K135" s="153"/>
      <c r="L135" s="153"/>
    </row>
    <row r="136" spans="1:12">
      <c r="A136" s="153"/>
      <c r="B136" s="153"/>
      <c r="C136" s="153"/>
      <c r="D136" s="153"/>
      <c r="E136" s="153"/>
      <c r="F136" s="153"/>
      <c r="G136" s="153"/>
      <c r="H136" s="153"/>
      <c r="I136" s="153"/>
      <c r="J136" s="153"/>
      <c r="K136" s="153"/>
      <c r="L136" s="153"/>
    </row>
    <row r="137" spans="1:12">
      <c r="A137" s="153"/>
      <c r="B137" s="153"/>
      <c r="C137" s="153"/>
      <c r="D137" s="153"/>
      <c r="E137" s="153"/>
      <c r="F137" s="153"/>
      <c r="G137" s="153"/>
      <c r="H137" s="153"/>
      <c r="I137" s="153"/>
      <c r="J137" s="153"/>
      <c r="K137" s="153"/>
      <c r="L137" s="153"/>
    </row>
    <row r="138" spans="1:12">
      <c r="A138" s="153"/>
      <c r="B138" s="153"/>
      <c r="C138" s="153"/>
      <c r="D138" s="153"/>
      <c r="E138" s="153"/>
      <c r="F138" s="153"/>
      <c r="G138" s="153"/>
      <c r="H138" s="153"/>
      <c r="I138" s="153"/>
      <c r="J138" s="153"/>
      <c r="K138" s="153"/>
      <c r="L138" s="153"/>
    </row>
    <row r="139" spans="1:12">
      <c r="A139" s="153"/>
      <c r="B139" s="153"/>
      <c r="C139" s="153"/>
      <c r="D139" s="153"/>
      <c r="E139" s="153"/>
      <c r="F139" s="153"/>
      <c r="G139" s="153"/>
      <c r="H139" s="153"/>
      <c r="I139" s="153"/>
      <c r="J139" s="153"/>
      <c r="K139" s="153"/>
      <c r="L139" s="153"/>
    </row>
    <row r="140" spans="1:12">
      <c r="A140" s="153"/>
      <c r="B140" s="153"/>
      <c r="C140" s="153"/>
      <c r="D140" s="153"/>
      <c r="E140" s="153"/>
      <c r="F140" s="153"/>
      <c r="G140" s="153"/>
      <c r="H140" s="153"/>
      <c r="I140" s="153"/>
      <c r="J140" s="153"/>
      <c r="K140" s="153"/>
      <c r="L140" s="153"/>
    </row>
    <row r="141" spans="1:12">
      <c r="A141" s="153"/>
      <c r="B141" s="153"/>
      <c r="C141" s="153"/>
      <c r="D141" s="153"/>
      <c r="E141" s="153"/>
      <c r="F141" s="153"/>
      <c r="G141" s="153"/>
      <c r="H141" s="153"/>
      <c r="I141" s="153"/>
      <c r="J141" s="153"/>
      <c r="K141" s="153"/>
      <c r="L141" s="153"/>
    </row>
    <row r="142" spans="1:12">
      <c r="A142" s="153"/>
      <c r="B142" s="153"/>
      <c r="C142" s="153"/>
      <c r="D142" s="153"/>
      <c r="E142" s="153"/>
      <c r="F142" s="153"/>
      <c r="G142" s="153"/>
      <c r="H142" s="153"/>
      <c r="I142" s="153"/>
      <c r="J142" s="153"/>
      <c r="K142" s="153"/>
      <c r="L142" s="153"/>
    </row>
    <row r="143" spans="1:12">
      <c r="A143" s="153"/>
      <c r="B143" s="153"/>
      <c r="C143" s="153"/>
      <c r="D143" s="153"/>
      <c r="E143" s="153"/>
      <c r="F143" s="153"/>
      <c r="G143" s="153"/>
      <c r="H143" s="153"/>
      <c r="I143" s="153"/>
      <c r="J143" s="153"/>
      <c r="K143" s="153"/>
      <c r="L143" s="153"/>
    </row>
    <row r="144" spans="1:12">
      <c r="A144" s="153"/>
      <c r="B144" s="153"/>
      <c r="C144" s="153"/>
      <c r="D144" s="153"/>
      <c r="E144" s="153"/>
      <c r="F144" s="153"/>
      <c r="G144" s="153"/>
      <c r="H144" s="153"/>
      <c r="I144" s="153"/>
      <c r="J144" s="153"/>
      <c r="K144" s="153"/>
      <c r="L144" s="153"/>
    </row>
    <row r="145" spans="1:12">
      <c r="A145" s="153"/>
      <c r="B145" s="153"/>
      <c r="C145" s="153"/>
      <c r="D145" s="153"/>
      <c r="E145" s="153"/>
      <c r="F145" s="153"/>
      <c r="G145" s="153"/>
      <c r="H145" s="153"/>
      <c r="I145" s="153"/>
      <c r="J145" s="153"/>
      <c r="K145" s="153"/>
      <c r="L145" s="153"/>
    </row>
    <row r="146" spans="1:12">
      <c r="A146" s="153"/>
      <c r="B146" s="153"/>
      <c r="C146" s="153"/>
      <c r="D146" s="153"/>
      <c r="E146" s="153"/>
      <c r="F146" s="153"/>
      <c r="G146" s="153"/>
      <c r="H146" s="153"/>
      <c r="I146" s="153"/>
      <c r="J146" s="153"/>
      <c r="K146" s="153"/>
      <c r="L146" s="153"/>
    </row>
    <row r="147" spans="1:12">
      <c r="A147" s="153"/>
      <c r="B147" s="153"/>
      <c r="C147" s="153"/>
      <c r="D147" s="153"/>
      <c r="E147" s="153"/>
      <c r="F147" s="153"/>
      <c r="G147" s="153"/>
      <c r="H147" s="153"/>
      <c r="I147" s="153"/>
      <c r="J147" s="153"/>
      <c r="K147" s="153"/>
      <c r="L147" s="153"/>
    </row>
    <row r="148" spans="1:12">
      <c r="A148" s="153"/>
      <c r="B148" s="153"/>
      <c r="C148" s="153"/>
      <c r="D148" s="153"/>
      <c r="E148" s="153"/>
      <c r="F148" s="153"/>
      <c r="G148" s="153"/>
      <c r="H148" s="153"/>
      <c r="I148" s="153"/>
      <c r="J148" s="153"/>
      <c r="K148" s="153"/>
      <c r="L148" s="153"/>
    </row>
    <row r="149" spans="1:12">
      <c r="A149" s="153"/>
      <c r="B149" s="153"/>
      <c r="C149" s="153"/>
      <c r="D149" s="153"/>
      <c r="E149" s="153"/>
      <c r="F149" s="153"/>
      <c r="G149" s="153"/>
      <c r="H149" s="153"/>
      <c r="I149" s="153"/>
      <c r="J149" s="153"/>
      <c r="K149" s="153"/>
      <c r="L149" s="153"/>
    </row>
    <row r="150" spans="1:12">
      <c r="A150" s="153"/>
      <c r="B150" s="153"/>
      <c r="C150" s="153"/>
      <c r="D150" s="153"/>
      <c r="E150" s="153"/>
      <c r="F150" s="153"/>
      <c r="G150" s="153"/>
      <c r="H150" s="153"/>
      <c r="I150" s="153"/>
      <c r="J150" s="153"/>
      <c r="K150" s="153"/>
      <c r="L150" s="153"/>
    </row>
    <row r="151" spans="1:12">
      <c r="A151" s="153"/>
      <c r="B151" s="153"/>
      <c r="C151" s="153"/>
      <c r="D151" s="153"/>
      <c r="E151" s="153"/>
      <c r="F151" s="153"/>
      <c r="G151" s="153"/>
      <c r="H151" s="153"/>
      <c r="I151" s="153"/>
      <c r="J151" s="153"/>
      <c r="K151" s="153"/>
      <c r="L151" s="153"/>
    </row>
    <row r="152" spans="1:12">
      <c r="A152" s="153"/>
      <c r="B152" s="153"/>
      <c r="C152" s="153"/>
      <c r="D152" s="153"/>
      <c r="E152" s="153"/>
      <c r="F152" s="153"/>
      <c r="G152" s="153"/>
      <c r="H152" s="153"/>
      <c r="I152" s="153"/>
      <c r="J152" s="153"/>
      <c r="K152" s="153"/>
      <c r="L152" s="153"/>
    </row>
    <row r="153" spans="1:12">
      <c r="A153" s="153"/>
      <c r="B153" s="153"/>
      <c r="C153" s="153"/>
      <c r="D153" s="153"/>
      <c r="E153" s="153"/>
      <c r="F153" s="153"/>
      <c r="G153" s="153"/>
      <c r="H153" s="153"/>
      <c r="I153" s="153"/>
      <c r="J153" s="153"/>
      <c r="K153" s="153"/>
      <c r="L153" s="153"/>
    </row>
    <row r="154" spans="1:12">
      <c r="A154" s="153"/>
      <c r="B154" s="153"/>
      <c r="C154" s="153"/>
      <c r="D154" s="153"/>
      <c r="E154" s="153"/>
      <c r="F154" s="153"/>
      <c r="G154" s="153"/>
      <c r="H154" s="153"/>
      <c r="I154" s="153"/>
      <c r="J154" s="153"/>
      <c r="K154" s="153"/>
      <c r="L154" s="153"/>
    </row>
    <row r="155" spans="1:12">
      <c r="A155" s="153"/>
      <c r="B155" s="153"/>
      <c r="C155" s="153"/>
      <c r="D155" s="153"/>
      <c r="E155" s="153"/>
      <c r="F155" s="153"/>
      <c r="G155" s="153"/>
      <c r="H155" s="153"/>
      <c r="I155" s="153"/>
      <c r="J155" s="153"/>
      <c r="K155" s="153"/>
      <c r="L155" s="153"/>
    </row>
    <row r="156" spans="1:12">
      <c r="A156" s="153"/>
      <c r="B156" s="153"/>
      <c r="C156" s="153"/>
      <c r="D156" s="153"/>
      <c r="E156" s="153"/>
      <c r="F156" s="153"/>
      <c r="G156" s="153"/>
      <c r="H156" s="153"/>
      <c r="I156" s="153"/>
      <c r="J156" s="153"/>
      <c r="K156" s="153"/>
      <c r="L156" s="153"/>
    </row>
    <row r="157" spans="1:12">
      <c r="A157" s="153"/>
      <c r="B157" s="153"/>
      <c r="C157" s="153"/>
      <c r="D157" s="153"/>
      <c r="E157" s="153"/>
      <c r="F157" s="153"/>
      <c r="G157" s="153"/>
      <c r="H157" s="153"/>
      <c r="I157" s="153"/>
      <c r="J157" s="153"/>
      <c r="K157" s="153"/>
      <c r="L157" s="153"/>
    </row>
    <row r="158" spans="1:12">
      <c r="A158" s="153"/>
      <c r="B158" s="153"/>
      <c r="C158" s="153"/>
      <c r="D158" s="153"/>
      <c r="E158" s="153"/>
      <c r="F158" s="153"/>
      <c r="G158" s="153"/>
      <c r="H158" s="153"/>
      <c r="I158" s="153"/>
      <c r="J158" s="153"/>
      <c r="K158" s="153"/>
      <c r="L158" s="153"/>
    </row>
    <row r="159" spans="1:12">
      <c r="A159" s="153"/>
      <c r="B159" s="153"/>
      <c r="C159" s="153"/>
      <c r="D159" s="153"/>
      <c r="E159" s="153"/>
      <c r="F159" s="153"/>
      <c r="G159" s="153"/>
      <c r="H159" s="153"/>
      <c r="I159" s="153"/>
      <c r="J159" s="153"/>
      <c r="K159" s="153"/>
      <c r="L159" s="153"/>
    </row>
    <row r="160" spans="1:12">
      <c r="A160" s="153"/>
      <c r="B160" s="153"/>
      <c r="C160" s="153"/>
      <c r="D160" s="153"/>
      <c r="E160" s="153"/>
      <c r="F160" s="153"/>
      <c r="G160" s="153"/>
      <c r="H160" s="153"/>
      <c r="I160" s="153"/>
      <c r="J160" s="153"/>
      <c r="K160" s="153"/>
      <c r="L160" s="153"/>
    </row>
    <row r="161" spans="1:12">
      <c r="A161" s="153"/>
      <c r="B161" s="153"/>
      <c r="C161" s="153"/>
      <c r="D161" s="153"/>
      <c r="E161" s="153"/>
      <c r="F161" s="153"/>
      <c r="G161" s="153"/>
      <c r="H161" s="153"/>
      <c r="I161" s="153"/>
      <c r="J161" s="153"/>
      <c r="K161" s="153"/>
      <c r="L161" s="153"/>
    </row>
    <row r="162" spans="1:12">
      <c r="A162" s="153"/>
      <c r="B162" s="153"/>
      <c r="C162" s="153"/>
      <c r="D162" s="153"/>
      <c r="E162" s="153"/>
      <c r="F162" s="153"/>
      <c r="G162" s="153"/>
      <c r="H162" s="153"/>
      <c r="I162" s="153"/>
      <c r="J162" s="153"/>
      <c r="K162" s="153"/>
      <c r="L162" s="153"/>
    </row>
    <row r="163" spans="1:12">
      <c r="A163" s="153"/>
      <c r="B163" s="153"/>
      <c r="C163" s="153"/>
      <c r="D163" s="153"/>
      <c r="E163" s="153"/>
      <c r="F163" s="153"/>
      <c r="G163" s="153"/>
      <c r="H163" s="153"/>
      <c r="I163" s="153"/>
      <c r="J163" s="153"/>
      <c r="K163" s="153"/>
      <c r="L163" s="153"/>
    </row>
    <row r="164" spans="1:12">
      <c r="A164" s="153"/>
      <c r="B164" s="153"/>
      <c r="C164" s="153"/>
      <c r="D164" s="153"/>
      <c r="E164" s="153"/>
      <c r="F164" s="153"/>
      <c r="G164" s="153"/>
      <c r="H164" s="153"/>
      <c r="I164" s="153"/>
      <c r="J164" s="153"/>
      <c r="K164" s="153"/>
      <c r="L164" s="153"/>
    </row>
    <row r="165" spans="1:12">
      <c r="A165" s="153"/>
      <c r="B165" s="153"/>
      <c r="C165" s="153"/>
      <c r="D165" s="153"/>
      <c r="E165" s="153"/>
      <c r="F165" s="153"/>
      <c r="G165" s="153"/>
      <c r="H165" s="153"/>
      <c r="I165" s="153"/>
      <c r="J165" s="153"/>
      <c r="K165" s="153"/>
      <c r="L165" s="153"/>
    </row>
    <row r="166" spans="1:12">
      <c r="A166" s="153"/>
      <c r="B166" s="153"/>
      <c r="C166" s="153"/>
      <c r="D166" s="153"/>
      <c r="E166" s="153"/>
      <c r="F166" s="153"/>
      <c r="G166" s="153"/>
      <c r="H166" s="153"/>
      <c r="I166" s="153"/>
      <c r="J166" s="153"/>
      <c r="K166" s="153"/>
      <c r="L166" s="153"/>
    </row>
    <row r="167" spans="1:12">
      <c r="A167" s="153"/>
      <c r="B167" s="153"/>
      <c r="C167" s="153"/>
      <c r="D167" s="153"/>
      <c r="E167" s="153"/>
      <c r="F167" s="153"/>
      <c r="G167" s="153"/>
      <c r="H167" s="153"/>
      <c r="I167" s="153"/>
      <c r="J167" s="153"/>
      <c r="K167" s="153"/>
      <c r="L167" s="153"/>
    </row>
    <row r="168" spans="1:12">
      <c r="A168" s="153"/>
      <c r="B168" s="153"/>
      <c r="C168" s="153"/>
      <c r="D168" s="153"/>
      <c r="E168" s="153"/>
      <c r="F168" s="153"/>
      <c r="G168" s="153"/>
      <c r="H168" s="153"/>
      <c r="I168" s="153"/>
      <c r="J168" s="153"/>
      <c r="K168" s="153"/>
      <c r="L168" s="153"/>
    </row>
    <row r="169" spans="1:12">
      <c r="A169" s="153"/>
      <c r="B169" s="153"/>
      <c r="C169" s="153"/>
      <c r="D169" s="153"/>
      <c r="E169" s="153"/>
      <c r="F169" s="153"/>
      <c r="G169" s="153"/>
      <c r="H169" s="153"/>
      <c r="I169" s="153"/>
      <c r="J169" s="153"/>
      <c r="K169" s="153"/>
      <c r="L169" s="153"/>
    </row>
    <row r="170" spans="1:12">
      <c r="A170" s="153"/>
      <c r="B170" s="153"/>
      <c r="C170" s="153"/>
      <c r="D170" s="153"/>
      <c r="E170" s="153"/>
      <c r="F170" s="153"/>
      <c r="G170" s="153"/>
      <c r="H170" s="153"/>
      <c r="I170" s="153"/>
      <c r="J170" s="153"/>
      <c r="K170" s="153"/>
      <c r="L170" s="153"/>
    </row>
    <row r="171" spans="1:12">
      <c r="A171" s="153"/>
      <c r="B171" s="153"/>
      <c r="C171" s="153"/>
      <c r="D171" s="153"/>
      <c r="E171" s="153"/>
      <c r="F171" s="153"/>
      <c r="G171" s="153"/>
      <c r="H171" s="153"/>
      <c r="I171" s="153"/>
      <c r="J171" s="153"/>
      <c r="K171" s="153"/>
      <c r="L171" s="153"/>
    </row>
    <row r="172" spans="1:12">
      <c r="A172" s="153"/>
      <c r="B172" s="153"/>
      <c r="C172" s="153"/>
      <c r="D172" s="153"/>
      <c r="E172" s="153"/>
      <c r="F172" s="153"/>
      <c r="G172" s="153"/>
      <c r="H172" s="153"/>
      <c r="I172" s="153"/>
      <c r="J172" s="153"/>
      <c r="K172" s="153"/>
      <c r="L172" s="153"/>
    </row>
    <row r="173" spans="1:12">
      <c r="A173" s="153"/>
      <c r="B173" s="153"/>
      <c r="C173" s="153"/>
      <c r="D173" s="153"/>
      <c r="E173" s="153"/>
      <c r="F173" s="153"/>
      <c r="G173" s="153"/>
      <c r="H173" s="153"/>
      <c r="I173" s="153"/>
      <c r="J173" s="153"/>
      <c r="K173" s="153"/>
      <c r="L173" s="153"/>
    </row>
    <row r="174" spans="1:12">
      <c r="A174" s="153"/>
      <c r="B174" s="153"/>
      <c r="C174" s="153"/>
      <c r="D174" s="153"/>
      <c r="E174" s="153"/>
      <c r="F174" s="153"/>
      <c r="G174" s="153"/>
      <c r="H174" s="153"/>
      <c r="I174" s="153"/>
      <c r="J174" s="153"/>
      <c r="K174" s="153"/>
      <c r="L174" s="153"/>
    </row>
    <row r="175" spans="1:12">
      <c r="A175" s="153"/>
      <c r="B175" s="153"/>
      <c r="C175" s="153"/>
      <c r="D175" s="153"/>
      <c r="E175" s="153"/>
      <c r="F175" s="153"/>
      <c r="G175" s="153"/>
      <c r="H175" s="153"/>
      <c r="I175" s="153"/>
      <c r="J175" s="153"/>
      <c r="K175" s="153"/>
      <c r="L175" s="153"/>
    </row>
    <row r="176" spans="1:12">
      <c r="A176" s="153"/>
      <c r="B176" s="153"/>
      <c r="C176" s="153"/>
      <c r="D176" s="153"/>
      <c r="E176" s="153"/>
      <c r="F176" s="153"/>
      <c r="G176" s="153"/>
      <c r="H176" s="153"/>
      <c r="I176" s="153"/>
      <c r="J176" s="153"/>
      <c r="K176" s="153"/>
      <c r="L176" s="153"/>
    </row>
    <row r="177" spans="1:12">
      <c r="A177" s="153"/>
      <c r="B177" s="153"/>
      <c r="C177" s="153"/>
      <c r="D177" s="153"/>
      <c r="E177" s="153"/>
      <c r="F177" s="153"/>
      <c r="G177" s="153"/>
      <c r="H177" s="153"/>
      <c r="I177" s="153"/>
      <c r="J177" s="153"/>
      <c r="K177" s="153"/>
      <c r="L177" s="153"/>
    </row>
    <row r="178" spans="1:12">
      <c r="A178" s="153"/>
      <c r="B178" s="153"/>
      <c r="C178" s="153"/>
      <c r="D178" s="153"/>
      <c r="E178" s="153"/>
      <c r="F178" s="153"/>
      <c r="G178" s="153"/>
      <c r="H178" s="153"/>
      <c r="I178" s="153"/>
      <c r="J178" s="153"/>
      <c r="K178" s="153"/>
      <c r="L178" s="153"/>
    </row>
    <row r="179" spans="1:12">
      <c r="A179" s="153"/>
      <c r="B179" s="153"/>
      <c r="C179" s="153"/>
      <c r="D179" s="153"/>
      <c r="E179" s="153"/>
      <c r="F179" s="153"/>
      <c r="G179" s="153"/>
      <c r="H179" s="153"/>
      <c r="I179" s="153"/>
      <c r="J179" s="153"/>
      <c r="K179" s="153"/>
      <c r="L179" s="153"/>
    </row>
    <row r="180" spans="1:12">
      <c r="A180" s="153"/>
      <c r="B180" s="153"/>
      <c r="C180" s="153"/>
      <c r="D180" s="153"/>
      <c r="E180" s="153"/>
      <c r="F180" s="153"/>
      <c r="G180" s="153"/>
      <c r="H180" s="153"/>
      <c r="I180" s="153"/>
      <c r="J180" s="153"/>
      <c r="K180" s="153"/>
      <c r="L180" s="153"/>
    </row>
    <row r="181" spans="1:12">
      <c r="A181" s="153"/>
      <c r="B181" s="153"/>
      <c r="C181" s="153"/>
      <c r="D181" s="153"/>
      <c r="E181" s="153"/>
      <c r="F181" s="153"/>
      <c r="G181" s="153"/>
      <c r="H181" s="153"/>
      <c r="I181" s="153"/>
      <c r="J181" s="153"/>
      <c r="K181" s="153"/>
      <c r="L181" s="153"/>
    </row>
    <row r="182" spans="1:12">
      <c r="A182" s="153"/>
      <c r="B182" s="153"/>
      <c r="C182" s="153"/>
      <c r="D182" s="153"/>
      <c r="E182" s="153"/>
      <c r="F182" s="153"/>
      <c r="G182" s="153"/>
      <c r="H182" s="153"/>
      <c r="I182" s="153"/>
      <c r="J182" s="153"/>
      <c r="K182" s="153"/>
      <c r="L182" s="153"/>
    </row>
    <row r="183" spans="1:12">
      <c r="A183" s="153"/>
      <c r="B183" s="153"/>
      <c r="C183" s="153"/>
      <c r="D183" s="153"/>
      <c r="E183" s="153"/>
      <c r="F183" s="153"/>
      <c r="G183" s="153"/>
      <c r="H183" s="153"/>
      <c r="I183" s="153"/>
      <c r="J183" s="153"/>
      <c r="K183" s="153"/>
      <c r="L183" s="153"/>
    </row>
    <row r="184" spans="1:12">
      <c r="A184" s="153"/>
      <c r="B184" s="153"/>
      <c r="C184" s="153"/>
      <c r="D184" s="153"/>
      <c r="E184" s="153"/>
      <c r="F184" s="153"/>
      <c r="G184" s="153"/>
      <c r="H184" s="153"/>
      <c r="I184" s="153"/>
      <c r="J184" s="153"/>
      <c r="K184" s="153"/>
      <c r="L184" s="153"/>
    </row>
    <row r="185" spans="1:12">
      <c r="A185" s="153"/>
      <c r="B185" s="153"/>
      <c r="C185" s="153"/>
      <c r="D185" s="153"/>
      <c r="E185" s="153"/>
      <c r="F185" s="153"/>
      <c r="G185" s="153"/>
      <c r="H185" s="153"/>
      <c r="I185" s="153"/>
      <c r="J185" s="153"/>
      <c r="K185" s="153"/>
      <c r="L185" s="153"/>
    </row>
    <row r="186" spans="1:12">
      <c r="A186" s="153"/>
      <c r="B186" s="153"/>
      <c r="C186" s="153"/>
      <c r="D186" s="153"/>
      <c r="E186" s="153"/>
      <c r="F186" s="153"/>
      <c r="G186" s="153"/>
      <c r="H186" s="153"/>
      <c r="I186" s="153"/>
      <c r="J186" s="153"/>
      <c r="K186" s="153"/>
      <c r="L186" s="153"/>
    </row>
    <row r="187" spans="1:12">
      <c r="A187" s="153"/>
      <c r="B187" s="153"/>
      <c r="C187" s="153"/>
      <c r="D187" s="153"/>
      <c r="E187" s="153"/>
      <c r="F187" s="153"/>
      <c r="G187" s="153"/>
      <c r="H187" s="153"/>
      <c r="I187" s="153"/>
      <c r="J187" s="153"/>
      <c r="K187" s="153"/>
      <c r="L187" s="153"/>
    </row>
    <row r="188" spans="1:12">
      <c r="A188" s="153"/>
      <c r="B188" s="153"/>
      <c r="C188" s="153"/>
      <c r="D188" s="153"/>
      <c r="E188" s="153"/>
      <c r="F188" s="153"/>
      <c r="G188" s="153"/>
      <c r="H188" s="153"/>
      <c r="I188" s="153"/>
      <c r="J188" s="153"/>
      <c r="K188" s="153"/>
      <c r="L188" s="153"/>
    </row>
    <row r="189" spans="1:12">
      <c r="A189" s="153"/>
      <c r="B189" s="153"/>
      <c r="C189" s="153"/>
      <c r="D189" s="153"/>
      <c r="E189" s="153"/>
      <c r="F189" s="153"/>
      <c r="G189" s="153"/>
      <c r="H189" s="153"/>
      <c r="I189" s="153"/>
      <c r="J189" s="153"/>
      <c r="K189" s="153"/>
      <c r="L189" s="153"/>
    </row>
    <row r="190" spans="1:12">
      <c r="A190" s="153"/>
      <c r="B190" s="153"/>
      <c r="C190" s="153"/>
      <c r="D190" s="153"/>
      <c r="E190" s="153"/>
      <c r="F190" s="153"/>
      <c r="G190" s="153"/>
      <c r="H190" s="153"/>
      <c r="I190" s="153"/>
      <c r="J190" s="153"/>
      <c r="K190" s="153"/>
      <c r="L190" s="153"/>
    </row>
    <row r="191" spans="1:12">
      <c r="A191" s="153"/>
      <c r="B191" s="153"/>
      <c r="C191" s="153"/>
      <c r="D191" s="153"/>
      <c r="E191" s="153"/>
      <c r="F191" s="153"/>
      <c r="G191" s="153"/>
      <c r="H191" s="153"/>
      <c r="I191" s="153"/>
      <c r="J191" s="153"/>
      <c r="K191" s="153"/>
      <c r="L191" s="153"/>
    </row>
    <row r="192" spans="1:12">
      <c r="A192" s="153"/>
      <c r="B192" s="153"/>
      <c r="C192" s="153"/>
      <c r="D192" s="153"/>
      <c r="E192" s="153"/>
      <c r="F192" s="153"/>
      <c r="G192" s="153"/>
      <c r="H192" s="153"/>
      <c r="I192" s="153"/>
      <c r="J192" s="153"/>
      <c r="K192" s="153"/>
      <c r="L192" s="153"/>
    </row>
    <row r="193" spans="1:12">
      <c r="A193" s="153"/>
      <c r="B193" s="153"/>
      <c r="C193" s="153"/>
      <c r="D193" s="153"/>
      <c r="E193" s="153"/>
      <c r="F193" s="153"/>
      <c r="G193" s="153"/>
      <c r="H193" s="153"/>
      <c r="I193" s="153"/>
      <c r="J193" s="153"/>
      <c r="K193" s="153"/>
      <c r="L193" s="153"/>
    </row>
    <row r="194" spans="1:12">
      <c r="A194" s="153"/>
      <c r="B194" s="153"/>
      <c r="C194" s="153"/>
      <c r="D194" s="153"/>
      <c r="E194" s="153"/>
      <c r="F194" s="153"/>
      <c r="G194" s="153"/>
      <c r="H194" s="153"/>
      <c r="I194" s="153"/>
      <c r="J194" s="153"/>
      <c r="K194" s="153"/>
      <c r="L194" s="153"/>
    </row>
    <row r="195" spans="1:12">
      <c r="A195" s="153"/>
      <c r="B195" s="153"/>
      <c r="C195" s="153"/>
      <c r="D195" s="153"/>
      <c r="E195" s="153"/>
      <c r="F195" s="153"/>
      <c r="G195" s="153"/>
      <c r="H195" s="153"/>
      <c r="I195" s="153"/>
      <c r="J195" s="153"/>
      <c r="K195" s="153"/>
      <c r="L195" s="153"/>
    </row>
    <row r="196" spans="1:12">
      <c r="A196" s="153"/>
      <c r="B196" s="153"/>
      <c r="C196" s="153"/>
      <c r="D196" s="153"/>
      <c r="E196" s="153"/>
      <c r="F196" s="153"/>
      <c r="G196" s="153"/>
      <c r="H196" s="153"/>
      <c r="I196" s="153"/>
      <c r="J196" s="153"/>
      <c r="K196" s="153"/>
      <c r="L196" s="153"/>
    </row>
    <row r="197" spans="1:12">
      <c r="A197" s="153"/>
      <c r="B197" s="153"/>
      <c r="C197" s="153"/>
      <c r="D197" s="153"/>
      <c r="E197" s="153"/>
      <c r="F197" s="153"/>
      <c r="G197" s="153"/>
      <c r="H197" s="153"/>
      <c r="I197" s="153"/>
      <c r="J197" s="153"/>
      <c r="K197" s="153"/>
      <c r="L197" s="153"/>
    </row>
    <row r="198" spans="1:12">
      <c r="A198" s="153"/>
      <c r="B198" s="153"/>
      <c r="C198" s="153"/>
      <c r="D198" s="153"/>
      <c r="E198" s="153"/>
      <c r="F198" s="153"/>
      <c r="G198" s="153"/>
      <c r="H198" s="153"/>
      <c r="I198" s="153"/>
      <c r="J198" s="153"/>
      <c r="K198" s="153"/>
      <c r="L198" s="153"/>
    </row>
    <row r="199" spans="1:12">
      <c r="A199" s="153"/>
      <c r="B199" s="153"/>
      <c r="C199" s="153"/>
      <c r="D199" s="153"/>
      <c r="E199" s="153"/>
      <c r="F199" s="153"/>
      <c r="G199" s="153"/>
      <c r="H199" s="153"/>
      <c r="I199" s="153"/>
      <c r="J199" s="153"/>
      <c r="K199" s="153"/>
      <c r="L199" s="153"/>
    </row>
    <row r="200" spans="1:12">
      <c r="A200" s="153"/>
      <c r="B200" s="153"/>
      <c r="C200" s="153"/>
      <c r="D200" s="153"/>
      <c r="E200" s="153"/>
      <c r="F200" s="153"/>
      <c r="G200" s="153"/>
      <c r="H200" s="153"/>
      <c r="I200" s="153"/>
      <c r="J200" s="153"/>
      <c r="K200" s="153"/>
      <c r="L200" s="153"/>
    </row>
    <row r="201" spans="1:12">
      <c r="A201" s="153"/>
      <c r="B201" s="153"/>
      <c r="C201" s="153"/>
      <c r="D201" s="153"/>
      <c r="E201" s="153"/>
      <c r="F201" s="153"/>
      <c r="G201" s="153"/>
      <c r="H201" s="153"/>
      <c r="I201" s="153"/>
      <c r="J201" s="153"/>
      <c r="K201" s="153"/>
      <c r="L201" s="153"/>
    </row>
  </sheetData>
  <mergeCells count="24">
    <mergeCell ref="A4:F4"/>
    <mergeCell ref="A5:D5"/>
    <mergeCell ref="A14:H14"/>
    <mergeCell ref="G34:H34"/>
    <mergeCell ref="A37:F37"/>
    <mergeCell ref="A38:F38"/>
    <mergeCell ref="A40:H40"/>
    <mergeCell ref="A16:A19"/>
    <mergeCell ref="A20:A21"/>
    <mergeCell ref="A22:A24"/>
    <mergeCell ref="A26:A27"/>
    <mergeCell ref="A28:A29"/>
    <mergeCell ref="A30:A32"/>
    <mergeCell ref="B16:B19"/>
    <mergeCell ref="B20:B21"/>
    <mergeCell ref="B26:B27"/>
    <mergeCell ref="B28:B29"/>
    <mergeCell ref="B30:B32"/>
    <mergeCell ref="C28:C29"/>
    <mergeCell ref="D16:D19"/>
    <mergeCell ref="D26:D27"/>
    <mergeCell ref="D31:D32"/>
    <mergeCell ref="H16:H32"/>
    <mergeCell ref="G35:H38"/>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10</vt:i4>
      </vt:variant>
    </vt:vector>
  </HeadingPairs>
  <TitlesOfParts>
    <vt:vector size="10" baseType="lpstr">
      <vt:lpstr>店员考核提成</vt:lpstr>
      <vt:lpstr>智慧屏月度考核</vt:lpstr>
      <vt:lpstr>店长赛马&amp;考核 </vt:lpstr>
      <vt:lpstr>智慧屏月度考核 (2)</vt:lpstr>
      <vt:lpstr>区域赛马</vt:lpstr>
      <vt:lpstr>负责人考核</vt:lpstr>
      <vt:lpstr>特殊门店考核&amp;事项</vt:lpstr>
      <vt:lpstr>运营商</vt:lpstr>
      <vt:lpstr>移动厅政策 </vt:lpstr>
      <vt:lpstr>目标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李锋平</cp:lastModifiedBy>
  <dcterms:created xsi:type="dcterms:W3CDTF">2021-07-07T10:14:00Z</dcterms:created>
  <dcterms:modified xsi:type="dcterms:W3CDTF">2021-07-16T12:24:33Z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D028C925057B42D682CC1695BC96480A</vt:lpwstr>
  </property>
  <property fmtid="{D5CDD505-2E9C-101B-9397-08002B2CF9AE}" pid="3" name="KSOProductBuildVer">
    <vt:lpwstr>2052-11.1.0.10667</vt:lpwstr>
  </property>
</Properties>
</file>