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media/image24.webp" ContentType="image/webp"/>
  <Override PartName="/xl/media/image51.webp" ContentType="image/webp"/>
  <Override PartName="/xl/media/image6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目的" sheetId="9" r:id="rId1"/>
    <sheet name="TOP5" sheetId="7" r:id="rId2"/>
    <sheet name="2026.03" sheetId="13" r:id="rId3"/>
    <sheet name="2026.02" sheetId="12" r:id="rId4"/>
    <sheet name="2026.01" sheetId="8" r:id="rId5"/>
    <sheet name="2025.12" sheetId="11" r:id="rId6"/>
    <sheet name="2025.11" sheetId="4" r:id="rId7"/>
    <sheet name="2025.10" sheetId="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ADF9DBC20D145C2939B7455932ED4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1905" y="627380"/>
          <a:ext cx="5781675" cy="5781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FA6E090C009548DE80A2B09AA82C645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0100" y="4597400"/>
          <a:ext cx="5886450" cy="5876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6703E36CE94D495E962FA29B67E59DD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10100" y="3862705"/>
          <a:ext cx="5838825" cy="577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1DCDC2CDE584BF0895178D77A887D7D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26330" y="4864100"/>
          <a:ext cx="5819775" cy="581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F8108630DD3E4EBE88A3B42963404464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4610100" y="44576365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EC5C506399134A4183DC8E6868C8748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12030" y="1998980"/>
          <a:ext cx="5724525" cy="5724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790950F495FC4B9A855205E862245F8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827270" y="3596640"/>
          <a:ext cx="5810250" cy="5810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13A7C8EA19D443A2B514BBE651E2C68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251960" y="3581400"/>
          <a:ext cx="5772150" cy="577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CDD3FDB9965A41799CEB857875EFCEB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905500" y="3688080"/>
          <a:ext cx="5857875" cy="5857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02B1AA528AAB45F7BBB5C7CC7CDCCB9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875020" y="2029460"/>
          <a:ext cx="5848350" cy="5848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24D991CAA2924AA48C3D49CE952050B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059295" y="2212340"/>
          <a:ext cx="5562600" cy="556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8E92609EF82F4844A1E0827CD8F0A2F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636125" y="2481580"/>
          <a:ext cx="5829300" cy="5829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0" name="ID_982C97D873ED457CB740AA66736D571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228850" y="1156970"/>
          <a:ext cx="5857875" cy="5876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3DD3465D01CF44A18F91E7F30C14C9C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215880" y="1026160"/>
          <a:ext cx="571500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F34369943DBA4BBB89BB72E1C166F4E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390390" y="5941695"/>
          <a:ext cx="751205" cy="109918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61" name="ID_2945C316D7DF4A28BEE78A9A2E8721E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960870" y="2034540"/>
          <a:ext cx="4381500" cy="441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7BDE424261F44BE1A02A5086A159B0EA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616315" y="11031855"/>
          <a:ext cx="5619750" cy="561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B631EE74C24F484398A5C45A260A7A1B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273030" y="10798175"/>
          <a:ext cx="5762625" cy="5762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4C06C57E93CC4048AF39525E4A213E1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892800" y="3907155"/>
          <a:ext cx="5829300" cy="5829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100B39D3C26472E81B0CB608C2B5B9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59400" y="2842260"/>
          <a:ext cx="5848350" cy="5848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74E30E14C4D2407FA5A3ECC7AD5849CB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804535" y="12880340"/>
          <a:ext cx="5819775" cy="5819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2" name="ID_49E5CD0E8D034F89B902ADA79FADAE0B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152775" y="3047365"/>
          <a:ext cx="5886450" cy="5905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1" name="ID_2310E25DD5E041F2A2B0A0A5B8733527"/>
        <xdr:cNvPicPr>
          <a:picLocks noChangeAspect="1"/>
        </xdr:cNvPicPr>
      </xdr:nvPicPr>
      <xdr:blipFill>
        <a:blip r:embed="rId24" r:link="rId6"/>
        <a:stretch>
          <a:fillRect/>
        </a:stretch>
      </xdr:blipFill>
      <xdr:spPr>
        <a:xfrm>
          <a:off x="2076450" y="40309800"/>
          <a:ext cx="7143750" cy="9525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0" name="ID_529EDD5706834456B48BEC490D8416D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917305" y="13042900"/>
          <a:ext cx="3657600" cy="3657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CBB1AED5D78546DB88B571FA8E9D899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709275" y="12753340"/>
          <a:ext cx="5619750" cy="5619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9331AB350A1E4890AB0D91223975C7DA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105005" y="12631420"/>
          <a:ext cx="4838700" cy="483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92E37CBC8CA14A6B8D3EE6D67C747850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3966825" y="13030835"/>
          <a:ext cx="4848225" cy="4848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4" name="ID_0B9FBC989D76416AAD17E32B6FB0C14B" descr="f929815ab37e89a2e08ffb47dc35bd9b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126615" y="15270480"/>
          <a:ext cx="3371850" cy="4378325"/>
        </a:xfrm>
        <a:prstGeom prst="rect">
          <a:avLst/>
        </a:prstGeom>
      </xdr:spPr>
    </xdr:pic>
  </etc:cellImage>
  <etc:cellImage>
    <xdr:pic>
      <xdr:nvPicPr>
        <xdr:cNvPr id="152" name="ID_836E779EEB1D49509E3C8477E1A54F89" descr="be80d6cd764c44371d2c9f52d70dec5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162175" y="13924280"/>
          <a:ext cx="3143250" cy="4702175"/>
        </a:xfrm>
        <a:prstGeom prst="rect">
          <a:avLst/>
        </a:prstGeom>
      </xdr:spPr>
    </xdr:pic>
  </etc:cellImage>
  <etc:cellImage>
    <xdr:pic>
      <xdr:nvPicPr>
        <xdr:cNvPr id="25" name="ID_0A6F9B7221614643B84961AC18EAD8C6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610100" y="2257425"/>
          <a:ext cx="4448175" cy="5229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3" name="ID_4CAD4088BA22458384FDF986479C84AD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163570" y="4515485"/>
          <a:ext cx="5838825" cy="5829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D705C1D7EAE44C4BA011D0A425FD2C5B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928235" y="18270220"/>
          <a:ext cx="4810125" cy="481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01DAB72AEE6407BA0A827AE1BB9B5A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766435" y="18445480"/>
          <a:ext cx="4838700" cy="483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7E93B99009644F769BB0818F98A3702F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652135" y="19941540"/>
          <a:ext cx="4810125" cy="481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57BA7E295B624CC1B9196CDE6DF177B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890135" y="21330920"/>
          <a:ext cx="8086725" cy="8086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966C8B7F8D9E4D3FB424B3A6B283596B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263515" y="23436580"/>
          <a:ext cx="4791075" cy="4791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507A729FDBCF4CBBA9A82F25DDABEB1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170295" y="23329900"/>
          <a:ext cx="5781675" cy="5781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1" name="ID_1B54D3B83AD54C18A08FEA64F2B3737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473190" y="3622040"/>
          <a:ext cx="4362450" cy="5810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7E207847075F444783F52E2A685A43BD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610100" y="2085975"/>
          <a:ext cx="4467225" cy="5505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58DC546FE8E540C98D109C771075781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4566285" y="14649450"/>
          <a:ext cx="4391025" cy="4333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4381379F8D104E54B4077E47C15CB18C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166235" y="14025880"/>
          <a:ext cx="5128260" cy="4572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6DD8FB91A03A4E00BB1190DCEE4175B7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490335" y="3774440"/>
          <a:ext cx="6096000" cy="609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8" name="ID_7C322AB96C944C80B1F9B98562FD1DB3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425950" y="3940810"/>
          <a:ext cx="4381500" cy="4381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993262276E7F48C68A572BAC289B4F6A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8521065" y="25989915"/>
          <a:ext cx="5800725" cy="5762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7" name="ID_D4D3286F4B254872A399C9E3E2EB3B59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304925" y="56381650"/>
          <a:ext cx="5076825" cy="5010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1" name="ID_62CD4478FA8542DA810C373267B540C0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609725" y="34253170"/>
          <a:ext cx="5867400" cy="5457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6" name="ID_E558A86E481845E2BAFAF6CA9161F442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4562475" y="20746720"/>
          <a:ext cx="3604260" cy="35128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2796" name="ID_8AA8322826C14063B92DDC46DFA4E7B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470535" y="126881255"/>
          <a:ext cx="1430020" cy="1375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7" name="ID_05B077C895684BDAB2810C698A9D80BC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0" y="0"/>
          <a:ext cx="1254125" cy="12776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9" name="ID_B98E44B033674C4A8E1AFBEB509D6293"/>
        <xdr:cNvPicPr>
          <a:picLocks noChangeAspect="1"/>
        </xdr:cNvPicPr>
      </xdr:nvPicPr>
      <xdr:blipFill>
        <a:blip r:embed="rId51" r:link="rId6"/>
        <a:stretch>
          <a:fillRect/>
        </a:stretch>
      </xdr:blipFill>
      <xdr:spPr>
        <a:xfrm>
          <a:off x="2076450" y="71932800"/>
          <a:ext cx="7620000" cy="7620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32" name="ID_1818236A213845DAA29AB2CB684D0D24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409700" y="296882820"/>
          <a:ext cx="3438525" cy="3333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29E2977FE4B344D68FCE338EB1E8D710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79705" y="4890135"/>
          <a:ext cx="4678680" cy="46786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21828CCCF0C245379136AAB753E745EA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15900" y="6451600"/>
          <a:ext cx="4686300" cy="4701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9" name="ID_F26B04DAB1A748059B44FCFC037699DB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3962400" y="98567875"/>
          <a:ext cx="6181725" cy="78771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<sst xmlns="http://schemas.openxmlformats.org/spreadsheetml/2006/main" count="3288" uniqueCount="427">
  <si>
    <t>注：蓝色标注部分需运营参与决策</t>
  </si>
  <si>
    <r>
      <rPr>
        <sz val="11"/>
        <color theme="1"/>
        <rFont val="宋体"/>
        <charset val="134"/>
        <scheme val="minor"/>
      </rPr>
      <t xml:space="preserve">产出四个立项中的三个：
</t>
    </r>
    <r>
      <rPr>
        <sz val="11"/>
        <color rgb="FFFF0000"/>
        <rFont val="宋体"/>
        <charset val="134"/>
        <scheme val="minor"/>
      </rPr>
      <t>①品类地图缺失</t>
    </r>
    <r>
      <rPr>
        <sz val="11"/>
        <color theme="1"/>
        <rFont val="宋体"/>
        <charset val="134"/>
        <scheme val="minor"/>
      </rPr>
      <t xml:space="preserve">
②竞品产品升级
</t>
    </r>
    <r>
      <rPr>
        <sz val="11"/>
        <color rgb="FFFF0000"/>
        <rFont val="宋体"/>
        <charset val="134"/>
        <scheme val="minor"/>
      </rPr>
      <t>③现有爆品升级
④未起量产品升级</t>
    </r>
  </si>
  <si>
    <t>目的</t>
  </si>
  <si>
    <r>
      <rPr>
        <sz val="11"/>
        <color theme="1"/>
        <rFont val="宋体"/>
        <charset val="134"/>
        <scheme val="minor"/>
      </rPr>
      <t>①确认</t>
    </r>
    <r>
      <rPr>
        <sz val="11"/>
        <color rgb="FFFF0000"/>
        <rFont val="宋体"/>
        <charset val="134"/>
        <scheme val="minor"/>
      </rPr>
      <t>爆品</t>
    </r>
    <r>
      <rPr>
        <sz val="11"/>
        <color theme="1"/>
        <rFont val="宋体"/>
        <charset val="134"/>
        <scheme val="minor"/>
      </rPr>
      <t>是否在</t>
    </r>
    <r>
      <rPr>
        <sz val="11"/>
        <color rgb="FFFF0000"/>
        <rFont val="宋体"/>
        <charset val="134"/>
        <scheme val="minor"/>
      </rPr>
      <t>全渠道</t>
    </r>
    <r>
      <rPr>
        <sz val="11"/>
        <color theme="1"/>
        <rFont val="宋体"/>
        <charset val="134"/>
        <scheme val="minor"/>
      </rPr>
      <t>、</t>
    </r>
    <r>
      <rPr>
        <sz val="11"/>
        <color rgb="FFFF0000"/>
        <rFont val="宋体"/>
        <charset val="134"/>
        <scheme val="minor"/>
      </rPr>
      <t>全品牌</t>
    </r>
    <r>
      <rPr>
        <sz val="11"/>
        <color theme="1"/>
        <rFont val="宋体"/>
        <charset val="134"/>
        <scheme val="minor"/>
      </rPr>
      <t>移植，是否需要后续的</t>
    </r>
    <r>
      <rPr>
        <sz val="11"/>
        <color rgb="FFFF0000"/>
        <rFont val="宋体"/>
        <charset val="134"/>
        <scheme val="minor"/>
      </rPr>
      <t>爆品升级</t>
    </r>
  </si>
  <si>
    <r>
      <rPr>
        <sz val="11"/>
        <color theme="1"/>
        <rFont val="宋体"/>
        <charset val="134"/>
        <scheme val="minor"/>
      </rPr>
      <t>②确认到达清仓标准产品</t>
    </r>
    <r>
      <rPr>
        <sz val="11"/>
        <color rgb="FFFF0000"/>
        <rFont val="宋体"/>
        <charset val="134"/>
        <scheme val="minor"/>
      </rPr>
      <t>是否进入清仓</t>
    </r>
    <r>
      <rPr>
        <sz val="11"/>
        <color theme="1"/>
        <rFont val="宋体"/>
        <charset val="134"/>
        <scheme val="minor"/>
      </rPr>
      <t>，确认清仓后是否有</t>
    </r>
    <r>
      <rPr>
        <sz val="11"/>
        <color rgb="FFFF0000"/>
        <rFont val="宋体"/>
        <charset val="134"/>
        <scheme val="minor"/>
      </rPr>
      <t>清仓完毕</t>
    </r>
    <r>
      <rPr>
        <sz val="11"/>
        <color theme="1"/>
        <rFont val="宋体"/>
        <charset val="134"/>
        <scheme val="minor"/>
      </rPr>
      <t>，清仓完毕后是否要进行</t>
    </r>
    <r>
      <rPr>
        <sz val="11"/>
        <color rgb="FFFF0000"/>
        <rFont val="宋体"/>
        <charset val="134"/>
        <scheme val="minor"/>
      </rPr>
      <t>品类补齐</t>
    </r>
    <r>
      <rPr>
        <sz val="11"/>
        <rFont val="宋体"/>
        <charset val="134"/>
        <scheme val="minor"/>
      </rPr>
      <t>进行二次设计</t>
    </r>
  </si>
  <si>
    <r>
      <rPr>
        <sz val="11"/>
        <color theme="1"/>
        <rFont val="宋体"/>
        <charset val="134"/>
        <scheme val="minor"/>
      </rPr>
      <t>③方便运营及设计师对现有产品</t>
    </r>
    <r>
      <rPr>
        <sz val="11"/>
        <color rgb="FFFF0000"/>
        <rFont val="宋体"/>
        <charset val="134"/>
        <scheme val="minor"/>
      </rPr>
      <t>立项（爆品、老品角度）</t>
    </r>
  </si>
  <si>
    <t>爆品产品</t>
  </si>
  <si>
    <r>
      <rPr>
        <sz val="11"/>
        <color theme="1"/>
        <rFont val="宋体"/>
        <charset val="134"/>
        <scheme val="minor"/>
      </rPr>
      <t>①爆品定义：月销量超</t>
    </r>
    <r>
      <rPr>
        <sz val="11"/>
        <color rgb="FFFF0000"/>
        <rFont val="宋体"/>
        <charset val="134"/>
        <scheme val="minor"/>
      </rPr>
      <t>1000</t>
    </r>
  </si>
  <si>
    <r>
      <rPr>
        <sz val="11"/>
        <color theme="1"/>
        <rFont val="宋体"/>
        <charset val="134"/>
        <scheme val="minor"/>
      </rPr>
      <t>②爆品每隔</t>
    </r>
    <r>
      <rPr>
        <sz val="11"/>
        <color rgb="FFFF0000"/>
        <rFont val="宋体"/>
        <charset val="134"/>
        <scheme val="minor"/>
      </rPr>
      <t>一个季度开会确认（运营＋李总）</t>
    </r>
    <r>
      <rPr>
        <sz val="11"/>
        <color theme="1"/>
        <rFont val="宋体"/>
        <charset val="134"/>
        <scheme val="minor"/>
      </rPr>
      <t>是否需要升级一次（运营从差评角度、设计师从工艺角度）。升级后产品放到小链接中测试</t>
    </r>
    <r>
      <rPr>
        <sz val="11"/>
        <color rgb="FFFF0000"/>
        <rFont val="宋体"/>
        <charset val="134"/>
        <scheme val="minor"/>
      </rPr>
      <t>一个月</t>
    </r>
    <r>
      <rPr>
        <sz val="11"/>
        <rFont val="宋体"/>
        <charset val="134"/>
        <scheme val="minor"/>
      </rPr>
      <t>，无问题后替换老品（曹＋王）</t>
    </r>
  </si>
  <si>
    <r>
      <rPr>
        <sz val="11"/>
        <color theme="1"/>
        <rFont val="宋体"/>
        <charset val="134"/>
        <scheme val="minor"/>
      </rPr>
      <t>③</t>
    </r>
    <r>
      <rPr>
        <sz val="11"/>
        <color rgb="FFFF0000"/>
        <rFont val="宋体"/>
        <charset val="134"/>
        <scheme val="minor"/>
      </rPr>
      <t>非品牌独占期产品</t>
    </r>
    <r>
      <rPr>
        <sz val="11"/>
        <rFont val="宋体"/>
        <charset val="134"/>
        <scheme val="minor"/>
      </rPr>
      <t>（开发6个月、其他品牌移植3个月）</t>
    </r>
    <r>
      <rPr>
        <sz val="11"/>
        <color theme="1"/>
        <rFont val="宋体"/>
        <charset val="134"/>
        <scheme val="minor"/>
      </rPr>
      <t>每月列出</t>
    </r>
    <r>
      <rPr>
        <sz val="11"/>
        <color rgb="FFFF0000"/>
        <rFont val="宋体"/>
        <charset val="134"/>
        <scheme val="minor"/>
      </rPr>
      <t>TOP5</t>
    </r>
    <r>
      <rPr>
        <sz val="11"/>
        <color theme="1"/>
        <rFont val="宋体"/>
        <charset val="134"/>
        <scheme val="minor"/>
      </rPr>
      <t>产品查看是否</t>
    </r>
    <r>
      <rPr>
        <sz val="11"/>
        <color rgb="FFFF0000"/>
        <rFont val="宋体"/>
        <charset val="134"/>
        <scheme val="minor"/>
      </rPr>
      <t>全品牌补齐</t>
    </r>
    <r>
      <rPr>
        <sz val="11"/>
        <rFont val="宋体"/>
        <charset val="134"/>
        <scheme val="minor"/>
      </rPr>
      <t>，无补齐品牌进行外观设计（王）</t>
    </r>
  </si>
  <si>
    <t>清仓产品</t>
  </si>
  <si>
    <r>
      <rPr>
        <sz val="11"/>
        <color theme="1"/>
        <rFont val="宋体"/>
        <charset val="134"/>
        <scheme val="minor"/>
      </rPr>
      <t>①清仓品定义：月销量低于</t>
    </r>
    <r>
      <rPr>
        <sz val="11"/>
        <color rgb="FFFF0000"/>
        <rFont val="宋体"/>
        <charset val="134"/>
        <scheme val="minor"/>
      </rPr>
      <t>200</t>
    </r>
  </si>
  <si>
    <r>
      <rPr>
        <sz val="11"/>
        <color theme="1"/>
        <rFont val="宋体"/>
        <charset val="134"/>
        <scheme val="minor"/>
      </rPr>
      <t>②每月开会确认</t>
    </r>
    <r>
      <rPr>
        <sz val="11"/>
        <color rgb="FFFF0000"/>
        <rFont val="宋体"/>
        <charset val="134"/>
        <scheme val="minor"/>
      </rPr>
      <t>（运营＋李总）月销量低于200产品</t>
    </r>
    <r>
      <rPr>
        <sz val="11"/>
        <color theme="1"/>
        <rFont val="宋体"/>
        <charset val="134"/>
        <scheme val="minor"/>
      </rPr>
      <t>是否需要</t>
    </r>
    <r>
      <rPr>
        <sz val="11"/>
        <color rgb="FFFF0000"/>
        <rFont val="宋体"/>
        <charset val="134"/>
        <scheme val="minor"/>
      </rPr>
      <t>清仓</t>
    </r>
    <r>
      <rPr>
        <sz val="11"/>
        <color theme="1"/>
        <rFont val="宋体"/>
        <charset val="134"/>
        <scheme val="minor"/>
      </rPr>
      <t>。（曹）</t>
    </r>
  </si>
  <si>
    <r>
      <rPr>
        <sz val="11"/>
        <color theme="1"/>
        <rFont val="宋体"/>
        <charset val="134"/>
        <scheme val="minor"/>
      </rPr>
      <t>③清仓周期：以</t>
    </r>
    <r>
      <rPr>
        <sz val="11"/>
        <color rgb="FFFF0000"/>
        <rFont val="宋体"/>
        <charset val="134"/>
        <scheme val="minor"/>
      </rPr>
      <t>两个月</t>
    </r>
    <r>
      <rPr>
        <sz val="11"/>
        <color theme="1"/>
        <rFont val="宋体"/>
        <charset val="134"/>
        <scheme val="minor"/>
      </rPr>
      <t>为周期，两个月后清仓完毕。清仓期间需</t>
    </r>
    <r>
      <rPr>
        <sz val="11"/>
        <color rgb="FFFF0000"/>
        <rFont val="宋体"/>
        <charset val="134"/>
        <scheme val="minor"/>
      </rPr>
      <t>开会确认（运营＋李总）</t>
    </r>
    <r>
      <rPr>
        <sz val="11"/>
        <color theme="1"/>
        <rFont val="宋体"/>
        <charset val="134"/>
        <scheme val="minor"/>
      </rPr>
      <t>是否需要</t>
    </r>
    <r>
      <rPr>
        <sz val="11"/>
        <color rgb="FFFF0000"/>
        <rFont val="宋体"/>
        <charset val="134"/>
        <scheme val="minor"/>
      </rPr>
      <t>升级补齐</t>
    </r>
    <r>
      <rPr>
        <sz val="11"/>
        <color theme="1"/>
        <rFont val="宋体"/>
        <charset val="134"/>
        <scheme val="minor"/>
      </rPr>
      <t>该品类（曹＋王）</t>
    </r>
  </si>
  <si>
    <t>④清仓产品是否清仓完毕，库存问题是否解决，一月一回收</t>
  </si>
  <si>
    <t>模块开发</t>
  </si>
  <si>
    <r>
      <rPr>
        <sz val="11"/>
        <color theme="1"/>
        <rFont val="宋体"/>
        <charset val="134"/>
        <scheme val="minor"/>
      </rPr>
      <t>①每</t>
    </r>
    <r>
      <rPr>
        <sz val="11"/>
        <color rgb="FFFF0000"/>
        <rFont val="宋体"/>
        <charset val="134"/>
        <scheme val="minor"/>
      </rPr>
      <t>季度初</t>
    </r>
    <r>
      <rPr>
        <sz val="11"/>
        <color theme="1"/>
        <rFont val="宋体"/>
        <charset val="134"/>
        <scheme val="minor"/>
      </rPr>
      <t>与李总及党哥开会确认一个</t>
    </r>
    <r>
      <rPr>
        <sz val="11"/>
        <color rgb="FFFF0000"/>
        <rFont val="宋体"/>
        <charset val="134"/>
        <scheme val="minor"/>
      </rPr>
      <t>大模块</t>
    </r>
    <r>
      <rPr>
        <sz val="11"/>
        <color theme="1"/>
        <rFont val="宋体"/>
        <charset val="134"/>
        <scheme val="minor"/>
      </rPr>
      <t>的升级，于下一</t>
    </r>
    <r>
      <rPr>
        <sz val="11"/>
        <color rgb="FFFF0000"/>
        <rFont val="宋体"/>
        <charset val="134"/>
        <scheme val="minor"/>
      </rPr>
      <t>季度初</t>
    </r>
    <r>
      <rPr>
        <sz val="11"/>
        <color theme="1"/>
        <rFont val="宋体"/>
        <charset val="134"/>
        <scheme val="minor"/>
      </rPr>
      <t>回收结果并确认下一季度开发新模块（曹）基于爆品</t>
    </r>
  </si>
  <si>
    <t>竞品补齐</t>
  </si>
  <si>
    <r>
      <rPr>
        <sz val="11"/>
        <color theme="1"/>
        <rFont val="宋体"/>
        <charset val="134"/>
        <scheme val="minor"/>
      </rPr>
      <t>①每月月初</t>
    </r>
    <r>
      <rPr>
        <sz val="11"/>
        <color rgb="FFFF0000"/>
        <rFont val="宋体"/>
        <charset val="134"/>
        <scheme val="minor"/>
      </rPr>
      <t>前七天</t>
    </r>
    <r>
      <rPr>
        <sz val="11"/>
        <color theme="1"/>
        <rFont val="宋体"/>
        <charset val="134"/>
        <scheme val="minor"/>
      </rPr>
      <t>，与各运营沟通是否有趋势类产品未补齐（曹）</t>
    </r>
  </si>
  <si>
    <t>月度会议</t>
  </si>
  <si>
    <r>
      <rPr>
        <sz val="11"/>
        <color theme="1"/>
        <rFont val="宋体"/>
        <charset val="134"/>
        <scheme val="minor"/>
      </rPr>
      <t>每月</t>
    </r>
    <r>
      <rPr>
        <sz val="11"/>
        <color rgb="FFFF0000"/>
        <rFont val="宋体"/>
        <charset val="134"/>
        <scheme val="minor"/>
      </rPr>
      <t>月初5-10号</t>
    </r>
    <r>
      <rPr>
        <sz val="11"/>
        <color theme="1"/>
        <rFont val="宋体"/>
        <charset val="134"/>
        <scheme val="minor"/>
      </rPr>
      <t>更新货盘表与李总及党哥开会汇报本月护腕护踝销量，会后发送至运营（曹）</t>
    </r>
    <r>
      <rPr>
        <sz val="11"/>
        <color rgb="FFFF0000"/>
        <rFont val="宋体"/>
        <charset val="134"/>
        <scheme val="minor"/>
      </rPr>
      <t>每月第10天</t>
    </r>
    <r>
      <rPr>
        <sz val="11"/>
        <color theme="1"/>
        <rFont val="宋体"/>
        <charset val="134"/>
        <scheme val="minor"/>
      </rPr>
      <t>与李总、党哥、运营开会确认爆品是否需要升级 清仓品是否需要清仓，会中设计师做月度销量汇报及到达爆品升级及清仓产品标准的产品。品牌负责人及运营需给出升级or清仓理由</t>
    </r>
  </si>
  <si>
    <t>季度会议</t>
  </si>
  <si>
    <t>做确认清仓产品进度的回收</t>
  </si>
  <si>
    <t>周度会议</t>
  </si>
  <si>
    <t>查看设计师月度会议及季度会议安排任务是否正在执行</t>
  </si>
  <si>
    <t>1.5会议内容</t>
  </si>
  <si>
    <r>
      <rPr>
        <sz val="11"/>
        <color theme="1"/>
        <rFont val="宋体"/>
        <charset val="134"/>
        <scheme val="minor"/>
      </rPr>
      <t>①SPU，多少款式，清仓款按月梳理出来</t>
    </r>
    <r>
      <rPr>
        <sz val="11"/>
        <color rgb="FFFF0000"/>
        <rFont val="宋体"/>
        <charset val="134"/>
        <scheme val="minor"/>
      </rPr>
      <t>（清仓款的定义）</t>
    </r>
  </si>
  <si>
    <t>②TOP5的产品各品牌延申</t>
  </si>
  <si>
    <t>③该款式在不同渠道是否正常销售</t>
  </si>
  <si>
    <t>④模块按季度升级</t>
  </si>
  <si>
    <t>⑤开发中产品表格的补齐</t>
  </si>
  <si>
    <t>⑥明确升级标准：爆品升级周期、清仓品升级周期等</t>
  </si>
  <si>
    <t>注：黑字为李总提出，红字为补充</t>
  </si>
  <si>
    <t>26年三月各渠道销售额</t>
  </si>
  <si>
    <t>26年二月各渠道销售额</t>
  </si>
  <si>
    <t>26年一月各渠道销售额</t>
  </si>
  <si>
    <t>25年十二月各渠道销售额</t>
  </si>
  <si>
    <t>25年十一月各渠道销售额</t>
  </si>
  <si>
    <t>25年十月各渠道销售额</t>
  </si>
  <si>
    <t>货号</t>
  </si>
  <si>
    <t>天猫</t>
  </si>
  <si>
    <t>拼多多</t>
  </si>
  <si>
    <t>淘工厂</t>
  </si>
  <si>
    <t>京东</t>
  </si>
  <si>
    <t>抖音</t>
  </si>
  <si>
    <t>合计</t>
  </si>
  <si>
    <t>本月总销量</t>
  </si>
  <si>
    <t>京东（不准）</t>
  </si>
  <si>
    <t>T3</t>
  </si>
  <si>
    <t>T2</t>
  </si>
  <si>
    <t>T1</t>
  </si>
  <si>
    <t>SRN旗舰</t>
  </si>
  <si>
    <t>SRN专卖</t>
  </si>
  <si>
    <t>JFK旗舰店</t>
  </si>
  <si>
    <t>ANTA旗舰</t>
  </si>
  <si>
    <t>TMT多多</t>
  </si>
  <si>
    <t>SRN多多</t>
  </si>
  <si>
    <t>ANTA多多</t>
  </si>
  <si>
    <t>JFK多多</t>
  </si>
  <si>
    <t>TMT淘厂</t>
  </si>
  <si>
    <t>ANTA淘厂</t>
  </si>
  <si>
    <t>TMT京东</t>
  </si>
  <si>
    <t>SRN京东</t>
  </si>
  <si>
    <t>ANTA京东</t>
  </si>
  <si>
    <t>SRN抖店</t>
  </si>
  <si>
    <t>安德玛多</t>
  </si>
  <si>
    <t>总销量</t>
  </si>
  <si>
    <r>
      <t xml:space="preserve">三月：6708-1272=5436+940=
</t>
    </r>
    <r>
      <rPr>
        <sz val="20"/>
        <color rgb="FFC00000"/>
        <rFont val="阿里巴巴普惠体 Heavy"/>
        <charset val="134"/>
      </rPr>
      <t>6376</t>
    </r>
  </si>
  <si>
    <r>
      <t xml:space="preserve">二月：4061-1003=3058+2347=
</t>
    </r>
    <r>
      <rPr>
        <sz val="20"/>
        <color rgb="FFC00000"/>
        <rFont val="阿里巴巴普惠体 Heavy"/>
        <charset val="134"/>
      </rPr>
      <t>5405</t>
    </r>
  </si>
  <si>
    <r>
      <rPr>
        <sz val="11"/>
        <color theme="1"/>
        <rFont val="阿里巴巴普惠体 Heavy"/>
        <charset val="134"/>
      </rPr>
      <t xml:space="preserve">一月：6614-1967=4647+3443=
</t>
    </r>
    <r>
      <rPr>
        <sz val="20"/>
        <color rgb="FFFF0000"/>
        <rFont val="阿里巴巴普惠体 Heavy"/>
        <charset val="134"/>
      </rPr>
      <t>8090</t>
    </r>
  </si>
  <si>
    <r>
      <rPr>
        <sz val="11"/>
        <color theme="1"/>
        <rFont val="阿里巴巴普惠体 Heavy"/>
        <charset val="134"/>
      </rPr>
      <t xml:space="preserve">十二月：7073-2053=5020+3822=
</t>
    </r>
    <r>
      <rPr>
        <sz val="18"/>
        <color rgb="FFC00000"/>
        <rFont val="阿里巴巴普惠体 Heavy"/>
        <charset val="134"/>
      </rPr>
      <t>8842</t>
    </r>
  </si>
  <si>
    <t>十一月：6948-1998=4950</t>
  </si>
  <si>
    <t>十月：
6202-1295=4907</t>
  </si>
  <si>
    <t>退货</t>
  </si>
  <si>
    <t>HH15</t>
  </si>
  <si>
    <t>实际</t>
  </si>
  <si>
    <t>H70</t>
  </si>
  <si>
    <r>
      <t xml:space="preserve">三月：4727-1464=3263+2584=
</t>
    </r>
    <r>
      <rPr>
        <sz val="20"/>
        <color rgb="FFC00000"/>
        <rFont val="阿里巴巴普惠体 Heavy"/>
        <charset val="134"/>
      </rPr>
      <t>5847</t>
    </r>
  </si>
  <si>
    <r>
      <rPr>
        <sz val="11"/>
        <color theme="1"/>
        <rFont val="阿里巴巴普惠体 Heavy"/>
        <charset val="134"/>
      </rPr>
      <t xml:space="preserve">二月：3220-509=2711+475=
</t>
    </r>
    <r>
      <rPr>
        <sz val="20"/>
        <color rgb="FFC00000"/>
        <rFont val="阿里巴巴普惠体 Heavy"/>
        <charset val="134"/>
      </rPr>
      <t>3186</t>
    </r>
  </si>
  <si>
    <r>
      <rPr>
        <sz val="11"/>
        <color theme="1"/>
        <rFont val="阿里巴巴普惠体 Heavy"/>
        <charset val="134"/>
      </rPr>
      <t xml:space="preserve">一月：4012-766=3246+579=
</t>
    </r>
    <r>
      <rPr>
        <sz val="20"/>
        <color rgb="FFFF0000"/>
        <rFont val="阿里巴巴普惠体 Heavy"/>
        <charset val="134"/>
      </rPr>
      <t>3825</t>
    </r>
  </si>
  <si>
    <r>
      <rPr>
        <sz val="11"/>
        <color theme="1"/>
        <rFont val="阿里巴巴普惠体 Heavy"/>
        <charset val="134"/>
      </rPr>
      <t xml:space="preserve">十二月：3909-773=3136+573=
</t>
    </r>
    <r>
      <rPr>
        <sz val="18"/>
        <color rgb="FFC00000"/>
        <rFont val="阿里巴巴普惠体 Heavy"/>
        <charset val="134"/>
      </rPr>
      <t>3709</t>
    </r>
  </si>
  <si>
    <t>十一月：
4882-972=3910</t>
  </si>
  <si>
    <t>十月：6024-1609=4415</t>
  </si>
  <si>
    <r>
      <t xml:space="preserve">三月：3605-417=
</t>
    </r>
    <r>
      <rPr>
        <sz val="20"/>
        <color rgb="FFC00000"/>
        <rFont val="阿里巴巴普惠体 Heavy"/>
        <charset val="134"/>
      </rPr>
      <t>3188</t>
    </r>
  </si>
  <si>
    <r>
      <rPr>
        <sz val="11"/>
        <color theme="1"/>
        <rFont val="阿里巴巴普惠体 Heavy"/>
        <charset val="134"/>
      </rPr>
      <t xml:space="preserve">二月：1833-183=
</t>
    </r>
    <r>
      <rPr>
        <sz val="20"/>
        <color rgb="FFC00000"/>
        <rFont val="阿里巴巴普惠体 Heavy"/>
        <charset val="134"/>
      </rPr>
      <t>1650</t>
    </r>
  </si>
  <si>
    <r>
      <rPr>
        <sz val="11"/>
        <color theme="1"/>
        <rFont val="阿里巴巴普惠体 Heavy"/>
        <charset val="134"/>
      </rPr>
      <t xml:space="preserve">一月：3055-342=
</t>
    </r>
    <r>
      <rPr>
        <sz val="20"/>
        <color rgb="FFFF0000"/>
        <rFont val="阿里巴巴普惠体 Heavy"/>
        <charset val="134"/>
      </rPr>
      <t>2713</t>
    </r>
  </si>
  <si>
    <r>
      <rPr>
        <sz val="11"/>
        <color theme="1"/>
        <rFont val="阿里巴巴普惠体 Heavy"/>
        <charset val="134"/>
      </rPr>
      <t xml:space="preserve">十二月：2560-256=
</t>
    </r>
    <r>
      <rPr>
        <sz val="18"/>
        <color rgb="FFC00000"/>
        <rFont val="阿里巴巴普惠体 Heavy"/>
        <charset val="134"/>
      </rPr>
      <t>2304</t>
    </r>
  </si>
  <si>
    <t>十一月：2330-426=1904</t>
  </si>
  <si>
    <t>十月：2162-371=1791</t>
  </si>
  <si>
    <t xml:space="preserve"> </t>
  </si>
  <si>
    <t>HH01</t>
  </si>
  <si>
    <r>
      <t xml:space="preserve">三月：2819-452=2367+206=
</t>
    </r>
    <r>
      <rPr>
        <sz val="20"/>
        <color rgb="FFC00000"/>
        <rFont val="阿里巴巴普惠体 Heavy"/>
        <charset val="134"/>
      </rPr>
      <t>2573</t>
    </r>
  </si>
  <si>
    <r>
      <rPr>
        <sz val="11"/>
        <color theme="1"/>
        <rFont val="阿里巴巴普惠体 Heavy"/>
        <charset val="134"/>
      </rPr>
      <t xml:space="preserve">二月：1449-251=1198+284=
</t>
    </r>
    <r>
      <rPr>
        <sz val="20"/>
        <color rgb="FFC00000"/>
        <rFont val="阿里巴巴普惠体 Heavy"/>
        <charset val="134"/>
      </rPr>
      <t>1482</t>
    </r>
  </si>
  <si>
    <r>
      <rPr>
        <sz val="11"/>
        <color theme="1"/>
        <rFont val="阿里巴巴普惠体 Heavy"/>
        <charset val="134"/>
      </rPr>
      <t xml:space="preserve">一月：1700-307=1393+534=
</t>
    </r>
    <r>
      <rPr>
        <sz val="20"/>
        <color rgb="FFFF0000"/>
        <rFont val="阿里巴巴普惠体 Heavy"/>
        <charset val="134"/>
      </rPr>
      <t>1927</t>
    </r>
  </si>
  <si>
    <r>
      <rPr>
        <sz val="11"/>
        <color theme="1"/>
        <rFont val="阿里巴巴普惠体 Heavy"/>
        <charset val="134"/>
      </rPr>
      <t xml:space="preserve">十二月：1997-424=1573+131=
</t>
    </r>
    <r>
      <rPr>
        <sz val="18"/>
        <color rgb="FFC00000"/>
        <rFont val="阿里巴巴普惠体 Heavy"/>
        <charset val="134"/>
      </rPr>
      <t>1704</t>
    </r>
  </si>
  <si>
    <t>十一月：
2135-158=1877</t>
  </si>
  <si>
    <t>十月：
1643-181=1462</t>
  </si>
  <si>
    <t>HH23</t>
  </si>
  <si>
    <r>
      <t xml:space="preserve">三月：2060-368=1692+817=
</t>
    </r>
    <r>
      <rPr>
        <sz val="20"/>
        <color rgb="FFC00000"/>
        <rFont val="阿里巴巴普惠体 Heavy"/>
        <charset val="134"/>
      </rPr>
      <t>2509</t>
    </r>
  </si>
  <si>
    <r>
      <rPr>
        <sz val="11"/>
        <color theme="1"/>
        <rFont val="阿里巴巴普惠体 Heavy"/>
        <charset val="134"/>
      </rPr>
      <t xml:space="preserve">二月：1063-100=963+401=
</t>
    </r>
    <r>
      <rPr>
        <sz val="20"/>
        <color rgb="FFC00000"/>
        <rFont val="阿里巴巴普惠体 Heavy"/>
        <charset val="134"/>
      </rPr>
      <t>1364</t>
    </r>
  </si>
  <si>
    <r>
      <rPr>
        <sz val="11"/>
        <color theme="1"/>
        <rFont val="阿里巴巴普惠体 Heavy"/>
        <charset val="134"/>
      </rPr>
      <t xml:space="preserve">一月：1577-268=1309+102=
</t>
    </r>
    <r>
      <rPr>
        <sz val="20"/>
        <color rgb="FFFF0000"/>
        <rFont val="阿里巴巴普惠体 Heavy"/>
        <charset val="134"/>
      </rPr>
      <t>1411</t>
    </r>
  </si>
  <si>
    <r>
      <rPr>
        <sz val="11"/>
        <color theme="1"/>
        <rFont val="阿里巴巴普惠体 Heavy"/>
        <charset val="134"/>
      </rPr>
      <t xml:space="preserve">十二月：997-160=837+663=
</t>
    </r>
    <r>
      <rPr>
        <sz val="20"/>
        <color rgb="FFC00000"/>
        <rFont val="阿里巴巴普惠体 Heavy"/>
        <charset val="134"/>
      </rPr>
      <t>1500</t>
    </r>
  </si>
  <si>
    <t>十一月：
1477-305=1172</t>
  </si>
  <si>
    <t>十月：
1453-306=1147</t>
  </si>
  <si>
    <t>HH25</t>
  </si>
  <si>
    <t>HH13</t>
  </si>
  <si>
    <t>总结：本月共售出护踝28599个，较上个月增加10583个。其中单品超4000共有2款、单品超1000共有8款、上架超过三个月低于200共有22款、正在清仓共有13款</t>
  </si>
  <si>
    <t>总结：本月共售出护踝18016个，较上个月下降5473个。其中单品超4000共有1款、单品超1000共有6款、上架超过三个月低于200共有22款、正在清仓共有13款</t>
  </si>
  <si>
    <t>总结：本月共售出护踝23489个，较上个月下降1个。其中单品超4000共有1款、单品超1000共有6款、上架超过三个月低于200共有22款、正在清仓共有13款</t>
  </si>
  <si>
    <t>总结：本月共售出护踝23490个，其中单品超4000共有1款、单品超1000共有7款、上架超过三个月低于200共有13款、正在清仓共有12款</t>
  </si>
  <si>
    <t>总结：本月共售出护踝18,022个，其中单品超4000共有1款、单品超1000共有6款、低于200共有12款</t>
  </si>
  <si>
    <t>总结：本月共售出护踝19,270个，其中单品超4000共有2款、单品超1000共有6款、低于200共有6款</t>
  </si>
  <si>
    <t>⭐3月护踝破1000</t>
  </si>
  <si>
    <t>是否可进行升级</t>
  </si>
  <si>
    <t>🔥3月护踝低于200</t>
  </si>
  <si>
    <t>是否可进入清仓</t>
  </si>
  <si>
    <t>正在清仓中</t>
  </si>
  <si>
    <t>⭐2月护踝破1000</t>
  </si>
  <si>
    <t>🔥2月护踝低于200</t>
  </si>
  <si>
    <t>⭐1月护踝破1000</t>
  </si>
  <si>
    <t>🔥1月护踝低于200</t>
  </si>
  <si>
    <t>⭐12月护踝破1000</t>
  </si>
  <si>
    <t>🔥12月护踝低于200</t>
  </si>
  <si>
    <t>⭐11月护踝破1000</t>
  </si>
  <si>
    <t>🔥11月护踝低于200</t>
  </si>
  <si>
    <t>⭐10月护踝破1000</t>
  </si>
  <si>
    <t>🔥10月护踝低于200</t>
  </si>
  <si>
    <t>注：排行按单月销量,标红为升级中</t>
  </si>
  <si>
    <t>注：销量破1000，且6个月未升级过</t>
  </si>
  <si>
    <t>注：标灰为清仓中</t>
  </si>
  <si>
    <t>注：2025年12月前上架月销量低于200，且未进入清仓产品</t>
  </si>
  <si>
    <t>注：库存截至到2026.3.3</t>
  </si>
  <si>
    <t>注：2025年11月前上架月销量低于200，且未进入清仓产品</t>
  </si>
  <si>
    <t>注：库存截至到2026.1.27</t>
  </si>
  <si>
    <t>注：2025年10月前上架月销量低于200，且未进入清仓产品</t>
  </si>
  <si>
    <t>注：库存截至到2026.1.6</t>
  </si>
  <si>
    <t>注：排行按单月版型顺序</t>
  </si>
  <si>
    <t>注：排行按单月销量</t>
  </si>
  <si>
    <t>单月销量</t>
  </si>
  <si>
    <t>库存</t>
  </si>
  <si>
    <t>图片</t>
  </si>
  <si>
    <t>C-H70</t>
  </si>
  <si>
    <t>HH35</t>
  </si>
  <si>
    <t>HH09</t>
  </si>
  <si>
    <t>HH45</t>
  </si>
  <si>
    <t>9825372560R</t>
  </si>
  <si>
    <t>H18</t>
  </si>
  <si>
    <t>销量</t>
  </si>
  <si>
    <t>三月：4727-1464=3263+2584=
5847</t>
  </si>
  <si>
    <t>三月：1044-173=871</t>
  </si>
  <si>
    <t>三月：3605-417=3188</t>
  </si>
  <si>
    <t>三月：34-2=32</t>
  </si>
  <si>
    <t>三月：26-3=23</t>
  </si>
  <si>
    <t>二月：4061-1003=3058+2347=5405</t>
  </si>
  <si>
    <t>二月：1833-183=1650</t>
  </si>
  <si>
    <t>二月：6-0=6</t>
  </si>
  <si>
    <t>一月：6614-1967=4647+3443=8090</t>
  </si>
  <si>
    <t>一月：5-2=3</t>
  </si>
  <si>
    <t>一月：2-1=1</t>
  </si>
  <si>
    <t>十二月：7073-2053=5020+3822=8842</t>
  </si>
  <si>
    <t>十二月：3909-773=3136+573=3709</t>
  </si>
  <si>
    <t>十二月：11-0=11</t>
  </si>
  <si>
    <t>十二月：115-19=96</t>
  </si>
  <si>
    <t>十一月：
6948-1998=4950</t>
  </si>
  <si>
    <t>十一月：11</t>
  </si>
  <si>
    <t>十月：61-12=49</t>
  </si>
  <si>
    <t>H66:19
H66JYD:561
H69:1
H69JYD:15</t>
  </si>
  <si>
    <t>H66:19
H66JYD:599
H69:1
H69JYD:16</t>
  </si>
  <si>
    <t>H66:19
H66JYD:613
H69:1
H69JYD:16</t>
  </si>
  <si>
    <t>H66/H66JYD/
H69/H69JYD</t>
  </si>
  <si>
    <t>H25</t>
  </si>
  <si>
    <t>三月：6708-1272=5436+940=6376</t>
  </si>
  <si>
    <t>三月：2819-452=2367+206=2573</t>
  </si>
  <si>
    <t>三月：65-12=53</t>
  </si>
  <si>
    <t>三月：42-1=41</t>
  </si>
  <si>
    <t>二月：3220-509=2711+475=3186</t>
  </si>
  <si>
    <t>二月：1449-251=1198+284=1482</t>
  </si>
  <si>
    <t>二月：42-6=36</t>
  </si>
  <si>
    <t>二月：13-0=13</t>
  </si>
  <si>
    <t>一月：4012-766=3246+579=3825</t>
  </si>
  <si>
    <t>一月：3055-342=2713</t>
  </si>
  <si>
    <t>一月：82-16=67</t>
  </si>
  <si>
    <t>一月：34-3=31</t>
  </si>
  <si>
    <t>十二月：
2560-256=2304</t>
  </si>
  <si>
    <t>十二月：23-12=11</t>
  </si>
  <si>
    <t>十一月：90-10=80</t>
  </si>
  <si>
    <t>十月：
6024-1609=4415</t>
  </si>
  <si>
    <t>十月：5</t>
  </si>
  <si>
    <t>HH74:156
H73:291
H74:22</t>
  </si>
  <si>
    <t>HH74:156
H73:291</t>
  </si>
  <si>
    <t>HH47</t>
  </si>
  <si>
    <t>HH33</t>
  </si>
  <si>
    <t>HH74/H73/H74</t>
  </si>
  <si>
    <t>HH74/H73</t>
  </si>
  <si>
    <t>HH80</t>
  </si>
  <si>
    <t>H66/H66JYD/
H69JYD</t>
  </si>
  <si>
    <t>三月：1929-491=1438</t>
  </si>
  <si>
    <t>三月：34-10=24</t>
  </si>
  <si>
    <t>三月：59-9=50</t>
  </si>
  <si>
    <t>二月：1199-202=997+80=1077</t>
  </si>
  <si>
    <t>二月：11-3=8</t>
  </si>
  <si>
    <t>一月：1700-307=1393+534=1927</t>
  </si>
  <si>
    <t>一月：4-0=4</t>
  </si>
  <si>
    <t>一月：9-4=5</t>
  </si>
  <si>
    <t>十二月：1997-424=1573+131=1704</t>
  </si>
  <si>
    <t>十二月：5-0=5</t>
  </si>
  <si>
    <t>十一月：
2330-426=1904</t>
  </si>
  <si>
    <t>十一月：9-1=8</t>
  </si>
  <si>
    <t>十月：
2162-371=1791</t>
  </si>
  <si>
    <t>十月：126-1=125</t>
  </si>
  <si>
    <t>H66:19
H66JYD:602
H69:1
H69JYD:16</t>
  </si>
  <si>
    <t>HH29</t>
  </si>
  <si>
    <t>三月：1575-356=1219</t>
  </si>
  <si>
    <t>三月：6-0=6</t>
  </si>
  <si>
    <t>三月：3-2=1</t>
  </si>
  <si>
    <t>二月：7-6=1</t>
  </si>
  <si>
    <t>一月：1577-268=1309+102=1411</t>
  </si>
  <si>
    <t>一月：1-0=1</t>
  </si>
  <si>
    <t>一月：13-1=12</t>
  </si>
  <si>
    <t>十二月：8-3=5</t>
  </si>
  <si>
    <t>十二月：18-1=17</t>
  </si>
  <si>
    <t>十一月：5</t>
  </si>
  <si>
    <t>十月：9-1=8</t>
  </si>
  <si>
    <t>HH03</t>
  </si>
  <si>
    <t>JHH003</t>
  </si>
  <si>
    <t>H62</t>
  </si>
  <si>
    <t>三月：2060-368=1692+817=2509</t>
  </si>
  <si>
    <t>三月：
1247-200=1047</t>
  </si>
  <si>
    <t>三月：30-10=20</t>
  </si>
  <si>
    <t>二月：1063-100=963+401=1364</t>
  </si>
  <si>
    <t>二月：
30-4=26</t>
  </si>
  <si>
    <t>一月：
49-22=27</t>
  </si>
  <si>
    <t>十二月：997-160=837+663=1500</t>
  </si>
  <si>
    <t>十二月：2-1=1</t>
  </si>
  <si>
    <t>十一月：
1440-293=1147</t>
  </si>
  <si>
    <t>十一月：1</t>
  </si>
  <si>
    <t>十月：11</t>
  </si>
  <si>
    <t>HH37</t>
  </si>
  <si>
    <t>FH36</t>
  </si>
  <si>
    <t>三月：35-10=25</t>
  </si>
  <si>
    <t>二月：16-4=12</t>
  </si>
  <si>
    <t>一月：959-187=772+525=1297</t>
  </si>
  <si>
    <t>一月：8-1=7</t>
  </si>
  <si>
    <t>十二月：
1641-343=1298＋10=1309</t>
  </si>
  <si>
    <t>十一月：47-2=45</t>
  </si>
  <si>
    <t>十月：
1320-267=1053</t>
  </si>
  <si>
    <t>十月：
117-26=91</t>
  </si>
  <si>
    <t>HH43</t>
  </si>
  <si>
    <t>FH18</t>
  </si>
  <si>
    <t>HH11</t>
  </si>
  <si>
    <t>三月：55-9=46</t>
  </si>
  <si>
    <t>二月：117-34=83</t>
  </si>
  <si>
    <t>一月：192-80=112</t>
  </si>
  <si>
    <t>十二月：
1474-313=1161</t>
  </si>
  <si>
    <t>十二月：1-1=0</t>
  </si>
  <si>
    <t>HH31</t>
  </si>
  <si>
    <t>H68</t>
  </si>
  <si>
    <t>三月：121-37=84</t>
  </si>
  <si>
    <t>二月：
138-28=110</t>
  </si>
  <si>
    <t>一月：
127-31=96</t>
  </si>
  <si>
    <t>十一月：
171-59=112</t>
  </si>
  <si>
    <t>H72</t>
  </si>
  <si>
    <t>三月：260-68=192</t>
  </si>
  <si>
    <t>十一月：10-4=6</t>
  </si>
  <si>
    <t>HH39</t>
  </si>
  <si>
    <t>十一月:221-22=199</t>
  </si>
  <si>
    <t>十一月：236-76=160</t>
  </si>
  <si>
    <t>H17</t>
  </si>
  <si>
    <t>十一月：
27-2=25</t>
  </si>
  <si>
    <t>三月：42-56=-14（HH39)</t>
  </si>
  <si>
    <t xml:space="preserve">二月：77-8=69（HH39)
</t>
  </si>
  <si>
    <t>一月：281-198=83</t>
  </si>
  <si>
    <t>十二月：
115-45=70</t>
  </si>
  <si>
    <t>二月：15-7=8</t>
  </si>
  <si>
    <t>十二月：15-3=12</t>
  </si>
  <si>
    <t>一月：6-0=6</t>
  </si>
  <si>
    <t>十二月：192-65=127</t>
  </si>
  <si>
    <t>HH49</t>
  </si>
  <si>
    <t>二月：31-1=30</t>
  </si>
  <si>
    <t>十二月：
69-12=57</t>
  </si>
  <si>
    <r>
      <rPr>
        <sz val="16"/>
        <color theme="9" tint="-0.5"/>
        <rFont val="阿里巴巴普惠体 Heavy"/>
        <charset val="134"/>
      </rPr>
      <t>产品端</t>
    </r>
    <r>
      <rPr>
        <sz val="16"/>
        <color theme="1"/>
        <rFont val="阿里巴巴普惠体 Heavy"/>
        <charset val="134"/>
      </rPr>
      <t>护踝货盘</t>
    </r>
  </si>
  <si>
    <t>一级品类</t>
  </si>
  <si>
    <t>二级品类</t>
  </si>
  <si>
    <t>细分品类（按版型）</t>
  </si>
  <si>
    <t>TMT</t>
  </si>
  <si>
    <t>SERUNA</t>
  </si>
  <si>
    <t>JAFFICK</t>
  </si>
  <si>
    <t>ANTA</t>
  </si>
  <si>
    <t>后续升级思路</t>
  </si>
  <si>
    <t>参考</t>
  </si>
  <si>
    <t>备注</t>
  </si>
  <si>
    <t>注 ：各平台销量-退货＋京东实际销量=最终销量</t>
  </si>
  <si>
    <t>护踝</t>
  </si>
  <si>
    <t>轻薄
扭伤护踝</t>
  </si>
  <si>
    <t>轻薄扭伤
（无绑带）</t>
  </si>
  <si>
    <t>暂无</t>
  </si>
  <si>
    <t>①足底防滑点阵
②透气网眼面料
③缝合线增加压胶条，边缘内折
④增加硅胶垫
⑤参考美津浓热压工艺及面料</t>
  </si>
  <si>
    <t>https://detail.tmall.com/item.htm?id=796906176537&amp;last_time=1763358043&amp;mi_id=0000tao4H4a6uP1yay8ZRbGpxQSkLdyJLE5bUH1r-KB3BFM&amp;scm=1007.13982.82927.0&amp;spm=tbpc.mytb_footmark.item.goods&amp;upStreamPrice=3080</t>
  </si>
  <si>
    <t>https://detail.tmall.com/item.htm?id=806875245900&amp;last_time=1763090979&amp;mi_id=0000yuRy4X16Z6wS8AxCPS-e7rgHCI5Sg_JpnHCXwxRW4Gk&amp;scm=1007.13982.82927.0&amp;sku_properties=1627207%3A33001478542&amp;spm=tbpc.mytb_footmark.item.goods&amp;upStreamPrice=5190</t>
  </si>
  <si>
    <t>3000＋
（单链接双商品）</t>
  </si>
  <si>
    <t>10000＋
单链接三产品</t>
  </si>
  <si>
    <t>轻薄扭伤
（绑带款）</t>
  </si>
  <si>
    <t>一代</t>
  </si>
  <si>
    <t>等待工艺验证，无问题可集体升级</t>
  </si>
  <si>
    <t>二代</t>
  </si>
  <si>
    <t>①针对外露缝纫线：
思路一：参考练己全压胶（已在JAFFICK初步尝试）
思路二：参考LP四针六线上压胶条（已在JAFFICK初步尝试）
②参考KEEP激光打孔点阵，视觉突出透气
③参考KEEP做左右两侧弧形提手</t>
  </si>
  <si>
    <t>https://detail.tmall.com/item.htm?id=816611195057&amp;mi_id=0000f3hH-j-6a3yld8r8YrYHfrymQxdNmKAPvDmqhs1Ta7o&amp;sku_properties=1627207%3A33361482491&amp;spm=a21xtw.29178619.0.0</t>
  </si>
  <si>
    <t>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</t>
  </si>
  <si>
    <t>300＋</t>
  </si>
  <si>
    <t>6000＋</t>
  </si>
  <si>
    <t>三月：508-192=316</t>
  </si>
  <si>
    <t>升级情况</t>
  </si>
  <si>
    <t>2025.12上架</t>
  </si>
  <si>
    <t>已有SERUNA涂装版在升级 （已上架）</t>
  </si>
  <si>
    <t>2025.10上架</t>
  </si>
  <si>
    <t>已有ANTA涂装版在升级 （已上架）</t>
  </si>
  <si>
    <t>三代</t>
  </si>
  <si>
    <t>C-HH55</t>
  </si>
  <si>
    <t>2025.04上架</t>
  </si>
  <si>
    <t>轻薄扭伤
（绑带透气款）</t>
  </si>
  <si>
    <t>2026.03上架</t>
  </si>
  <si>
    <t>2025.07上架</t>
  </si>
  <si>
    <t>轻薄扭伤
（绑带硅胶款）</t>
  </si>
  <si>
    <t>三月：1247-200=1047</t>
  </si>
  <si>
    <t>①参考KEEP硅胶垫改为热压工艺，目前存在印花上缝线问题
②改为网眼透气面料
③其余同上</t>
  </si>
  <si>
    <t>三月：547-43=504</t>
  </si>
  <si>
    <t>防扭伤外套</t>
  </si>
  <si>
    <t>①可参考美津浓使用HW53网眼复合面料做不可拆卸式
②可参考LP做外露踝骨</t>
  </si>
  <si>
    <t>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</t>
  </si>
  <si>
    <t>方向模糊
可暂缓</t>
  </si>
  <si>
    <t>30000＋</t>
  </si>
  <si>
    <t>清仓中</t>
  </si>
  <si>
    <t>运动护踝</t>
  </si>
  <si>
    <t>交叉绑护踝</t>
  </si>
  <si>
    <t>①目前为两种面料缝合，该工艺目前来看稍显粗糙，针对该问题有两种解决方向：
方向一：参考李宁、美津浓、安德玛，使用一体式可自粘弹力网眼面料（HW53同款）
方向二：参考LP徕卡面料复合自粘毛面。
两种方法均可提高产品质感，工艺难度均可实现，成本上第二种可能更低
②针对防护性，参考安德玛及LP在踝骨处增加硅胶垫
③针对贴合度，参考LP爆款护踝，在左右两侧开孔</t>
  </si>
  <si>
    <t>https://detail.tmall.com/item.htm?id=809860749271&amp;last_time=1763091314&amp;mi_id=0000eGQmLuXNEvxXjxjc4RfuQACR-O_W46KkFlcIvbV4pFE&amp;scm=1007.13982.82927.0&amp;spm=tbpc.mytb_footmark.item.goods&amp;upStreamPrice=4840</t>
  </si>
  <si>
    <t>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</t>
  </si>
  <si>
    <t>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</t>
  </si>
  <si>
    <t>https://detail.tmall.com/item.htm?id=797393318956&amp;mi_id=0000y1Xe5OfanubmC93Y3jvSi-JJ5Y-P6uAsRPDfkpRSR4Y&amp;spm=a21xtw.29178619.0.0&amp;skuId=5434749856451</t>
  </si>
  <si>
    <t>HH05</t>
  </si>
  <si>
    <t>800＋</t>
  </si>
  <si>
    <t>2000＋</t>
  </si>
  <si>
    <t>500＋</t>
  </si>
  <si>
    <t>三月：375-83=292</t>
  </si>
  <si>
    <t>运动支撑护踝</t>
  </si>
  <si>
    <t>套筒运动护踝</t>
  </si>
  <si>
    <t>套筒绑带运动护踝</t>
  </si>
  <si>
    <t>针织护踝</t>
  </si>
  <si>
    <t>针织扭伤护踝</t>
  </si>
  <si>
    <t>暂无后续升级思路</t>
  </si>
  <si>
    <t>骨折护踝</t>
  </si>
  <si>
    <t>外露骨折护踝</t>
  </si>
  <si>
    <t>三月：4727-1464=3263+2584=5847</t>
  </si>
  <si>
    <t>HH19</t>
  </si>
  <si>
    <t>三月：
481-149=332+318=650</t>
  </si>
  <si>
    <t xml:space="preserve">已有SERUNA涂装版在升级 </t>
  </si>
  <si>
    <t>①等待SERUNA测试后，更换同款面料
②夹板重新开模新外观，更新后可三品牌可同时进行升级</t>
  </si>
  <si>
    <t>2026.01上架</t>
  </si>
  <si>
    <t>夹板护踝</t>
  </si>
  <si>
    <t>销量稳定后可推出短款</t>
  </si>
  <si>
    <t>https://detail.tmall.com/item.htm?ali_refid=a3_430673_1006%3A1687146107%3AH%3AzPVVtyeZHoLUSXBr%2F7ITjQ%3D%3D%3A2548fce522ef77887d06fb5ed19878b8&amp;ali_trackid=282_2548fce522ef77887d06fb5ed19878b8&amp;id=779208410893&amp;loginBonus=1&amp;mi_id=0000o2jfV1mMfSybrTZ2iQ5NDvCOugbN0pVRbFeWhUq_pzs&amp;mm_sceneid=1_0_5453097102_0&amp;priceTId=2150494517673247611881455e100d&amp;skuId=5719878080460&amp;spm=a21n57.sem.item.23&amp;utparam=%7B%22aplus_abtest%22%3A%22533469c26bd17209df34d5fd496a8687%22%7D&amp;xxc=ad_ztc</t>
  </si>
  <si>
    <t>HH39/C-HH51</t>
  </si>
  <si>
    <t>三月：42-56=-14（HH39)
三月：1179-367=812（C-HH51）</t>
  </si>
  <si>
    <t>三月:475-115=360</t>
  </si>
  <si>
    <t>2025.11上架
HH39清仓中</t>
  </si>
  <si>
    <t>2026.02上架</t>
  </si>
  <si>
    <t>该版型产品功能及需求与二级防护护踝类似。若无运营需求，不主动升级</t>
  </si>
  <si>
    <t>二级防护</t>
  </si>
  <si>
    <t>该版型产品功能及需求与夹板护踝类似。若无运营需求，不主动升级</t>
  </si>
  <si>
    <t>2025.9上架</t>
  </si>
  <si>
    <t>鞋带固定</t>
  </si>
  <si>
    <t>早期清仓未配图护踝</t>
  </si>
  <si>
    <t>二月：266-60=206</t>
  </si>
  <si>
    <t>2025.03上架</t>
  </si>
  <si>
    <t>二月：618-88=530+82=612</t>
  </si>
  <si>
    <t>二月：
267-28=239</t>
  </si>
  <si>
    <t>二月：
988-169=819</t>
  </si>
  <si>
    <t>二月：
268-57=211</t>
  </si>
  <si>
    <t>二月：
303-83=220+280=500</t>
  </si>
  <si>
    <t>二月：77-8=69（HH39)
二月：1059-196=863（C-HH51）</t>
  </si>
  <si>
    <t>一月：271-55=216</t>
  </si>
  <si>
    <t>一月：583-101=482</t>
  </si>
  <si>
    <t>一月：
451-40=411</t>
  </si>
  <si>
    <t>一月：
1132-202=930</t>
  </si>
  <si>
    <t>一月：
289-55=234</t>
  </si>
  <si>
    <t>一月：
382-111=271+364=635</t>
  </si>
  <si>
    <t>一月：281-198=83（HH39)
一月：1059-196=863（C-HH51）</t>
  </si>
  <si>
    <t>大货排期中</t>
  </si>
  <si>
    <t>十二月：712-162=550+161=711</t>
  </si>
  <si>
    <t>十二月：
480-56=434</t>
  </si>
  <si>
    <t>十二月：
320-88=232</t>
  </si>
  <si>
    <t>十二月：
365-107=258+342=600</t>
  </si>
  <si>
    <t>2026.1上架</t>
  </si>
  <si>
    <t>十二月:
1075-503=572</t>
  </si>
  <si>
    <t>2025.11上架</t>
  </si>
  <si>
    <t>大货中</t>
  </si>
  <si>
    <t>十二月：1641-343=1298＋10=1309</t>
  </si>
  <si>
    <t>已有tmt康复系列在升级 （大货中）</t>
  </si>
  <si>
    <t>已有JSERUNA涂装版在升级 （已上架）</t>
  </si>
  <si>
    <t>十一月：
961-164=797</t>
  </si>
  <si>
    <t>十一月：1015-227=788</t>
  </si>
  <si>
    <t>十一月：
391-39=352</t>
  </si>
  <si>
    <t>目前运动护踝品类较少2026目标
重点升级
！！！！！</t>
  </si>
  <si>
    <t>十一月：
330-85=245</t>
  </si>
  <si>
    <t>十一月：304-87=217</t>
  </si>
  <si>
    <t>T-comb面料三代升级
已下单</t>
  </si>
  <si>
    <t>十月：
1329-351=978</t>
  </si>
  <si>
    <t>十月：1320-267=1053</t>
  </si>
  <si>
    <t>十月：
302-35=267</t>
  </si>
  <si>
    <t>十月：
281-68=213</t>
  </si>
  <si>
    <t>十月：358-136=222</t>
  </si>
  <si>
    <t>十月：296-95=201</t>
  </si>
  <si>
    <t>十月：825-228=597</t>
  </si>
  <si>
    <t>①</t>
  </si>
  <si>
    <t>已升级
待验证</t>
  </si>
  <si>
    <t>10814-1609=9205</t>
  </si>
  <si>
    <t>②</t>
  </si>
  <si>
    <t>7556-1295=6261</t>
  </si>
  <si>
    <t>2162-371=1791</t>
  </si>
  <si>
    <t>1593-267=1326</t>
  </si>
  <si>
    <t>1629-351=1278</t>
  </si>
  <si>
    <t>③</t>
  </si>
  <si>
    <t>清仓产品
不具备参考价值</t>
  </si>
  <si>
    <t>④</t>
  </si>
  <si>
    <t>1453-306=1147</t>
  </si>
  <si>
    <t>⑤</t>
  </si>
  <si>
    <t>825-228=597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</si>
</sst>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82">
    <font>
      <sz val="11"/>
      <color theme="1"/>
      <name val="宋体"/>
      <charset val="134"/>
      <scheme val="minor"/>
    </font>
    <font>
      <sz val="11"/>
      <color theme="1"/>
      <name val="阿里巴巴普惠体 Medium"/>
      <charset val="134"/>
    </font>
    <font>
      <sz val="6"/>
      <color theme="1"/>
      <name val="宋体"/>
      <charset val="134"/>
      <scheme val="minor"/>
    </font>
    <font>
      <sz val="16"/>
      <color theme="9" tint="-0.5"/>
      <name val="阿里巴巴普惠体 Heavy"/>
      <charset val="134"/>
    </font>
    <font>
      <sz val="12"/>
      <color theme="1"/>
      <name val="阿里巴巴普惠体 Heavy"/>
      <charset val="134"/>
    </font>
    <font>
      <sz val="20"/>
      <color theme="1"/>
      <name val="阿里巴巴普惠体 Heavy"/>
      <charset val="134"/>
    </font>
    <font>
      <sz val="12"/>
      <color theme="1"/>
      <name val="阿里巴巴普惠体 Medium"/>
      <charset val="134"/>
    </font>
    <font>
      <sz val="8"/>
      <color theme="1"/>
      <name val="阿里巴巴普惠体 Medium"/>
      <charset val="134"/>
    </font>
    <font>
      <u/>
      <sz val="6"/>
      <color rgb="FF800080"/>
      <name val="宋体"/>
      <charset val="0"/>
      <scheme val="minor"/>
    </font>
    <font>
      <u/>
      <sz val="6"/>
      <color rgb="FF0000FF"/>
      <name val="宋体"/>
      <charset val="0"/>
      <scheme val="minor"/>
    </font>
    <font>
      <sz val="11"/>
      <name val="阿里巴巴普惠体 Medium"/>
      <charset val="134"/>
    </font>
    <font>
      <sz val="8"/>
      <name val="阿里巴巴普惠体 Medium"/>
      <charset val="134"/>
    </font>
    <font>
      <u/>
      <sz val="6"/>
      <name val="宋体"/>
      <charset val="0"/>
      <scheme val="minor"/>
    </font>
    <font>
      <sz val="14"/>
      <color theme="1"/>
      <name val="阿里巴巴普惠体 Heavy"/>
      <charset val="134"/>
    </font>
    <font>
      <sz val="6"/>
      <color theme="1"/>
      <name val="阿里巴巴普惠体 Medium"/>
      <charset val="134"/>
    </font>
    <font>
      <sz val="9"/>
      <color theme="1"/>
      <name val="阿里巴巴普惠体 Medium"/>
      <charset val="134"/>
    </font>
    <font>
      <sz val="12"/>
      <color rgb="FF000000"/>
      <name val="等线"/>
      <charset val="134"/>
    </font>
    <font>
      <sz val="11"/>
      <color theme="1"/>
      <name val="阿里巴巴普惠体 Heavy"/>
      <charset val="134"/>
    </font>
    <font>
      <sz val="9"/>
      <color theme="1"/>
      <name val="宋体"/>
      <charset val="134"/>
      <scheme val="minor"/>
    </font>
    <font>
      <sz val="11"/>
      <color rgb="FFFF0000"/>
      <name val="阿里巴巴普惠体 Medium"/>
      <charset val="134"/>
    </font>
    <font>
      <sz val="6"/>
      <color rgb="FFFF0000"/>
      <name val="阿里巴巴普惠体 Medium"/>
      <charset val="134"/>
    </font>
    <font>
      <sz val="5"/>
      <color rgb="FFFF0000"/>
      <name val="阿里巴巴普惠体 Medium"/>
      <charset val="134"/>
    </font>
    <font>
      <sz val="10"/>
      <name val="微软雅黑"/>
      <charset val="134"/>
    </font>
    <font>
      <sz val="12"/>
      <name val="宋体"/>
      <charset val="134"/>
    </font>
    <font>
      <sz val="10"/>
      <color rgb="FFFF0000"/>
      <name val="阿里巴巴普惠体 Medium"/>
      <charset val="134"/>
    </font>
    <font>
      <sz val="5"/>
      <color theme="1"/>
      <name val="阿里巴巴普惠体 Medium"/>
      <charset val="134"/>
    </font>
    <font>
      <sz val="10"/>
      <color theme="1"/>
      <name val="微软雅黑"/>
      <charset val="134"/>
    </font>
    <font>
      <sz val="6"/>
      <name val="阿里巴巴普惠体 Medium"/>
      <charset val="134"/>
    </font>
    <font>
      <sz val="7"/>
      <color theme="1"/>
      <name val="阿里巴巴普惠体 Medium"/>
      <charset val="134"/>
    </font>
    <font>
      <sz val="4.5"/>
      <color theme="1"/>
      <name val="阿里巴巴普惠体 Medium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2"/>
      <color theme="1"/>
      <name val="阿里巴巴普惠体 Heavy"/>
      <charset val="134"/>
    </font>
    <font>
      <sz val="12"/>
      <name val="阿里巴巴普惠体 Heavy"/>
      <charset val="134"/>
    </font>
    <font>
      <sz val="12"/>
      <color rgb="FFFF0000"/>
      <name val="阿里巴巴普惠体 Heavy"/>
      <charset val="134"/>
    </font>
    <font>
      <sz val="11"/>
      <color rgb="FFFF0000"/>
      <name val="阿里巴巴普惠体 Heavy"/>
      <charset val="134"/>
    </font>
    <font>
      <sz val="10"/>
      <color rgb="FFFF0000"/>
      <name val="阿里巴巴普惠体 Heavy"/>
      <charset val="134"/>
    </font>
    <font>
      <sz val="11"/>
      <name val="宋体"/>
      <charset val="134"/>
      <scheme val="minor"/>
    </font>
    <font>
      <sz val="12"/>
      <name val="阿里巴巴普惠体 Medium"/>
      <charset val="134"/>
    </font>
    <font>
      <sz val="18"/>
      <color rgb="FFFF0000"/>
      <name val="阿里巴巴普惠体 Heavy"/>
      <charset val="134"/>
    </font>
    <font>
      <sz val="24"/>
      <color rgb="FFFF0000"/>
      <name val="阿里巴巴普惠体 Heavy"/>
      <charset val="134"/>
    </font>
    <font>
      <b/>
      <sz val="14"/>
      <color theme="1"/>
      <name val="阿里巴巴普惠体 Heavy"/>
      <charset val="134"/>
    </font>
    <font>
      <sz val="11"/>
      <color theme="1"/>
      <name val="阿里巴巴普惠体"/>
      <charset val="134"/>
    </font>
    <font>
      <b/>
      <sz val="20"/>
      <color theme="1"/>
      <name val="阿里巴巴普惠体 Heavy"/>
      <charset val="134"/>
    </font>
    <font>
      <sz val="9"/>
      <name val="阿里巴巴普惠体 Medium"/>
      <charset val="134"/>
    </font>
    <font>
      <sz val="5"/>
      <name val="阿里巴巴普惠体 Medium"/>
      <charset val="134"/>
    </font>
    <font>
      <sz val="8"/>
      <color rgb="FFFF0000"/>
      <name val="阿里巴巴普惠体 Medium"/>
      <charset val="134"/>
    </font>
    <font>
      <b/>
      <sz val="12"/>
      <color theme="1"/>
      <name val="阿里巴巴普惠体 Heavy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0"/>
      <color theme="1"/>
      <name val="阿里巴巴普惠体 Medium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name val="阿里巴巴普惠体"/>
      <charset val="134"/>
    </font>
    <font>
      <sz val="8"/>
      <color theme="1"/>
      <name val="宋体"/>
      <charset val="134"/>
      <scheme val="minor"/>
    </font>
    <font>
      <b/>
      <sz val="11"/>
      <color rgb="FFFF0000"/>
      <name val="阿里巴巴普惠体 Heavy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rgb="FFC00000"/>
      <name val="阿里巴巴普惠体 Heavy"/>
      <charset val="134"/>
    </font>
    <font>
      <sz val="20"/>
      <color rgb="FFC00000"/>
      <name val="阿里巴巴普惠体 Heavy"/>
      <charset val="134"/>
    </font>
    <font>
      <sz val="16"/>
      <color theme="1"/>
      <name val="阿里巴巴普惠体 Heavy"/>
      <charset val="134"/>
    </font>
    <font>
      <sz val="20"/>
      <color rgb="FFFF0000"/>
      <name val="阿里巴巴普惠体 Heavy"/>
      <charset val="134"/>
    </font>
  </fonts>
  <fills count="4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17" applyNumberFormat="0" applyFill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0" fontId="66" fillId="0" borderId="18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16" borderId="19" applyNumberFormat="0" applyAlignment="0" applyProtection="0">
      <alignment vertical="center"/>
    </xf>
    <xf numFmtId="0" fontId="68" fillId="17" borderId="20" applyNumberFormat="0" applyAlignment="0" applyProtection="0">
      <alignment vertical="center"/>
    </xf>
    <xf numFmtId="0" fontId="69" fillId="17" borderId="19" applyNumberFormat="0" applyAlignment="0" applyProtection="0">
      <alignment vertical="center"/>
    </xf>
    <xf numFmtId="0" fontId="70" fillId="18" borderId="21" applyNumberFormat="0" applyAlignment="0" applyProtection="0">
      <alignment vertical="center"/>
    </xf>
    <xf numFmtId="0" fontId="71" fillId="0" borderId="22" applyNumberFormat="0" applyFill="0" applyAlignment="0" applyProtection="0">
      <alignment vertical="center"/>
    </xf>
    <xf numFmtId="0" fontId="72" fillId="0" borderId="23" applyNumberFormat="0" applyFill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6" fillId="25" borderId="0" applyNumberFormat="0" applyBorder="0" applyAlignment="0" applyProtection="0">
      <alignment vertical="center"/>
    </xf>
    <xf numFmtId="0" fontId="76" fillId="26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6" fillId="29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33" borderId="0" applyNumberFormat="0" applyBorder="0" applyAlignment="0" applyProtection="0">
      <alignment vertical="center"/>
    </xf>
    <xf numFmtId="0" fontId="76" fillId="34" borderId="0" applyNumberFormat="0" applyBorder="0" applyAlignment="0" applyProtection="0">
      <alignment vertical="center"/>
    </xf>
    <xf numFmtId="0" fontId="77" fillId="35" borderId="0" applyNumberFormat="0" applyBorder="0" applyAlignment="0" applyProtection="0">
      <alignment vertical="center"/>
    </xf>
    <xf numFmtId="0" fontId="77" fillId="36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7" fillId="39" borderId="0" applyNumberFormat="0" applyBorder="0" applyAlignment="0" applyProtection="0">
      <alignment vertical="center"/>
    </xf>
    <xf numFmtId="0" fontId="77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7" fillId="43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</cellStyleXfs>
  <cellXfs count="37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7" borderId="0" xfId="0" applyFill="1">
      <alignment vertical="center"/>
    </xf>
    <xf numFmtId="0" fontId="1" fillId="7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4" xfId="6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4" xfId="6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8" borderId="5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2" fillId="8" borderId="4" xfId="6" applyFont="1" applyFill="1" applyBorder="1" applyAlignment="1">
      <alignment horizontal="center" vertical="center" wrapText="1"/>
    </xf>
    <xf numFmtId="0" fontId="12" fillId="8" borderId="1" xfId="6" applyFont="1" applyFill="1" applyBorder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0" fillId="0" borderId="4" xfId="0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0" fontId="9" fillId="0" borderId="12" xfId="6" applyFont="1" applyBorder="1" applyAlignment="1">
      <alignment horizontal="center" vertical="center" wrapText="1"/>
    </xf>
    <xf numFmtId="0" fontId="9" fillId="0" borderId="5" xfId="6" applyFont="1" applyBorder="1" applyAlignment="1">
      <alignment horizontal="center" vertical="center" wrapText="1"/>
    </xf>
    <xf numFmtId="0" fontId="9" fillId="0" borderId="9" xfId="6" applyFont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6" fillId="0" borderId="4" xfId="0" applyFont="1" applyFill="1" applyBorder="1" applyAlignment="1" applyProtection="1">
      <alignment horizontal="center" vertical="center"/>
    </xf>
    <xf numFmtId="0" fontId="9" fillId="0" borderId="6" xfId="6" applyFont="1" applyBorder="1" applyAlignment="1">
      <alignment horizontal="center" vertical="center" wrapText="1"/>
    </xf>
    <xf numFmtId="0" fontId="9" fillId="0" borderId="7" xfId="6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4" borderId="0" xfId="0" applyFill="1" applyAlignment="1"/>
    <xf numFmtId="0" fontId="0" fillId="4" borderId="4" xfId="0" applyFill="1" applyBorder="1" applyAlignment="1">
      <alignment horizontal="left" vertical="center"/>
    </xf>
    <xf numFmtId="0" fontId="0" fillId="4" borderId="4" xfId="0" applyFill="1" applyBorder="1">
      <alignment vertical="center"/>
    </xf>
    <xf numFmtId="0" fontId="7" fillId="4" borderId="6" xfId="0" applyFont="1" applyFill="1" applyBorder="1" applyAlignment="1">
      <alignment horizontal="left" vertical="center" wrapText="1"/>
    </xf>
    <xf numFmtId="0" fontId="9" fillId="4" borderId="4" xfId="6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14" fillId="4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>
      <alignment vertical="center"/>
    </xf>
    <xf numFmtId="0" fontId="14" fillId="2" borderId="6" xfId="0" applyFont="1" applyFill="1" applyBorder="1" applyAlignment="1">
      <alignment horizontal="left" vertical="center" wrapText="1"/>
    </xf>
    <xf numFmtId="0" fontId="9" fillId="2" borderId="4" xfId="6" applyFont="1" applyFill="1" applyBorder="1" applyAlignment="1">
      <alignment horizontal="center" vertical="center" wrapText="1"/>
    </xf>
    <xf numFmtId="0" fontId="9" fillId="2" borderId="6" xfId="6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8" fillId="2" borderId="6" xfId="6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2" fillId="8" borderId="12" xfId="6" applyFont="1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/>
    </xf>
    <xf numFmtId="0" fontId="14" fillId="0" borderId="6" xfId="0" applyFont="1" applyFill="1" applyBorder="1" applyAlignment="1">
      <alignment horizontal="left" vertical="center" wrapText="1"/>
    </xf>
    <xf numFmtId="0" fontId="9" fillId="0" borderId="4" xfId="6" applyFont="1" applyFill="1" applyBorder="1" applyAlignment="1">
      <alignment horizontal="center" vertical="center" wrapText="1"/>
    </xf>
    <xf numFmtId="0" fontId="9" fillId="0" borderId="6" xfId="6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0" xfId="0" applyFill="1" applyBorder="1" applyAlignment="1">
      <alignment horizontal="left" vertical="center"/>
    </xf>
    <xf numFmtId="0" fontId="14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 wrapText="1"/>
    </xf>
    <xf numFmtId="0" fontId="0" fillId="0" borderId="0" xfId="0" applyFill="1" applyAlignment="1"/>
    <xf numFmtId="0" fontId="10" fillId="8" borderId="1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6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0" fillId="11" borderId="0" xfId="0" applyFill="1" applyAlignment="1"/>
    <xf numFmtId="0" fontId="0" fillId="0" borderId="4" xfId="0" applyFill="1" applyBorder="1">
      <alignment vertical="center"/>
    </xf>
    <xf numFmtId="0" fontId="7" fillId="0" borderId="6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14" fillId="0" borderId="12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17" fillId="0" borderId="0" xfId="0" applyFont="1" applyFill="1" applyAlignment="1">
      <alignment horizontal="center" vertical="center" wrapText="1"/>
    </xf>
    <xf numFmtId="0" fontId="22" fillId="11" borderId="4" xfId="0" applyFont="1" applyFill="1" applyBorder="1" applyAlignment="1">
      <alignment vertical="center"/>
    </xf>
    <xf numFmtId="0" fontId="8" fillId="0" borderId="6" xfId="6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/>
    </xf>
    <xf numFmtId="0" fontId="15" fillId="11" borderId="4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vertical="center" wrapText="1"/>
    </xf>
    <xf numFmtId="0" fontId="0" fillId="11" borderId="4" xfId="0" applyFill="1" applyBorder="1" applyAlignment="1">
      <alignment horizontal="left" vertical="center"/>
    </xf>
    <xf numFmtId="0" fontId="0" fillId="0" borderId="4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12" fillId="8" borderId="6" xfId="6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12" fillId="8" borderId="10" xfId="6" applyFont="1" applyFill="1" applyBorder="1" applyAlignment="1">
      <alignment horizontal="center" vertical="center" wrapText="1"/>
    </xf>
    <xf numFmtId="0" fontId="23" fillId="0" borderId="5" xfId="0" applyFont="1" applyFill="1" applyBorder="1" applyAlignment="1">
      <alignment vertical="center"/>
    </xf>
    <xf numFmtId="0" fontId="27" fillId="0" borderId="4" xfId="0" applyFont="1" applyFill="1" applyBorder="1" applyAlignment="1">
      <alignment horizontal="center" vertical="center" wrapText="1"/>
    </xf>
    <xf numFmtId="0" fontId="28" fillId="11" borderId="4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30" fillId="12" borderId="1" xfId="0" applyNumberFormat="1" applyFont="1" applyFill="1" applyBorder="1" applyAlignment="1">
      <alignment horizontal="center" vertical="center"/>
    </xf>
    <xf numFmtId="176" fontId="30" fillId="12" borderId="2" xfId="0" applyNumberFormat="1" applyFont="1" applyFill="1" applyBorder="1" applyAlignment="1">
      <alignment horizontal="center" vertical="center"/>
    </xf>
    <xf numFmtId="176" fontId="30" fillId="12" borderId="8" xfId="0" applyNumberFormat="1" applyFont="1" applyFill="1" applyBorder="1" applyAlignment="1">
      <alignment horizontal="center" vertical="center"/>
    </xf>
    <xf numFmtId="176" fontId="30" fillId="12" borderId="4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12" borderId="4" xfId="0" applyFill="1" applyBorder="1" applyAlignment="1">
      <alignment horizontal="center" vertical="center"/>
    </xf>
    <xf numFmtId="176" fontId="30" fillId="12" borderId="3" xfId="0" applyNumberFormat="1" applyFont="1" applyFill="1" applyBorder="1" applyAlignment="1">
      <alignment horizontal="center" vertical="center"/>
    </xf>
    <xf numFmtId="176" fontId="31" fillId="12" borderId="1" xfId="0" applyNumberFormat="1" applyFont="1" applyFill="1" applyBorder="1" applyAlignment="1">
      <alignment horizontal="center" vertical="center"/>
    </xf>
    <xf numFmtId="176" fontId="32" fillId="12" borderId="1" xfId="0" applyNumberFormat="1" applyFont="1" applyFill="1" applyBorder="1" applyAlignment="1">
      <alignment horizontal="center" vertical="center"/>
    </xf>
    <xf numFmtId="176" fontId="32" fillId="12" borderId="4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3" fillId="0" borderId="6" xfId="0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3" fillId="0" borderId="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3" fontId="35" fillId="7" borderId="4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3" fillId="0" borderId="12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 wrapText="1"/>
    </xf>
    <xf numFmtId="0" fontId="37" fillId="0" borderId="4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39" fillId="0" borderId="4" xfId="0" applyFont="1" applyFill="1" applyBorder="1" applyAlignment="1">
      <alignment horizontal="center" vertical="center"/>
    </xf>
    <xf numFmtId="0" fontId="40" fillId="0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3" fillId="0" borderId="12" xfId="0" applyFont="1" applyFill="1" applyBorder="1" applyAlignment="1">
      <alignment horizontal="center" vertical="center"/>
    </xf>
    <xf numFmtId="0" fontId="40" fillId="0" borderId="12" xfId="0" applyFont="1" applyFill="1" applyBorder="1" applyAlignment="1">
      <alignment horizontal="center" vertical="center"/>
    </xf>
    <xf numFmtId="0" fontId="41" fillId="0" borderId="4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42" fillId="13" borderId="4" xfId="0" applyFont="1" applyFill="1" applyBorder="1" applyAlignment="1">
      <alignment horizontal="center" vertical="center"/>
    </xf>
    <xf numFmtId="0" fontId="42" fillId="13" borderId="6" xfId="0" applyFont="1" applyFill="1" applyBorder="1" applyAlignment="1">
      <alignment horizontal="center" vertical="center"/>
    </xf>
    <xf numFmtId="0" fontId="42" fillId="13" borderId="12" xfId="0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42" fillId="13" borderId="4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/>
    </xf>
    <xf numFmtId="0" fontId="44" fillId="13" borderId="4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/>
    </xf>
    <xf numFmtId="0" fontId="13" fillId="13" borderId="11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0" fontId="44" fillId="13" borderId="4" xfId="0" applyFont="1" applyFill="1" applyBorder="1" applyAlignment="1">
      <alignment horizontal="center" vertical="center"/>
    </xf>
    <xf numFmtId="0" fontId="45" fillId="0" borderId="4" xfId="0" applyFont="1" applyFill="1" applyBorder="1" applyAlignment="1">
      <alignment horizontal="center" vertical="center"/>
    </xf>
    <xf numFmtId="0" fontId="40" fillId="0" borderId="4" xfId="0" applyFont="1" applyBorder="1">
      <alignment vertical="center"/>
    </xf>
    <xf numFmtId="0" fontId="10" fillId="0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46" fillId="0" borderId="4" xfId="0" applyFont="1" applyFill="1" applyBorder="1" applyAlignment="1">
      <alignment horizontal="center" vertical="center"/>
    </xf>
    <xf numFmtId="0" fontId="46" fillId="0" borderId="4" xfId="0" applyFont="1" applyFill="1" applyBorder="1" applyAlignment="1">
      <alignment horizontal="center" vertical="center"/>
    </xf>
    <xf numFmtId="0" fontId="40" fillId="0" borderId="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47" fillId="0" borderId="4" xfId="0" applyFont="1" applyFill="1" applyBorder="1" applyAlignment="1">
      <alignment horizontal="center" vertical="center" wrapText="1"/>
    </xf>
    <xf numFmtId="0" fontId="48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49" fillId="0" borderId="4" xfId="0" applyFont="1" applyFill="1" applyBorder="1" applyAlignment="1">
      <alignment horizontal="center" vertical="center" wrapText="1"/>
    </xf>
    <xf numFmtId="0" fontId="46" fillId="0" borderId="4" xfId="0" applyFont="1" applyFill="1" applyBorder="1" applyAlignment="1">
      <alignment horizontal="center" vertical="center" wrapText="1"/>
    </xf>
    <xf numFmtId="0" fontId="50" fillId="0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/>
    <xf numFmtId="0" fontId="50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0" fontId="45" fillId="0" borderId="12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vertical="center"/>
    </xf>
    <xf numFmtId="0" fontId="46" fillId="0" borderId="9" xfId="0" applyFont="1" applyFill="1" applyBorder="1" applyAlignment="1">
      <alignment horizontal="center" vertical="center" wrapText="1"/>
    </xf>
    <xf numFmtId="0" fontId="46" fillId="0" borderId="0" xfId="0" applyFont="1" applyFill="1" applyAlignment="1">
      <alignment horizontal="center" vertical="center"/>
    </xf>
    <xf numFmtId="0" fontId="44" fillId="0" borderId="4" xfId="0" applyFont="1" applyFill="1" applyBorder="1" applyAlignment="1">
      <alignment horizontal="center" vertical="center" wrapText="1"/>
    </xf>
    <xf numFmtId="0" fontId="46" fillId="0" borderId="9" xfId="0" applyFont="1" applyFill="1" applyBorder="1" applyAlignment="1">
      <alignment horizontal="center" vertical="center"/>
    </xf>
    <xf numFmtId="0" fontId="44" fillId="0" borderId="4" xfId="0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11" borderId="4" xfId="0" applyFill="1" applyBorder="1" applyAlignment="1"/>
    <xf numFmtId="0" fontId="0" fillId="0" borderId="4" xfId="0" applyFill="1" applyBorder="1" applyAlignment="1"/>
    <xf numFmtId="0" fontId="0" fillId="2" borderId="4" xfId="0" applyFill="1" applyBorder="1">
      <alignment vertical="center"/>
    </xf>
    <xf numFmtId="0" fontId="1" fillId="11" borderId="4" xfId="0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left" vertical="center"/>
    </xf>
    <xf numFmtId="0" fontId="0" fillId="8" borderId="0" xfId="0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45" fillId="0" borderId="0" xfId="0" applyFont="1" applyFill="1" applyBorder="1" applyAlignment="1">
      <alignment vertical="center"/>
    </xf>
    <xf numFmtId="0" fontId="52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53" fillId="0" borderId="4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center"/>
    </xf>
    <xf numFmtId="0" fontId="51" fillId="0" borderId="0" xfId="0" applyFont="1" applyFill="1" applyBorder="1" applyAlignment="1">
      <alignment horizontal="left" vertical="center"/>
    </xf>
    <xf numFmtId="0" fontId="54" fillId="0" borderId="0" xfId="0" applyFont="1" applyFill="1" applyBorder="1" applyAlignment="1" applyProtection="1">
      <alignment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 wrapText="1"/>
    </xf>
    <xf numFmtId="0" fontId="55" fillId="0" borderId="0" xfId="0" applyFont="1" applyFill="1" applyBorder="1" applyAlignment="1" applyProtection="1">
      <alignment horizontal="center" vertical="center"/>
    </xf>
    <xf numFmtId="0" fontId="55" fillId="0" borderId="4" xfId="0" applyFont="1" applyFill="1" applyBorder="1" applyAlignment="1" applyProtection="1">
      <alignment horizontal="center" vertical="center"/>
    </xf>
    <xf numFmtId="0" fontId="0" fillId="11" borderId="4" xfId="0" applyFont="1" applyFill="1" applyBorder="1" applyAlignment="1">
      <alignment vertical="center"/>
    </xf>
    <xf numFmtId="0" fontId="23" fillId="11" borderId="4" xfId="0" applyFont="1" applyFill="1" applyBorder="1" applyAlignment="1">
      <alignment vertical="center"/>
    </xf>
    <xf numFmtId="0" fontId="56" fillId="0" borderId="4" xfId="0" applyFont="1" applyFill="1" applyBorder="1" applyAlignment="1">
      <alignment horizontal="center" vertical="center"/>
    </xf>
    <xf numFmtId="0" fontId="40" fillId="0" borderId="4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57" fillId="11" borderId="4" xfId="0" applyFont="1" applyFill="1" applyBorder="1" applyAlignment="1">
      <alignment horizontal="left" vertical="center"/>
    </xf>
    <xf numFmtId="0" fontId="2" fillId="11" borderId="4" xfId="0" applyFont="1" applyFill="1" applyBorder="1" applyAlignment="1">
      <alignment horizontal="left" vertical="center"/>
    </xf>
    <xf numFmtId="0" fontId="58" fillId="6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6" borderId="6" xfId="0" applyFill="1" applyBorder="1" applyAlignment="1">
      <alignment horizontal="center" vertical="center"/>
    </xf>
    <xf numFmtId="0" fontId="0" fillId="6" borderId="4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 wrapText="1"/>
    </xf>
    <xf numFmtId="0" fontId="0" fillId="14" borderId="0" xfId="0" applyFill="1">
      <alignment vertical="center"/>
    </xf>
    <xf numFmtId="0" fontId="51" fillId="0" borderId="4" xfId="0" applyFont="1" applyBorder="1">
      <alignment vertical="center"/>
    </xf>
    <xf numFmtId="0" fontId="51" fillId="0" borderId="4" xfId="0" applyFont="1" applyBorder="1" applyAlignment="1">
      <alignment vertical="center" wrapText="1"/>
    </xf>
    <xf numFmtId="0" fontId="38" fillId="0" borderId="4" xfId="0" applyFont="1" applyFill="1" applyBorder="1" applyAlignment="1" quotePrefix="1">
      <alignment horizontal="center" vertical="center"/>
    </xf>
    <xf numFmtId="0" fontId="36" fillId="0" borderId="4" xfId="0" applyFont="1" applyFill="1" applyBorder="1" applyAlignment="1" quotePrefix="1">
      <alignment horizontal="center" vertical="center"/>
    </xf>
    <xf numFmtId="0" fontId="41" fillId="0" borderId="4" xfId="0" applyFont="1" applyFill="1" applyBorder="1" applyAlignment="1" quotePrefix="1">
      <alignment horizontal="center" vertical="center"/>
    </xf>
    <xf numFmtId="0" fontId="1" fillId="0" borderId="4" xfId="0" applyFont="1" applyFill="1" applyBorder="1" applyAlignment="1" quotePrefix="1">
      <alignment horizontal="center" vertical="center"/>
    </xf>
    <xf numFmtId="0" fontId="10" fillId="0" borderId="4" xfId="0" applyFont="1" applyFill="1" applyBorder="1" applyAlignment="1" quotePrefix="1">
      <alignment horizontal="center" vertical="center"/>
    </xf>
    <xf numFmtId="0" fontId="1" fillId="11" borderId="4" xfId="0" applyFont="1" applyFill="1" applyBorder="1" applyAlignment="1" quotePrefix="1">
      <alignment horizontal="center" vertical="center"/>
    </xf>
    <xf numFmtId="0" fontId="19" fillId="0" borderId="4" xfId="0" applyFont="1" applyFill="1" applyBorder="1" applyAlignment="1" quotePrefix="1">
      <alignment horizontal="center" vertical="center"/>
    </xf>
    <xf numFmtId="0" fontId="15" fillId="11" borderId="4" xfId="0" applyFont="1" applyFill="1" applyBorder="1" applyAlignment="1" quotePrefix="1">
      <alignment horizontal="center" vertical="center"/>
    </xf>
    <xf numFmtId="0" fontId="1" fillId="11" borderId="1" xfId="0" applyFont="1" applyFill="1" applyBorder="1" applyAlignment="1" quotePrefix="1">
      <alignment horizontal="center" vertical="center"/>
    </xf>
    <xf numFmtId="0" fontId="7" fillId="11" borderId="1" xfId="0" applyFont="1" applyFill="1" applyBorder="1" applyAlignment="1" quotePrefix="1">
      <alignment horizontal="center" vertical="center"/>
    </xf>
    <xf numFmtId="0" fontId="14" fillId="11" borderId="4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/>
    </xf>
    <xf numFmtId="0" fontId="1" fillId="2" borderId="4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4CFFE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NULL" TargetMode="External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webp"/><Relationship Id="rId50" Type="http://schemas.openxmlformats.org/officeDocument/2006/relationships/image" Target="media/image50.png"/><Relationship Id="rId5" Type="http://schemas.openxmlformats.org/officeDocument/2006/relationships/image" Target="media/image6.webp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5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4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webp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3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126</xdr:col>
      <xdr:colOff>135255</xdr:colOff>
      <xdr:row>2</xdr:row>
      <xdr:rowOff>129540</xdr:rowOff>
    </xdr:from>
    <xdr:to>
      <xdr:col>132</xdr:col>
      <xdr:colOff>409575</xdr:colOff>
      <xdr:row>15</xdr:row>
      <xdr:rowOff>69215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027315" y="491490"/>
          <a:ext cx="4339590" cy="5759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li_refid=a3_430673_1006%3A1687146107%3AH%3AzPVVtyeZHoLUSXBr%2F7ITjQ%3D%3D%3A2548fce522ef77887d06fb5ed19878b8&amp;ali_trackid=282_2548fce522ef77887d06fb5ed19878b8&amp;id=779208410893&amp;loginBonus=1&amp;mi_id=0000o2jfV1mMfSybrTZ2iQ5NDvCOugbN0pVRbFeWhUq_pzs&amp;mm_sceneid=1_0_5453097102_0&amp;priceTId=2150494517673247611881455e100d&amp;skuId=5719878080460&amp;spm=a21n57.sem.item.23&amp;utparam=%7B%22aplus_abtest%22%3A%22533469c26bd17209df34d5fd496a8687%22%7D&amp;xxc=ad_ztc" TargetMode="External"/><Relationship Id="rId8" Type="http://schemas.openxmlformats.org/officeDocument/2006/relationships/hyperlink" Target="https://detail.tmall.com/item.htm?id=797393318956&amp;mi_id=0000y1Xe5OfanubmC93Y3jvSi-JJ5Y-P6uAsRPDfkpRSR4Y&amp;spm=a21xtw.29178619.0.0&amp;skuId=5434749856451" TargetMode="External"/><Relationship Id="rId7" Type="http://schemas.openxmlformats.org/officeDocument/2006/relationships/hyperlink" Target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 TargetMode="External"/><Relationship Id="rId6" Type="http://schemas.openxmlformats.org/officeDocument/2006/relationships/hyperlink" Target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argetMode="External"/><Relationship Id="rId5" Type="http://schemas.openxmlformats.org/officeDocument/2006/relationships/hyperlink" Target="https://detail.tmall.com/item.htm?id=809860749271&amp;last_time=1763091314&amp;mi_id=0000eGQmLuXNEvxXjxjc4RfuQACR-O_W46KkFlcIvbV4pFE&amp;scm=1007.13982.82927.0&amp;spm=tbpc.mytb_footmark.item.goods&amp;upStreamPrice=4840" TargetMode="External"/><Relationship Id="rId4" Type="http://schemas.openxmlformats.org/officeDocument/2006/relationships/hyperlink" Target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 TargetMode="External"/><Relationship Id="rId3" Type="http://schemas.openxmlformats.org/officeDocument/2006/relationships/hyperlink" Target="https://detail.tmall.com/item.htm?id=806875245900&amp;last_time=1763090979&amp;mi_id=0000yuRy4X16Z6wS8AxCPS-e7rgHCI5Sg_JpnHCXwxRW4Gk&amp;scm=1007.13982.82927.0&amp;sku_properties=1627207%3A33001478542&amp;spm=tbpc.mytb_footmark.item.goods&amp;upStreamPrice=5190" TargetMode="External"/><Relationship Id="rId2" Type="http://schemas.openxmlformats.org/officeDocument/2006/relationships/hyperlink" Target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 TargetMode="External"/><Relationship Id="rId1" Type="http://schemas.openxmlformats.org/officeDocument/2006/relationships/hyperlink" Target="https://detail.tmall.com/item.htm?id=816611195057&amp;mi_id=0000f3hH-j-6a3yld8r8YrYHfrymQxdNmKAPvDmqhs1Ta7o&amp;sku_properties=1627207%3A33361482491&amp;spm=a21xtw.29178619.0.0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li_refid=a3_430673_1006%3A1687146107%3AH%3AzPVVtyeZHoLUSXBr%2F7ITjQ%3D%3D%3A2548fce522ef77887d06fb5ed19878b8&amp;ali_trackid=282_2548fce522ef77887d06fb5ed19878b8&amp;id=779208410893&amp;loginBonus=1&amp;mi_id=0000o2jfV1mMfSybrTZ2iQ5NDvCOugbN0pVRbFeWhUq_pzs&amp;mm_sceneid=1_0_5453097102_0&amp;priceTId=2150494517673247611881455e100d&amp;skuId=5719878080460&amp;spm=a21n57.sem.item.23&amp;utparam=%7B%22aplus_abtest%22%3A%22533469c26bd17209df34d5fd496a8687%22%7D&amp;xxc=ad_ztc" TargetMode="External"/><Relationship Id="rId8" Type="http://schemas.openxmlformats.org/officeDocument/2006/relationships/hyperlink" Target="https://detail.tmall.com/item.htm?id=797393318956&amp;mi_id=0000y1Xe5OfanubmC93Y3jvSi-JJ5Y-P6uAsRPDfkpRSR4Y&amp;spm=a21xtw.29178619.0.0&amp;skuId=5434749856451" TargetMode="External"/><Relationship Id="rId7" Type="http://schemas.openxmlformats.org/officeDocument/2006/relationships/hyperlink" Target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 TargetMode="External"/><Relationship Id="rId6" Type="http://schemas.openxmlformats.org/officeDocument/2006/relationships/hyperlink" Target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argetMode="External"/><Relationship Id="rId5" Type="http://schemas.openxmlformats.org/officeDocument/2006/relationships/hyperlink" Target="https://detail.tmall.com/item.htm?id=809860749271&amp;last_time=1763091314&amp;mi_id=0000eGQmLuXNEvxXjxjc4RfuQACR-O_W46KkFlcIvbV4pFE&amp;scm=1007.13982.82927.0&amp;spm=tbpc.mytb_footmark.item.goods&amp;upStreamPrice=4840" TargetMode="External"/><Relationship Id="rId4" Type="http://schemas.openxmlformats.org/officeDocument/2006/relationships/hyperlink" Target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 TargetMode="External"/><Relationship Id="rId3" Type="http://schemas.openxmlformats.org/officeDocument/2006/relationships/hyperlink" Target="https://detail.tmall.com/item.htm?id=806875245900&amp;last_time=1763090979&amp;mi_id=0000yuRy4X16Z6wS8AxCPS-e7rgHCI5Sg_JpnHCXwxRW4Gk&amp;scm=1007.13982.82927.0&amp;sku_properties=1627207%3A33001478542&amp;spm=tbpc.mytb_footmark.item.goods&amp;upStreamPrice=5190" TargetMode="External"/><Relationship Id="rId2" Type="http://schemas.openxmlformats.org/officeDocument/2006/relationships/hyperlink" Target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 TargetMode="External"/><Relationship Id="rId1" Type="http://schemas.openxmlformats.org/officeDocument/2006/relationships/hyperlink" Target="https://detail.tmall.com/item.htm?id=816611195057&amp;mi_id=0000f3hH-j-6a3yld8r8YrYHfrymQxdNmKAPvDmqhs1Ta7o&amp;sku_properties=1627207%3A33361482491&amp;spm=a21xtw.29178619.0.0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li_refid=a3_430673_1006%3A1687146107%3AH%3AzPVVtyeZHoLUSXBr%2F7ITjQ%3D%3D%3A2548fce522ef77887d06fb5ed19878b8&amp;ali_trackid=282_2548fce522ef77887d06fb5ed19878b8&amp;id=779208410893&amp;loginBonus=1&amp;mi_id=0000o2jfV1mMfSybrTZ2iQ5NDvCOugbN0pVRbFeWhUq_pzs&amp;mm_sceneid=1_0_5453097102_0&amp;priceTId=2150494517673247611881455e100d&amp;skuId=5719878080460&amp;spm=a21n57.sem.item.23&amp;utparam=%7B%22aplus_abtest%22%3A%22533469c26bd17209df34d5fd496a8687%22%7D&amp;xxc=ad_ztc" TargetMode="External"/><Relationship Id="rId8" Type="http://schemas.openxmlformats.org/officeDocument/2006/relationships/hyperlink" Target="https://detail.tmall.com/item.htm?id=797393318956&amp;mi_id=0000y1Xe5OfanubmC93Y3jvSi-JJ5Y-P6uAsRPDfkpRSR4Y&amp;spm=a21xtw.29178619.0.0&amp;skuId=5434749856451" TargetMode="External"/><Relationship Id="rId7" Type="http://schemas.openxmlformats.org/officeDocument/2006/relationships/hyperlink" Target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 TargetMode="External"/><Relationship Id="rId6" Type="http://schemas.openxmlformats.org/officeDocument/2006/relationships/hyperlink" Target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argetMode="External"/><Relationship Id="rId5" Type="http://schemas.openxmlformats.org/officeDocument/2006/relationships/hyperlink" Target="https://detail.tmall.com/item.htm?id=809860749271&amp;last_time=1763091314&amp;mi_id=0000eGQmLuXNEvxXjxjc4RfuQACR-O_W46KkFlcIvbV4pFE&amp;scm=1007.13982.82927.0&amp;spm=tbpc.mytb_footmark.item.goods&amp;upStreamPrice=4840" TargetMode="External"/><Relationship Id="rId4" Type="http://schemas.openxmlformats.org/officeDocument/2006/relationships/hyperlink" Target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 TargetMode="External"/><Relationship Id="rId3" Type="http://schemas.openxmlformats.org/officeDocument/2006/relationships/hyperlink" Target="https://detail.tmall.com/item.htm?id=806875245900&amp;last_time=1763090979&amp;mi_id=0000yuRy4X16Z6wS8AxCPS-e7rgHCI5Sg_JpnHCXwxRW4Gk&amp;scm=1007.13982.82927.0&amp;sku_properties=1627207%3A33001478542&amp;spm=tbpc.mytb_footmark.item.goods&amp;upStreamPrice=5190" TargetMode="External"/><Relationship Id="rId2" Type="http://schemas.openxmlformats.org/officeDocument/2006/relationships/hyperlink" Target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 TargetMode="External"/><Relationship Id="rId1" Type="http://schemas.openxmlformats.org/officeDocument/2006/relationships/hyperlink" Target="https://detail.tmall.com/item.htm?id=816611195057&amp;mi_id=0000f3hH-j-6a3yld8r8YrYHfrymQxdNmKAPvDmqhs1Ta7o&amp;sku_properties=1627207%3A33361482491&amp;spm=a21xtw.29178619.0.0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detail.tmall.com/item.htm?ali_refid=a3_430673_1006%3A1687146107%3AH%3AzPVVtyeZHoLUSXBr%2F7ITjQ%3D%3D%3A2548fce522ef77887d06fb5ed19878b8&amp;ali_trackid=282_2548fce522ef77887d06fb5ed19878b8&amp;id=779208410893&amp;loginBonus=1&amp;mi_id=0000o2jfV1mMfSybrTZ2iQ5NDvCOugbN0pVRbFeWhUq_pzs&amp;mm_sceneid=1_0_5453097102_0&amp;priceTId=2150494517673247611881455e100d&amp;skuId=5719878080460&amp;spm=a21n57.sem.item.23&amp;utparam=%7B%22aplus_abtest%22%3A%22533469c26bd17209df34d5fd496a8687%22%7D&amp;xxc=ad_ztc" TargetMode="External"/><Relationship Id="rId8" Type="http://schemas.openxmlformats.org/officeDocument/2006/relationships/hyperlink" Target="https://detail.tmall.com/item.htm?id=797393318956&amp;mi_id=0000y1Xe5OfanubmC93Y3jvSi-JJ5Y-P6uAsRPDfkpRSR4Y&amp;spm=a21xtw.29178619.0.0&amp;skuId=5434749856451" TargetMode="External"/><Relationship Id="rId7" Type="http://schemas.openxmlformats.org/officeDocument/2006/relationships/hyperlink" Target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 TargetMode="External"/><Relationship Id="rId6" Type="http://schemas.openxmlformats.org/officeDocument/2006/relationships/hyperlink" Target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argetMode="External"/><Relationship Id="rId5" Type="http://schemas.openxmlformats.org/officeDocument/2006/relationships/hyperlink" Target="https://detail.tmall.com/item.htm?id=809860749271&amp;last_time=1763091314&amp;mi_id=0000eGQmLuXNEvxXjxjc4RfuQACR-O_W46KkFlcIvbV4pFE&amp;scm=1007.13982.82927.0&amp;spm=tbpc.mytb_footmark.item.goods&amp;upStreamPrice=4840" TargetMode="External"/><Relationship Id="rId4" Type="http://schemas.openxmlformats.org/officeDocument/2006/relationships/hyperlink" Target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 TargetMode="External"/><Relationship Id="rId3" Type="http://schemas.openxmlformats.org/officeDocument/2006/relationships/hyperlink" Target="https://detail.tmall.com/item.htm?id=806875245900&amp;last_time=1763090979&amp;mi_id=0000yuRy4X16Z6wS8AxCPS-e7rgHCI5Sg_JpnHCXwxRW4Gk&amp;scm=1007.13982.82927.0&amp;sku_properties=1627207%3A33001478542&amp;spm=tbpc.mytb_footmark.item.goods&amp;upStreamPrice=5190" TargetMode="External"/><Relationship Id="rId2" Type="http://schemas.openxmlformats.org/officeDocument/2006/relationships/hyperlink" Target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 TargetMode="External"/><Relationship Id="rId1" Type="http://schemas.openxmlformats.org/officeDocument/2006/relationships/hyperlink" Target="https://detail.tmall.com/item.htm?id=816611195057&amp;mi_id=0000f3hH-j-6a3yld8r8YrYHfrymQxdNmKAPvDmqhs1Ta7o&amp;sku_properties=1627207%3A33361482491&amp;spm=a21xtw.29178619.0.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id=797393318956&amp;mi_id=0000y1Xe5OfanubmC93Y3jvSi-JJ5Y-P6uAsRPDfkpRSR4Y&amp;spm=a21xtw.29178619.0.0&amp;skuId=5434749856451" TargetMode="External"/><Relationship Id="rId7" Type="http://schemas.openxmlformats.org/officeDocument/2006/relationships/hyperlink" Target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 TargetMode="External"/><Relationship Id="rId6" Type="http://schemas.openxmlformats.org/officeDocument/2006/relationships/hyperlink" Target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argetMode="External"/><Relationship Id="rId5" Type="http://schemas.openxmlformats.org/officeDocument/2006/relationships/hyperlink" Target="https://detail.tmall.com/item.htm?id=809860749271&amp;last_time=1763091314&amp;mi_id=0000eGQmLuXNEvxXjxjc4RfuQACR-O_W46KkFlcIvbV4pFE&amp;scm=1007.13982.82927.0&amp;spm=tbpc.mytb_footmark.item.goods&amp;upStreamPrice=4840" TargetMode="External"/><Relationship Id="rId4" Type="http://schemas.openxmlformats.org/officeDocument/2006/relationships/hyperlink" Target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 TargetMode="External"/><Relationship Id="rId3" Type="http://schemas.openxmlformats.org/officeDocument/2006/relationships/hyperlink" Target="https://detail.tmall.com/item.htm?id=806875245900&amp;last_time=1763090979&amp;mi_id=0000yuRy4X16Z6wS8AxCPS-e7rgHCI5Sg_JpnHCXwxRW4Gk&amp;scm=1007.13982.82927.0&amp;sku_properties=1627207%3A33001478542&amp;spm=tbpc.mytb_footmark.item.goods&amp;upStreamPrice=5190" TargetMode="External"/><Relationship Id="rId2" Type="http://schemas.openxmlformats.org/officeDocument/2006/relationships/hyperlink" Target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 TargetMode="External"/><Relationship Id="rId1" Type="http://schemas.openxmlformats.org/officeDocument/2006/relationships/hyperlink" Target="https://detail.tmall.com/item.htm?id=816611195057&amp;mi_id=0000f3hH-j-6a3yld8r8YrYHfrymQxdNmKAPvDmqhs1Ta7o&amp;sku_properties=1627207%3A33361482491&amp;spm=a21xtw.29178619.0.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id=797393318956&amp;mi_id=0000y1Xe5OfanubmC93Y3jvSi-JJ5Y-P6uAsRPDfkpRSR4Y&amp;spm=a21xtw.29178619.0.0&amp;skuId=5434749856451" TargetMode="External"/><Relationship Id="rId7" Type="http://schemas.openxmlformats.org/officeDocument/2006/relationships/hyperlink" Target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 TargetMode="External"/><Relationship Id="rId6" Type="http://schemas.openxmlformats.org/officeDocument/2006/relationships/hyperlink" Target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argetMode="External"/><Relationship Id="rId5" Type="http://schemas.openxmlformats.org/officeDocument/2006/relationships/hyperlink" Target="https://detail.tmall.com/item.htm?id=809860749271&amp;last_time=1763091314&amp;mi_id=0000eGQmLuXNEvxXjxjc4RfuQACR-O_W46KkFlcIvbV4pFE&amp;scm=1007.13982.82927.0&amp;spm=tbpc.mytb_footmark.item.goods&amp;upStreamPrice=4840" TargetMode="External"/><Relationship Id="rId4" Type="http://schemas.openxmlformats.org/officeDocument/2006/relationships/hyperlink" Target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 TargetMode="External"/><Relationship Id="rId3" Type="http://schemas.openxmlformats.org/officeDocument/2006/relationships/hyperlink" Target="https://detail.tmall.com/item.htm?id=806875245900&amp;last_time=1763090979&amp;mi_id=0000yuRy4X16Z6wS8AxCPS-e7rgHCI5Sg_JpnHCXwxRW4Gk&amp;scm=1007.13982.82927.0&amp;sku_properties=1627207%3A33001478542&amp;spm=tbpc.mytb_footmark.item.goods&amp;upStreamPrice=5190" TargetMode="External"/><Relationship Id="rId2" Type="http://schemas.openxmlformats.org/officeDocument/2006/relationships/hyperlink" Target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 TargetMode="External"/><Relationship Id="rId1" Type="http://schemas.openxmlformats.org/officeDocument/2006/relationships/hyperlink" Target="https://detail.tmall.com/item.htm?id=816611195057&amp;mi_id=0000f3hH-j-6a3yld8r8YrYHfrymQxdNmKAPvDmqhs1Ta7o&amp;sku_properties=1627207%3A33361482491&amp;spm=a21xtw.29178619.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zoomScale="85" zoomScaleNormal="85" workbookViewId="0">
      <selection activeCell="B27" sqref="B27"/>
    </sheetView>
  </sheetViews>
  <sheetFormatPr defaultColWidth="8.89166666666667" defaultRowHeight="13.5" outlineLevelCol="3"/>
  <cols>
    <col min="1" max="1" width="9.40833333333333" customWidth="1"/>
    <col min="2" max="2" width="174.441666666667" customWidth="1"/>
    <col min="4" max="4" width="24.175" customWidth="1"/>
  </cols>
  <sheetData>
    <row r="1" spans="1:4">
      <c r="A1" s="355" t="s">
        <v>0</v>
      </c>
      <c r="B1" s="355"/>
      <c r="D1" s="356" t="s">
        <v>1</v>
      </c>
    </row>
    <row r="2" ht="25" customHeight="1" spans="1:4">
      <c r="A2" s="357" t="s">
        <v>2</v>
      </c>
      <c r="B2" s="358" t="s">
        <v>3</v>
      </c>
      <c r="D2" s="359"/>
    </row>
    <row r="3" ht="25" customHeight="1" spans="1:4">
      <c r="A3" s="360"/>
      <c r="B3" s="358" t="s">
        <v>4</v>
      </c>
      <c r="D3" s="359"/>
    </row>
    <row r="4" ht="25" customHeight="1" spans="1:4">
      <c r="A4" s="361"/>
      <c r="B4" s="358" t="s">
        <v>5</v>
      </c>
      <c r="D4" s="359"/>
    </row>
    <row r="5" spans="1:4">
      <c r="A5" s="251" t="s">
        <v>6</v>
      </c>
      <c r="B5" s="362" t="s">
        <v>7</v>
      </c>
      <c r="D5" s="359"/>
    </row>
    <row r="6" spans="1:4">
      <c r="A6" s="251"/>
      <c r="B6" s="358" t="s">
        <v>8</v>
      </c>
      <c r="D6" s="359"/>
    </row>
    <row r="7" spans="1:4">
      <c r="A7" s="251"/>
      <c r="B7" s="358" t="s">
        <v>9</v>
      </c>
      <c r="D7" s="359"/>
    </row>
    <row r="8" spans="1:4">
      <c r="A8" s="363" t="s">
        <v>10</v>
      </c>
      <c r="B8" s="362" t="s">
        <v>11</v>
      </c>
      <c r="D8" s="359"/>
    </row>
    <row r="9" spans="1:4">
      <c r="A9" s="364"/>
      <c r="B9" s="358" t="s">
        <v>12</v>
      </c>
      <c r="D9" s="359"/>
    </row>
    <row r="10" spans="1:4">
      <c r="A10" s="364"/>
      <c r="B10" s="358" t="s">
        <v>13</v>
      </c>
      <c r="D10" s="359"/>
    </row>
    <row r="11" spans="1:4">
      <c r="A11" s="365"/>
      <c r="B11" s="358" t="s">
        <v>14</v>
      </c>
      <c r="D11" s="359"/>
    </row>
    <row r="12" spans="1:4">
      <c r="A12" s="141" t="s">
        <v>15</v>
      </c>
      <c r="B12" s="362" t="s">
        <v>16</v>
      </c>
    </row>
    <row r="13" spans="1:4">
      <c r="A13" s="366" t="s">
        <v>17</v>
      </c>
      <c r="B13" s="367" t="s">
        <v>18</v>
      </c>
    </row>
    <row r="14" hidden="1"/>
    <row r="15" ht="31" customHeight="1" spans="1:4">
      <c r="A15" s="366" t="s">
        <v>19</v>
      </c>
      <c r="B15" s="368" t="s">
        <v>20</v>
      </c>
    </row>
    <row r="16" spans="1:4">
      <c r="A16" s="366" t="s">
        <v>21</v>
      </c>
      <c r="B16" s="367" t="s">
        <v>22</v>
      </c>
    </row>
    <row r="17" spans="1:2">
      <c r="A17" s="366" t="s">
        <v>23</v>
      </c>
      <c r="B17" s="367" t="s">
        <v>24</v>
      </c>
    </row>
    <row r="18" spans="1:2">
      <c r="A18" s="369"/>
      <c r="B18" s="369"/>
    </row>
    <row r="19" spans="1:2">
      <c r="A19" s="267" t="s">
        <v>25</v>
      </c>
      <c r="B19" s="362" t="s">
        <v>26</v>
      </c>
    </row>
    <row r="20" spans="1:2">
      <c r="A20" s="267"/>
      <c r="B20" s="141" t="s">
        <v>27</v>
      </c>
    </row>
    <row r="21" spans="1:2">
      <c r="A21" s="267"/>
      <c r="B21" s="141" t="s">
        <v>28</v>
      </c>
    </row>
    <row r="22" spans="1:2">
      <c r="A22" s="267"/>
      <c r="B22" s="141" t="s">
        <v>29</v>
      </c>
    </row>
    <row r="23" spans="1:2">
      <c r="A23" s="267"/>
      <c r="B23" s="370" t="s">
        <v>30</v>
      </c>
    </row>
    <row r="24" spans="1:2">
      <c r="A24" s="267"/>
      <c r="B24" s="371" t="s">
        <v>31</v>
      </c>
    </row>
    <row r="25" spans="1:2">
      <c r="A25" s="366" t="s">
        <v>32</v>
      </c>
      <c r="B25" s="366"/>
    </row>
  </sheetData>
  <mergeCells count="7">
    <mergeCell ref="A1:B1"/>
    <mergeCell ref="A25:B25"/>
    <mergeCell ref="A2:A4"/>
    <mergeCell ref="A5:A7"/>
    <mergeCell ref="A8:A11"/>
    <mergeCell ref="A19:A24"/>
    <mergeCell ref="D1:D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95"/>
  <sheetViews>
    <sheetView tabSelected="1" zoomScale="70" zoomScaleNormal="70" workbookViewId="0">
      <selection activeCell="U4" sqref="U4:U18"/>
    </sheetView>
  </sheetViews>
  <sheetFormatPr defaultColWidth="8.89166666666667" defaultRowHeight="13.5"/>
  <cols>
    <col min="1" max="1" width="12.775" customWidth="1"/>
    <col min="2" max="2" width="8.61666666666667" style="231" customWidth="1"/>
    <col min="3" max="3" width="12.5333333333333" customWidth="1"/>
    <col min="4" max="18" width="12.5333333333333" style="231" customWidth="1"/>
    <col min="19" max="19" width="12.5333333333333" style="230" customWidth="1"/>
    <col min="20" max="20" width="25.8833333333333" customWidth="1"/>
    <col min="21" max="21" width="15.5583333333333" style="230" customWidth="1"/>
    <col min="22" max="22" width="3.33333333333333" style="1" customWidth="1"/>
    <col min="23" max="23" width="12.775" customWidth="1"/>
    <col min="24" max="24" width="8.61666666666667" style="231" customWidth="1"/>
    <col min="25" max="25" width="12.5333333333333" customWidth="1"/>
    <col min="26" max="40" width="12.5333333333333" style="231" customWidth="1"/>
    <col min="41" max="41" width="12.5333333333333" style="230" customWidth="1"/>
    <col min="42" max="42" width="25.8833333333333" customWidth="1"/>
    <col min="43" max="43" width="15.5583333333333" style="230" customWidth="1"/>
    <col min="44" max="44" width="3.33333333333333" style="1" customWidth="1"/>
    <col min="45" max="45" width="12.775" customWidth="1"/>
    <col min="46" max="46" width="8.61666666666667" style="231" customWidth="1"/>
    <col min="47" max="47" width="12.5333333333333" customWidth="1"/>
    <col min="48" max="62" width="12.5333333333333" style="231" customWidth="1"/>
    <col min="63" max="63" width="12.5333333333333" style="230" customWidth="1"/>
    <col min="64" max="64" width="25.8833333333333" customWidth="1"/>
    <col min="65" max="65" width="15.5583333333333" style="230" customWidth="1"/>
    <col min="66" max="66" width="3.33333333333333" style="1" customWidth="1"/>
    <col min="67" max="67" width="12.775" customWidth="1"/>
    <col min="68" max="68" width="8.61666666666667" style="231" customWidth="1"/>
    <col min="69" max="69" width="12.5333333333333" customWidth="1"/>
    <col min="70" max="83" width="12.5333333333333" style="231" customWidth="1"/>
    <col min="84" max="84" width="12.5333333333333" style="230" customWidth="1"/>
    <col min="85" max="85" width="25.8833333333333" customWidth="1"/>
    <col min="86" max="86" width="15.5583333333333" style="230" customWidth="1"/>
    <col min="87" max="87" width="3.33333333333333" style="1" customWidth="1"/>
    <col min="88" max="88" width="12.775" customWidth="1"/>
    <col min="89" max="89" width="8.61666666666667" style="231" customWidth="1"/>
    <col min="90" max="103" width="12.5333333333333" style="231" customWidth="1"/>
    <col min="104" max="104" width="25.8833333333333" customWidth="1"/>
    <col min="105" max="105" width="15.5583333333333" style="230" customWidth="1"/>
    <col min="106" max="106" width="3.33333333333333" style="1" customWidth="1"/>
    <col min="107" max="107" width="12.775" customWidth="1"/>
    <col min="108" max="108" width="8.61666666666667" style="231" customWidth="1"/>
    <col min="109" max="122" width="12.5333333333333" style="231" customWidth="1"/>
    <col min="123" max="123" width="23.4" customWidth="1"/>
    <col min="124" max="124" width="15.5583333333333" style="230" customWidth="1"/>
    <col min="142" max="142" width="3.33333333333333" style="1" customWidth="1"/>
  </cols>
  <sheetData>
    <row r="1" customFormat="1" ht="14.25" spans="1:142">
      <c r="A1" s="232" t="s">
        <v>33</v>
      </c>
      <c r="B1" s="233"/>
      <c r="C1" s="234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5"/>
      <c r="V1" s="236"/>
      <c r="W1" s="232" t="s">
        <v>34</v>
      </c>
      <c r="X1" s="233"/>
      <c r="Y1" s="234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3"/>
      <c r="AP1" s="233"/>
      <c r="AQ1" s="235"/>
      <c r="AR1" s="236"/>
      <c r="AS1" s="232" t="s">
        <v>35</v>
      </c>
      <c r="AT1" s="233"/>
      <c r="AU1" s="234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5"/>
      <c r="BN1" s="236"/>
      <c r="BO1" s="232" t="s">
        <v>36</v>
      </c>
      <c r="BP1" s="233"/>
      <c r="BQ1" s="234"/>
      <c r="BR1" s="233"/>
      <c r="BS1" s="233"/>
      <c r="BT1" s="233"/>
      <c r="BU1" s="233"/>
      <c r="BV1" s="233"/>
      <c r="BW1" s="233"/>
      <c r="BX1" s="233"/>
      <c r="BY1" s="233"/>
      <c r="BZ1" s="233"/>
      <c r="CA1" s="233"/>
      <c r="CB1" s="233"/>
      <c r="CC1" s="233"/>
      <c r="CD1" s="233"/>
      <c r="CE1" s="233"/>
      <c r="CF1" s="233"/>
      <c r="CG1" s="233"/>
      <c r="CH1" s="235"/>
      <c r="CI1" s="236"/>
      <c r="CJ1" s="232" t="s">
        <v>37</v>
      </c>
      <c r="CK1" s="233"/>
      <c r="CL1" s="233"/>
      <c r="CM1" s="233"/>
      <c r="CN1" s="233"/>
      <c r="CO1" s="233"/>
      <c r="CP1" s="233"/>
      <c r="CQ1" s="233"/>
      <c r="CR1" s="233"/>
      <c r="CS1" s="233"/>
      <c r="CT1" s="233"/>
      <c r="CU1" s="233"/>
      <c r="CV1" s="233"/>
      <c r="CW1" s="233"/>
      <c r="CX1" s="233"/>
      <c r="CY1" s="233"/>
      <c r="CZ1" s="233"/>
      <c r="DA1" s="235"/>
      <c r="DB1" s="1"/>
      <c r="DC1" s="232" t="s">
        <v>38</v>
      </c>
      <c r="DD1" s="233"/>
      <c r="DE1" s="233"/>
      <c r="DF1" s="233"/>
      <c r="DG1" s="233"/>
      <c r="DH1" s="233"/>
      <c r="DI1" s="233"/>
      <c r="DJ1" s="233"/>
      <c r="DK1" s="233"/>
      <c r="DL1" s="233"/>
      <c r="DM1" s="233"/>
      <c r="DN1" s="233"/>
      <c r="DO1" s="233"/>
      <c r="DP1" s="233"/>
      <c r="DQ1" s="233"/>
      <c r="DR1" s="233"/>
      <c r="DS1" s="233"/>
      <c r="DT1" s="235"/>
      <c r="EL1" s="1"/>
    </row>
    <row r="2" customFormat="1" ht="14.25" spans="1:142">
      <c r="A2" s="237" t="s">
        <v>39</v>
      </c>
      <c r="B2" s="237"/>
      <c r="C2" s="232" t="s">
        <v>40</v>
      </c>
      <c r="D2" s="233"/>
      <c r="E2" s="233"/>
      <c r="F2" s="233"/>
      <c r="G2" s="233"/>
      <c r="H2" s="233"/>
      <c r="I2" s="238"/>
      <c r="J2" s="232" t="s">
        <v>41</v>
      </c>
      <c r="K2" s="233"/>
      <c r="L2" s="233"/>
      <c r="M2" s="238"/>
      <c r="N2" s="232" t="s">
        <v>42</v>
      </c>
      <c r="O2" s="238"/>
      <c r="P2" s="235" t="s">
        <v>43</v>
      </c>
      <c r="Q2" s="235"/>
      <c r="R2" s="235"/>
      <c r="S2" s="239" t="s">
        <v>44</v>
      </c>
      <c r="T2" s="240" t="s">
        <v>45</v>
      </c>
      <c r="U2" s="241" t="s">
        <v>46</v>
      </c>
      <c r="V2" s="236"/>
      <c r="W2" s="237" t="s">
        <v>39</v>
      </c>
      <c r="X2" s="237"/>
      <c r="Y2" s="232" t="s">
        <v>40</v>
      </c>
      <c r="Z2" s="233"/>
      <c r="AA2" s="233"/>
      <c r="AB2" s="233"/>
      <c r="AC2" s="233"/>
      <c r="AD2" s="233"/>
      <c r="AE2" s="238"/>
      <c r="AF2" s="232" t="s">
        <v>41</v>
      </c>
      <c r="AG2" s="233"/>
      <c r="AH2" s="233"/>
      <c r="AI2" s="238"/>
      <c r="AJ2" s="232" t="s">
        <v>42</v>
      </c>
      <c r="AK2" s="238"/>
      <c r="AL2" s="235" t="s">
        <v>43</v>
      </c>
      <c r="AM2" s="235"/>
      <c r="AN2" s="235"/>
      <c r="AO2" s="239" t="s">
        <v>44</v>
      </c>
      <c r="AP2" s="240" t="s">
        <v>45</v>
      </c>
      <c r="AQ2" s="241" t="s">
        <v>46</v>
      </c>
      <c r="AR2" s="236"/>
      <c r="AS2" s="237" t="s">
        <v>39</v>
      </c>
      <c r="AT2" s="237"/>
      <c r="AU2" s="232" t="s">
        <v>40</v>
      </c>
      <c r="AV2" s="233"/>
      <c r="AW2" s="233"/>
      <c r="AX2" s="233"/>
      <c r="AY2" s="233"/>
      <c r="AZ2" s="233"/>
      <c r="BA2" s="238"/>
      <c r="BB2" s="232" t="s">
        <v>41</v>
      </c>
      <c r="BC2" s="233"/>
      <c r="BD2" s="233"/>
      <c r="BE2" s="238"/>
      <c r="BF2" s="232" t="s">
        <v>42</v>
      </c>
      <c r="BG2" s="238"/>
      <c r="BH2" s="235" t="s">
        <v>43</v>
      </c>
      <c r="BI2" s="235"/>
      <c r="BJ2" s="235"/>
      <c r="BK2" s="239" t="s">
        <v>44</v>
      </c>
      <c r="BL2" s="240" t="s">
        <v>45</v>
      </c>
      <c r="BM2" s="241" t="s">
        <v>46</v>
      </c>
      <c r="BN2" s="236"/>
      <c r="BO2" s="237" t="s">
        <v>39</v>
      </c>
      <c r="BP2" s="237"/>
      <c r="BQ2" s="232" t="s">
        <v>40</v>
      </c>
      <c r="BR2" s="233"/>
      <c r="BS2" s="233"/>
      <c r="BT2" s="233"/>
      <c r="BU2" s="233"/>
      <c r="BV2" s="238"/>
      <c r="BW2" s="232" t="s">
        <v>41</v>
      </c>
      <c r="BX2" s="233"/>
      <c r="BY2" s="233"/>
      <c r="BZ2" s="238"/>
      <c r="CA2" s="232" t="s">
        <v>42</v>
      </c>
      <c r="CB2" s="238"/>
      <c r="CC2" s="235" t="s">
        <v>43</v>
      </c>
      <c r="CD2" s="235"/>
      <c r="CE2" s="235"/>
      <c r="CF2" s="239" t="s">
        <v>44</v>
      </c>
      <c r="CG2" s="240" t="s">
        <v>45</v>
      </c>
      <c r="CH2" s="241" t="s">
        <v>46</v>
      </c>
      <c r="CI2" s="236"/>
      <c r="CJ2" s="242" t="s">
        <v>39</v>
      </c>
      <c r="CK2" s="242"/>
      <c r="CL2" s="232" t="s">
        <v>40</v>
      </c>
      <c r="CM2" s="233"/>
      <c r="CN2" s="233"/>
      <c r="CO2" s="233"/>
      <c r="CP2" s="238"/>
      <c r="CQ2" s="232" t="s">
        <v>41</v>
      </c>
      <c r="CR2" s="233"/>
      <c r="CS2" s="233"/>
      <c r="CT2" s="238"/>
      <c r="CU2" s="232" t="s">
        <v>42</v>
      </c>
      <c r="CV2" s="238"/>
      <c r="CW2" s="235" t="s">
        <v>47</v>
      </c>
      <c r="CX2" s="235"/>
      <c r="CY2" s="235"/>
      <c r="CZ2" s="241" t="s">
        <v>45</v>
      </c>
      <c r="DA2" s="241" t="s">
        <v>46</v>
      </c>
      <c r="DB2" s="1"/>
      <c r="DC2" s="237" t="s">
        <v>39</v>
      </c>
      <c r="DD2" s="237"/>
      <c r="DE2" s="232" t="s">
        <v>40</v>
      </c>
      <c r="DF2" s="233"/>
      <c r="DG2" s="233"/>
      <c r="DH2" s="233"/>
      <c r="DI2" s="238"/>
      <c r="DJ2" s="232" t="s">
        <v>41</v>
      </c>
      <c r="DK2" s="233"/>
      <c r="DL2" s="233"/>
      <c r="DM2" s="238"/>
      <c r="DN2" s="232" t="s">
        <v>42</v>
      </c>
      <c r="DO2" s="238"/>
      <c r="DP2" s="235" t="s">
        <v>47</v>
      </c>
      <c r="DQ2" s="235"/>
      <c r="DR2" s="235"/>
      <c r="DS2" s="240" t="s">
        <v>45</v>
      </c>
      <c r="DT2" s="241" t="s">
        <v>46</v>
      </c>
      <c r="EL2" s="1"/>
    </row>
    <row r="3" customFormat="1" ht="14.25" spans="1:142">
      <c r="A3" s="237"/>
      <c r="B3" s="237"/>
      <c r="C3" s="235" t="s">
        <v>48</v>
      </c>
      <c r="D3" s="235" t="s">
        <v>49</v>
      </c>
      <c r="E3" s="235" t="s">
        <v>50</v>
      </c>
      <c r="F3" s="235" t="s">
        <v>51</v>
      </c>
      <c r="G3" s="235" t="s">
        <v>52</v>
      </c>
      <c r="H3" s="235" t="s">
        <v>53</v>
      </c>
      <c r="I3" s="235" t="s">
        <v>54</v>
      </c>
      <c r="J3" s="235" t="s">
        <v>55</v>
      </c>
      <c r="K3" s="235" t="s">
        <v>56</v>
      </c>
      <c r="L3" s="235" t="s">
        <v>57</v>
      </c>
      <c r="M3" s="235" t="s">
        <v>58</v>
      </c>
      <c r="N3" s="235" t="s">
        <v>59</v>
      </c>
      <c r="O3" s="235" t="s">
        <v>60</v>
      </c>
      <c r="P3" s="235" t="s">
        <v>61</v>
      </c>
      <c r="Q3" s="235" t="s">
        <v>62</v>
      </c>
      <c r="R3" s="235" t="s">
        <v>63</v>
      </c>
      <c r="S3" s="239" t="s">
        <v>64</v>
      </c>
      <c r="T3" s="240"/>
      <c r="U3" s="241"/>
      <c r="V3" s="236"/>
      <c r="W3" s="237"/>
      <c r="X3" s="237"/>
      <c r="Y3" s="235" t="s">
        <v>48</v>
      </c>
      <c r="Z3" s="235" t="s">
        <v>49</v>
      </c>
      <c r="AA3" s="235" t="s">
        <v>50</v>
      </c>
      <c r="AB3" s="235" t="s">
        <v>51</v>
      </c>
      <c r="AC3" s="235" t="s">
        <v>52</v>
      </c>
      <c r="AD3" s="235" t="s">
        <v>53</v>
      </c>
      <c r="AE3" s="235" t="s">
        <v>54</v>
      </c>
      <c r="AF3" s="235" t="s">
        <v>55</v>
      </c>
      <c r="AG3" s="235" t="s">
        <v>56</v>
      </c>
      <c r="AH3" s="235" t="s">
        <v>57</v>
      </c>
      <c r="AI3" s="235" t="s">
        <v>65</v>
      </c>
      <c r="AJ3" s="235" t="s">
        <v>59</v>
      </c>
      <c r="AK3" s="235" t="s">
        <v>60</v>
      </c>
      <c r="AL3" s="235" t="s">
        <v>61</v>
      </c>
      <c r="AM3" s="235" t="s">
        <v>62</v>
      </c>
      <c r="AN3" s="235" t="s">
        <v>63</v>
      </c>
      <c r="AO3" s="239" t="s">
        <v>64</v>
      </c>
      <c r="AP3" s="240"/>
      <c r="AQ3" s="241"/>
      <c r="AR3" s="236"/>
      <c r="AS3" s="237"/>
      <c r="AT3" s="237"/>
      <c r="AU3" s="235" t="s">
        <v>48</v>
      </c>
      <c r="AV3" s="235" t="s">
        <v>49</v>
      </c>
      <c r="AW3" s="235" t="s">
        <v>50</v>
      </c>
      <c r="AX3" s="235" t="s">
        <v>51</v>
      </c>
      <c r="AY3" s="235" t="s">
        <v>52</v>
      </c>
      <c r="AZ3" s="235" t="s">
        <v>53</v>
      </c>
      <c r="BA3" s="235" t="s">
        <v>54</v>
      </c>
      <c r="BB3" s="235" t="s">
        <v>55</v>
      </c>
      <c r="BC3" s="235" t="s">
        <v>56</v>
      </c>
      <c r="BD3" s="235" t="s">
        <v>57</v>
      </c>
      <c r="BE3" s="235" t="s">
        <v>65</v>
      </c>
      <c r="BF3" s="235" t="s">
        <v>59</v>
      </c>
      <c r="BG3" s="235" t="s">
        <v>60</v>
      </c>
      <c r="BH3" s="235" t="s">
        <v>61</v>
      </c>
      <c r="BI3" s="235" t="s">
        <v>62</v>
      </c>
      <c r="BJ3" s="235" t="s">
        <v>63</v>
      </c>
      <c r="BK3" s="239" t="s">
        <v>64</v>
      </c>
      <c r="BL3" s="240"/>
      <c r="BM3" s="241"/>
      <c r="BN3" s="236"/>
      <c r="BO3" s="237"/>
      <c r="BP3" s="237"/>
      <c r="BQ3" s="235" t="s">
        <v>48</v>
      </c>
      <c r="BR3" s="235" t="s">
        <v>49</v>
      </c>
      <c r="BS3" s="235" t="s">
        <v>50</v>
      </c>
      <c r="BT3" s="235" t="s">
        <v>51</v>
      </c>
      <c r="BU3" s="235" t="s">
        <v>52</v>
      </c>
      <c r="BV3" s="235" t="s">
        <v>54</v>
      </c>
      <c r="BW3" s="235" t="s">
        <v>55</v>
      </c>
      <c r="BX3" s="235" t="s">
        <v>56</v>
      </c>
      <c r="BY3" s="235" t="s">
        <v>57</v>
      </c>
      <c r="BZ3" s="235" t="s">
        <v>65</v>
      </c>
      <c r="CA3" s="235" t="s">
        <v>59</v>
      </c>
      <c r="CB3" s="235" t="s">
        <v>60</v>
      </c>
      <c r="CC3" s="235" t="s">
        <v>61</v>
      </c>
      <c r="CD3" s="235" t="s">
        <v>62</v>
      </c>
      <c r="CE3" s="235" t="s">
        <v>63</v>
      </c>
      <c r="CF3" s="239" t="s">
        <v>64</v>
      </c>
      <c r="CG3" s="240"/>
      <c r="CH3" s="241"/>
      <c r="CI3" s="236"/>
      <c r="CJ3" s="242"/>
      <c r="CK3" s="242"/>
      <c r="CL3" s="235" t="s">
        <v>49</v>
      </c>
      <c r="CM3" s="235" t="s">
        <v>50</v>
      </c>
      <c r="CN3" s="235" t="s">
        <v>51</v>
      </c>
      <c r="CO3" s="235" t="s">
        <v>52</v>
      </c>
      <c r="CP3" s="235" t="s">
        <v>54</v>
      </c>
      <c r="CQ3" s="235" t="s">
        <v>55</v>
      </c>
      <c r="CR3" s="235" t="s">
        <v>56</v>
      </c>
      <c r="CS3" s="235" t="s">
        <v>57</v>
      </c>
      <c r="CT3" s="235" t="s">
        <v>65</v>
      </c>
      <c r="CU3" s="235" t="s">
        <v>59</v>
      </c>
      <c r="CV3" s="235" t="s">
        <v>60</v>
      </c>
      <c r="CW3" s="235" t="s">
        <v>61</v>
      </c>
      <c r="CX3" s="235" t="s">
        <v>62</v>
      </c>
      <c r="CY3" s="235" t="s">
        <v>63</v>
      </c>
      <c r="CZ3" s="241"/>
      <c r="DA3" s="241"/>
      <c r="DB3" s="1"/>
      <c r="DC3" s="237"/>
      <c r="DD3" s="237"/>
      <c r="DE3" s="235" t="s">
        <v>49</v>
      </c>
      <c r="DF3" s="235" t="s">
        <v>50</v>
      </c>
      <c r="DG3" s="235" t="s">
        <v>51</v>
      </c>
      <c r="DH3" s="235" t="s">
        <v>52</v>
      </c>
      <c r="DI3" s="235" t="s">
        <v>54</v>
      </c>
      <c r="DJ3" s="235" t="s">
        <v>55</v>
      </c>
      <c r="DK3" s="235" t="s">
        <v>56</v>
      </c>
      <c r="DL3" s="235" t="s">
        <v>57</v>
      </c>
      <c r="DM3" s="235" t="s">
        <v>65</v>
      </c>
      <c r="DN3" s="235" t="s">
        <v>59</v>
      </c>
      <c r="DO3" s="235" t="s">
        <v>60</v>
      </c>
      <c r="DP3" s="235" t="s">
        <v>61</v>
      </c>
      <c r="DQ3" s="235" t="s">
        <v>62</v>
      </c>
      <c r="DR3" s="235" t="s">
        <v>63</v>
      </c>
      <c r="DS3" s="240"/>
      <c r="DT3" s="241"/>
      <c r="EL3" s="1"/>
    </row>
    <row r="4" customFormat="1" ht="37" customHeight="1" spans="1:142">
      <c r="A4" s="243" t="str">
        <f>_xlfn.DISPIMG("ID_6703E36CE94D495E962FA29B67E59DDA",1)</f>
        <v>=DISPIMG("ID_6703E36CE94D495E962FA29B67E59DDA",1)</v>
      </c>
      <c r="B4" s="244" t="s">
        <v>66</v>
      </c>
      <c r="C4" s="244"/>
      <c r="D4" s="244">
        <v>501</v>
      </c>
      <c r="E4" s="244">
        <v>22</v>
      </c>
      <c r="F4" s="244">
        <v>4722</v>
      </c>
      <c r="G4" s="244">
        <v>32</v>
      </c>
      <c r="H4" s="244"/>
      <c r="I4" s="244"/>
      <c r="J4" s="244">
        <v>17</v>
      </c>
      <c r="K4" s="244">
        <v>839</v>
      </c>
      <c r="L4" s="244"/>
      <c r="M4" s="244"/>
      <c r="N4" s="244">
        <v>262</v>
      </c>
      <c r="O4" s="244"/>
      <c r="P4" s="245">
        <v>940</v>
      </c>
      <c r="Q4" s="246"/>
      <c r="R4" s="244"/>
      <c r="S4" s="247">
        <v>116</v>
      </c>
      <c r="T4" s="248" t="s">
        <v>67</v>
      </c>
      <c r="U4" s="249">
        <v>28599</v>
      </c>
      <c r="V4" s="236"/>
      <c r="W4" s="250" t="str">
        <f>_xlfn.DISPIMG("ID_D705C1D7EAE44C4BA011D0A425FD2C5B",1)</f>
        <v>=DISPIMG("ID_D705C1D7EAE44C4BA011D0A425FD2C5B",1)</v>
      </c>
      <c r="X4" s="244" t="s">
        <v>66</v>
      </c>
      <c r="Y4" s="244">
        <v>166</v>
      </c>
      <c r="Z4" s="244">
        <v>2154</v>
      </c>
      <c r="AA4" s="244">
        <v>57</v>
      </c>
      <c r="AB4" s="244">
        <v>310</v>
      </c>
      <c r="AC4" s="244">
        <v>1</v>
      </c>
      <c r="AD4" s="244">
        <v>10</v>
      </c>
      <c r="AE4" s="244"/>
      <c r="AF4" s="244">
        <v>983</v>
      </c>
      <c r="AG4" s="244">
        <v>294</v>
      </c>
      <c r="AH4" s="244"/>
      <c r="AI4" s="244"/>
      <c r="AJ4" s="244">
        <v>81</v>
      </c>
      <c r="AK4" s="244"/>
      <c r="AL4" s="245">
        <v>2347</v>
      </c>
      <c r="AM4" s="246"/>
      <c r="AN4" s="244"/>
      <c r="AO4" s="247">
        <v>3</v>
      </c>
      <c r="AP4" s="248" t="s">
        <v>68</v>
      </c>
      <c r="AQ4" s="249">
        <v>18016</v>
      </c>
      <c r="AR4" s="236"/>
      <c r="AS4" s="250" t="str">
        <f>_xlfn.DISPIMG("ID_D705C1D7EAE44C4BA011D0A425FD2C5B",1)</f>
        <v>=DISPIMG("ID_D705C1D7EAE44C4BA011D0A425FD2C5B",1)</v>
      </c>
      <c r="AT4" s="244" t="s">
        <v>66</v>
      </c>
      <c r="AU4" s="244">
        <v>125</v>
      </c>
      <c r="AV4" s="244">
        <v>3635</v>
      </c>
      <c r="AW4" s="244">
        <v>65</v>
      </c>
      <c r="AX4" s="244">
        <v>722</v>
      </c>
      <c r="AY4" s="244"/>
      <c r="AZ4" s="244"/>
      <c r="BA4" s="244"/>
      <c r="BB4" s="244">
        <v>1037</v>
      </c>
      <c r="BC4" s="244">
        <v>370</v>
      </c>
      <c r="BD4" s="244"/>
      <c r="BE4" s="244"/>
      <c r="BF4" s="244">
        <v>245</v>
      </c>
      <c r="BG4" s="244"/>
      <c r="BH4" s="245">
        <v>3443</v>
      </c>
      <c r="BI4" s="246"/>
      <c r="BJ4" s="244"/>
      <c r="BK4" s="247">
        <v>10</v>
      </c>
      <c r="BL4" s="248" t="s">
        <v>69</v>
      </c>
      <c r="BM4" s="249">
        <v>23489</v>
      </c>
      <c r="BN4" s="236"/>
      <c r="BO4" s="250" t="str">
        <f>_xlfn.DISPIMG("ID_D705C1D7EAE44C4BA011D0A425FD2C5B",1)</f>
        <v>=DISPIMG("ID_D705C1D7EAE44C4BA011D0A425FD2C5B",1)</v>
      </c>
      <c r="BP4" s="244" t="s">
        <v>66</v>
      </c>
      <c r="BQ4" s="244">
        <v>15</v>
      </c>
      <c r="BR4" s="244">
        <v>4178</v>
      </c>
      <c r="BS4" s="244">
        <v>48</v>
      </c>
      <c r="BT4" s="244">
        <v>570</v>
      </c>
      <c r="BU4" s="244">
        <v>8</v>
      </c>
      <c r="BV4" s="244"/>
      <c r="BW4" s="244">
        <v>1684</v>
      </c>
      <c r="BX4" s="244">
        <v>351</v>
      </c>
      <c r="BY4" s="244"/>
      <c r="BZ4" s="244"/>
      <c r="CA4" s="244">
        <v>204</v>
      </c>
      <c r="CB4" s="244"/>
      <c r="CC4" s="245">
        <v>3822</v>
      </c>
      <c r="CD4" s="246"/>
      <c r="CE4" s="244"/>
      <c r="CF4" s="247">
        <v>3</v>
      </c>
      <c r="CG4" s="248" t="s">
        <v>70</v>
      </c>
      <c r="CH4" s="249">
        <v>23490</v>
      </c>
      <c r="CI4" s="236"/>
      <c r="CJ4" s="250" t="str">
        <f>_xlfn.DISPIMG("ID_D705C1D7EAE44C4BA011D0A425FD2C5B",1)</f>
        <v>=DISPIMG("ID_D705C1D7EAE44C4BA011D0A425FD2C5B",1)</v>
      </c>
      <c r="CK4" s="244" t="s">
        <v>66</v>
      </c>
      <c r="CL4" s="244">
        <v>4029</v>
      </c>
      <c r="CM4" s="244">
        <v>156</v>
      </c>
      <c r="CN4" s="244">
        <v>633</v>
      </c>
      <c r="CO4" s="244">
        <v>2</v>
      </c>
      <c r="CP4" s="244"/>
      <c r="CQ4" s="244">
        <v>1044</v>
      </c>
      <c r="CR4" s="244">
        <v>321</v>
      </c>
      <c r="CS4" s="244"/>
      <c r="CT4" s="244"/>
      <c r="CU4" s="244">
        <v>381</v>
      </c>
      <c r="CV4" s="244"/>
      <c r="CW4" s="244"/>
      <c r="CX4" s="244">
        <v>7</v>
      </c>
      <c r="CY4" s="244"/>
      <c r="CZ4" s="251" t="s">
        <v>71</v>
      </c>
      <c r="DA4" s="249">
        <v>18022</v>
      </c>
      <c r="DB4" s="1"/>
      <c r="DC4" s="250" t="str">
        <f>_xlfn.DISPIMG("ID_6703E36CE94D495E962FA29B67E59DDA",1)</f>
        <v>=DISPIMG("ID_6703E36CE94D495E962FA29B67E59DDA",1)</v>
      </c>
      <c r="DD4" s="244" t="s">
        <v>66</v>
      </c>
      <c r="DE4" s="244">
        <v>637</v>
      </c>
      <c r="DF4" s="244">
        <v>55</v>
      </c>
      <c r="DG4" s="244">
        <v>4227</v>
      </c>
      <c r="DH4" s="244">
        <v>76</v>
      </c>
      <c r="DI4" s="244"/>
      <c r="DJ4" s="244">
        <v>11</v>
      </c>
      <c r="DK4" s="244">
        <v>856</v>
      </c>
      <c r="DL4" s="244"/>
      <c r="DM4" s="244"/>
      <c r="DN4" s="244">
        <v>245</v>
      </c>
      <c r="DO4" s="244"/>
      <c r="DP4" s="244"/>
      <c r="DQ4" s="244">
        <v>19</v>
      </c>
      <c r="DR4" s="244"/>
      <c r="DS4" s="251" t="s">
        <v>72</v>
      </c>
      <c r="DT4" s="249">
        <v>19270</v>
      </c>
      <c r="EL4" s="1"/>
    </row>
    <row r="5" customFormat="1" ht="37" customHeight="1" spans="1:142">
      <c r="A5" s="252"/>
      <c r="B5" s="244" t="s">
        <v>73</v>
      </c>
      <c r="C5" s="244"/>
      <c r="D5" s="244">
        <v>80</v>
      </c>
      <c r="E5" s="244">
        <v>4</v>
      </c>
      <c r="F5" s="244">
        <v>899</v>
      </c>
      <c r="G5" s="244">
        <v>3</v>
      </c>
      <c r="H5" s="244"/>
      <c r="I5" s="244"/>
      <c r="J5" s="244">
        <v>6</v>
      </c>
      <c r="K5" s="244">
        <v>177</v>
      </c>
      <c r="L5" s="244"/>
      <c r="M5" s="244"/>
      <c r="N5" s="244">
        <v>47</v>
      </c>
      <c r="O5" s="244"/>
      <c r="P5" s="253"/>
      <c r="Q5" s="254"/>
      <c r="R5" s="244"/>
      <c r="S5" s="247">
        <v>20</v>
      </c>
      <c r="T5" s="255"/>
      <c r="U5" s="256"/>
      <c r="V5" s="236"/>
      <c r="W5" s="257"/>
      <c r="X5" s="244" t="s">
        <v>73</v>
      </c>
      <c r="Y5" s="244">
        <v>36</v>
      </c>
      <c r="Z5" s="244">
        <v>468</v>
      </c>
      <c r="AA5" s="244">
        <v>6</v>
      </c>
      <c r="AB5" s="244">
        <v>104</v>
      </c>
      <c r="AC5" s="244">
        <v>1</v>
      </c>
      <c r="AD5" s="244">
        <v>4</v>
      </c>
      <c r="AE5" s="244"/>
      <c r="AF5" s="244">
        <v>281</v>
      </c>
      <c r="AG5" s="244">
        <v>80</v>
      </c>
      <c r="AH5" s="244"/>
      <c r="AI5" s="244"/>
      <c r="AJ5" s="244">
        <v>22</v>
      </c>
      <c r="AK5" s="244"/>
      <c r="AL5" s="253"/>
      <c r="AM5" s="254"/>
      <c r="AN5" s="244"/>
      <c r="AO5" s="247">
        <v>1</v>
      </c>
      <c r="AP5" s="255"/>
      <c r="AQ5" s="256"/>
      <c r="AR5" s="236"/>
      <c r="AS5" s="257"/>
      <c r="AT5" s="244" t="s">
        <v>73</v>
      </c>
      <c r="AU5" s="244">
        <v>35</v>
      </c>
      <c r="AV5" s="244">
        <v>1009</v>
      </c>
      <c r="AW5" s="244">
        <v>21</v>
      </c>
      <c r="AX5" s="244">
        <v>227</v>
      </c>
      <c r="AY5" s="244"/>
      <c r="AZ5" s="244"/>
      <c r="BA5" s="244"/>
      <c r="BB5" s="244">
        <v>409</v>
      </c>
      <c r="BC5" s="244">
        <v>99</v>
      </c>
      <c r="BD5" s="244"/>
      <c r="BE5" s="244"/>
      <c r="BF5" s="244">
        <v>59</v>
      </c>
      <c r="BG5" s="244"/>
      <c r="BH5" s="253"/>
      <c r="BI5" s="254"/>
      <c r="BJ5" s="244"/>
      <c r="BK5" s="247">
        <v>4</v>
      </c>
      <c r="BL5" s="255"/>
      <c r="BM5" s="256"/>
      <c r="BN5" s="236"/>
      <c r="BO5" s="257"/>
      <c r="BP5" s="244" t="s">
        <v>73</v>
      </c>
      <c r="BQ5" s="244">
        <v>2</v>
      </c>
      <c r="BR5" s="244">
        <v>1166</v>
      </c>
      <c r="BS5" s="244">
        <v>21</v>
      </c>
      <c r="BT5" s="244">
        <v>148</v>
      </c>
      <c r="BU5" s="244">
        <v>3</v>
      </c>
      <c r="BV5" s="244"/>
      <c r="BW5" s="244">
        <v>536</v>
      </c>
      <c r="BX5" s="244">
        <v>105</v>
      </c>
      <c r="BY5" s="244"/>
      <c r="BZ5" s="244"/>
      <c r="CA5" s="244">
        <v>65</v>
      </c>
      <c r="CB5" s="244"/>
      <c r="CC5" s="253"/>
      <c r="CD5" s="254"/>
      <c r="CE5" s="244"/>
      <c r="CF5" s="247">
        <v>0</v>
      </c>
      <c r="CG5" s="255"/>
      <c r="CH5" s="256"/>
      <c r="CI5" s="236"/>
      <c r="CJ5" s="257"/>
      <c r="CK5" s="244" t="s">
        <v>73</v>
      </c>
      <c r="CL5" s="244">
        <v>1042</v>
      </c>
      <c r="CM5" s="244">
        <v>36</v>
      </c>
      <c r="CN5" s="244">
        <v>184</v>
      </c>
      <c r="CO5" s="244">
        <v>2</v>
      </c>
      <c r="CP5" s="244"/>
      <c r="CQ5" s="244">
        <v>432</v>
      </c>
      <c r="CR5" s="244">
        <v>108</v>
      </c>
      <c r="CS5" s="244"/>
      <c r="CT5" s="244"/>
      <c r="CU5" s="244">
        <v>83</v>
      </c>
      <c r="CV5" s="244"/>
      <c r="CW5" s="244"/>
      <c r="CX5" s="244">
        <v>2</v>
      </c>
      <c r="CY5" s="244"/>
      <c r="CZ5" s="251"/>
      <c r="DA5" s="256"/>
      <c r="DB5" s="1"/>
      <c r="DC5" s="257"/>
      <c r="DD5" s="244" t="s">
        <v>73</v>
      </c>
      <c r="DE5" s="244">
        <v>102</v>
      </c>
      <c r="DF5" s="244">
        <v>14</v>
      </c>
      <c r="DG5" s="244">
        <v>829</v>
      </c>
      <c r="DH5" s="244">
        <v>25</v>
      </c>
      <c r="DI5" s="244"/>
      <c r="DJ5" s="244">
        <v>6</v>
      </c>
      <c r="DK5" s="244">
        <v>238</v>
      </c>
      <c r="DL5" s="244"/>
      <c r="DM5" s="244"/>
      <c r="DN5" s="244">
        <v>58</v>
      </c>
      <c r="DO5" s="244"/>
      <c r="DP5" s="244"/>
      <c r="DQ5" s="244">
        <v>1</v>
      </c>
      <c r="DR5" s="244"/>
      <c r="DS5" s="251"/>
      <c r="DT5" s="256"/>
      <c r="EL5" s="1"/>
    </row>
    <row r="6" customFormat="1" ht="37" customHeight="1" spans="1:142">
      <c r="A6" s="258" t="s">
        <v>74</v>
      </c>
      <c r="B6" s="259" t="s">
        <v>75</v>
      </c>
      <c r="C6" s="259"/>
      <c r="D6" s="259">
        <v>421</v>
      </c>
      <c r="E6" s="259">
        <v>18</v>
      </c>
      <c r="F6" s="259">
        <v>3823</v>
      </c>
      <c r="G6" s="259">
        <v>29</v>
      </c>
      <c r="H6" s="259"/>
      <c r="I6" s="259"/>
      <c r="J6" s="259">
        <v>11</v>
      </c>
      <c r="K6" s="259">
        <v>662</v>
      </c>
      <c r="L6" s="259"/>
      <c r="M6" s="259"/>
      <c r="N6" s="259">
        <v>215</v>
      </c>
      <c r="O6" s="259"/>
      <c r="P6" s="253"/>
      <c r="Q6" s="254"/>
      <c r="R6" s="259"/>
      <c r="S6" s="259">
        <v>96</v>
      </c>
      <c r="T6" s="255"/>
      <c r="U6" s="256"/>
      <c r="V6" s="236"/>
      <c r="W6" s="372" t="s">
        <v>76</v>
      </c>
      <c r="X6" s="259" t="s">
        <v>75</v>
      </c>
      <c r="Y6" s="259">
        <v>130</v>
      </c>
      <c r="Z6" s="259">
        <v>1686</v>
      </c>
      <c r="AA6" s="259">
        <v>51</v>
      </c>
      <c r="AB6" s="259">
        <v>206</v>
      </c>
      <c r="AC6" s="259">
        <v>0</v>
      </c>
      <c r="AD6" s="259">
        <v>6</v>
      </c>
      <c r="AE6" s="259"/>
      <c r="AF6" s="259">
        <v>702</v>
      </c>
      <c r="AG6" s="259">
        <v>214</v>
      </c>
      <c r="AH6" s="259"/>
      <c r="AI6" s="259"/>
      <c r="AJ6" s="259">
        <v>59</v>
      </c>
      <c r="AK6" s="259"/>
      <c r="AL6" s="253"/>
      <c r="AM6" s="254"/>
      <c r="AN6" s="259"/>
      <c r="AO6" s="259">
        <v>2</v>
      </c>
      <c r="AP6" s="255"/>
      <c r="AQ6" s="256"/>
      <c r="AR6" s="236"/>
      <c r="AS6" s="372" t="s">
        <v>76</v>
      </c>
      <c r="AT6" s="259" t="s">
        <v>75</v>
      </c>
      <c r="AU6" s="259">
        <v>90</v>
      </c>
      <c r="AV6" s="259">
        <v>2626</v>
      </c>
      <c r="AW6" s="259">
        <v>44</v>
      </c>
      <c r="AX6" s="259">
        <v>495</v>
      </c>
      <c r="AY6" s="259"/>
      <c r="AZ6" s="259"/>
      <c r="BA6" s="259"/>
      <c r="BB6" s="259">
        <v>628</v>
      </c>
      <c r="BC6" s="259">
        <v>271</v>
      </c>
      <c r="BD6" s="259"/>
      <c r="BE6" s="259"/>
      <c r="BF6" s="259">
        <v>186</v>
      </c>
      <c r="BG6" s="259"/>
      <c r="BH6" s="253"/>
      <c r="BI6" s="254"/>
      <c r="BJ6" s="259"/>
      <c r="BK6" s="259">
        <v>6</v>
      </c>
      <c r="BL6" s="255"/>
      <c r="BM6" s="256"/>
      <c r="BN6" s="236"/>
      <c r="BO6" s="372" t="s">
        <v>76</v>
      </c>
      <c r="BP6" s="259" t="s">
        <v>75</v>
      </c>
      <c r="BQ6" s="259">
        <v>13</v>
      </c>
      <c r="BR6" s="259">
        <v>3012</v>
      </c>
      <c r="BS6" s="259">
        <v>27</v>
      </c>
      <c r="BT6" s="259">
        <v>422</v>
      </c>
      <c r="BU6" s="259">
        <v>5</v>
      </c>
      <c r="BV6" s="259"/>
      <c r="BW6" s="259">
        <v>1148</v>
      </c>
      <c r="BX6" s="259">
        <v>246</v>
      </c>
      <c r="BY6" s="259"/>
      <c r="BZ6" s="259"/>
      <c r="CA6" s="259">
        <v>139</v>
      </c>
      <c r="CB6" s="259"/>
      <c r="CC6" s="253"/>
      <c r="CD6" s="254"/>
      <c r="CE6" s="259"/>
      <c r="CF6" s="259">
        <v>3</v>
      </c>
      <c r="CG6" s="255"/>
      <c r="CH6" s="256"/>
      <c r="CI6" s="236"/>
      <c r="CJ6" s="372" t="s">
        <v>76</v>
      </c>
      <c r="CK6" s="259" t="s">
        <v>75</v>
      </c>
      <c r="CL6" s="259">
        <v>2987</v>
      </c>
      <c r="CM6" s="259">
        <v>120</v>
      </c>
      <c r="CN6" s="259">
        <v>449</v>
      </c>
      <c r="CO6" s="259">
        <v>0</v>
      </c>
      <c r="CP6" s="259"/>
      <c r="CQ6" s="259">
        <v>612</v>
      </c>
      <c r="CR6" s="259">
        <v>213</v>
      </c>
      <c r="CS6" s="259"/>
      <c r="CT6" s="259"/>
      <c r="CU6" s="259">
        <v>298</v>
      </c>
      <c r="CV6" s="259"/>
      <c r="CW6" s="259"/>
      <c r="CX6" s="259">
        <v>5</v>
      </c>
      <c r="CY6" s="259"/>
      <c r="CZ6" s="251"/>
      <c r="DA6" s="256"/>
      <c r="DB6" s="1"/>
      <c r="DC6" s="259" t="s">
        <v>74</v>
      </c>
      <c r="DD6" s="259" t="s">
        <v>75</v>
      </c>
      <c r="DE6" s="259">
        <v>535</v>
      </c>
      <c r="DF6" s="259">
        <v>41</v>
      </c>
      <c r="DG6" s="259">
        <v>3398</v>
      </c>
      <c r="DH6" s="259">
        <v>51</v>
      </c>
      <c r="DI6" s="259"/>
      <c r="DJ6" s="259">
        <v>5</v>
      </c>
      <c r="DK6" s="259">
        <v>618</v>
      </c>
      <c r="DL6" s="259"/>
      <c r="DM6" s="259"/>
      <c r="DN6" s="259">
        <v>187</v>
      </c>
      <c r="DO6" s="259"/>
      <c r="DP6" s="259"/>
      <c r="DQ6" s="259">
        <v>18</v>
      </c>
      <c r="DR6" s="259"/>
      <c r="DS6" s="251"/>
      <c r="DT6" s="256"/>
      <c r="EL6" s="1"/>
    </row>
    <row r="7" customFormat="1" ht="37" customHeight="1" spans="1:142">
      <c r="A7" s="243" t="str">
        <f>_xlfn.DISPIMG("ID_D705C1D7EAE44C4BA011D0A425FD2C5B",1)</f>
        <v>=DISPIMG("ID_D705C1D7EAE44C4BA011D0A425FD2C5B",1)</v>
      </c>
      <c r="B7" s="244" t="s">
        <v>66</v>
      </c>
      <c r="C7" s="244">
        <v>211</v>
      </c>
      <c r="D7" s="244">
        <v>2355</v>
      </c>
      <c r="E7" s="244">
        <v>42</v>
      </c>
      <c r="F7" s="244">
        <v>460</v>
      </c>
      <c r="G7" s="244"/>
      <c r="H7" s="244"/>
      <c r="I7" s="244"/>
      <c r="J7" s="244">
        <v>1110</v>
      </c>
      <c r="K7" s="244">
        <v>479</v>
      </c>
      <c r="L7" s="244"/>
      <c r="M7" s="244">
        <v>9</v>
      </c>
      <c r="N7" s="244">
        <v>65</v>
      </c>
      <c r="O7" s="244"/>
      <c r="P7" s="245">
        <v>2584</v>
      </c>
      <c r="Q7" s="246"/>
      <c r="R7" s="244"/>
      <c r="S7" s="247">
        <v>2</v>
      </c>
      <c r="T7" s="248" t="s">
        <v>77</v>
      </c>
      <c r="U7" s="256"/>
      <c r="V7" s="236"/>
      <c r="W7" s="250" t="str">
        <f>_xlfn.DISPIMG("ID_6703E36CE94D495E962FA29B67E59DDA",1)</f>
        <v>=DISPIMG("ID_6703E36CE94D495E962FA29B67E59DDA",1)</v>
      </c>
      <c r="X7" s="244" t="s">
        <v>66</v>
      </c>
      <c r="Y7" s="244"/>
      <c r="Z7" s="244">
        <v>313</v>
      </c>
      <c r="AA7" s="244">
        <v>17</v>
      </c>
      <c r="AB7" s="244">
        <v>2043</v>
      </c>
      <c r="AC7" s="244"/>
      <c r="AD7" s="244"/>
      <c r="AE7" s="244"/>
      <c r="AF7" s="244">
        <v>3</v>
      </c>
      <c r="AG7" s="244">
        <v>642</v>
      </c>
      <c r="AH7" s="244"/>
      <c r="AI7" s="244"/>
      <c r="AJ7" s="244">
        <v>125</v>
      </c>
      <c r="AK7" s="244"/>
      <c r="AL7" s="245">
        <v>475</v>
      </c>
      <c r="AM7" s="246"/>
      <c r="AN7" s="244"/>
      <c r="AO7" s="247">
        <v>17</v>
      </c>
      <c r="AP7" s="248" t="s">
        <v>78</v>
      </c>
      <c r="AQ7" s="256"/>
      <c r="AR7" s="236"/>
      <c r="AS7" s="250" t="str">
        <f>_xlfn.DISPIMG("ID_6703E36CE94D495E962FA29B67E59DDA",1)</f>
        <v>=DISPIMG("ID_6703E36CE94D495E962FA29B67E59DDA",1)</v>
      </c>
      <c r="AT7" s="244" t="s">
        <v>66</v>
      </c>
      <c r="AU7" s="244"/>
      <c r="AV7" s="244">
        <v>548</v>
      </c>
      <c r="AW7" s="244">
        <v>24</v>
      </c>
      <c r="AX7" s="244">
        <v>2266</v>
      </c>
      <c r="AY7" s="244">
        <v>22</v>
      </c>
      <c r="AZ7" s="244"/>
      <c r="BA7" s="244"/>
      <c r="BB7" s="244">
        <v>3</v>
      </c>
      <c r="BC7" s="244">
        <v>934</v>
      </c>
      <c r="BD7" s="244"/>
      <c r="BE7" s="244"/>
      <c r="BF7" s="244">
        <v>170</v>
      </c>
      <c r="BG7" s="244"/>
      <c r="BH7" s="245">
        <v>579</v>
      </c>
      <c r="BI7" s="246"/>
      <c r="BJ7" s="244"/>
      <c r="BK7" s="247">
        <v>14</v>
      </c>
      <c r="BL7" s="248" t="s">
        <v>79</v>
      </c>
      <c r="BM7" s="256"/>
      <c r="BN7" s="236"/>
      <c r="BO7" s="250" t="str">
        <f>_xlfn.DISPIMG("ID_6703E36CE94D495E962FA29B67E59DDA",1)</f>
        <v>=DISPIMG("ID_6703E36CE94D495E962FA29B67E59DDA",1)</v>
      </c>
      <c r="BP7" s="244" t="s">
        <v>66</v>
      </c>
      <c r="BQ7" s="244"/>
      <c r="BR7" s="244">
        <v>522</v>
      </c>
      <c r="BS7" s="244">
        <v>17</v>
      </c>
      <c r="BT7" s="244">
        <v>2216</v>
      </c>
      <c r="BU7" s="244">
        <v>22</v>
      </c>
      <c r="BV7" s="244"/>
      <c r="BW7" s="244">
        <v>20</v>
      </c>
      <c r="BX7" s="244">
        <v>896</v>
      </c>
      <c r="BY7" s="244"/>
      <c r="BZ7" s="244"/>
      <c r="CA7" s="244">
        <v>167</v>
      </c>
      <c r="CB7" s="244"/>
      <c r="CC7" s="245">
        <v>573</v>
      </c>
      <c r="CD7" s="246"/>
      <c r="CE7" s="244"/>
      <c r="CF7" s="247">
        <v>19</v>
      </c>
      <c r="CG7" s="248" t="s">
        <v>80</v>
      </c>
      <c r="CH7" s="256"/>
      <c r="CI7" s="236"/>
      <c r="CJ7" s="250" t="str">
        <f>_xlfn.DISPIMG("ID_6703E36CE94D495E962FA29B67E59DDA",1)</f>
        <v>=DISPIMG("ID_6703E36CE94D495E962FA29B67E59DDA",1)</v>
      </c>
      <c r="CK7" s="244" t="s">
        <v>66</v>
      </c>
      <c r="CL7" s="244">
        <v>526</v>
      </c>
      <c r="CM7" s="244">
        <v>40</v>
      </c>
      <c r="CN7" s="244">
        <v>3297</v>
      </c>
      <c r="CO7" s="244">
        <v>16</v>
      </c>
      <c r="CP7" s="244"/>
      <c r="CQ7" s="244">
        <v>9</v>
      </c>
      <c r="CR7" s="244">
        <v>750</v>
      </c>
      <c r="CS7" s="244"/>
      <c r="CT7" s="244"/>
      <c r="CU7" s="244">
        <v>181</v>
      </c>
      <c r="CV7" s="244"/>
      <c r="CW7" s="244"/>
      <c r="CX7" s="244">
        <v>17</v>
      </c>
      <c r="CY7" s="244"/>
      <c r="CZ7" s="251" t="s">
        <v>81</v>
      </c>
      <c r="DA7" s="256"/>
      <c r="DB7" s="1"/>
      <c r="DC7" s="250" t="str">
        <f>_xlfn.DISPIMG("ID_D705C1D7EAE44C4BA011D0A425FD2C5B",1)</f>
        <v>=DISPIMG("ID_D705C1D7EAE44C4BA011D0A425FD2C5B",1)</v>
      </c>
      <c r="DD7" s="244" t="s">
        <v>66</v>
      </c>
      <c r="DE7" s="244">
        <v>2944</v>
      </c>
      <c r="DF7" s="244">
        <v>151</v>
      </c>
      <c r="DG7" s="244">
        <v>554</v>
      </c>
      <c r="DH7" s="244">
        <v>6</v>
      </c>
      <c r="DI7" s="244"/>
      <c r="DJ7" s="244">
        <v>1532</v>
      </c>
      <c r="DK7" s="244">
        <v>400</v>
      </c>
      <c r="DL7" s="244"/>
      <c r="DM7" s="244"/>
      <c r="DN7" s="244">
        <v>394</v>
      </c>
      <c r="DO7" s="244"/>
      <c r="DP7" s="244">
        <v>1</v>
      </c>
      <c r="DQ7" s="244">
        <v>10</v>
      </c>
      <c r="DR7" s="244"/>
      <c r="DS7" s="251" t="s">
        <v>82</v>
      </c>
      <c r="DT7" s="256"/>
      <c r="EL7" s="1"/>
    </row>
    <row r="8" customFormat="1" ht="37" customHeight="1" spans="1:142">
      <c r="A8" s="252"/>
      <c r="B8" s="244" t="s">
        <v>73</v>
      </c>
      <c r="C8" s="244">
        <v>84</v>
      </c>
      <c r="D8" s="244">
        <v>659</v>
      </c>
      <c r="E8" s="244">
        <v>14</v>
      </c>
      <c r="F8" s="244">
        <v>145</v>
      </c>
      <c r="G8" s="244"/>
      <c r="H8" s="244"/>
      <c r="I8" s="244"/>
      <c r="J8" s="244">
        <v>403</v>
      </c>
      <c r="K8" s="244">
        <v>136</v>
      </c>
      <c r="L8" s="244"/>
      <c r="M8" s="244">
        <v>4</v>
      </c>
      <c r="N8" s="244">
        <v>22</v>
      </c>
      <c r="O8" s="244"/>
      <c r="P8" s="253"/>
      <c r="Q8" s="254"/>
      <c r="R8" s="244"/>
      <c r="S8" s="247">
        <v>1</v>
      </c>
      <c r="T8" s="255"/>
      <c r="U8" s="256"/>
      <c r="V8" s="236"/>
      <c r="W8" s="257"/>
      <c r="X8" s="244" t="s">
        <v>73</v>
      </c>
      <c r="Y8" s="244"/>
      <c r="Z8" s="244">
        <v>57</v>
      </c>
      <c r="AA8" s="244">
        <v>4</v>
      </c>
      <c r="AB8" s="244">
        <v>299</v>
      </c>
      <c r="AC8" s="244"/>
      <c r="AD8" s="244"/>
      <c r="AE8" s="244"/>
      <c r="AF8" s="244">
        <v>1</v>
      </c>
      <c r="AG8" s="244">
        <v>118</v>
      </c>
      <c r="AH8" s="244"/>
      <c r="AI8" s="244"/>
      <c r="AJ8" s="244">
        <v>22</v>
      </c>
      <c r="AK8" s="244"/>
      <c r="AL8" s="253"/>
      <c r="AM8" s="254"/>
      <c r="AN8" s="244"/>
      <c r="AO8" s="247">
        <v>3</v>
      </c>
      <c r="AP8" s="255"/>
      <c r="AQ8" s="256"/>
      <c r="AR8" s="236"/>
      <c r="AS8" s="257"/>
      <c r="AT8" s="244" t="s">
        <v>73</v>
      </c>
      <c r="AU8" s="244"/>
      <c r="AV8" s="244">
        <v>78</v>
      </c>
      <c r="AW8" s="244">
        <v>3</v>
      </c>
      <c r="AX8" s="244">
        <v>420</v>
      </c>
      <c r="AY8" s="244">
        <v>6</v>
      </c>
      <c r="AZ8" s="244"/>
      <c r="BA8" s="244"/>
      <c r="BB8" s="244">
        <v>2</v>
      </c>
      <c r="BC8" s="244">
        <v>216</v>
      </c>
      <c r="BD8" s="244"/>
      <c r="BE8" s="244"/>
      <c r="BF8" s="244">
        <v>30</v>
      </c>
      <c r="BG8" s="244"/>
      <c r="BH8" s="253"/>
      <c r="BI8" s="254"/>
      <c r="BJ8" s="244"/>
      <c r="BK8" s="247">
        <v>2</v>
      </c>
      <c r="BL8" s="255"/>
      <c r="BM8" s="256"/>
      <c r="BN8" s="236"/>
      <c r="BO8" s="257"/>
      <c r="BP8" s="244" t="s">
        <v>73</v>
      </c>
      <c r="BQ8" s="244"/>
      <c r="BR8" s="244">
        <v>90</v>
      </c>
      <c r="BS8" s="244">
        <v>0</v>
      </c>
      <c r="BT8" s="244">
        <v>430</v>
      </c>
      <c r="BU8" s="244">
        <v>2</v>
      </c>
      <c r="BV8" s="244"/>
      <c r="BW8" s="244">
        <v>10</v>
      </c>
      <c r="BX8" s="244">
        <v>208</v>
      </c>
      <c r="BY8" s="244"/>
      <c r="BZ8" s="244"/>
      <c r="CA8" s="244">
        <v>25</v>
      </c>
      <c r="CB8" s="244"/>
      <c r="CC8" s="253"/>
      <c r="CD8" s="254"/>
      <c r="CE8" s="244"/>
      <c r="CF8" s="247">
        <v>7</v>
      </c>
      <c r="CG8" s="255"/>
      <c r="CH8" s="256"/>
      <c r="CI8" s="236"/>
      <c r="CJ8" s="257"/>
      <c r="CK8" s="244" t="s">
        <v>73</v>
      </c>
      <c r="CL8" s="244">
        <v>98</v>
      </c>
      <c r="CM8" s="244">
        <v>7</v>
      </c>
      <c r="CN8" s="244">
        <v>577</v>
      </c>
      <c r="CO8" s="244">
        <v>5</v>
      </c>
      <c r="CP8" s="244"/>
      <c r="CQ8" s="244">
        <v>2</v>
      </c>
      <c r="CR8" s="244">
        <v>217</v>
      </c>
      <c r="CS8" s="244"/>
      <c r="CT8" s="244"/>
      <c r="CU8" s="244">
        <v>47</v>
      </c>
      <c r="CV8" s="244"/>
      <c r="CW8" s="244"/>
      <c r="CX8" s="244">
        <v>8</v>
      </c>
      <c r="CY8" s="244"/>
      <c r="CZ8" s="251"/>
      <c r="DA8" s="256"/>
      <c r="DB8" s="1"/>
      <c r="DC8" s="257"/>
      <c r="DD8" s="244" t="s">
        <v>73</v>
      </c>
      <c r="DE8" s="244">
        <v>713</v>
      </c>
      <c r="DF8" s="244">
        <v>29</v>
      </c>
      <c r="DG8" s="244">
        <v>147</v>
      </c>
      <c r="DH8" s="244">
        <v>3</v>
      </c>
      <c r="DI8" s="244"/>
      <c r="DJ8" s="244">
        <v>498</v>
      </c>
      <c r="DK8" s="244">
        <v>117</v>
      </c>
      <c r="DL8" s="244"/>
      <c r="DM8" s="244"/>
      <c r="DN8" s="244">
        <v>95</v>
      </c>
      <c r="DO8" s="244"/>
      <c r="DP8" s="244">
        <v>0</v>
      </c>
      <c r="DQ8" s="244">
        <v>5</v>
      </c>
      <c r="DR8" s="244"/>
      <c r="DS8" s="251"/>
      <c r="DT8" s="256"/>
      <c r="EL8" s="1"/>
    </row>
    <row r="9" customFormat="1" ht="37" customHeight="1" spans="1:142">
      <c r="A9" s="373" t="s">
        <v>76</v>
      </c>
      <c r="B9" s="259" t="s">
        <v>75</v>
      </c>
      <c r="C9" s="259">
        <v>127</v>
      </c>
      <c r="D9" s="259">
        <v>1696</v>
      </c>
      <c r="E9" s="259">
        <v>28</v>
      </c>
      <c r="F9" s="259">
        <v>315</v>
      </c>
      <c r="G9" s="259"/>
      <c r="H9" s="259"/>
      <c r="I9" s="259"/>
      <c r="J9" s="259">
        <v>707</v>
      </c>
      <c r="K9" s="259">
        <v>343</v>
      </c>
      <c r="L9" s="259"/>
      <c r="M9" s="259">
        <v>5</v>
      </c>
      <c r="N9" s="259">
        <v>43</v>
      </c>
      <c r="O9" s="259"/>
      <c r="P9" s="253"/>
      <c r="Q9" s="254"/>
      <c r="R9" s="259"/>
      <c r="S9" s="259">
        <v>1</v>
      </c>
      <c r="T9" s="255"/>
      <c r="U9" s="256"/>
      <c r="V9" s="236"/>
      <c r="W9" s="259" t="s">
        <v>74</v>
      </c>
      <c r="X9" s="259" t="s">
        <v>75</v>
      </c>
      <c r="Y9" s="259"/>
      <c r="Z9" s="259">
        <v>256</v>
      </c>
      <c r="AA9" s="259">
        <v>13</v>
      </c>
      <c r="AB9" s="259">
        <v>1744</v>
      </c>
      <c r="AC9" s="259"/>
      <c r="AD9" s="259"/>
      <c r="AE9" s="259"/>
      <c r="AF9" s="259">
        <v>2</v>
      </c>
      <c r="AG9" s="259">
        <v>524</v>
      </c>
      <c r="AH9" s="259"/>
      <c r="AI9" s="259"/>
      <c r="AJ9" s="259">
        <v>103</v>
      </c>
      <c r="AK9" s="259"/>
      <c r="AL9" s="253"/>
      <c r="AM9" s="254"/>
      <c r="AN9" s="259"/>
      <c r="AO9" s="259">
        <v>14</v>
      </c>
      <c r="AP9" s="255"/>
      <c r="AQ9" s="256"/>
      <c r="AR9" s="236"/>
      <c r="AS9" s="259" t="s">
        <v>74</v>
      </c>
      <c r="AT9" s="259" t="s">
        <v>75</v>
      </c>
      <c r="AU9" s="259"/>
      <c r="AV9" s="259">
        <v>470</v>
      </c>
      <c r="AW9" s="259">
        <v>21</v>
      </c>
      <c r="AX9" s="259">
        <v>1846</v>
      </c>
      <c r="AY9" s="259">
        <v>26</v>
      </c>
      <c r="AZ9" s="259"/>
      <c r="BA9" s="259"/>
      <c r="BB9" s="259">
        <v>1</v>
      </c>
      <c r="BC9" s="259">
        <v>718</v>
      </c>
      <c r="BD9" s="259"/>
      <c r="BE9" s="259"/>
      <c r="BF9" s="259">
        <v>140</v>
      </c>
      <c r="BG9" s="259"/>
      <c r="BH9" s="253"/>
      <c r="BI9" s="254"/>
      <c r="BJ9" s="259"/>
      <c r="BK9" s="259">
        <v>12</v>
      </c>
      <c r="BL9" s="255"/>
      <c r="BM9" s="256"/>
      <c r="BN9" s="236"/>
      <c r="BO9" s="259" t="s">
        <v>74</v>
      </c>
      <c r="BP9" s="259" t="s">
        <v>75</v>
      </c>
      <c r="BQ9" s="259"/>
      <c r="BR9" s="259">
        <v>432</v>
      </c>
      <c r="BS9" s="259">
        <v>17</v>
      </c>
      <c r="BT9" s="259">
        <v>1786</v>
      </c>
      <c r="BU9" s="259">
        <v>20</v>
      </c>
      <c r="BV9" s="259"/>
      <c r="BW9" s="259">
        <v>10</v>
      </c>
      <c r="BX9" s="259">
        <v>688</v>
      </c>
      <c r="BY9" s="259"/>
      <c r="BZ9" s="259"/>
      <c r="CA9" s="259">
        <v>142</v>
      </c>
      <c r="CB9" s="259"/>
      <c r="CC9" s="253"/>
      <c r="CD9" s="254"/>
      <c r="CE9" s="259"/>
      <c r="CF9" s="259">
        <v>12</v>
      </c>
      <c r="CG9" s="255"/>
      <c r="CH9" s="256"/>
      <c r="CI9" s="236"/>
      <c r="CJ9" s="259" t="s">
        <v>74</v>
      </c>
      <c r="CK9" s="259" t="s">
        <v>75</v>
      </c>
      <c r="CL9" s="259">
        <v>428</v>
      </c>
      <c r="CM9" s="259">
        <v>33</v>
      </c>
      <c r="CN9" s="259">
        <v>2720</v>
      </c>
      <c r="CO9" s="259">
        <v>11</v>
      </c>
      <c r="CP9" s="259"/>
      <c r="CQ9" s="259">
        <v>7</v>
      </c>
      <c r="CR9" s="259">
        <v>533</v>
      </c>
      <c r="CS9" s="259"/>
      <c r="CT9" s="259"/>
      <c r="CU9" s="259">
        <v>134</v>
      </c>
      <c r="CV9" s="259"/>
      <c r="CW9" s="259"/>
      <c r="CX9" s="259">
        <v>9</v>
      </c>
      <c r="CY9" s="259"/>
      <c r="CZ9" s="251"/>
      <c r="DA9" s="256"/>
      <c r="DB9" s="1"/>
      <c r="DC9" s="372" t="s">
        <v>76</v>
      </c>
      <c r="DD9" s="259" t="s">
        <v>75</v>
      </c>
      <c r="DE9" s="259">
        <v>2231</v>
      </c>
      <c r="DF9" s="259">
        <v>122</v>
      </c>
      <c r="DG9" s="259">
        <v>407</v>
      </c>
      <c r="DH9" s="259">
        <v>3</v>
      </c>
      <c r="DI9" s="259"/>
      <c r="DJ9" s="259">
        <v>1034</v>
      </c>
      <c r="DK9" s="259">
        <v>283</v>
      </c>
      <c r="DL9" s="259"/>
      <c r="DM9" s="259"/>
      <c r="DN9" s="259">
        <v>299</v>
      </c>
      <c r="DO9" s="259"/>
      <c r="DP9" s="259">
        <v>1</v>
      </c>
      <c r="DQ9" s="259">
        <v>5</v>
      </c>
      <c r="DR9" s="259"/>
      <c r="DS9" s="251"/>
      <c r="DT9" s="256"/>
      <c r="EL9" s="1"/>
    </row>
    <row r="10" customFormat="1" ht="37" customHeight="1" spans="1:142">
      <c r="A10" s="262" t="str">
        <f>_xlfn.DISPIMG("ID_02B1AA528AAB45F7BBB5C7CC7CDCCB95",1)</f>
        <v>=DISPIMG("ID_02B1AA528AAB45F7BBB5C7CC7CDCCB95",1)</v>
      </c>
      <c r="B10" s="244" t="s">
        <v>66</v>
      </c>
      <c r="C10" s="244"/>
      <c r="D10" s="263"/>
      <c r="E10" s="263"/>
      <c r="F10" s="263"/>
      <c r="G10" s="263"/>
      <c r="H10" s="263"/>
      <c r="I10" s="263">
        <v>810</v>
      </c>
      <c r="J10" s="263"/>
      <c r="K10" s="263"/>
      <c r="L10" s="263">
        <v>810</v>
      </c>
      <c r="M10" s="263"/>
      <c r="N10" s="263"/>
      <c r="O10" s="263">
        <v>1413</v>
      </c>
      <c r="P10" s="245"/>
      <c r="Q10" s="246"/>
      <c r="R10" s="263"/>
      <c r="S10" s="264"/>
      <c r="T10" s="248" t="s">
        <v>83</v>
      </c>
      <c r="U10" s="256"/>
      <c r="V10" s="236"/>
      <c r="W10" s="250" t="str">
        <f>_xlfn.DISPIMG("ID_02B1AA528AAB45F7BBB5C7CC7CDCCB95",1)</f>
        <v>=DISPIMG("ID_02B1AA528AAB45F7BBB5C7CC7CDCCB95",1)</v>
      </c>
      <c r="X10" s="244" t="s">
        <v>66</v>
      </c>
      <c r="Y10" s="244"/>
      <c r="Z10" s="244"/>
      <c r="AA10" s="244"/>
      <c r="AB10" s="244"/>
      <c r="AC10" s="244"/>
      <c r="AD10" s="244"/>
      <c r="AE10" s="244">
        <v>490</v>
      </c>
      <c r="AF10" s="244"/>
      <c r="AG10" s="244"/>
      <c r="AH10" s="244">
        <v>371</v>
      </c>
      <c r="AI10" s="244"/>
      <c r="AJ10" s="244"/>
      <c r="AK10" s="244">
        <v>696</v>
      </c>
      <c r="AL10" s="245"/>
      <c r="AM10" s="246"/>
      <c r="AN10" s="244"/>
      <c r="AO10" s="264"/>
      <c r="AP10" s="248" t="s">
        <v>84</v>
      </c>
      <c r="AQ10" s="256"/>
      <c r="AR10" s="236"/>
      <c r="AS10" s="250" t="str">
        <f>_xlfn.DISPIMG("ID_02B1AA528AAB45F7BBB5C7CC7CDCCB95",1)</f>
        <v>=DISPIMG("ID_02B1AA528AAB45F7BBB5C7CC7CDCCB95",1)</v>
      </c>
      <c r="AT10" s="244" t="s">
        <v>66</v>
      </c>
      <c r="AU10" s="244"/>
      <c r="AV10" s="244"/>
      <c r="AW10" s="244"/>
      <c r="AX10" s="244"/>
      <c r="AY10" s="244"/>
      <c r="AZ10" s="244"/>
      <c r="BA10" s="244">
        <v>471</v>
      </c>
      <c r="BB10" s="244"/>
      <c r="BC10" s="244"/>
      <c r="BD10" s="244">
        <v>1020</v>
      </c>
      <c r="BE10" s="244"/>
      <c r="BF10" s="244"/>
      <c r="BG10" s="244">
        <v>1280</v>
      </c>
      <c r="BH10" s="245"/>
      <c r="BI10" s="246"/>
      <c r="BJ10" s="244"/>
      <c r="BK10" s="264"/>
      <c r="BL10" s="248" t="s">
        <v>85</v>
      </c>
      <c r="BM10" s="256"/>
      <c r="BN10" s="236"/>
      <c r="BO10" s="250" t="str">
        <f>_xlfn.DISPIMG("ID_02B1AA528AAB45F7BBB5C7CC7CDCCB95",1)</f>
        <v>=DISPIMG("ID_02B1AA528AAB45F7BBB5C7CC7CDCCB95",1)</v>
      </c>
      <c r="BP10" s="244" t="s">
        <v>66</v>
      </c>
      <c r="BQ10" s="244"/>
      <c r="BR10" s="244"/>
      <c r="BS10" s="244"/>
      <c r="BT10" s="244"/>
      <c r="BU10" s="244"/>
      <c r="BV10" s="244">
        <v>632</v>
      </c>
      <c r="BW10" s="244"/>
      <c r="BX10" s="244"/>
      <c r="BY10" s="244">
        <v>688</v>
      </c>
      <c r="BZ10" s="244"/>
      <c r="CA10" s="244"/>
      <c r="CB10" s="244">
        <v>827</v>
      </c>
      <c r="CC10" s="245"/>
      <c r="CD10" s="246"/>
      <c r="CE10" s="244"/>
      <c r="CF10" s="264">
        <v>2</v>
      </c>
      <c r="CG10" s="248" t="s">
        <v>86</v>
      </c>
      <c r="CH10" s="256"/>
      <c r="CI10" s="236"/>
      <c r="CJ10" s="250" t="str">
        <f>_xlfn.DISPIMG("ID_FA6E090C009548DE80A2B09AA82C6452",1)</f>
        <v>=DISPIMG("ID_FA6E090C009548DE80A2B09AA82C6452",1)</v>
      </c>
      <c r="CK10" s="244" t="s">
        <v>66</v>
      </c>
      <c r="CL10" s="244">
        <v>1334</v>
      </c>
      <c r="CM10" s="244">
        <v>37</v>
      </c>
      <c r="CN10" s="244">
        <v>144</v>
      </c>
      <c r="CO10" s="244"/>
      <c r="CP10" s="244"/>
      <c r="CQ10" s="244">
        <v>764</v>
      </c>
      <c r="CR10" s="244">
        <v>5</v>
      </c>
      <c r="CS10" s="244"/>
      <c r="CT10" s="244"/>
      <c r="CU10" s="244">
        <v>35</v>
      </c>
      <c r="CV10" s="244"/>
      <c r="CW10" s="244"/>
      <c r="CX10" s="244">
        <v>5</v>
      </c>
      <c r="CY10" s="244"/>
      <c r="CZ10" s="251" t="s">
        <v>87</v>
      </c>
      <c r="DA10" s="256"/>
      <c r="DB10" s="1"/>
      <c r="DC10" s="250" t="str">
        <f>_xlfn.DISPIMG("ID_FA6E090C009548DE80A2B09AA82C6452",1)</f>
        <v>=DISPIMG("ID_FA6E090C009548DE80A2B09AA82C6452",1)</v>
      </c>
      <c r="DD10" s="244" t="s">
        <v>66</v>
      </c>
      <c r="DE10" s="244">
        <v>1205</v>
      </c>
      <c r="DF10" s="244">
        <v>45</v>
      </c>
      <c r="DG10" s="244">
        <v>174</v>
      </c>
      <c r="DH10" s="244">
        <v>3</v>
      </c>
      <c r="DI10" s="244"/>
      <c r="DJ10" s="244">
        <v>651</v>
      </c>
      <c r="DK10" s="244">
        <v>1</v>
      </c>
      <c r="DL10" s="244"/>
      <c r="DM10" s="244"/>
      <c r="DN10" s="244">
        <v>52</v>
      </c>
      <c r="DO10" s="244"/>
      <c r="DP10" s="244"/>
      <c r="DQ10" s="244">
        <v>4</v>
      </c>
      <c r="DR10" s="244"/>
      <c r="DS10" s="251" t="s">
        <v>88</v>
      </c>
      <c r="DT10" s="256"/>
      <c r="EL10" s="1"/>
    </row>
    <row r="11" customFormat="1" ht="37" customHeight="1" spans="1:142">
      <c r="A11" s="262"/>
      <c r="B11" s="244" t="s">
        <v>73</v>
      </c>
      <c r="C11" s="244"/>
      <c r="D11" s="263"/>
      <c r="E11" s="263"/>
      <c r="F11" s="263"/>
      <c r="G11" s="263"/>
      <c r="H11" s="263"/>
      <c r="I11" s="263">
        <v>99</v>
      </c>
      <c r="J11" s="263"/>
      <c r="K11" s="263"/>
      <c r="L11" s="263">
        <v>167</v>
      </c>
      <c r="M11" s="263"/>
      <c r="N11" s="263"/>
      <c r="O11" s="263">
        <v>118</v>
      </c>
      <c r="P11" s="253"/>
      <c r="Q11" s="254"/>
      <c r="R11" s="263"/>
      <c r="S11" s="264"/>
      <c r="T11" s="255"/>
      <c r="U11" s="256"/>
      <c r="V11" s="236"/>
      <c r="W11" s="257"/>
      <c r="X11" s="244" t="s">
        <v>73</v>
      </c>
      <c r="Y11" s="244"/>
      <c r="Z11" s="244"/>
      <c r="AA11" s="244"/>
      <c r="AB11" s="244"/>
      <c r="AC11" s="244"/>
      <c r="AD11" s="244"/>
      <c r="AE11" s="244">
        <v>44</v>
      </c>
      <c r="AF11" s="244"/>
      <c r="AG11" s="244"/>
      <c r="AH11" s="244">
        <v>70</v>
      </c>
      <c r="AI11" s="244"/>
      <c r="AJ11" s="244"/>
      <c r="AK11" s="244">
        <v>61</v>
      </c>
      <c r="AL11" s="253"/>
      <c r="AM11" s="254"/>
      <c r="AN11" s="244"/>
      <c r="AO11" s="264"/>
      <c r="AP11" s="255"/>
      <c r="AQ11" s="256"/>
      <c r="AR11" s="236"/>
      <c r="AS11" s="257"/>
      <c r="AT11" s="244" t="s">
        <v>73</v>
      </c>
      <c r="AU11" s="244"/>
      <c r="AV11" s="244"/>
      <c r="AW11" s="244"/>
      <c r="AX11" s="244"/>
      <c r="AY11" s="244"/>
      <c r="AZ11" s="244"/>
      <c r="BA11" s="244">
        <v>58</v>
      </c>
      <c r="BB11" s="244"/>
      <c r="BC11" s="244"/>
      <c r="BD11" s="244">
        <v>188</v>
      </c>
      <c r="BE11" s="244"/>
      <c r="BF11" s="244"/>
      <c r="BG11" s="244">
        <v>78</v>
      </c>
      <c r="BH11" s="253"/>
      <c r="BI11" s="254"/>
      <c r="BJ11" s="244"/>
      <c r="BK11" s="264"/>
      <c r="BL11" s="255"/>
      <c r="BM11" s="256"/>
      <c r="BN11" s="236"/>
      <c r="BO11" s="257"/>
      <c r="BP11" s="244" t="s">
        <v>73</v>
      </c>
      <c r="BQ11" s="244"/>
      <c r="BR11" s="244"/>
      <c r="BS11" s="244"/>
      <c r="BT11" s="244"/>
      <c r="BU11" s="244"/>
      <c r="BV11" s="244">
        <v>67</v>
      </c>
      <c r="BW11" s="244"/>
      <c r="BX11" s="244"/>
      <c r="BY11" s="244">
        <v>120</v>
      </c>
      <c r="BZ11" s="244"/>
      <c r="CA11" s="244"/>
      <c r="CB11" s="244">
        <v>43</v>
      </c>
      <c r="CC11" s="253"/>
      <c r="CD11" s="254"/>
      <c r="CE11" s="244"/>
      <c r="CF11" s="264">
        <v>1</v>
      </c>
      <c r="CG11" s="255"/>
      <c r="CH11" s="256"/>
      <c r="CI11" s="236"/>
      <c r="CJ11" s="257"/>
      <c r="CK11" s="244" t="s">
        <v>73</v>
      </c>
      <c r="CL11" s="244">
        <v>221</v>
      </c>
      <c r="CM11" s="244">
        <v>8</v>
      </c>
      <c r="CN11" s="244">
        <v>20</v>
      </c>
      <c r="CO11" s="244"/>
      <c r="CP11" s="244"/>
      <c r="CQ11" s="244">
        <v>165</v>
      </c>
      <c r="CR11" s="244">
        <v>2</v>
      </c>
      <c r="CS11" s="244"/>
      <c r="CT11" s="244"/>
      <c r="CU11" s="244">
        <v>4</v>
      </c>
      <c r="CV11" s="244"/>
      <c r="CW11" s="244"/>
      <c r="CX11" s="244">
        <v>2</v>
      </c>
      <c r="CY11" s="244"/>
      <c r="CZ11" s="251"/>
      <c r="DA11" s="256"/>
      <c r="DB11" s="1"/>
      <c r="DC11" s="257"/>
      <c r="DD11" s="244" t="s">
        <v>73</v>
      </c>
      <c r="DE11" s="244">
        <v>163</v>
      </c>
      <c r="DF11" s="244">
        <v>10</v>
      </c>
      <c r="DG11" s="244">
        <v>33</v>
      </c>
      <c r="DH11" s="244">
        <v>2</v>
      </c>
      <c r="DI11" s="244"/>
      <c r="DJ11" s="244">
        <v>142</v>
      </c>
      <c r="DK11" s="244">
        <v>0</v>
      </c>
      <c r="DL11" s="244"/>
      <c r="DM11" s="244"/>
      <c r="DN11" s="244">
        <v>14</v>
      </c>
      <c r="DO11" s="244"/>
      <c r="DP11" s="244"/>
      <c r="DQ11" s="244">
        <v>0</v>
      </c>
      <c r="DR11" s="244"/>
      <c r="DS11" s="251"/>
      <c r="DT11" s="256"/>
      <c r="EL11" s="1"/>
    </row>
    <row r="12" customFormat="1" ht="37" customHeight="1" spans="1:142">
      <c r="A12" s="261">
        <v>9825172564</v>
      </c>
      <c r="B12" s="259" t="s">
        <v>75</v>
      </c>
      <c r="C12" s="259"/>
      <c r="D12" s="259"/>
      <c r="E12" s="259"/>
      <c r="F12" s="259"/>
      <c r="G12" s="259"/>
      <c r="H12" s="259"/>
      <c r="I12" s="259">
        <v>711</v>
      </c>
      <c r="J12" s="259"/>
      <c r="K12" s="259"/>
      <c r="L12" s="259">
        <v>643</v>
      </c>
      <c r="M12" s="259"/>
      <c r="N12" s="259"/>
      <c r="O12" s="259">
        <v>1295</v>
      </c>
      <c r="P12" s="253"/>
      <c r="Q12" s="254"/>
      <c r="R12" s="244"/>
      <c r="S12" s="259" t="s">
        <v>89</v>
      </c>
      <c r="T12" s="255"/>
      <c r="U12" s="256"/>
      <c r="V12" s="236"/>
      <c r="W12" s="265">
        <v>9825172564</v>
      </c>
      <c r="X12" s="259" t="s">
        <v>75</v>
      </c>
      <c r="Y12" s="259"/>
      <c r="Z12" s="259"/>
      <c r="AA12" s="259"/>
      <c r="AB12" s="259"/>
      <c r="AC12" s="259"/>
      <c r="AD12" s="259"/>
      <c r="AE12" s="259">
        <v>446</v>
      </c>
      <c r="AF12" s="259"/>
      <c r="AG12" s="259"/>
      <c r="AH12" s="259">
        <v>301</v>
      </c>
      <c r="AI12" s="259"/>
      <c r="AJ12" s="259"/>
      <c r="AK12" s="259">
        <v>635</v>
      </c>
      <c r="AL12" s="253"/>
      <c r="AM12" s="254"/>
      <c r="AN12" s="259"/>
      <c r="AO12" s="259"/>
      <c r="AP12" s="255"/>
      <c r="AQ12" s="256"/>
      <c r="AR12" s="236"/>
      <c r="AS12" s="265">
        <v>9825172564</v>
      </c>
      <c r="AT12" s="259" t="s">
        <v>75</v>
      </c>
      <c r="AU12" s="259"/>
      <c r="AV12" s="259"/>
      <c r="AW12" s="259"/>
      <c r="AX12" s="259"/>
      <c r="AY12" s="259"/>
      <c r="AZ12" s="259"/>
      <c r="BA12" s="259">
        <v>413</v>
      </c>
      <c r="BB12" s="259"/>
      <c r="BC12" s="259"/>
      <c r="BD12" s="259">
        <v>832</v>
      </c>
      <c r="BE12" s="259"/>
      <c r="BF12" s="259"/>
      <c r="BG12" s="259">
        <v>1202</v>
      </c>
      <c r="BH12" s="253"/>
      <c r="BI12" s="254"/>
      <c r="BJ12" s="259"/>
      <c r="BK12" s="259"/>
      <c r="BL12" s="255"/>
      <c r="BM12" s="256"/>
      <c r="BN12" s="236"/>
      <c r="BO12" s="265">
        <v>9825172564</v>
      </c>
      <c r="BP12" s="259" t="s">
        <v>75</v>
      </c>
      <c r="BQ12" s="259"/>
      <c r="BR12" s="259"/>
      <c r="BS12" s="259"/>
      <c r="BT12" s="259"/>
      <c r="BU12" s="259"/>
      <c r="BV12" s="259">
        <v>565</v>
      </c>
      <c r="BW12" s="259"/>
      <c r="BX12" s="259"/>
      <c r="BY12" s="259">
        <v>568</v>
      </c>
      <c r="BZ12" s="259"/>
      <c r="CA12" s="259"/>
      <c r="CB12" s="259">
        <v>784</v>
      </c>
      <c r="CC12" s="253"/>
      <c r="CD12" s="254"/>
      <c r="CE12" s="259"/>
      <c r="CF12" s="259">
        <v>1</v>
      </c>
      <c r="CG12" s="255"/>
      <c r="CH12" s="256"/>
      <c r="CI12" s="236"/>
      <c r="CJ12" s="260" t="s">
        <v>90</v>
      </c>
      <c r="CK12" s="259" t="s">
        <v>75</v>
      </c>
      <c r="CL12" s="259">
        <v>1113</v>
      </c>
      <c r="CM12" s="259">
        <v>29</v>
      </c>
      <c r="CN12" s="259">
        <v>124</v>
      </c>
      <c r="CO12" s="259"/>
      <c r="CP12" s="259"/>
      <c r="CQ12" s="259">
        <v>599</v>
      </c>
      <c r="CR12" s="259">
        <v>3</v>
      </c>
      <c r="CS12" s="259"/>
      <c r="CT12" s="259"/>
      <c r="CU12" s="259">
        <v>31</v>
      </c>
      <c r="CV12" s="259"/>
      <c r="CW12" s="259"/>
      <c r="CX12" s="259">
        <v>3</v>
      </c>
      <c r="CY12" s="259"/>
      <c r="CZ12" s="251"/>
      <c r="DA12" s="256"/>
      <c r="DB12" s="1"/>
      <c r="DC12" s="260" t="s">
        <v>90</v>
      </c>
      <c r="DD12" s="259" t="s">
        <v>75</v>
      </c>
      <c r="DE12" s="259">
        <v>1042</v>
      </c>
      <c r="DF12" s="259">
        <v>35</v>
      </c>
      <c r="DG12" s="259">
        <v>141</v>
      </c>
      <c r="DH12" s="259">
        <v>1</v>
      </c>
      <c r="DI12" s="259"/>
      <c r="DJ12" s="259">
        <v>509</v>
      </c>
      <c r="DK12" s="259">
        <v>1</v>
      </c>
      <c r="DL12" s="259"/>
      <c r="DM12" s="259"/>
      <c r="DN12" s="259">
        <v>38</v>
      </c>
      <c r="DO12" s="259"/>
      <c r="DP12" s="259"/>
      <c r="DQ12" s="259">
        <v>4</v>
      </c>
      <c r="DR12" s="259"/>
      <c r="DS12" s="251"/>
      <c r="DT12" s="256"/>
      <c r="EL12" s="1"/>
    </row>
    <row r="13" customFormat="1" ht="37" customHeight="1" spans="1:142">
      <c r="A13" s="243" t="str">
        <f>_xlfn.DISPIMG("ID_E100B39D3C26472E81B0CB608C2B5B9E",1)</f>
        <v>=DISPIMG("ID_E100B39D3C26472E81B0CB608C2B5B9E",1)</v>
      </c>
      <c r="B13" s="244" t="s">
        <v>66</v>
      </c>
      <c r="C13" s="244"/>
      <c r="D13" s="244">
        <v>1277</v>
      </c>
      <c r="E13" s="263">
        <v>13</v>
      </c>
      <c r="F13" s="263">
        <v>272</v>
      </c>
      <c r="G13" s="263">
        <v>2</v>
      </c>
      <c r="H13" s="263"/>
      <c r="I13" s="263"/>
      <c r="J13" s="263">
        <v>1149</v>
      </c>
      <c r="K13" s="263">
        <v>7</v>
      </c>
      <c r="L13" s="263"/>
      <c r="M13" s="263"/>
      <c r="N13" s="263">
        <v>87</v>
      </c>
      <c r="O13" s="263"/>
      <c r="P13" s="245">
        <v>206</v>
      </c>
      <c r="Q13" s="246"/>
      <c r="R13" s="263"/>
      <c r="S13" s="264">
        <v>11</v>
      </c>
      <c r="T13" s="248" t="s">
        <v>91</v>
      </c>
      <c r="U13" s="256"/>
      <c r="V13" s="236"/>
      <c r="W13" s="266" t="str">
        <f>_xlfn.DISPIMG("ID_966C8B7F8D9E4D3FB424B3A6B283596B",1)</f>
        <v>=DISPIMG("ID_966C8B7F8D9E4D3FB424B3A6B283596B",1)</v>
      </c>
      <c r="X13" s="244" t="s">
        <v>66</v>
      </c>
      <c r="Y13" s="244"/>
      <c r="Z13" s="244"/>
      <c r="AA13" s="263"/>
      <c r="AB13" s="263">
        <v>1059</v>
      </c>
      <c r="AC13" s="263">
        <v>134</v>
      </c>
      <c r="AD13" s="263"/>
      <c r="AE13" s="263"/>
      <c r="AF13" s="263">
        <v>1</v>
      </c>
      <c r="AG13" s="263">
        <v>139</v>
      </c>
      <c r="AH13" s="263"/>
      <c r="AI13" s="263"/>
      <c r="AJ13" s="263"/>
      <c r="AK13" s="263"/>
      <c r="AL13" s="245">
        <v>248</v>
      </c>
      <c r="AM13" s="246"/>
      <c r="AN13" s="263"/>
      <c r="AO13" s="264">
        <v>89</v>
      </c>
      <c r="AP13" s="248" t="s">
        <v>92</v>
      </c>
      <c r="AQ13" s="256"/>
      <c r="AR13" s="236"/>
      <c r="AS13" s="250" t="str">
        <f>_xlfn.DISPIMG("ID_29E2977FE4B344D68FCE338EB1E8D710",1)</f>
        <v>=DISPIMG("ID_29E2977FE4B344D68FCE338EB1E8D710",1)</v>
      </c>
      <c r="AT13" s="244" t="s">
        <v>66</v>
      </c>
      <c r="AU13" s="244"/>
      <c r="AV13" s="244">
        <v>944</v>
      </c>
      <c r="AW13" s="263">
        <v>17</v>
      </c>
      <c r="AX13" s="263">
        <v>109</v>
      </c>
      <c r="AY13" s="263">
        <v>1</v>
      </c>
      <c r="AZ13" s="263">
        <v>4</v>
      </c>
      <c r="BA13" s="263"/>
      <c r="BB13" s="263">
        <v>528</v>
      </c>
      <c r="BC13" s="263"/>
      <c r="BD13" s="263"/>
      <c r="BE13" s="263"/>
      <c r="BF13" s="263">
        <v>71</v>
      </c>
      <c r="BG13" s="263"/>
      <c r="BH13" s="245">
        <v>534</v>
      </c>
      <c r="BI13" s="246"/>
      <c r="BJ13" s="263"/>
      <c r="BK13" s="264"/>
      <c r="BL13" s="248" t="s">
        <v>93</v>
      </c>
      <c r="BM13" s="256"/>
      <c r="BN13" s="236"/>
      <c r="BO13" s="250" t="str">
        <f>_xlfn.DISPIMG("ID_29E2977FE4B344D68FCE338EB1E8D710",1)</f>
        <v>=DISPIMG("ID_29E2977FE4B344D68FCE338EB1E8D710",1)</v>
      </c>
      <c r="BP13" s="244" t="s">
        <v>66</v>
      </c>
      <c r="BQ13" s="244"/>
      <c r="BR13" s="244">
        <v>978</v>
      </c>
      <c r="BS13" s="263">
        <v>11</v>
      </c>
      <c r="BT13" s="263">
        <v>212</v>
      </c>
      <c r="BU13" s="263">
        <v>1</v>
      </c>
      <c r="BV13" s="258"/>
      <c r="BW13" s="263">
        <v>681</v>
      </c>
      <c r="BX13" s="263"/>
      <c r="BY13" s="263"/>
      <c r="BZ13" s="263"/>
      <c r="CA13" s="263">
        <v>53</v>
      </c>
      <c r="CB13" s="263"/>
      <c r="CC13" s="245">
        <v>131</v>
      </c>
      <c r="CD13" s="246"/>
      <c r="CE13" s="263"/>
      <c r="CF13" s="264">
        <v>2</v>
      </c>
      <c r="CG13" s="248" t="s">
        <v>94</v>
      </c>
      <c r="CH13" s="256"/>
      <c r="CI13" s="236"/>
      <c r="CJ13" s="250" t="str">
        <f>_xlfn.DISPIMG("ID_02B1AA528AAB45F7BBB5C7CC7CDCCB95",1)</f>
        <v>=DISPIMG("ID_02B1AA528AAB45F7BBB5C7CC7CDCCB95",1)</v>
      </c>
      <c r="CK13" s="244" t="s">
        <v>66</v>
      </c>
      <c r="CL13" s="263"/>
      <c r="CM13" s="263"/>
      <c r="CN13" s="263"/>
      <c r="CO13" s="263"/>
      <c r="CP13" s="258">
        <v>567</v>
      </c>
      <c r="CQ13" s="258"/>
      <c r="CR13" s="258"/>
      <c r="CS13" s="258">
        <v>608</v>
      </c>
      <c r="CT13" s="258"/>
      <c r="CU13" s="263"/>
      <c r="CV13" s="263">
        <v>530</v>
      </c>
      <c r="CW13" s="263"/>
      <c r="CX13" s="263"/>
      <c r="CY13" s="263"/>
      <c r="CZ13" s="267" t="s">
        <v>95</v>
      </c>
      <c r="DA13" s="256"/>
      <c r="DB13" s="1"/>
      <c r="DC13" s="250" t="str">
        <f>_xlfn.DISPIMG("ID_02B1AA528AAB45F7BBB5C7CC7CDCCB95",1)</f>
        <v>=DISPIMG("ID_02B1AA528AAB45F7BBB5C7CC7CDCCB95",1)</v>
      </c>
      <c r="DD13" s="244" t="s">
        <v>66</v>
      </c>
      <c r="DE13" s="263"/>
      <c r="DF13" s="263"/>
      <c r="DG13" s="263"/>
      <c r="DH13" s="263"/>
      <c r="DI13" s="258">
        <v>300</v>
      </c>
      <c r="DJ13" s="258"/>
      <c r="DK13" s="258"/>
      <c r="DL13" s="258">
        <v>304</v>
      </c>
      <c r="DM13" s="258"/>
      <c r="DN13" s="263"/>
      <c r="DO13" s="263">
        <v>450</v>
      </c>
      <c r="DP13" s="263"/>
      <c r="DQ13" s="263"/>
      <c r="DR13" s="263">
        <v>1</v>
      </c>
      <c r="DS13" s="267" t="s">
        <v>96</v>
      </c>
      <c r="DT13" s="256"/>
      <c r="EL13" s="1"/>
    </row>
    <row r="14" customFormat="1" ht="37" customHeight="1" spans="1:142">
      <c r="A14" s="268"/>
      <c r="B14" s="244" t="s">
        <v>73</v>
      </c>
      <c r="C14" s="244"/>
      <c r="D14" s="244">
        <v>203</v>
      </c>
      <c r="E14" s="263">
        <v>2</v>
      </c>
      <c r="F14" s="263">
        <v>27</v>
      </c>
      <c r="G14" s="263">
        <v>0</v>
      </c>
      <c r="H14" s="263"/>
      <c r="I14" s="263"/>
      <c r="J14" s="263">
        <v>202</v>
      </c>
      <c r="K14" s="263">
        <v>0</v>
      </c>
      <c r="L14" s="263"/>
      <c r="M14" s="263"/>
      <c r="N14" s="263">
        <v>15</v>
      </c>
      <c r="O14" s="263"/>
      <c r="P14" s="253"/>
      <c r="Q14" s="254"/>
      <c r="R14" s="263"/>
      <c r="S14" s="264">
        <v>3</v>
      </c>
      <c r="T14" s="255"/>
      <c r="U14" s="256"/>
      <c r="V14" s="236"/>
      <c r="W14" s="269"/>
      <c r="X14" s="244" t="s">
        <v>73</v>
      </c>
      <c r="Y14" s="244"/>
      <c r="Z14" s="244"/>
      <c r="AA14" s="263"/>
      <c r="AB14" s="263">
        <v>157</v>
      </c>
      <c r="AC14" s="263">
        <v>38</v>
      </c>
      <c r="AD14" s="263"/>
      <c r="AE14" s="263"/>
      <c r="AF14" s="263">
        <v>0</v>
      </c>
      <c r="AG14" s="263">
        <v>36</v>
      </c>
      <c r="AH14" s="263"/>
      <c r="AI14" s="263"/>
      <c r="AJ14" s="263"/>
      <c r="AK14" s="263"/>
      <c r="AL14" s="253"/>
      <c r="AM14" s="254"/>
      <c r="AN14" s="263"/>
      <c r="AO14" s="264">
        <v>20</v>
      </c>
      <c r="AP14" s="255"/>
      <c r="AQ14" s="256"/>
      <c r="AR14" s="236"/>
      <c r="AS14" s="257"/>
      <c r="AT14" s="244" t="s">
        <v>73</v>
      </c>
      <c r="AU14" s="244"/>
      <c r="AV14" s="244">
        <v>166</v>
      </c>
      <c r="AW14" s="263">
        <v>2</v>
      </c>
      <c r="AX14" s="263">
        <v>26</v>
      </c>
      <c r="AY14" s="263">
        <v>0</v>
      </c>
      <c r="AZ14" s="263">
        <v>0</v>
      </c>
      <c r="BA14" s="263"/>
      <c r="BB14" s="263">
        <v>102</v>
      </c>
      <c r="BC14" s="263"/>
      <c r="BD14" s="263"/>
      <c r="BE14" s="263"/>
      <c r="BF14" s="263">
        <v>13</v>
      </c>
      <c r="BG14" s="263"/>
      <c r="BH14" s="253"/>
      <c r="BI14" s="254"/>
      <c r="BJ14" s="263"/>
      <c r="BK14" s="264"/>
      <c r="BL14" s="255"/>
      <c r="BM14" s="256"/>
      <c r="BN14" s="236"/>
      <c r="BO14" s="257"/>
      <c r="BP14" s="244" t="s">
        <v>73</v>
      </c>
      <c r="BQ14" s="244"/>
      <c r="BR14" s="244">
        <v>206</v>
      </c>
      <c r="BS14" s="263">
        <v>4</v>
      </c>
      <c r="BT14" s="263">
        <v>20</v>
      </c>
      <c r="BU14" s="263">
        <v>0</v>
      </c>
      <c r="BV14" s="258"/>
      <c r="BW14" s="263">
        <v>172</v>
      </c>
      <c r="BX14" s="263"/>
      <c r="BY14" s="263"/>
      <c r="BZ14" s="263"/>
      <c r="CA14" s="263">
        <v>17</v>
      </c>
      <c r="CB14" s="263"/>
      <c r="CC14" s="253"/>
      <c r="CD14" s="254"/>
      <c r="CE14" s="263"/>
      <c r="CF14" s="264">
        <v>1</v>
      </c>
      <c r="CG14" s="255"/>
      <c r="CH14" s="256"/>
      <c r="CI14" s="236"/>
      <c r="CJ14" s="257"/>
      <c r="CK14" s="244" t="s">
        <v>73</v>
      </c>
      <c r="CL14" s="263"/>
      <c r="CM14" s="263"/>
      <c r="CN14" s="263"/>
      <c r="CO14" s="263"/>
      <c r="CP14" s="258">
        <v>62</v>
      </c>
      <c r="CQ14" s="258"/>
      <c r="CR14" s="258"/>
      <c r="CS14" s="258">
        <v>120</v>
      </c>
      <c r="CT14" s="258"/>
      <c r="CU14" s="263"/>
      <c r="CV14" s="263">
        <v>42</v>
      </c>
      <c r="CW14" s="263"/>
      <c r="CX14" s="263"/>
      <c r="CY14" s="263"/>
      <c r="CZ14" s="251"/>
      <c r="DA14" s="256"/>
      <c r="DB14" s="1"/>
      <c r="DC14" s="257"/>
      <c r="DD14" s="244" t="s">
        <v>73</v>
      </c>
      <c r="DE14" s="263"/>
      <c r="DF14" s="263"/>
      <c r="DG14" s="263"/>
      <c r="DH14" s="263"/>
      <c r="DI14" s="258">
        <v>23</v>
      </c>
      <c r="DJ14" s="258"/>
      <c r="DK14" s="258"/>
      <c r="DL14" s="258">
        <v>78</v>
      </c>
      <c r="DM14" s="258"/>
      <c r="DN14" s="263"/>
      <c r="DO14" s="263">
        <v>32</v>
      </c>
      <c r="DP14" s="263"/>
      <c r="DQ14" s="263"/>
      <c r="DR14" s="263">
        <v>0</v>
      </c>
      <c r="DS14" s="251"/>
      <c r="DT14" s="256"/>
      <c r="EL14" s="1"/>
    </row>
    <row r="15" customFormat="1" ht="37" customHeight="1" spans="1:142">
      <c r="A15" s="258" t="s">
        <v>90</v>
      </c>
      <c r="B15" s="259" t="s">
        <v>75</v>
      </c>
      <c r="C15" s="259"/>
      <c r="D15" s="259">
        <v>1074</v>
      </c>
      <c r="E15" s="259">
        <v>11</v>
      </c>
      <c r="F15" s="259">
        <v>245</v>
      </c>
      <c r="G15" s="259">
        <v>2</v>
      </c>
      <c r="H15" s="259"/>
      <c r="I15" s="259"/>
      <c r="J15" s="259">
        <v>947</v>
      </c>
      <c r="K15" s="259">
        <v>7</v>
      </c>
      <c r="L15" s="259"/>
      <c r="M15" s="259"/>
      <c r="N15" s="259">
        <v>72</v>
      </c>
      <c r="O15" s="259"/>
      <c r="P15" s="253"/>
      <c r="Q15" s="254"/>
      <c r="R15" s="244"/>
      <c r="S15" s="259">
        <v>8</v>
      </c>
      <c r="T15" s="255"/>
      <c r="U15" s="256"/>
      <c r="V15" s="236"/>
      <c r="W15" s="372" t="s">
        <v>97</v>
      </c>
      <c r="X15" s="259" t="s">
        <v>75</v>
      </c>
      <c r="Y15" s="259"/>
      <c r="Z15" s="259"/>
      <c r="AA15" s="259"/>
      <c r="AB15" s="259">
        <v>902</v>
      </c>
      <c r="AC15" s="259">
        <v>96</v>
      </c>
      <c r="AD15" s="259"/>
      <c r="AE15" s="259"/>
      <c r="AF15" s="259">
        <v>1</v>
      </c>
      <c r="AG15" s="259">
        <v>103</v>
      </c>
      <c r="AH15" s="259"/>
      <c r="AI15" s="259"/>
      <c r="AJ15" s="259"/>
      <c r="AK15" s="259"/>
      <c r="AL15" s="253"/>
      <c r="AM15" s="254"/>
      <c r="AN15" s="244"/>
      <c r="AO15" s="259">
        <v>69</v>
      </c>
      <c r="AP15" s="255"/>
      <c r="AQ15" s="256"/>
      <c r="AR15" s="236"/>
      <c r="AS15" s="265" t="s">
        <v>90</v>
      </c>
      <c r="AT15" s="259" t="s">
        <v>75</v>
      </c>
      <c r="AU15" s="259"/>
      <c r="AV15" s="259">
        <v>778</v>
      </c>
      <c r="AW15" s="259">
        <v>15</v>
      </c>
      <c r="AX15" s="259">
        <v>83</v>
      </c>
      <c r="AY15" s="259">
        <v>1</v>
      </c>
      <c r="AZ15" s="259">
        <v>4</v>
      </c>
      <c r="BA15" s="259"/>
      <c r="BB15" s="259">
        <v>426</v>
      </c>
      <c r="BC15" s="259"/>
      <c r="BD15" s="259"/>
      <c r="BE15" s="259"/>
      <c r="BF15" s="259">
        <v>58</v>
      </c>
      <c r="BG15" s="259"/>
      <c r="BH15" s="253"/>
      <c r="BI15" s="254"/>
      <c r="BJ15" s="244"/>
      <c r="BK15" s="259"/>
      <c r="BL15" s="255"/>
      <c r="BM15" s="256"/>
      <c r="BN15" s="236"/>
      <c r="BO15" s="265" t="s">
        <v>90</v>
      </c>
      <c r="BP15" s="259" t="s">
        <v>75</v>
      </c>
      <c r="BQ15" s="259"/>
      <c r="BR15" s="259">
        <v>772</v>
      </c>
      <c r="BS15" s="259">
        <v>7</v>
      </c>
      <c r="BT15" s="259">
        <v>192</v>
      </c>
      <c r="BU15" s="259">
        <v>1</v>
      </c>
      <c r="BV15" s="259"/>
      <c r="BW15" s="259">
        <v>509</v>
      </c>
      <c r="BX15" s="259"/>
      <c r="BY15" s="259"/>
      <c r="BZ15" s="259"/>
      <c r="CA15" s="259">
        <v>36</v>
      </c>
      <c r="CB15" s="259"/>
      <c r="CC15" s="253"/>
      <c r="CD15" s="254"/>
      <c r="CE15" s="244"/>
      <c r="CF15" s="259">
        <v>1</v>
      </c>
      <c r="CG15" s="255"/>
      <c r="CH15" s="256"/>
      <c r="CI15" s="236"/>
      <c r="CJ15" s="265">
        <v>9825172564</v>
      </c>
      <c r="CK15" s="259" t="s">
        <v>75</v>
      </c>
      <c r="CL15" s="259"/>
      <c r="CM15" s="259"/>
      <c r="CN15" s="259"/>
      <c r="CO15" s="259"/>
      <c r="CP15" s="259">
        <v>505</v>
      </c>
      <c r="CQ15" s="259"/>
      <c r="CR15" s="259"/>
      <c r="CS15" s="259">
        <v>488</v>
      </c>
      <c r="CT15" s="259"/>
      <c r="CU15" s="259"/>
      <c r="CV15" s="259">
        <v>488</v>
      </c>
      <c r="CW15" s="259"/>
      <c r="CX15" s="259"/>
      <c r="CY15" s="244"/>
      <c r="CZ15" s="251"/>
      <c r="DA15" s="256"/>
      <c r="DB15" s="1"/>
      <c r="DC15" s="265">
        <v>9825172564</v>
      </c>
      <c r="DD15" s="259" t="s">
        <v>75</v>
      </c>
      <c r="DE15" s="259"/>
      <c r="DF15" s="259"/>
      <c r="DG15" s="259"/>
      <c r="DH15" s="259"/>
      <c r="DI15" s="259">
        <v>277</v>
      </c>
      <c r="DJ15" s="259"/>
      <c r="DK15" s="259"/>
      <c r="DL15" s="259">
        <v>226</v>
      </c>
      <c r="DM15" s="259"/>
      <c r="DN15" s="259"/>
      <c r="DO15" s="259">
        <v>418</v>
      </c>
      <c r="DP15" s="259"/>
      <c r="DQ15" s="259"/>
      <c r="DR15" s="244">
        <v>1</v>
      </c>
      <c r="DS15" s="251"/>
      <c r="DT15" s="256"/>
      <c r="EL15" s="1"/>
    </row>
    <row r="16" customFormat="1" ht="37" customHeight="1" spans="1:142">
      <c r="A16" s="243" t="str">
        <f>_xlfn.DISPIMG("ID_982C97D873ED457CB740AA66736D5711",1)</f>
        <v>=DISPIMG("ID_982C97D873ED457CB740AA66736D5711",1)</v>
      </c>
      <c r="B16" s="244" t="s">
        <v>66</v>
      </c>
      <c r="C16" s="244"/>
      <c r="D16" s="244"/>
      <c r="E16" s="244"/>
      <c r="F16" s="244">
        <v>1903</v>
      </c>
      <c r="G16" s="244">
        <v>1</v>
      </c>
      <c r="H16" s="244"/>
      <c r="I16" s="244"/>
      <c r="J16" s="244">
        <v>4</v>
      </c>
      <c r="K16" s="244">
        <v>17</v>
      </c>
      <c r="L16" s="244"/>
      <c r="M16" s="244"/>
      <c r="N16" s="244"/>
      <c r="O16" s="244"/>
      <c r="P16" s="245">
        <v>817</v>
      </c>
      <c r="Q16" s="246"/>
      <c r="R16" s="244"/>
      <c r="S16" s="264"/>
      <c r="T16" s="248" t="s">
        <v>98</v>
      </c>
      <c r="U16" s="256"/>
      <c r="V16" s="236"/>
      <c r="W16" s="250" t="str">
        <f>_xlfn.DISPIMG("ID_982C97D873ED457CB740AA66736D5711",1)</f>
        <v>=DISPIMG("ID_982C97D873ED457CB740AA66736D5711",1)</v>
      </c>
      <c r="X16" s="244" t="s">
        <v>66</v>
      </c>
      <c r="Y16" s="244"/>
      <c r="Z16" s="244"/>
      <c r="AA16" s="244"/>
      <c r="AB16" s="244">
        <v>1027</v>
      </c>
      <c r="AC16" s="244"/>
      <c r="AD16" s="244"/>
      <c r="AE16" s="244"/>
      <c r="AF16" s="244"/>
      <c r="AG16" s="244">
        <v>8</v>
      </c>
      <c r="AH16" s="244"/>
      <c r="AI16" s="244"/>
      <c r="AJ16" s="244"/>
      <c r="AK16" s="244"/>
      <c r="AL16" s="245">
        <v>401</v>
      </c>
      <c r="AM16" s="246"/>
      <c r="AN16" s="244"/>
      <c r="AO16" s="264">
        <v>13</v>
      </c>
      <c r="AP16" s="248" t="s">
        <v>99</v>
      </c>
      <c r="AQ16" s="256"/>
      <c r="AR16" s="236"/>
      <c r="AS16" s="266" t="str">
        <f>_xlfn.DISPIMG("ID_966C8B7F8D9E4D3FB424B3A6B283596B",1)</f>
        <v>=DISPIMG("ID_966C8B7F8D9E4D3FB424B3A6B283596B",1)</v>
      </c>
      <c r="AT16" s="244" t="s">
        <v>66</v>
      </c>
      <c r="AU16" s="244"/>
      <c r="AV16" s="244"/>
      <c r="AW16" s="244"/>
      <c r="AX16" s="244">
        <v>1100</v>
      </c>
      <c r="AY16" s="244">
        <v>205</v>
      </c>
      <c r="AZ16" s="244"/>
      <c r="BA16" s="244"/>
      <c r="BB16" s="244">
        <v>3</v>
      </c>
      <c r="BC16" s="244">
        <v>86</v>
      </c>
      <c r="BD16" s="244"/>
      <c r="BE16" s="244"/>
      <c r="BF16" s="244"/>
      <c r="BG16" s="244"/>
      <c r="BH16" s="245">
        <v>102</v>
      </c>
      <c r="BI16" s="246"/>
      <c r="BJ16" s="244"/>
      <c r="BK16" s="264">
        <v>164</v>
      </c>
      <c r="BL16" s="248" t="s">
        <v>100</v>
      </c>
      <c r="BM16" s="256"/>
      <c r="BN16" s="236"/>
      <c r="BO16" s="250" t="str">
        <f>_xlfn.DISPIMG("ID_21828CCCF0C245379136AAB753E745EA",1)</f>
        <v>=DISPIMG("ID_21828CCCF0C245379136AAB753E745EA",1)</v>
      </c>
      <c r="BP16" s="244" t="s">
        <v>66</v>
      </c>
      <c r="BQ16" s="244"/>
      <c r="BR16" s="244"/>
      <c r="BS16" s="244"/>
      <c r="BT16" s="244">
        <v>962</v>
      </c>
      <c r="BU16" s="244">
        <v>3</v>
      </c>
      <c r="BV16" s="244"/>
      <c r="BW16" s="244">
        <v>8</v>
      </c>
      <c r="BX16" s="244">
        <v>12</v>
      </c>
      <c r="BY16" s="244"/>
      <c r="BZ16" s="244"/>
      <c r="CA16" s="244"/>
      <c r="CB16" s="244"/>
      <c r="CC16" s="245">
        <v>663</v>
      </c>
      <c r="CD16" s="246"/>
      <c r="CE16" s="244"/>
      <c r="CF16" s="264">
        <v>5</v>
      </c>
      <c r="CG16" s="248" t="s">
        <v>101</v>
      </c>
      <c r="CH16" s="256"/>
      <c r="CI16" s="236"/>
      <c r="CJ16" s="250" t="str">
        <f>_xlfn.DISPIMG("ID_966C8B7F8D9E4D3FB424B3A6B283596B",1)</f>
        <v>=DISPIMG("ID_966C8B7F8D9E4D3FB424B3A6B283596B",1)</v>
      </c>
      <c r="CK16" s="244" t="s">
        <v>66</v>
      </c>
      <c r="CL16" s="244"/>
      <c r="CM16" s="244"/>
      <c r="CN16" s="244">
        <v>1045</v>
      </c>
      <c r="CO16" s="244">
        <v>279</v>
      </c>
      <c r="CP16" s="244"/>
      <c r="CQ16" s="244">
        <v>6</v>
      </c>
      <c r="CR16" s="244">
        <v>61</v>
      </c>
      <c r="CS16" s="244"/>
      <c r="CT16" s="244"/>
      <c r="CU16" s="244"/>
      <c r="CV16" s="244"/>
      <c r="CW16" s="244"/>
      <c r="CX16" s="244">
        <v>26</v>
      </c>
      <c r="CY16" s="244"/>
      <c r="CZ16" s="251" t="s">
        <v>102</v>
      </c>
      <c r="DA16" s="256"/>
      <c r="DB16" s="1"/>
      <c r="DC16" s="250" t="str">
        <f>_xlfn.DISPIMG("ID_49E5CD0E8D034F89B902ADA79FADAE0B",1)</f>
        <v>=DISPIMG("ID_49E5CD0E8D034F89B902ADA79FADAE0B",1)</v>
      </c>
      <c r="DD16" s="244" t="s">
        <v>66</v>
      </c>
      <c r="DE16" s="244"/>
      <c r="DF16" s="244"/>
      <c r="DG16" s="244">
        <v>86</v>
      </c>
      <c r="DH16" s="244">
        <v>273</v>
      </c>
      <c r="DI16" s="244"/>
      <c r="DJ16" s="244">
        <v>2</v>
      </c>
      <c r="DK16" s="244">
        <v>1067</v>
      </c>
      <c r="DL16" s="244"/>
      <c r="DM16" s="244"/>
      <c r="DN16" s="244"/>
      <c r="DO16" s="244"/>
      <c r="DP16" s="244"/>
      <c r="DQ16" s="244">
        <v>9</v>
      </c>
      <c r="DR16" s="244"/>
      <c r="DS16" s="251" t="s">
        <v>103</v>
      </c>
      <c r="DT16" s="256"/>
      <c r="EL16" s="1"/>
    </row>
    <row r="17" customFormat="1" ht="37" customHeight="1" spans="1:162">
      <c r="A17" s="252"/>
      <c r="B17" s="244" t="s">
        <v>73</v>
      </c>
      <c r="C17" s="244"/>
      <c r="D17" s="244"/>
      <c r="E17" s="244"/>
      <c r="F17" s="244">
        <v>336</v>
      </c>
      <c r="G17" s="244">
        <v>0</v>
      </c>
      <c r="H17" s="244"/>
      <c r="I17" s="244"/>
      <c r="J17" s="244">
        <v>0</v>
      </c>
      <c r="K17" s="244">
        <v>6</v>
      </c>
      <c r="L17" s="244"/>
      <c r="M17" s="244"/>
      <c r="N17" s="244"/>
      <c r="O17" s="244"/>
      <c r="P17" s="253"/>
      <c r="Q17" s="254"/>
      <c r="R17" s="244"/>
      <c r="S17" s="264"/>
      <c r="T17" s="255"/>
      <c r="U17" s="256"/>
      <c r="V17" s="236"/>
      <c r="W17" s="257"/>
      <c r="X17" s="244" t="s">
        <v>73</v>
      </c>
      <c r="Y17" s="244"/>
      <c r="Z17" s="244"/>
      <c r="AA17" s="244"/>
      <c r="AB17" s="244">
        <v>96</v>
      </c>
      <c r="AC17" s="244"/>
      <c r="AD17" s="244"/>
      <c r="AE17" s="244"/>
      <c r="AF17" s="244"/>
      <c r="AG17" s="244">
        <v>0</v>
      </c>
      <c r="AH17" s="244"/>
      <c r="AI17" s="244"/>
      <c r="AJ17" s="244"/>
      <c r="AK17" s="244"/>
      <c r="AL17" s="253"/>
      <c r="AM17" s="254"/>
      <c r="AN17" s="244"/>
      <c r="AO17" s="264">
        <v>4</v>
      </c>
      <c r="AP17" s="255"/>
      <c r="AQ17" s="256"/>
      <c r="AR17" s="236"/>
      <c r="AS17" s="269"/>
      <c r="AT17" s="244" t="s">
        <v>73</v>
      </c>
      <c r="AU17" s="244"/>
      <c r="AV17" s="244"/>
      <c r="AW17" s="244"/>
      <c r="AX17" s="244">
        <v>174</v>
      </c>
      <c r="AY17" s="244">
        <v>35</v>
      </c>
      <c r="AZ17" s="244"/>
      <c r="BA17" s="244"/>
      <c r="BB17" s="244">
        <v>0</v>
      </c>
      <c r="BC17" s="244">
        <v>17</v>
      </c>
      <c r="BD17" s="244"/>
      <c r="BE17" s="244"/>
      <c r="BF17" s="244"/>
      <c r="BG17" s="244"/>
      <c r="BH17" s="253"/>
      <c r="BI17" s="254"/>
      <c r="BJ17" s="244"/>
      <c r="BK17" s="264">
        <v>38</v>
      </c>
      <c r="BL17" s="255"/>
      <c r="BM17" s="256"/>
      <c r="BN17" s="236"/>
      <c r="BO17" s="257"/>
      <c r="BP17" s="244" t="s">
        <v>73</v>
      </c>
      <c r="BQ17" s="244"/>
      <c r="BR17" s="244"/>
      <c r="BS17" s="244"/>
      <c r="BT17" s="244">
        <v>152</v>
      </c>
      <c r="BU17" s="244">
        <v>2</v>
      </c>
      <c r="BV17" s="244"/>
      <c r="BW17" s="244">
        <v>0</v>
      </c>
      <c r="BX17" s="244">
        <v>2</v>
      </c>
      <c r="BY17" s="244"/>
      <c r="BZ17" s="244"/>
      <c r="CA17" s="244"/>
      <c r="CB17" s="244"/>
      <c r="CC17" s="253"/>
      <c r="CD17" s="254"/>
      <c r="CE17" s="244"/>
      <c r="CF17" s="264">
        <v>4</v>
      </c>
      <c r="CG17" s="255"/>
      <c r="CH17" s="256"/>
      <c r="CI17" s="236"/>
      <c r="CJ17" s="257"/>
      <c r="CK17" s="244" t="s">
        <v>73</v>
      </c>
      <c r="CL17" s="244"/>
      <c r="CM17" s="244"/>
      <c r="CN17" s="244">
        <v>160</v>
      </c>
      <c r="CO17" s="244">
        <v>92</v>
      </c>
      <c r="CP17" s="244"/>
      <c r="CQ17" s="244">
        <v>0</v>
      </c>
      <c r="CR17" s="244">
        <v>30</v>
      </c>
      <c r="CS17" s="244"/>
      <c r="CT17" s="244"/>
      <c r="CU17" s="244"/>
      <c r="CV17" s="244"/>
      <c r="CW17" s="244"/>
      <c r="CX17" s="244">
        <v>7</v>
      </c>
      <c r="CY17" s="244"/>
      <c r="CZ17" s="251"/>
      <c r="DA17" s="256"/>
      <c r="DB17" s="1"/>
      <c r="DC17" s="257"/>
      <c r="DD17" s="244" t="s">
        <v>73</v>
      </c>
      <c r="DE17" s="244"/>
      <c r="DF17" s="244"/>
      <c r="DG17" s="244">
        <v>16</v>
      </c>
      <c r="DH17" s="244">
        <v>40</v>
      </c>
      <c r="DI17" s="244"/>
      <c r="DJ17" s="244">
        <v>1</v>
      </c>
      <c r="DK17" s="244">
        <v>243</v>
      </c>
      <c r="DL17" s="244"/>
      <c r="DM17" s="244"/>
      <c r="DN17" s="244"/>
      <c r="DO17" s="244"/>
      <c r="DP17" s="244"/>
      <c r="DQ17" s="244">
        <v>0</v>
      </c>
      <c r="DR17" s="244"/>
      <c r="DS17" s="251"/>
      <c r="DT17" s="256"/>
      <c r="EL17" s="1"/>
    </row>
    <row r="18" customFormat="1" ht="37" customHeight="1" spans="1:162">
      <c r="A18" s="374" t="s">
        <v>104</v>
      </c>
      <c r="B18" s="259" t="s">
        <v>75</v>
      </c>
      <c r="C18" s="259"/>
      <c r="D18" s="259"/>
      <c r="E18" s="259"/>
      <c r="F18" s="259">
        <v>1567</v>
      </c>
      <c r="G18" s="259">
        <v>1</v>
      </c>
      <c r="H18" s="259"/>
      <c r="I18" s="259"/>
      <c r="J18" s="259">
        <v>4</v>
      </c>
      <c r="K18" s="259">
        <v>11</v>
      </c>
      <c r="L18" s="259"/>
      <c r="M18" s="259"/>
      <c r="N18" s="259"/>
      <c r="O18" s="259"/>
      <c r="P18" s="253"/>
      <c r="Q18" s="254"/>
      <c r="R18" s="259"/>
      <c r="S18" s="259"/>
      <c r="T18" s="255"/>
      <c r="U18" s="271"/>
      <c r="V18" s="236"/>
      <c r="W18" s="375" t="s">
        <v>104</v>
      </c>
      <c r="X18" s="259" t="s">
        <v>75</v>
      </c>
      <c r="Y18" s="259"/>
      <c r="Z18" s="259"/>
      <c r="AA18" s="259"/>
      <c r="AB18" s="259">
        <v>931</v>
      </c>
      <c r="AC18" s="259"/>
      <c r="AD18" s="259"/>
      <c r="AE18" s="259"/>
      <c r="AF18" s="259"/>
      <c r="AG18" s="259">
        <v>8</v>
      </c>
      <c r="AH18" s="259"/>
      <c r="AI18" s="259"/>
      <c r="AJ18" s="259"/>
      <c r="AK18" s="259"/>
      <c r="AL18" s="253"/>
      <c r="AM18" s="254"/>
      <c r="AN18" s="259"/>
      <c r="AO18" s="259">
        <v>9</v>
      </c>
      <c r="AP18" s="255"/>
      <c r="AQ18" s="271"/>
      <c r="AR18" s="236"/>
      <c r="AS18" s="372" t="s">
        <v>97</v>
      </c>
      <c r="AT18" s="259" t="s">
        <v>75</v>
      </c>
      <c r="AU18" s="259"/>
      <c r="AV18" s="259"/>
      <c r="AW18" s="259"/>
      <c r="AX18" s="259">
        <v>926</v>
      </c>
      <c r="AY18" s="259">
        <v>170</v>
      </c>
      <c r="AZ18" s="259"/>
      <c r="BA18" s="259"/>
      <c r="BB18" s="259">
        <v>3</v>
      </c>
      <c r="BC18" s="259">
        <v>69</v>
      </c>
      <c r="BD18" s="259"/>
      <c r="BE18" s="259"/>
      <c r="BF18" s="259"/>
      <c r="BG18" s="259"/>
      <c r="BH18" s="253"/>
      <c r="BI18" s="254"/>
      <c r="BJ18" s="259"/>
      <c r="BK18" s="259">
        <v>126</v>
      </c>
      <c r="BL18" s="255"/>
      <c r="BM18" s="271"/>
      <c r="BN18" s="236"/>
      <c r="BO18" s="372" t="s">
        <v>104</v>
      </c>
      <c r="BP18" s="259" t="s">
        <v>75</v>
      </c>
      <c r="BQ18" s="259"/>
      <c r="BR18" s="259"/>
      <c r="BS18" s="259"/>
      <c r="BT18" s="259">
        <v>810</v>
      </c>
      <c r="BU18" s="259">
        <v>1</v>
      </c>
      <c r="BV18" s="259"/>
      <c r="BW18" s="259">
        <v>8</v>
      </c>
      <c r="BX18" s="259">
        <v>10</v>
      </c>
      <c r="BY18" s="259"/>
      <c r="BZ18" s="259"/>
      <c r="CA18" s="259"/>
      <c r="CB18" s="259"/>
      <c r="CC18" s="253"/>
      <c r="CD18" s="254"/>
      <c r="CE18" s="259"/>
      <c r="CF18" s="259">
        <v>1</v>
      </c>
      <c r="CG18" s="255"/>
      <c r="CH18" s="271"/>
      <c r="CI18" s="236"/>
      <c r="CJ18" s="372" t="s">
        <v>97</v>
      </c>
      <c r="CK18" s="259" t="s">
        <v>75</v>
      </c>
      <c r="CL18" s="259"/>
      <c r="CM18" s="259"/>
      <c r="CN18" s="259">
        <v>885</v>
      </c>
      <c r="CO18" s="259">
        <v>187</v>
      </c>
      <c r="CP18" s="259"/>
      <c r="CQ18" s="259">
        <v>6</v>
      </c>
      <c r="CR18" s="259">
        <v>31</v>
      </c>
      <c r="CS18" s="259"/>
      <c r="CT18" s="259"/>
      <c r="CU18" s="259"/>
      <c r="CV18" s="259"/>
      <c r="CW18" s="259"/>
      <c r="CX18" s="259">
        <v>19</v>
      </c>
      <c r="CY18" s="259"/>
      <c r="CZ18" s="251"/>
      <c r="DA18" s="271"/>
      <c r="DB18" s="1"/>
      <c r="DC18" s="372" t="s">
        <v>105</v>
      </c>
      <c r="DD18" s="259" t="s">
        <v>75</v>
      </c>
      <c r="DE18" s="259"/>
      <c r="DF18" s="259"/>
      <c r="DG18" s="259">
        <v>70</v>
      </c>
      <c r="DH18" s="259">
        <v>233</v>
      </c>
      <c r="DI18" s="259"/>
      <c r="DJ18" s="259">
        <v>1</v>
      </c>
      <c r="DK18" s="259">
        <v>824</v>
      </c>
      <c r="DL18" s="259"/>
      <c r="DM18" s="259"/>
      <c r="DN18" s="259"/>
      <c r="DO18" s="259"/>
      <c r="DP18" s="259"/>
      <c r="DQ18" s="259">
        <v>9</v>
      </c>
      <c r="DR18" s="259"/>
      <c r="DS18" s="251"/>
      <c r="DT18" s="271"/>
      <c r="EL18" s="1"/>
    </row>
    <row r="19" customFormat="1" ht="72" customHeight="1" spans="1:162">
      <c r="A19" s="272" t="s">
        <v>106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3"/>
      <c r="R19" s="273"/>
      <c r="S19" s="273"/>
      <c r="T19" s="273"/>
      <c r="U19" s="273"/>
      <c r="V19" s="195"/>
      <c r="W19" s="272" t="s">
        <v>107</v>
      </c>
      <c r="X19" s="272"/>
      <c r="Y19" s="272"/>
      <c r="Z19" s="272"/>
      <c r="AA19" s="272"/>
      <c r="AB19" s="272"/>
      <c r="AC19" s="272"/>
      <c r="AD19" s="272"/>
      <c r="AE19" s="272"/>
      <c r="AF19" s="272"/>
      <c r="AG19" s="272"/>
      <c r="AH19" s="272"/>
      <c r="AI19" s="272"/>
      <c r="AJ19" s="272"/>
      <c r="AK19" s="272"/>
      <c r="AL19" s="272"/>
      <c r="AM19" s="272"/>
      <c r="AN19" s="272"/>
      <c r="AO19" s="272"/>
      <c r="AP19" s="272"/>
      <c r="AQ19" s="272"/>
      <c r="AR19" s="195"/>
      <c r="AS19" s="272" t="s">
        <v>108</v>
      </c>
      <c r="AT19" s="272"/>
      <c r="AU19" s="272"/>
      <c r="AV19" s="272"/>
      <c r="AW19" s="272"/>
      <c r="AX19" s="272"/>
      <c r="AY19" s="272"/>
      <c r="AZ19" s="272"/>
      <c r="BA19" s="272"/>
      <c r="BB19" s="272"/>
      <c r="BC19" s="272"/>
      <c r="BD19" s="272"/>
      <c r="BE19" s="272"/>
      <c r="BF19" s="272"/>
      <c r="BG19" s="272"/>
      <c r="BH19" s="272"/>
      <c r="BI19" s="272"/>
      <c r="BJ19" s="272"/>
      <c r="BK19" s="272"/>
      <c r="BL19" s="272"/>
      <c r="BM19" s="272"/>
      <c r="BN19" s="195"/>
      <c r="BO19" s="272" t="s">
        <v>109</v>
      </c>
      <c r="BP19" s="272"/>
      <c r="BQ19" s="272"/>
      <c r="BR19" s="272"/>
      <c r="BS19" s="272"/>
      <c r="BT19" s="272"/>
      <c r="BU19" s="272"/>
      <c r="BV19" s="272"/>
      <c r="BW19" s="272"/>
      <c r="BX19" s="272"/>
      <c r="BY19" s="272"/>
      <c r="BZ19" s="272"/>
      <c r="CA19" s="272"/>
      <c r="CB19" s="272"/>
      <c r="CC19" s="272"/>
      <c r="CD19" s="272"/>
      <c r="CE19" s="272"/>
      <c r="CF19" s="272"/>
      <c r="CG19" s="272"/>
      <c r="CH19" s="272"/>
      <c r="CI19" s="195"/>
      <c r="CJ19" s="272" t="s">
        <v>110</v>
      </c>
      <c r="CK19" s="272"/>
      <c r="CL19" s="272"/>
      <c r="CM19" s="272"/>
      <c r="CN19" s="272"/>
      <c r="CO19" s="272"/>
      <c r="CP19" s="272"/>
      <c r="CQ19" s="272"/>
      <c r="CR19" s="272"/>
      <c r="CS19" s="272"/>
      <c r="CT19" s="272"/>
      <c r="CU19" s="272"/>
      <c r="CV19" s="272"/>
      <c r="CW19" s="272"/>
      <c r="CX19" s="272"/>
      <c r="CY19" s="272"/>
      <c r="CZ19" s="272"/>
      <c r="DA19" s="272"/>
      <c r="DC19" s="272" t="s">
        <v>111</v>
      </c>
      <c r="DD19" s="272"/>
      <c r="DE19" s="272"/>
      <c r="DF19" s="272"/>
      <c r="DG19" s="272"/>
      <c r="DH19" s="272"/>
      <c r="DI19" s="272"/>
      <c r="DJ19" s="272"/>
      <c r="DK19" s="272"/>
      <c r="DL19" s="272"/>
      <c r="DM19" s="272"/>
      <c r="DN19" s="272"/>
      <c r="DO19" s="272"/>
      <c r="DP19" s="272"/>
      <c r="DQ19" s="272"/>
      <c r="DR19" s="272"/>
      <c r="DS19" s="272"/>
      <c r="DT19" s="272"/>
      <c r="EM19" s="230"/>
    </row>
    <row r="20" s="230" customFormat="1" ht="37" customHeight="1" spans="1:162">
      <c r="A20" s="274" t="s">
        <v>112</v>
      </c>
      <c r="B20" s="274"/>
      <c r="C20" s="274"/>
      <c r="D20" s="275"/>
      <c r="E20" s="272" t="s">
        <v>113</v>
      </c>
      <c r="F20" s="272"/>
      <c r="G20" s="272"/>
      <c r="H20" s="276"/>
      <c r="I20" s="272" t="s">
        <v>114</v>
      </c>
      <c r="J20" s="272"/>
      <c r="K20" s="272"/>
      <c r="L20" s="276"/>
      <c r="M20" s="272" t="s">
        <v>115</v>
      </c>
      <c r="N20" s="272"/>
      <c r="O20" s="272"/>
      <c r="P20" s="276"/>
      <c r="Q20" s="277" t="s">
        <v>116</v>
      </c>
      <c r="R20" s="277"/>
      <c r="S20" s="277"/>
      <c r="T20" s="277"/>
      <c r="U20" s="277"/>
      <c r="V20" s="236"/>
      <c r="W20" s="274" t="s">
        <v>117</v>
      </c>
      <c r="X20" s="274"/>
      <c r="Y20" s="274"/>
      <c r="Z20" s="275"/>
      <c r="AA20" s="272" t="s">
        <v>113</v>
      </c>
      <c r="AB20" s="272"/>
      <c r="AC20" s="272"/>
      <c r="AD20" s="276"/>
      <c r="AE20" s="276"/>
      <c r="AF20" s="272" t="s">
        <v>118</v>
      </c>
      <c r="AG20" s="272"/>
      <c r="AH20" s="272"/>
      <c r="AI20" s="276"/>
      <c r="AJ20" s="272" t="s">
        <v>115</v>
      </c>
      <c r="AK20" s="272"/>
      <c r="AL20" s="272"/>
      <c r="AM20" s="276"/>
      <c r="AN20" s="272" t="s">
        <v>116</v>
      </c>
      <c r="AO20" s="272"/>
      <c r="AP20" s="272"/>
      <c r="AQ20" s="272"/>
      <c r="AR20" s="236"/>
      <c r="AS20" s="274" t="s">
        <v>119</v>
      </c>
      <c r="AT20" s="274"/>
      <c r="AU20" s="274"/>
      <c r="AV20" s="275"/>
      <c r="AW20" s="272" t="s">
        <v>113</v>
      </c>
      <c r="AX20" s="272"/>
      <c r="AY20" s="272"/>
      <c r="AZ20" s="276"/>
      <c r="BA20" s="276"/>
      <c r="BB20" s="272" t="s">
        <v>120</v>
      </c>
      <c r="BC20" s="272"/>
      <c r="BD20" s="272"/>
      <c r="BE20" s="276"/>
      <c r="BF20" s="272" t="s">
        <v>115</v>
      </c>
      <c r="BG20" s="272"/>
      <c r="BH20" s="272"/>
      <c r="BI20" s="276"/>
      <c r="BJ20" s="272" t="s">
        <v>116</v>
      </c>
      <c r="BK20" s="272"/>
      <c r="BL20" s="272"/>
      <c r="BM20" s="272"/>
      <c r="BN20" s="236"/>
      <c r="BO20" s="274" t="s">
        <v>121</v>
      </c>
      <c r="BP20" s="274"/>
      <c r="BQ20" s="274"/>
      <c r="BR20" s="275"/>
      <c r="BS20" s="272" t="s">
        <v>113</v>
      </c>
      <c r="BT20" s="272"/>
      <c r="BU20" s="272"/>
      <c r="BV20" s="276"/>
      <c r="BW20" s="274" t="s">
        <v>122</v>
      </c>
      <c r="BX20" s="274"/>
      <c r="BY20" s="274"/>
      <c r="BZ20" s="276"/>
      <c r="CA20" s="272" t="s">
        <v>115</v>
      </c>
      <c r="CB20" s="272"/>
      <c r="CC20" s="272"/>
      <c r="CD20" s="276"/>
      <c r="CE20" s="272" t="s">
        <v>116</v>
      </c>
      <c r="CF20" s="272"/>
      <c r="CG20" s="272"/>
      <c r="CH20" s="272"/>
      <c r="CI20" s="236"/>
      <c r="CJ20" s="274" t="s">
        <v>123</v>
      </c>
      <c r="CK20" s="274"/>
      <c r="CL20" s="274"/>
      <c r="CM20" s="275"/>
      <c r="CN20" s="274" t="s">
        <v>124</v>
      </c>
      <c r="CO20" s="274"/>
      <c r="CP20" s="274"/>
      <c r="CQ20" s="276"/>
      <c r="CR20" s="276"/>
      <c r="CS20" s="276"/>
      <c r="CT20" s="276"/>
      <c r="CU20" s="276"/>
      <c r="CV20" s="276"/>
      <c r="CW20" s="276"/>
      <c r="CX20" s="276"/>
      <c r="CY20" s="276"/>
      <c r="CZ20" s="166"/>
      <c r="DC20" s="274" t="s">
        <v>125</v>
      </c>
      <c r="DD20" s="274"/>
      <c r="DE20" s="274"/>
      <c r="DF20" s="275"/>
      <c r="DG20" s="274" t="s">
        <v>126</v>
      </c>
      <c r="DH20" s="274"/>
      <c r="DI20" s="274"/>
      <c r="DJ20" s="276"/>
      <c r="DK20" s="276"/>
      <c r="DL20" s="276"/>
      <c r="DM20" s="276"/>
      <c r="DN20" s="276"/>
      <c r="DO20" s="276"/>
      <c r="DP20" s="276"/>
      <c r="DQ20" s="276"/>
      <c r="DR20" s="276"/>
      <c r="DS20" s="276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 s="166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</row>
    <row r="21" s="230" customFormat="1" ht="37" customHeight="1" spans="1:162">
      <c r="A21" s="272"/>
      <c r="B21" s="272"/>
      <c r="C21" s="272"/>
      <c r="D21" s="275"/>
      <c r="E21" s="272"/>
      <c r="F21" s="272"/>
      <c r="G21" s="272"/>
      <c r="H21" s="276"/>
      <c r="I21" s="272"/>
      <c r="J21" s="272"/>
      <c r="K21" s="272"/>
      <c r="L21" s="276"/>
      <c r="M21" s="272"/>
      <c r="N21" s="272"/>
      <c r="O21" s="272"/>
      <c r="P21" s="276"/>
      <c r="Q21" s="277"/>
      <c r="R21" s="277"/>
      <c r="S21" s="277"/>
      <c r="T21" s="277"/>
      <c r="U21" s="277"/>
      <c r="V21" s="236"/>
      <c r="W21" s="272"/>
      <c r="X21" s="272"/>
      <c r="Y21" s="272"/>
      <c r="Z21" s="275"/>
      <c r="AA21" s="272"/>
      <c r="AB21" s="272"/>
      <c r="AC21" s="272"/>
      <c r="AD21" s="276"/>
      <c r="AE21" s="276"/>
      <c r="AF21" s="272"/>
      <c r="AG21" s="272"/>
      <c r="AH21" s="272"/>
      <c r="AI21" s="276"/>
      <c r="AJ21" s="272"/>
      <c r="AK21" s="272"/>
      <c r="AL21" s="272"/>
      <c r="AM21" s="276"/>
      <c r="AN21" s="272"/>
      <c r="AO21" s="272"/>
      <c r="AP21" s="272"/>
      <c r="AQ21" s="272"/>
      <c r="AR21" s="236"/>
      <c r="AS21" s="272"/>
      <c r="AT21" s="272"/>
      <c r="AU21" s="272"/>
      <c r="AV21" s="275"/>
      <c r="AW21" s="272"/>
      <c r="AX21" s="272"/>
      <c r="AY21" s="272"/>
      <c r="AZ21" s="276"/>
      <c r="BA21" s="276"/>
      <c r="BB21" s="272"/>
      <c r="BC21" s="272"/>
      <c r="BD21" s="272"/>
      <c r="BE21" s="276"/>
      <c r="BF21" s="272"/>
      <c r="BG21" s="272"/>
      <c r="BH21" s="272"/>
      <c r="BI21" s="276"/>
      <c r="BJ21" s="272"/>
      <c r="BK21" s="272"/>
      <c r="BL21" s="272"/>
      <c r="BM21" s="272"/>
      <c r="BN21" s="236"/>
      <c r="BO21" s="272"/>
      <c r="BP21" s="272"/>
      <c r="BQ21" s="272"/>
      <c r="BR21" s="275"/>
      <c r="BS21" s="272"/>
      <c r="BT21" s="272"/>
      <c r="BU21" s="272"/>
      <c r="BV21" s="276"/>
      <c r="BW21" s="272"/>
      <c r="BX21" s="272"/>
      <c r="BY21" s="272"/>
      <c r="BZ21" s="276"/>
      <c r="CA21" s="272"/>
      <c r="CB21" s="272"/>
      <c r="CC21" s="272"/>
      <c r="CD21" s="276"/>
      <c r="CE21" s="272"/>
      <c r="CF21" s="272"/>
      <c r="CG21" s="272"/>
      <c r="CH21" s="272"/>
      <c r="CI21" s="236"/>
      <c r="CJ21" s="272"/>
      <c r="CK21" s="272"/>
      <c r="CL21" s="272"/>
      <c r="CM21" s="275"/>
      <c r="CN21" s="272"/>
      <c r="CO21" s="272"/>
      <c r="CP21" s="272"/>
      <c r="CQ21" s="276"/>
      <c r="CR21" s="276"/>
      <c r="CS21" s="276"/>
      <c r="CT21" s="276"/>
      <c r="CU21" s="276"/>
      <c r="CV21" s="276"/>
      <c r="CW21" s="276"/>
      <c r="CX21" s="276"/>
      <c r="CY21" s="276"/>
      <c r="CZ21" s="166"/>
      <c r="DC21" s="272"/>
      <c r="DD21" s="272"/>
      <c r="DE21" s="272"/>
      <c r="DF21" s="275"/>
      <c r="DG21" s="272"/>
      <c r="DH21" s="272"/>
      <c r="DI21" s="272"/>
      <c r="DJ21" s="276"/>
      <c r="DK21" s="276"/>
      <c r="DL21" s="276"/>
      <c r="DM21" s="276"/>
      <c r="DN21" s="276"/>
      <c r="DO21" s="276"/>
      <c r="DP21" s="276"/>
      <c r="DQ21" s="276"/>
      <c r="DR21" s="276"/>
      <c r="DS21" s="276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 s="166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</row>
    <row r="22" s="230" customFormat="1" ht="27" customHeight="1" spans="1:162">
      <c r="A22" s="278" t="s">
        <v>127</v>
      </c>
      <c r="B22" s="279"/>
      <c r="C22" s="280"/>
      <c r="D22" s="281"/>
      <c r="E22" s="278" t="s">
        <v>128</v>
      </c>
      <c r="F22" s="279"/>
      <c r="G22" s="280"/>
      <c r="H22" s="276"/>
      <c r="I22" s="248" t="s">
        <v>129</v>
      </c>
      <c r="J22" s="248"/>
      <c r="K22" s="248"/>
      <c r="L22" s="276"/>
      <c r="M22" s="248" t="s">
        <v>130</v>
      </c>
      <c r="N22" s="248"/>
      <c r="O22" s="248"/>
      <c r="P22" s="276"/>
      <c r="Q22" s="282" t="s">
        <v>131</v>
      </c>
      <c r="R22" s="282"/>
      <c r="S22" s="282"/>
      <c r="T22" s="282"/>
      <c r="U22" s="282"/>
      <c r="V22" s="236"/>
      <c r="W22" s="278" t="s">
        <v>127</v>
      </c>
      <c r="X22" s="279"/>
      <c r="Y22" s="280"/>
      <c r="Z22" s="281"/>
      <c r="AA22" s="278" t="s">
        <v>128</v>
      </c>
      <c r="AB22" s="279"/>
      <c r="AC22" s="280"/>
      <c r="AD22" s="276"/>
      <c r="AE22" s="276"/>
      <c r="AF22" s="248" t="s">
        <v>129</v>
      </c>
      <c r="AG22" s="248"/>
      <c r="AH22" s="248"/>
      <c r="AI22" s="276"/>
      <c r="AJ22" s="248" t="s">
        <v>130</v>
      </c>
      <c r="AK22" s="248"/>
      <c r="AL22" s="248"/>
      <c r="AM22" s="276"/>
      <c r="AN22" s="248" t="s">
        <v>131</v>
      </c>
      <c r="AO22" s="248"/>
      <c r="AP22" s="248"/>
      <c r="AQ22" s="248"/>
      <c r="AR22" s="236"/>
      <c r="AS22" s="278" t="s">
        <v>127</v>
      </c>
      <c r="AT22" s="279"/>
      <c r="AU22" s="280"/>
      <c r="AV22" s="281"/>
      <c r="AW22" s="278" t="s">
        <v>128</v>
      </c>
      <c r="AX22" s="279"/>
      <c r="AY22" s="280"/>
      <c r="AZ22" s="276"/>
      <c r="BA22" s="276"/>
      <c r="BB22" s="248" t="s">
        <v>129</v>
      </c>
      <c r="BC22" s="248"/>
      <c r="BD22" s="248"/>
      <c r="BE22" s="276"/>
      <c r="BF22" s="248" t="s">
        <v>132</v>
      </c>
      <c r="BG22" s="248"/>
      <c r="BH22" s="248"/>
      <c r="BI22" s="276"/>
      <c r="BJ22" s="248" t="s">
        <v>133</v>
      </c>
      <c r="BK22" s="248"/>
      <c r="BL22" s="248"/>
      <c r="BM22" s="248"/>
      <c r="BN22" s="236"/>
      <c r="BO22" s="278" t="s">
        <v>127</v>
      </c>
      <c r="BP22" s="279"/>
      <c r="BQ22" s="280"/>
      <c r="BR22" s="281"/>
      <c r="BS22" s="278" t="s">
        <v>128</v>
      </c>
      <c r="BT22" s="279"/>
      <c r="BU22" s="280"/>
      <c r="BV22" s="276"/>
      <c r="BW22" s="278" t="s">
        <v>129</v>
      </c>
      <c r="BX22" s="279"/>
      <c r="BY22" s="280"/>
      <c r="BZ22" s="276"/>
      <c r="CA22" s="278" t="s">
        <v>134</v>
      </c>
      <c r="CB22" s="279"/>
      <c r="CC22" s="280"/>
      <c r="CD22" s="276"/>
      <c r="CE22" s="248" t="s">
        <v>135</v>
      </c>
      <c r="CF22" s="248"/>
      <c r="CG22" s="248"/>
      <c r="CH22" s="248"/>
      <c r="CI22" s="236"/>
      <c r="CJ22" s="278" t="s">
        <v>136</v>
      </c>
      <c r="CK22" s="279"/>
      <c r="CL22" s="280"/>
      <c r="CM22" s="281"/>
      <c r="CN22" s="278" t="s">
        <v>136</v>
      </c>
      <c r="CO22" s="279"/>
      <c r="CP22" s="280"/>
      <c r="CQ22" s="276"/>
      <c r="CR22" s="276"/>
      <c r="CS22" s="276"/>
      <c r="CT22" s="276"/>
      <c r="CU22" s="276"/>
      <c r="CV22" s="276"/>
      <c r="CW22" s="276"/>
      <c r="CX22" s="276"/>
      <c r="CY22" s="276"/>
      <c r="CZ22" s="166"/>
      <c r="DC22" s="278" t="s">
        <v>137</v>
      </c>
      <c r="DD22" s="279"/>
      <c r="DE22" s="280"/>
      <c r="DF22" s="281"/>
      <c r="DG22" s="278" t="s">
        <v>136</v>
      </c>
      <c r="DH22" s="279"/>
      <c r="DI22" s="280"/>
      <c r="DJ22" s="276"/>
      <c r="DK22" s="276"/>
      <c r="DL22" s="276"/>
      <c r="DM22" s="276"/>
      <c r="DN22" s="276"/>
      <c r="DO22" s="276"/>
      <c r="DP22" s="276"/>
      <c r="DQ22" s="276"/>
      <c r="DR22" s="276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 s="166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</row>
    <row r="23" s="230" customFormat="1" ht="33" customHeight="1" spans="1:162">
      <c r="A23" s="283"/>
      <c r="B23" s="284"/>
      <c r="C23" s="285"/>
      <c r="D23" s="281"/>
      <c r="E23" s="283"/>
      <c r="F23" s="284"/>
      <c r="G23" s="285"/>
      <c r="H23" s="276"/>
      <c r="I23" s="248"/>
      <c r="J23" s="248"/>
      <c r="K23" s="248"/>
      <c r="L23" s="276"/>
      <c r="M23" s="248"/>
      <c r="N23" s="248"/>
      <c r="O23" s="248"/>
      <c r="P23" s="276"/>
      <c r="Q23" s="286" t="s">
        <v>138</v>
      </c>
      <c r="R23" s="286"/>
      <c r="S23" s="286"/>
      <c r="T23" s="287" t="s">
        <v>139</v>
      </c>
      <c r="U23" s="287"/>
      <c r="V23" s="236"/>
      <c r="W23" s="283"/>
      <c r="X23" s="284"/>
      <c r="Y23" s="285"/>
      <c r="Z23" s="281"/>
      <c r="AA23" s="283"/>
      <c r="AB23" s="284"/>
      <c r="AC23" s="285"/>
      <c r="AD23" s="276"/>
      <c r="AE23" s="276"/>
      <c r="AF23" s="248"/>
      <c r="AG23" s="248"/>
      <c r="AH23" s="248"/>
      <c r="AI23" s="276"/>
      <c r="AJ23" s="248"/>
      <c r="AK23" s="248"/>
      <c r="AL23" s="248"/>
      <c r="AM23" s="276"/>
      <c r="AN23" s="288" t="s">
        <v>138</v>
      </c>
      <c r="AO23" s="289"/>
      <c r="AP23" s="290"/>
      <c r="AQ23" s="291" t="s">
        <v>139</v>
      </c>
      <c r="AR23" s="236"/>
      <c r="AS23" s="283"/>
      <c r="AT23" s="284"/>
      <c r="AU23" s="285"/>
      <c r="AV23" s="281"/>
      <c r="AW23" s="283"/>
      <c r="AX23" s="284"/>
      <c r="AY23" s="285"/>
      <c r="AZ23" s="276"/>
      <c r="BA23" s="276"/>
      <c r="BB23" s="248"/>
      <c r="BC23" s="248"/>
      <c r="BD23" s="248"/>
      <c r="BE23" s="276"/>
      <c r="BF23" s="248"/>
      <c r="BG23" s="248"/>
      <c r="BH23" s="248"/>
      <c r="BI23" s="276"/>
      <c r="BJ23" s="288" t="s">
        <v>138</v>
      </c>
      <c r="BK23" s="289"/>
      <c r="BL23" s="290"/>
      <c r="BM23" s="291" t="s">
        <v>139</v>
      </c>
      <c r="BN23" s="236"/>
      <c r="BO23" s="283"/>
      <c r="BP23" s="284"/>
      <c r="BQ23" s="285"/>
      <c r="BR23" s="281"/>
      <c r="BS23" s="283"/>
      <c r="BT23" s="284"/>
      <c r="BU23" s="285"/>
      <c r="BV23" s="276"/>
      <c r="BW23" s="283"/>
      <c r="BX23" s="284"/>
      <c r="BY23" s="285"/>
      <c r="BZ23" s="276"/>
      <c r="CA23" s="283"/>
      <c r="CB23" s="284"/>
      <c r="CC23" s="285"/>
      <c r="CD23" s="276"/>
      <c r="CE23" s="288" t="s">
        <v>138</v>
      </c>
      <c r="CF23" s="289"/>
      <c r="CG23" s="290"/>
      <c r="CH23" s="291" t="s">
        <v>139</v>
      </c>
      <c r="CI23" s="236"/>
      <c r="CJ23" s="283"/>
      <c r="CK23" s="284"/>
      <c r="CL23" s="285"/>
      <c r="CM23" s="281"/>
      <c r="CN23" s="283"/>
      <c r="CO23" s="284"/>
      <c r="CP23" s="285"/>
      <c r="CQ23" s="276"/>
      <c r="CR23" s="276"/>
      <c r="CS23" s="276"/>
      <c r="CT23" s="276"/>
      <c r="CU23" s="276"/>
      <c r="CV23" s="276"/>
      <c r="CW23" s="276"/>
      <c r="CX23" s="276"/>
      <c r="CY23" s="276"/>
      <c r="CZ23" s="166"/>
      <c r="DC23" s="283"/>
      <c r="DD23" s="284"/>
      <c r="DE23" s="285"/>
      <c r="DF23" s="281"/>
      <c r="DG23" s="283"/>
      <c r="DH23" s="284"/>
      <c r="DI23" s="285"/>
      <c r="DJ23" s="276"/>
      <c r="DK23" s="276"/>
      <c r="DL23" s="276"/>
      <c r="DM23" s="276"/>
      <c r="DN23" s="276"/>
      <c r="DO23" s="276"/>
      <c r="DP23" s="276"/>
      <c r="DQ23" s="276"/>
      <c r="DR23" s="276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 s="166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</row>
    <row r="24" s="230" customFormat="1" ht="69" customHeight="1" spans="1:162">
      <c r="A24" s="255">
        <v>1</v>
      </c>
      <c r="B24" s="292" t="s">
        <v>140</v>
      </c>
      <c r="C24" s="293" t="str">
        <f>_xlfn.DISPIMG("ID_D705C1D7EAE44C4BA011D0A425FD2C5B",1)</f>
        <v>=DISPIMG("ID_D705C1D7EAE44C4BA011D0A425FD2C5B",1)</v>
      </c>
      <c r="D24" s="44" t="str">
        <f>_xlfn.DISPIMG("ID_0A6F9B7221614643B84961AC18EAD8C6",1)</f>
        <v>=DISPIMG("ID_0A6F9B7221614643B84961AC18EAD8C6",1)</v>
      </c>
      <c r="E24" s="255">
        <v>1</v>
      </c>
      <c r="F24" s="292" t="s">
        <v>140</v>
      </c>
      <c r="G24" s="294" t="str">
        <f>_xlfn.DISPIMG("ID_02B1AA528AAB45F7BBB5C7CC7CDCCB95",1)</f>
        <v>=DISPIMG("ID_02B1AA528AAB45F7BBB5C7CC7CDCCB95",1)</v>
      </c>
      <c r="H24" s="276"/>
      <c r="I24" s="255">
        <v>1</v>
      </c>
      <c r="J24" s="292" t="s">
        <v>140</v>
      </c>
      <c r="K24" t="str">
        <f>_xlfn.DISPIMG("ID_4C06C57E93CC4048AF39525E4A213E14",1)</f>
        <v>=DISPIMG("ID_4C06C57E93CC4048AF39525E4A213E14",1)</v>
      </c>
      <c r="L24" s="276"/>
      <c r="M24" s="255">
        <v>1</v>
      </c>
      <c r="N24" s="292" t="s">
        <v>140</v>
      </c>
      <c r="O24" s="295" t="str">
        <f>_xlfn.DISPIMG("ID_4C06C57E93CC4048AF39525E4A213E14",1)</f>
        <v>=DISPIMG("ID_4C06C57E93CC4048AF39525E4A213E14",1)</v>
      </c>
      <c r="P24" s="276"/>
      <c r="Q24" s="255">
        <v>1</v>
      </c>
      <c r="R24" s="292" t="s">
        <v>140</v>
      </c>
      <c r="S24" s="182" t="str">
        <f>_xlfn.DISPIMG("ID_2945C316D7DF4A28BEE78A9A2E8721E7",1)</f>
        <v>=DISPIMG("ID_2945C316D7DF4A28BEE78A9A2E8721E7",1)</v>
      </c>
      <c r="T24" s="296">
        <v>32</v>
      </c>
      <c r="U24" s="296"/>
      <c r="V24" s="236"/>
      <c r="W24" s="255">
        <v>1</v>
      </c>
      <c r="X24" s="292" t="s">
        <v>140</v>
      </c>
      <c r="Y24" s="293" t="str">
        <f>_xlfn.DISPIMG("ID_D705C1D7EAE44C4BA011D0A425FD2C5B",1)</f>
        <v>=DISPIMG("ID_D705C1D7EAE44C4BA011D0A425FD2C5B",1)</v>
      </c>
      <c r="AA24" s="255">
        <v>1</v>
      </c>
      <c r="AB24" s="292" t="s">
        <v>140</v>
      </c>
      <c r="AC24" s="294" t="str">
        <f>_xlfn.DISPIMG("ID_02B1AA528AAB45F7BBB5C7CC7CDCCB95",1)</f>
        <v>=DISPIMG("ID_02B1AA528AAB45F7BBB5C7CC7CDCCB95",1)</v>
      </c>
      <c r="AD24" s="276"/>
      <c r="AE24" s="276"/>
      <c r="AF24" s="255">
        <v>1</v>
      </c>
      <c r="AG24" s="292" t="s">
        <v>140</v>
      </c>
      <c r="AH24" s="141" t="str">
        <f>_xlfn.DISPIMG("ID_4C06C57E93CC4048AF39525E4A213E14",1)</f>
        <v>=DISPIMG("ID_4C06C57E93CC4048AF39525E4A213E14",1)</v>
      </c>
      <c r="AI24" s="276"/>
      <c r="AJ24" s="255">
        <v>1</v>
      </c>
      <c r="AK24" s="292" t="s">
        <v>140</v>
      </c>
      <c r="AL24" s="141" t="str">
        <f>_xlfn.DISPIMG("ID_4C06C57E93CC4048AF39525E4A213E14",1)</f>
        <v>=DISPIMG("ID_4C06C57E93CC4048AF39525E4A213E14",1)</v>
      </c>
      <c r="AM24" s="276"/>
      <c r="AN24" s="255">
        <v>1</v>
      </c>
      <c r="AO24" s="292" t="s">
        <v>140</v>
      </c>
      <c r="AP24" s="182" t="str">
        <f>_xlfn.DISPIMG("ID_2945C316D7DF4A28BEE78A9A2E8721E7",1)</f>
        <v>=DISPIMG("ID_2945C316D7DF4A28BEE78A9A2E8721E7",1)</v>
      </c>
      <c r="AQ24" s="297">
        <v>57</v>
      </c>
      <c r="AR24" s="236"/>
      <c r="AS24" s="255">
        <v>1</v>
      </c>
      <c r="AT24" s="292" t="s">
        <v>140</v>
      </c>
      <c r="AU24" s="141" t="str">
        <f>_xlfn.DISPIMG("ID_D705C1D7EAE44C4BA011D0A425FD2C5B",1)</f>
        <v>=DISPIMG("ID_D705C1D7EAE44C4BA011D0A425FD2C5B",1)</v>
      </c>
      <c r="AV24" s="281"/>
      <c r="AW24" s="255">
        <v>1</v>
      </c>
      <c r="AX24" s="292" t="s">
        <v>140</v>
      </c>
      <c r="AY24" s="141" t="str">
        <f>_xlfn.DISPIMG("ID_D705C1D7EAE44C4BA011D0A425FD2C5B",1)</f>
        <v>=DISPIMG("ID_D705C1D7EAE44C4BA011D0A425FD2C5B",1)</v>
      </c>
      <c r="AZ24" s="276"/>
      <c r="BA24" s="276"/>
      <c r="BB24" s="255">
        <v>1</v>
      </c>
      <c r="BC24" s="292" t="s">
        <v>140</v>
      </c>
      <c r="BD24" s="141" t="str">
        <f>_xlfn.DISPIMG("ID_4C06C57E93CC4048AF39525E4A213E14",1)</f>
        <v>=DISPIMG("ID_4C06C57E93CC4048AF39525E4A213E14",1)</v>
      </c>
      <c r="BE24" s="276"/>
      <c r="BF24" s="255">
        <v>1</v>
      </c>
      <c r="BG24" s="292" t="s">
        <v>140</v>
      </c>
      <c r="BH24" s="141" t="str">
        <f>_xlfn.DISPIMG("ID_4C06C57E93CC4048AF39525E4A213E14",1)</f>
        <v>=DISPIMG("ID_4C06C57E93CC4048AF39525E4A213E14",1)</v>
      </c>
      <c r="BI24" s="276"/>
      <c r="BJ24" s="255">
        <v>1</v>
      </c>
      <c r="BK24" s="292" t="s">
        <v>140</v>
      </c>
      <c r="BL24" s="182" t="str">
        <f>_xlfn.DISPIMG("ID_2945C316D7DF4A28BEE78A9A2E8721E7",1)</f>
        <v>=DISPIMG("ID_2945C316D7DF4A28BEE78A9A2E8721E7",1)</v>
      </c>
      <c r="BM24" s="297">
        <v>62</v>
      </c>
      <c r="BN24" s="236"/>
      <c r="BO24" s="255">
        <v>1</v>
      </c>
      <c r="BP24" s="292" t="s">
        <v>140</v>
      </c>
      <c r="BQ24" s="141" t="str">
        <f>_xlfn.DISPIMG("ID_D705C1D7EAE44C4BA011D0A425FD2C5B",1)</f>
        <v>=DISPIMG("ID_D705C1D7EAE44C4BA011D0A425FD2C5B",1)</v>
      </c>
      <c r="BR24" s="281"/>
      <c r="BS24" s="255">
        <v>1</v>
      </c>
      <c r="BT24" s="292" t="s">
        <v>140</v>
      </c>
      <c r="BU24" s="298" t="str">
        <f>_xlfn.DISPIMG("ID_6703E36CE94D495E962FA29B67E59DDA",1)</f>
        <v>=DISPIMG("ID_6703E36CE94D495E962FA29B67E59DDA",1)</v>
      </c>
      <c r="BV24" s="276"/>
      <c r="BW24" s="255">
        <v>1</v>
      </c>
      <c r="BX24" s="292" t="s">
        <v>140</v>
      </c>
      <c r="BY24" s="44" t="str">
        <f>_xlfn.DISPIMG("ID_7C322AB96C944C80B1F9B98562FD1DB3",1)</f>
        <v>=DISPIMG("ID_7C322AB96C944C80B1F9B98562FD1DB3",1)</v>
      </c>
      <c r="BZ24" s="276"/>
      <c r="CA24" s="255">
        <v>1</v>
      </c>
      <c r="CB24" s="292" t="s">
        <v>140</v>
      </c>
      <c r="CC24" s="44" t="str">
        <f>_xlfn.DISPIMG("ID_6DD8FB91A03A4E00BB1190DCEE4175B7",1)</f>
        <v>=DISPIMG("ID_6DD8FB91A03A4E00BB1190DCEE4175B7",1)</v>
      </c>
      <c r="CD24" s="276"/>
      <c r="CE24" s="255">
        <v>1</v>
      </c>
      <c r="CF24" s="292" t="s">
        <v>140</v>
      </c>
      <c r="CG24" s="215" t="str">
        <f>_xlfn.DISPIMG("ID_D4D3286F4B254872A399C9E3E2EB3B59",1)</f>
        <v>=DISPIMG("ID_D4D3286F4B254872A399C9E3E2EB3B59",1)</v>
      </c>
      <c r="CH24" s="297">
        <v>48</v>
      </c>
      <c r="CI24" s="236"/>
      <c r="CJ24" s="255">
        <v>1</v>
      </c>
      <c r="CK24" s="292" t="s">
        <v>140</v>
      </c>
      <c r="CL24" s="141" t="str">
        <f>_xlfn.DISPIMG("ID_D705C1D7EAE44C4BA011D0A425FD2C5B",1)</f>
        <v>=DISPIMG("ID_D705C1D7EAE44C4BA011D0A425FD2C5B",1)</v>
      </c>
      <c r="CM24" s="281"/>
      <c r="CN24" s="255">
        <v>1</v>
      </c>
      <c r="CO24" s="292" t="s">
        <v>140</v>
      </c>
      <c r="CP24" s="141" t="str">
        <f>_xlfn.DISPIMG("ID_4C06C57E93CC4048AF39525E4A213E14",1)</f>
        <v>=DISPIMG("ID_4C06C57E93CC4048AF39525E4A213E14",1)</v>
      </c>
      <c r="CQ24" s="276"/>
      <c r="CR24" s="276"/>
      <c r="CS24" s="276"/>
      <c r="CT24" s="276"/>
      <c r="CU24" s="276"/>
      <c r="CV24" s="276"/>
      <c r="CW24" s="276"/>
      <c r="CX24" s="276"/>
      <c r="CY24" s="276"/>
      <c r="CZ24" s="166"/>
      <c r="DC24" s="255">
        <v>1</v>
      </c>
      <c r="DD24" s="292" t="s">
        <v>140</v>
      </c>
      <c r="DE24" s="44" t="str">
        <f>_xlfn.DISPIMG("ID_6703E36CE94D495E962FA29B67E59DDA",1)</f>
        <v>=DISPIMG("ID_6703E36CE94D495E962FA29B67E59DDA",1)</v>
      </c>
      <c r="DF24" s="281"/>
      <c r="DG24" s="255">
        <v>1</v>
      </c>
      <c r="DH24" s="292" t="s">
        <v>140</v>
      </c>
      <c r="DI24" s="44" t="str">
        <f>_xlfn.DISPIMG("ID_6DD8FB91A03A4E00BB1190DCEE4175B7",1)</f>
        <v>=DISPIMG("ID_6DD8FB91A03A4E00BB1190DCEE4175B7",1)</v>
      </c>
      <c r="DJ24" s="276"/>
      <c r="DK24" s="276"/>
      <c r="DL24" s="276"/>
      <c r="DM24" s="276"/>
      <c r="DN24" s="276"/>
      <c r="DO24" s="276"/>
      <c r="DP24" s="276"/>
      <c r="DQ24" s="276"/>
      <c r="DR24" s="276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 s="166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</row>
    <row r="25" s="230" customFormat="1" ht="37" customHeight="1" spans="1:162">
      <c r="A25" s="255"/>
      <c r="B25" s="292" t="s">
        <v>39</v>
      </c>
      <c r="C25" s="376" t="s">
        <v>76</v>
      </c>
      <c r="D25" s="21" t="s">
        <v>141</v>
      </c>
      <c r="E25" s="255"/>
      <c r="F25" s="292" t="s">
        <v>39</v>
      </c>
      <c r="G25" s="299">
        <v>9825172564</v>
      </c>
      <c r="H25" s="276"/>
      <c r="I25" s="255"/>
      <c r="J25" s="292" t="s">
        <v>39</v>
      </c>
      <c r="K25" s="21" t="s">
        <v>142</v>
      </c>
      <c r="L25" s="276"/>
      <c r="M25" s="255"/>
      <c r="N25" s="292" t="s">
        <v>39</v>
      </c>
      <c r="O25" s="21" t="s">
        <v>142</v>
      </c>
      <c r="P25" s="276"/>
      <c r="Q25" s="255"/>
      <c r="R25" s="292" t="s">
        <v>39</v>
      </c>
      <c r="S25" s="186" t="s">
        <v>143</v>
      </c>
      <c r="T25" s="296"/>
      <c r="U25" s="296"/>
      <c r="V25" s="236"/>
      <c r="W25" s="255"/>
      <c r="X25" s="292" t="s">
        <v>39</v>
      </c>
      <c r="Y25" s="376" t="s">
        <v>76</v>
      </c>
      <c r="AA25" s="255"/>
      <c r="AB25" s="292" t="s">
        <v>39</v>
      </c>
      <c r="AC25" s="299">
        <v>9825172564</v>
      </c>
      <c r="AD25" s="276"/>
      <c r="AE25" s="276"/>
      <c r="AF25" s="255"/>
      <c r="AG25" s="292" t="s">
        <v>39</v>
      </c>
      <c r="AH25" s="21" t="s">
        <v>142</v>
      </c>
      <c r="AI25" s="276"/>
      <c r="AJ25" s="255"/>
      <c r="AK25" s="292" t="s">
        <v>39</v>
      </c>
      <c r="AL25" s="21" t="s">
        <v>142</v>
      </c>
      <c r="AM25" s="276"/>
      <c r="AN25" s="255"/>
      <c r="AO25" s="292" t="s">
        <v>39</v>
      </c>
      <c r="AP25" s="186" t="s">
        <v>143</v>
      </c>
      <c r="AQ25" s="297"/>
      <c r="AR25" s="236"/>
      <c r="AS25" s="255"/>
      <c r="AT25" s="292" t="s">
        <v>39</v>
      </c>
      <c r="AU25" s="376" t="s">
        <v>76</v>
      </c>
      <c r="AV25" s="281"/>
      <c r="AW25" s="255"/>
      <c r="AX25" s="292" t="s">
        <v>39</v>
      </c>
      <c r="AY25" s="376" t="s">
        <v>76</v>
      </c>
      <c r="AZ25" s="276"/>
      <c r="BA25" s="276"/>
      <c r="BB25" s="255"/>
      <c r="BC25" s="292" t="s">
        <v>39</v>
      </c>
      <c r="BD25" s="21" t="s">
        <v>142</v>
      </c>
      <c r="BE25" s="276"/>
      <c r="BF25" s="255"/>
      <c r="BG25" s="292" t="s">
        <v>39</v>
      </c>
      <c r="BH25" s="21" t="s">
        <v>142</v>
      </c>
      <c r="BI25" s="276"/>
      <c r="BJ25" s="255"/>
      <c r="BK25" s="292" t="s">
        <v>39</v>
      </c>
      <c r="BL25" s="186" t="s">
        <v>143</v>
      </c>
      <c r="BM25" s="297"/>
      <c r="BN25" s="236"/>
      <c r="BO25" s="255"/>
      <c r="BP25" s="292" t="s">
        <v>39</v>
      </c>
      <c r="BQ25" s="376" t="s">
        <v>76</v>
      </c>
      <c r="BR25" s="281"/>
      <c r="BS25" s="255"/>
      <c r="BT25" s="292" t="s">
        <v>39</v>
      </c>
      <c r="BU25" s="294" t="s">
        <v>74</v>
      </c>
      <c r="BV25" s="276"/>
      <c r="BW25" s="255"/>
      <c r="BX25" s="292" t="s">
        <v>39</v>
      </c>
      <c r="BY25" s="21" t="s">
        <v>144</v>
      </c>
      <c r="BZ25" s="276"/>
      <c r="CA25" s="255"/>
      <c r="CB25" s="292" t="s">
        <v>39</v>
      </c>
      <c r="CC25" s="62" t="s">
        <v>145</v>
      </c>
      <c r="CD25" s="276"/>
      <c r="CE25" s="255"/>
      <c r="CF25" s="292" t="s">
        <v>39</v>
      </c>
      <c r="CG25" s="186" t="s">
        <v>146</v>
      </c>
      <c r="CH25" s="297"/>
      <c r="CI25" s="236"/>
      <c r="CJ25" s="255"/>
      <c r="CK25" s="292" t="s">
        <v>39</v>
      </c>
      <c r="CL25" s="375" t="s">
        <v>76</v>
      </c>
      <c r="CM25" s="281"/>
      <c r="CN25" s="255"/>
      <c r="CO25" s="292" t="s">
        <v>39</v>
      </c>
      <c r="CP25" s="21" t="s">
        <v>142</v>
      </c>
      <c r="CQ25" s="276"/>
      <c r="CR25" s="276"/>
      <c r="CS25" s="276"/>
      <c r="CT25" s="276"/>
      <c r="CU25" s="276"/>
      <c r="CV25" s="276"/>
      <c r="CW25" s="276"/>
      <c r="CX25" s="276"/>
      <c r="CY25" s="276"/>
      <c r="CZ25" s="166"/>
      <c r="DC25" s="255"/>
      <c r="DD25" s="292" t="s">
        <v>39</v>
      </c>
      <c r="DE25" s="21" t="s">
        <v>74</v>
      </c>
      <c r="DF25" s="281"/>
      <c r="DG25" s="255"/>
      <c r="DH25" s="292" t="s">
        <v>39</v>
      </c>
      <c r="DI25" s="62" t="s">
        <v>145</v>
      </c>
      <c r="DJ25" s="276"/>
      <c r="DK25" s="276"/>
      <c r="DL25" s="276"/>
      <c r="DM25" s="276"/>
      <c r="DN25" s="276"/>
      <c r="DO25" s="276"/>
      <c r="DP25" s="276"/>
      <c r="DQ25" s="276"/>
      <c r="DR25" s="276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 s="166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</row>
    <row r="26" s="230" customFormat="1" ht="37" customHeight="1" spans="1:162">
      <c r="A26" s="255"/>
      <c r="B26" s="300" t="s">
        <v>147</v>
      </c>
      <c r="C26" s="301" t="s">
        <v>148</v>
      </c>
      <c r="D26" s="48" t="s">
        <v>149</v>
      </c>
      <c r="E26" s="255"/>
      <c r="F26" s="300" t="s">
        <v>147</v>
      </c>
      <c r="G26" s="223" t="s">
        <v>150</v>
      </c>
      <c r="H26" s="276"/>
      <c r="I26" s="255"/>
      <c r="J26" s="300" t="s">
        <v>147</v>
      </c>
      <c r="K26" s="55" t="s">
        <v>151</v>
      </c>
      <c r="L26" s="276"/>
      <c r="M26" s="255"/>
      <c r="N26" s="300" t="s">
        <v>147</v>
      </c>
      <c r="O26" s="55" t="s">
        <v>151</v>
      </c>
      <c r="P26" s="276"/>
      <c r="Q26" s="255"/>
      <c r="R26" s="300" t="s">
        <v>147</v>
      </c>
      <c r="S26" s="190" t="s">
        <v>152</v>
      </c>
      <c r="T26" s="296"/>
      <c r="U26" s="296"/>
      <c r="V26" s="236"/>
      <c r="W26" s="255"/>
      <c r="X26" s="300" t="s">
        <v>147</v>
      </c>
      <c r="Y26" s="223" t="s">
        <v>153</v>
      </c>
      <c r="AA26" s="255"/>
      <c r="AB26" s="300" t="s">
        <v>147</v>
      </c>
      <c r="AC26" s="302" t="s">
        <v>154</v>
      </c>
      <c r="AD26" s="276"/>
      <c r="AE26" s="276"/>
      <c r="AF26" s="255"/>
      <c r="AG26" s="300" t="s">
        <v>147</v>
      </c>
      <c r="AH26" s="55">
        <v>0</v>
      </c>
      <c r="AI26" s="276"/>
      <c r="AJ26" s="255"/>
      <c r="AK26" s="300" t="s">
        <v>147</v>
      </c>
      <c r="AL26" s="55">
        <v>0</v>
      </c>
      <c r="AM26" s="276"/>
      <c r="AN26" s="255"/>
      <c r="AO26" s="300" t="s">
        <v>147</v>
      </c>
      <c r="AP26" s="190" t="s">
        <v>155</v>
      </c>
      <c r="AQ26" s="297"/>
      <c r="AR26" s="236"/>
      <c r="AS26" s="255"/>
      <c r="AT26" s="300" t="s">
        <v>147</v>
      </c>
      <c r="AU26" s="303" t="s">
        <v>156</v>
      </c>
      <c r="AV26" s="281"/>
      <c r="AW26" s="255"/>
      <c r="AX26" s="300" t="s">
        <v>147</v>
      </c>
      <c r="AY26" s="303" t="s">
        <v>156</v>
      </c>
      <c r="AZ26" s="276"/>
      <c r="BA26" s="276"/>
      <c r="BB26" s="255"/>
      <c r="BC26" s="300" t="s">
        <v>147</v>
      </c>
      <c r="BD26" s="55" t="s">
        <v>157</v>
      </c>
      <c r="BE26" s="276"/>
      <c r="BF26" s="255"/>
      <c r="BG26" s="300" t="s">
        <v>147</v>
      </c>
      <c r="BH26" s="55" t="s">
        <v>157</v>
      </c>
      <c r="BI26" s="276"/>
      <c r="BJ26" s="255"/>
      <c r="BK26" s="300" t="s">
        <v>147</v>
      </c>
      <c r="BL26" s="190" t="s">
        <v>158</v>
      </c>
      <c r="BM26" s="297"/>
      <c r="BN26" s="236"/>
      <c r="BO26" s="255"/>
      <c r="BP26" s="300" t="s">
        <v>147</v>
      </c>
      <c r="BQ26" s="304" t="s">
        <v>159</v>
      </c>
      <c r="BR26" s="281"/>
      <c r="BS26" s="255"/>
      <c r="BT26" s="300" t="s">
        <v>147</v>
      </c>
      <c r="BU26" s="223" t="s">
        <v>160</v>
      </c>
      <c r="BV26" s="276"/>
      <c r="BW26" s="255"/>
      <c r="BX26" s="300" t="s">
        <v>147</v>
      </c>
      <c r="BY26" s="55" t="s">
        <v>161</v>
      </c>
      <c r="BZ26" s="276"/>
      <c r="CA26" s="255"/>
      <c r="CB26" s="300" t="s">
        <v>147</v>
      </c>
      <c r="CC26" s="55" t="s">
        <v>162</v>
      </c>
      <c r="CD26" s="276"/>
      <c r="CE26" s="255"/>
      <c r="CF26" s="300" t="s">
        <v>147</v>
      </c>
      <c r="CG26" s="186">
        <v>0</v>
      </c>
      <c r="CH26" s="297"/>
      <c r="CI26" s="236"/>
      <c r="CJ26" s="255"/>
      <c r="CK26" s="300" t="s">
        <v>147</v>
      </c>
      <c r="CL26" s="147" t="s">
        <v>163</v>
      </c>
      <c r="CM26" s="281"/>
      <c r="CN26" s="255"/>
      <c r="CO26" s="300" t="s">
        <v>147</v>
      </c>
      <c r="CP26" s="21" t="s">
        <v>164</v>
      </c>
      <c r="CQ26" s="276"/>
      <c r="CR26" s="276"/>
      <c r="CS26" s="276"/>
      <c r="CT26" s="276"/>
      <c r="CU26" s="276"/>
      <c r="CV26" s="276"/>
      <c r="CW26" s="276"/>
      <c r="CX26" s="276"/>
      <c r="CY26" s="276"/>
      <c r="CZ26" s="166"/>
      <c r="DC26" s="255"/>
      <c r="DD26" s="300" t="s">
        <v>147</v>
      </c>
      <c r="DE26" s="147" t="s">
        <v>72</v>
      </c>
      <c r="DF26" s="281"/>
      <c r="DG26" s="255"/>
      <c r="DH26" s="300" t="s">
        <v>147</v>
      </c>
      <c r="DI26" s="48" t="s">
        <v>165</v>
      </c>
      <c r="DJ26" s="276"/>
      <c r="DK26" s="276"/>
      <c r="DL26" s="276"/>
      <c r="DM26" s="276"/>
      <c r="DN26" s="276"/>
      <c r="DO26" s="276"/>
      <c r="DP26" s="276"/>
      <c r="DQ26" s="276"/>
      <c r="DR26" s="27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 s="16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</row>
    <row r="27" s="230" customFormat="1" ht="69" customHeight="1" spans="1:162">
      <c r="A27" s="255">
        <v>2</v>
      </c>
      <c r="B27" s="292" t="s">
        <v>140</v>
      </c>
      <c r="C27" s="298" t="str">
        <f>_xlfn.DISPIMG("ID_6703E36CE94D495E962FA29B67E59DDA",1)</f>
        <v>=DISPIMG("ID_6703E36CE94D495E962FA29B67E59DDA",1)</v>
      </c>
      <c r="E27" s="255">
        <v>2</v>
      </c>
      <c r="F27" s="292" t="s">
        <v>140</v>
      </c>
      <c r="G27" s="298" t="str">
        <f>_xlfn.DISPIMG("ID_E100B39D3C26472E81B0CB608C2B5B9E",1)</f>
        <v>=DISPIMG("ID_E100B39D3C26472E81B0CB608C2B5B9E",1)</v>
      </c>
      <c r="H27" s="276"/>
      <c r="I27" s="255">
        <v>2</v>
      </c>
      <c r="J27" s="292" t="s">
        <v>140</v>
      </c>
      <c r="K27" s="44" t="str">
        <f>_xlfn.DISPIMG("ID_6DD8FB91A03A4E00BB1190DCEE4175B7",1)</f>
        <v>=DISPIMG("ID_6DD8FB91A03A4E00BB1190DCEE4175B7",1)</v>
      </c>
      <c r="L27" s="276"/>
      <c r="M27" s="255">
        <v>2</v>
      </c>
      <c r="N27" s="292" t="s">
        <v>140</v>
      </c>
      <c r="O27" s="44" t="str">
        <f>_xlfn.DISPIMG("ID_6DD8FB91A03A4E00BB1190DCEE4175B7",1)</f>
        <v>=DISPIMG("ID_6DD8FB91A03A4E00BB1190DCEE4175B7",1)</v>
      </c>
      <c r="P27" s="276"/>
      <c r="Q27" s="255">
        <v>2</v>
      </c>
      <c r="R27" s="292" t="s">
        <v>140</v>
      </c>
      <c r="S27" s="192" t="str">
        <f>_xlfn.DISPIMG("ID_2310E25DD5E041F2A2B0A0A5B8733527",1)</f>
        <v>=DISPIMG("ID_2310E25DD5E041F2A2B0A0A5B8733527",1)</v>
      </c>
      <c r="T27" s="305" t="s">
        <v>166</v>
      </c>
      <c r="U27" s="296"/>
      <c r="V27" s="236"/>
      <c r="W27" s="255">
        <v>2</v>
      </c>
      <c r="X27" s="292" t="s">
        <v>140</v>
      </c>
      <c r="Y27" s="298" t="str">
        <f>_xlfn.DISPIMG("ID_6703E36CE94D495E962FA29B67E59DDA",1)</f>
        <v>=DISPIMG("ID_6703E36CE94D495E962FA29B67E59DDA",1)</v>
      </c>
      <c r="AA27" s="255">
        <v>2</v>
      </c>
      <c r="AB27" s="292" t="s">
        <v>140</v>
      </c>
      <c r="AC27" s="298" t="str">
        <f>_xlfn.DISPIMG("ID_966C8B7F8D9E4D3FB424B3A6B283596B",1)</f>
        <v>=DISPIMG("ID_966C8B7F8D9E4D3FB424B3A6B283596B",1)</v>
      </c>
      <c r="AD27" s="276"/>
      <c r="AE27" s="276"/>
      <c r="AF27" s="255">
        <v>2</v>
      </c>
      <c r="AG27" s="292" t="s">
        <v>140</v>
      </c>
      <c r="AH27" s="44" t="str">
        <f>_xlfn.DISPIMG("ID_6DD8FB91A03A4E00BB1190DCEE4175B7",1)</f>
        <v>=DISPIMG("ID_6DD8FB91A03A4E00BB1190DCEE4175B7",1)</v>
      </c>
      <c r="AI27" s="276"/>
      <c r="AJ27" s="255">
        <v>2</v>
      </c>
      <c r="AK27" s="292" t="s">
        <v>140</v>
      </c>
      <c r="AL27" s="44" t="str">
        <f>_xlfn.DISPIMG("ID_6DD8FB91A03A4E00BB1190DCEE4175B7",1)</f>
        <v>=DISPIMG("ID_6DD8FB91A03A4E00BB1190DCEE4175B7",1)</v>
      </c>
      <c r="AM27" s="276"/>
      <c r="AN27" s="255">
        <v>2</v>
      </c>
      <c r="AO27" s="292" t="s">
        <v>140</v>
      </c>
      <c r="AP27" s="192" t="str">
        <f>_xlfn.DISPIMG("ID_2310E25DD5E041F2A2B0A0A5B8733527",1)</f>
        <v>=DISPIMG("ID_2310E25DD5E041F2A2B0A0A5B8733527",1)</v>
      </c>
      <c r="AQ27" s="306" t="s">
        <v>167</v>
      </c>
      <c r="AR27" s="236"/>
      <c r="AS27" s="255">
        <v>2</v>
      </c>
      <c r="AT27" s="292" t="s">
        <v>140</v>
      </c>
      <c r="AU27" s="298" t="str">
        <f>_xlfn.DISPIMG("ID_6703E36CE94D495E962FA29B67E59DDA",1)</f>
        <v>=DISPIMG("ID_6703E36CE94D495E962FA29B67E59DDA",1)</v>
      </c>
      <c r="AV27" s="276"/>
      <c r="AW27" s="255">
        <v>2</v>
      </c>
      <c r="AX27" s="292" t="s">
        <v>140</v>
      </c>
      <c r="AY27" s="294" t="str">
        <f>_xlfn.DISPIMG("ID_02B1AA528AAB45F7BBB5C7CC7CDCCB95",1)</f>
        <v>=DISPIMG("ID_02B1AA528AAB45F7BBB5C7CC7CDCCB95",1)</v>
      </c>
      <c r="AZ27" s="276"/>
      <c r="BA27" s="276"/>
      <c r="BB27" s="255">
        <v>2</v>
      </c>
      <c r="BC27" s="292" t="s">
        <v>140</v>
      </c>
      <c r="BD27" s="44" t="str">
        <f>_xlfn.DISPIMG("ID_6DD8FB91A03A4E00BB1190DCEE4175B7",1)</f>
        <v>=DISPIMG("ID_6DD8FB91A03A4E00BB1190DCEE4175B7",1)</v>
      </c>
      <c r="BE27" s="276"/>
      <c r="BF27" s="255">
        <v>2</v>
      </c>
      <c r="BG27" s="292" t="s">
        <v>140</v>
      </c>
      <c r="BH27" s="44" t="str">
        <f>_xlfn.DISPIMG("ID_6DD8FB91A03A4E00BB1190DCEE4175B7",1)</f>
        <v>=DISPIMG("ID_6DD8FB91A03A4E00BB1190DCEE4175B7",1)</v>
      </c>
      <c r="BI27" s="276"/>
      <c r="BJ27" s="255">
        <v>2</v>
      </c>
      <c r="BK27" s="292" t="s">
        <v>140</v>
      </c>
      <c r="BL27" s="192" t="str">
        <f>_xlfn.DISPIMG("ID_2310E25DD5E041F2A2B0A0A5B8733527",1)</f>
        <v>=DISPIMG("ID_2310E25DD5E041F2A2B0A0A5B8733527",1)</v>
      </c>
      <c r="BM27" s="306" t="s">
        <v>168</v>
      </c>
      <c r="BN27" s="236"/>
      <c r="BO27" s="255">
        <v>2</v>
      </c>
      <c r="BP27" s="292" t="s">
        <v>140</v>
      </c>
      <c r="BQ27" s="298" t="str">
        <f>_xlfn.DISPIMG("ID_6703E36CE94D495E962FA29B67E59DDA",1)</f>
        <v>=DISPIMG("ID_6703E36CE94D495E962FA29B67E59DDA",1)</v>
      </c>
      <c r="BR27" s="276"/>
      <c r="BS27" s="255">
        <v>2</v>
      </c>
      <c r="BT27" s="292" t="s">
        <v>140</v>
      </c>
      <c r="BU27" s="294" t="str">
        <f>_xlfn.DISPIMG("ID_02B1AA528AAB45F7BBB5C7CC7CDCCB95",1)</f>
        <v>=DISPIMG("ID_02B1AA528AAB45F7BBB5C7CC7CDCCB95",1)</v>
      </c>
      <c r="BV27" s="276"/>
      <c r="BW27" s="255">
        <v>2</v>
      </c>
      <c r="BX27" s="292" t="s">
        <v>140</v>
      </c>
      <c r="BY27" s="141" t="str">
        <f>_xlfn.DISPIMG("ID_4C06C57E93CC4048AF39525E4A213E14",1)</f>
        <v>=DISPIMG("ID_4C06C57E93CC4048AF39525E4A213E14",1)</v>
      </c>
      <c r="BZ27" s="276"/>
      <c r="CA27" s="255">
        <v>2</v>
      </c>
      <c r="CB27" s="292" t="s">
        <v>140</v>
      </c>
      <c r="CC27" s="44"/>
      <c r="CD27" s="276"/>
      <c r="CE27" s="255">
        <v>2</v>
      </c>
      <c r="CF27" s="292" t="s">
        <v>140</v>
      </c>
      <c r="CG27" s="204" t="str">
        <f>_xlfn.DISPIMG("ID_836E779EEB1D49509E3C8477E1A54F89",1)</f>
        <v>=DISPIMG("ID_836E779EEB1D49509E3C8477E1A54F89",1)</v>
      </c>
      <c r="CH27" s="297">
        <v>71</v>
      </c>
      <c r="CI27" s="236"/>
      <c r="CJ27" s="255">
        <v>2</v>
      </c>
      <c r="CK27" s="292" t="s">
        <v>140</v>
      </c>
      <c r="CL27" s="44" t="str">
        <f>_xlfn.DISPIMG("ID_6703E36CE94D495E962FA29B67E59DDA",1)</f>
        <v>=DISPIMG("ID_6703E36CE94D495E962FA29B67E59DDA",1)</v>
      </c>
      <c r="CM27" s="281"/>
      <c r="CN27" s="255">
        <v>2</v>
      </c>
      <c r="CO27" s="292" t="s">
        <v>140</v>
      </c>
      <c r="CP27" s="44" t="str">
        <f>_xlfn.DISPIMG("ID_6DD8FB91A03A4E00BB1190DCEE4175B7",1)</f>
        <v>=DISPIMG("ID_6DD8FB91A03A4E00BB1190DCEE4175B7",1)</v>
      </c>
      <c r="CQ27" s="276"/>
      <c r="CR27" s="276"/>
      <c r="CS27" s="276"/>
      <c r="CT27" s="276"/>
      <c r="CU27" s="276"/>
      <c r="CV27" s="276"/>
      <c r="CW27" s="276"/>
      <c r="CX27" s="276"/>
      <c r="CY27" s="276"/>
      <c r="CZ27" s="166"/>
      <c r="DC27" s="255">
        <v>2</v>
      </c>
      <c r="DD27" s="292" t="s">
        <v>140</v>
      </c>
      <c r="DE27" s="141" t="str">
        <f>_xlfn.DISPIMG("ID_D705C1D7EAE44C4BA011D0A425FD2C5B",1)</f>
        <v>=DISPIMG("ID_D705C1D7EAE44C4BA011D0A425FD2C5B",1)</v>
      </c>
      <c r="DF27" s="281"/>
      <c r="DG27" s="255">
        <v>2</v>
      </c>
      <c r="DH27" s="292" t="s">
        <v>140</v>
      </c>
      <c r="DI27" s="307" t="str">
        <f>_xlfn.DISPIMG("ID_2945C316D7DF4A28BEE78A9A2E8721E7",1)</f>
        <v>=DISPIMG("ID_2945C316D7DF4A28BEE78A9A2E8721E7",1)</v>
      </c>
      <c r="DJ27" s="276"/>
      <c r="DK27" s="276"/>
      <c r="DL27" s="276"/>
      <c r="DM27" s="276"/>
      <c r="DN27" s="276"/>
      <c r="DO27" s="276"/>
      <c r="DP27" s="276"/>
      <c r="DQ27" s="276"/>
      <c r="DR27" s="276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 s="166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</row>
    <row r="28" s="230" customFormat="1" ht="37" customHeight="1" spans="1:162">
      <c r="A28" s="255"/>
      <c r="B28" s="292" t="s">
        <v>39</v>
      </c>
      <c r="C28" s="294" t="s">
        <v>74</v>
      </c>
      <c r="E28" s="255"/>
      <c r="F28" s="292" t="s">
        <v>39</v>
      </c>
      <c r="G28" s="294" t="s">
        <v>90</v>
      </c>
      <c r="H28" s="276"/>
      <c r="I28" s="255"/>
      <c r="J28" s="292" t="s">
        <v>39</v>
      </c>
      <c r="K28" s="62" t="s">
        <v>145</v>
      </c>
      <c r="L28" s="276"/>
      <c r="M28" s="255"/>
      <c r="N28" s="292" t="s">
        <v>39</v>
      </c>
      <c r="O28" s="62" t="s">
        <v>145</v>
      </c>
      <c r="P28" s="276"/>
      <c r="Q28" s="255"/>
      <c r="R28" s="292" t="s">
        <v>39</v>
      </c>
      <c r="S28" s="192" t="s">
        <v>169</v>
      </c>
      <c r="T28" s="296"/>
      <c r="U28" s="296"/>
      <c r="V28" s="236"/>
      <c r="W28" s="255"/>
      <c r="X28" s="292" t="s">
        <v>39</v>
      </c>
      <c r="Y28" s="294" t="s">
        <v>74</v>
      </c>
      <c r="AA28" s="255"/>
      <c r="AB28" s="292" t="s">
        <v>39</v>
      </c>
      <c r="AC28" s="376" t="s">
        <v>97</v>
      </c>
      <c r="AD28" s="276"/>
      <c r="AE28" s="276"/>
      <c r="AF28" s="255"/>
      <c r="AG28" s="292" t="s">
        <v>39</v>
      </c>
      <c r="AH28" s="62" t="s">
        <v>145</v>
      </c>
      <c r="AI28" s="276"/>
      <c r="AJ28" s="255"/>
      <c r="AK28" s="292" t="s">
        <v>39</v>
      </c>
      <c r="AL28" s="62" t="s">
        <v>145</v>
      </c>
      <c r="AM28" s="276"/>
      <c r="AN28" s="255"/>
      <c r="AO28" s="292" t="s">
        <v>39</v>
      </c>
      <c r="AP28" s="192" t="s">
        <v>169</v>
      </c>
      <c r="AQ28" s="308"/>
      <c r="AR28" s="236"/>
      <c r="AS28" s="255"/>
      <c r="AT28" s="292" t="s">
        <v>39</v>
      </c>
      <c r="AU28" s="309" t="s">
        <v>74</v>
      </c>
      <c r="AV28" s="276"/>
      <c r="AW28" s="255"/>
      <c r="AX28" s="292" t="s">
        <v>39</v>
      </c>
      <c r="AY28" s="299">
        <v>9825172564</v>
      </c>
      <c r="AZ28" s="276"/>
      <c r="BA28" s="276"/>
      <c r="BB28" s="255"/>
      <c r="BC28" s="292" t="s">
        <v>39</v>
      </c>
      <c r="BD28" s="62" t="s">
        <v>145</v>
      </c>
      <c r="BE28" s="276"/>
      <c r="BF28" s="255"/>
      <c r="BG28" s="292" t="s">
        <v>39</v>
      </c>
      <c r="BH28" s="62" t="s">
        <v>145</v>
      </c>
      <c r="BI28" s="276"/>
      <c r="BJ28" s="255"/>
      <c r="BK28" s="292" t="s">
        <v>39</v>
      </c>
      <c r="BL28" s="192" t="s">
        <v>169</v>
      </c>
      <c r="BM28" s="308"/>
      <c r="BN28" s="236"/>
      <c r="BO28" s="255"/>
      <c r="BP28" s="292" t="s">
        <v>39</v>
      </c>
      <c r="BQ28" s="294" t="s">
        <v>74</v>
      </c>
      <c r="BR28" s="276"/>
      <c r="BS28" s="255"/>
      <c r="BT28" s="292" t="s">
        <v>39</v>
      </c>
      <c r="BU28" s="299">
        <v>9825172564</v>
      </c>
      <c r="BV28" s="276"/>
      <c r="BW28" s="255"/>
      <c r="BX28" s="292" t="s">
        <v>39</v>
      </c>
      <c r="BY28" s="21" t="s">
        <v>142</v>
      </c>
      <c r="BZ28" s="276"/>
      <c r="CA28" s="255"/>
      <c r="CB28" s="292" t="s">
        <v>39</v>
      </c>
      <c r="CC28" s="21"/>
      <c r="CD28" s="276"/>
      <c r="CE28" s="255"/>
      <c r="CF28" s="292" t="s">
        <v>39</v>
      </c>
      <c r="CG28" s="377" t="s">
        <v>170</v>
      </c>
      <c r="CH28" s="297"/>
      <c r="CI28" s="236"/>
      <c r="CJ28" s="255"/>
      <c r="CK28" s="292" t="s">
        <v>39</v>
      </c>
      <c r="CL28" s="21" t="s">
        <v>74</v>
      </c>
      <c r="CM28" s="281"/>
      <c r="CN28" s="255"/>
      <c r="CO28" s="292" t="s">
        <v>39</v>
      </c>
      <c r="CP28" s="62" t="s">
        <v>145</v>
      </c>
      <c r="CQ28" s="276"/>
      <c r="CR28" s="276"/>
      <c r="CS28" s="276"/>
      <c r="CT28" s="276"/>
      <c r="CU28" s="276"/>
      <c r="CV28" s="276"/>
      <c r="CW28" s="276"/>
      <c r="CX28" s="276"/>
      <c r="CY28" s="276"/>
      <c r="CZ28" s="166"/>
      <c r="DC28" s="255"/>
      <c r="DD28" s="292" t="s">
        <v>39</v>
      </c>
      <c r="DE28" s="375" t="s">
        <v>76</v>
      </c>
      <c r="DF28" s="281"/>
      <c r="DG28" s="255"/>
      <c r="DH28" s="292" t="s">
        <v>39</v>
      </c>
      <c r="DI28" s="78" t="s">
        <v>143</v>
      </c>
      <c r="DJ28" s="276"/>
      <c r="DK28" s="276"/>
      <c r="DL28" s="276"/>
      <c r="DM28" s="276"/>
      <c r="DN28" s="276"/>
      <c r="DO28" s="276"/>
      <c r="DP28" s="276"/>
      <c r="DQ28" s="276"/>
      <c r="DR28" s="276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 s="166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</row>
    <row r="29" s="230" customFormat="1" ht="37" customHeight="1" spans="1:162">
      <c r="A29" s="255"/>
      <c r="B29" s="300" t="s">
        <v>147</v>
      </c>
      <c r="C29" s="223" t="s">
        <v>171</v>
      </c>
      <c r="E29" s="255"/>
      <c r="F29" s="300" t="s">
        <v>147</v>
      </c>
      <c r="G29" s="303" t="s">
        <v>172</v>
      </c>
      <c r="H29" s="276"/>
      <c r="I29" s="255"/>
      <c r="J29" s="300" t="s">
        <v>147</v>
      </c>
      <c r="K29" s="55" t="s">
        <v>173</v>
      </c>
      <c r="L29" s="276"/>
      <c r="M29" s="255"/>
      <c r="N29" s="300" t="s">
        <v>147</v>
      </c>
      <c r="O29" s="55" t="s">
        <v>173</v>
      </c>
      <c r="P29" s="276"/>
      <c r="Q29" s="255"/>
      <c r="R29" s="300" t="s">
        <v>147</v>
      </c>
      <c r="S29" s="190" t="s">
        <v>174</v>
      </c>
      <c r="T29" s="296"/>
      <c r="U29" s="296"/>
      <c r="V29" s="236"/>
      <c r="W29" s="255"/>
      <c r="X29" s="300" t="s">
        <v>147</v>
      </c>
      <c r="Y29" s="302" t="s">
        <v>175</v>
      </c>
      <c r="AA29" s="255"/>
      <c r="AB29" s="300" t="s">
        <v>147</v>
      </c>
      <c r="AC29" s="302" t="s">
        <v>176</v>
      </c>
      <c r="AD29" s="276"/>
      <c r="AE29" s="276"/>
      <c r="AF29" s="255"/>
      <c r="AG29" s="300" t="s">
        <v>147</v>
      </c>
      <c r="AH29" s="55" t="s">
        <v>177</v>
      </c>
      <c r="AI29" s="276"/>
      <c r="AJ29" s="255"/>
      <c r="AK29" s="300" t="s">
        <v>147</v>
      </c>
      <c r="AL29" s="55" t="s">
        <v>177</v>
      </c>
      <c r="AM29" s="276"/>
      <c r="AN29" s="255"/>
      <c r="AO29" s="300" t="s">
        <v>147</v>
      </c>
      <c r="AP29" s="192" t="s">
        <v>178</v>
      </c>
      <c r="AQ29" s="308"/>
      <c r="AR29" s="236"/>
      <c r="AS29" s="255"/>
      <c r="AT29" s="300" t="s">
        <v>147</v>
      </c>
      <c r="AU29" s="180" t="s">
        <v>179</v>
      </c>
      <c r="AV29" s="276"/>
      <c r="AW29" s="255"/>
      <c r="AX29" s="300" t="s">
        <v>147</v>
      </c>
      <c r="AY29" s="223" t="s">
        <v>180</v>
      </c>
      <c r="AZ29" s="276"/>
      <c r="BA29" s="276"/>
      <c r="BB29" s="255"/>
      <c r="BC29" s="300" t="s">
        <v>147</v>
      </c>
      <c r="BD29" s="55" t="s">
        <v>181</v>
      </c>
      <c r="BE29" s="276"/>
      <c r="BF29" s="255"/>
      <c r="BG29" s="300" t="s">
        <v>147</v>
      </c>
      <c r="BH29" s="55" t="s">
        <v>181</v>
      </c>
      <c r="BI29" s="276"/>
      <c r="BJ29" s="255"/>
      <c r="BK29" s="300" t="s">
        <v>147</v>
      </c>
      <c r="BL29" s="192" t="s">
        <v>182</v>
      </c>
      <c r="BM29" s="308"/>
      <c r="BN29" s="236"/>
      <c r="BO29" s="255"/>
      <c r="BP29" s="300" t="s">
        <v>147</v>
      </c>
      <c r="BQ29" s="223" t="s">
        <v>160</v>
      </c>
      <c r="BR29" s="276"/>
      <c r="BS29" s="255"/>
      <c r="BT29" s="300" t="s">
        <v>147</v>
      </c>
      <c r="BU29" s="303" t="s">
        <v>183</v>
      </c>
      <c r="BV29" s="276"/>
      <c r="BW29" s="255"/>
      <c r="BX29" s="300" t="s">
        <v>147</v>
      </c>
      <c r="BY29" s="55" t="s">
        <v>184</v>
      </c>
      <c r="BZ29" s="276"/>
      <c r="CA29" s="255"/>
      <c r="CB29" s="300" t="s">
        <v>147</v>
      </c>
      <c r="CC29" s="143"/>
      <c r="CD29" s="276"/>
      <c r="CE29" s="255"/>
      <c r="CF29" s="300" t="s">
        <v>147</v>
      </c>
      <c r="CG29" s="192"/>
      <c r="CH29" s="297"/>
      <c r="CI29" s="236"/>
      <c r="CJ29" s="255"/>
      <c r="CK29" s="300" t="s">
        <v>147</v>
      </c>
      <c r="CL29" s="147" t="s">
        <v>81</v>
      </c>
      <c r="CM29" s="281"/>
      <c r="CN29" s="255"/>
      <c r="CO29" s="300" t="s">
        <v>147</v>
      </c>
      <c r="CP29" s="143" t="s">
        <v>185</v>
      </c>
      <c r="CQ29" s="276"/>
      <c r="CR29" s="276"/>
      <c r="CS29" s="276"/>
      <c r="CT29" s="276"/>
      <c r="CU29" s="276"/>
      <c r="CV29" s="276"/>
      <c r="CW29" s="276"/>
      <c r="CX29" s="276"/>
      <c r="CY29" s="276"/>
      <c r="CZ29" s="166"/>
      <c r="DC29" s="255"/>
      <c r="DD29" s="300" t="s">
        <v>147</v>
      </c>
      <c r="DE29" s="147" t="s">
        <v>186</v>
      </c>
      <c r="DF29" s="281"/>
      <c r="DG29" s="255"/>
      <c r="DH29" s="300" t="s">
        <v>147</v>
      </c>
      <c r="DI29" s="78" t="s">
        <v>187</v>
      </c>
      <c r="DJ29" s="276"/>
      <c r="DK29" s="276"/>
      <c r="DL29" s="276"/>
      <c r="DM29" s="276"/>
      <c r="DN29" s="276"/>
      <c r="DO29" s="276"/>
      <c r="DP29" s="276"/>
      <c r="DQ29" s="276"/>
      <c r="DR29" s="276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 s="166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</row>
    <row r="30" s="230" customFormat="1" ht="69" customHeight="1" spans="1:162">
      <c r="A30" s="255">
        <v>3</v>
      </c>
      <c r="B30" s="292" t="s">
        <v>140</v>
      </c>
      <c r="C30" s="294" t="str">
        <f>_xlfn.DISPIMG("ID_02B1AA528AAB45F7BBB5C7CC7CDCCB95",1)</f>
        <v>=DISPIMG("ID_02B1AA528AAB45F7BBB5C7CC7CDCCB95",1)</v>
      </c>
      <c r="E30" s="255">
        <v>3</v>
      </c>
      <c r="F30" s="292" t="s">
        <v>140</v>
      </c>
      <c r="G30" s="298" t="str">
        <f>_xlfn.DISPIMG("ID_966C8B7F8D9E4D3FB424B3A6B283596B",1)</f>
        <v>=DISPIMG("ID_966C8B7F8D9E4D3FB424B3A6B283596B",1)</v>
      </c>
      <c r="H30" s="276"/>
      <c r="I30" s="255">
        <v>3</v>
      </c>
      <c r="J30" s="292" t="s">
        <v>140</v>
      </c>
      <c r="K30" s="72" t="str">
        <f>_xlfn.DISPIMG("ID_F34369943DBA4BBB89BB72E1C166F4E4",1)</f>
        <v>=DISPIMG("ID_F34369943DBA4BBB89BB72E1C166F4E4",1)</v>
      </c>
      <c r="L30" s="276"/>
      <c r="M30" s="255">
        <v>3</v>
      </c>
      <c r="N30" s="292" t="s">
        <v>140</v>
      </c>
      <c r="O30" s="21" t="str">
        <f>_xlfn.DISPIMG("ID_C1DCDC2CDE584BF0895178D77A887D7D",1)</f>
        <v>=DISPIMG("ID_C1DCDC2CDE584BF0895178D77A887D7D",1)</v>
      </c>
      <c r="P30" s="276"/>
      <c r="Q30" s="310">
        <v>3</v>
      </c>
      <c r="R30" s="311" t="s">
        <v>140</v>
      </c>
      <c r="S30" s="312" t="str">
        <f>_xlfn.DISPIMG("ID_05B077C895684BDAB2810C698A9D80BC",1)</f>
        <v>=DISPIMG("ID_05B077C895684BDAB2810C698A9D80BC",1)</v>
      </c>
      <c r="T30" s="313" t="s">
        <v>188</v>
      </c>
      <c r="U30" s="314"/>
      <c r="V30" s="236"/>
      <c r="W30" s="255">
        <v>3</v>
      </c>
      <c r="X30" s="292" t="s">
        <v>140</v>
      </c>
      <c r="Y30" s="294" t="str">
        <f>_xlfn.DISPIMG("ID_02B1AA528AAB45F7BBB5C7CC7CDCCB95",1)</f>
        <v>=DISPIMG("ID_02B1AA528AAB45F7BBB5C7CC7CDCCB95",1)</v>
      </c>
      <c r="AA30" s="255">
        <v>3</v>
      </c>
      <c r="AB30" s="292" t="s">
        <v>140</v>
      </c>
      <c r="AC30" s="298" t="str">
        <f>_xlfn.DISPIMG("ID_E100B39D3C26472E81B0CB608C2B5B9E",1)</f>
        <v>=DISPIMG("ID_E100B39D3C26472E81B0CB608C2B5B9E",1)</v>
      </c>
      <c r="AD30" s="276"/>
      <c r="AE30" s="276"/>
      <c r="AF30" s="255">
        <v>3</v>
      </c>
      <c r="AG30" s="292" t="s">
        <v>140</v>
      </c>
      <c r="AH30" s="21" t="str">
        <f>_xlfn.DISPIMG("ID_C1DCDC2CDE584BF0895178D77A887D7D",1)</f>
        <v>=DISPIMG("ID_C1DCDC2CDE584BF0895178D77A887D7D",1)</v>
      </c>
      <c r="AI30" s="276"/>
      <c r="AJ30" s="255">
        <v>3</v>
      </c>
      <c r="AK30" s="292" t="s">
        <v>140</v>
      </c>
      <c r="AL30" s="21" t="str">
        <f>_xlfn.DISPIMG("ID_C1DCDC2CDE584BF0895178D77A887D7D",1)</f>
        <v>=DISPIMG("ID_C1DCDC2CDE584BF0895178D77A887D7D",1)</v>
      </c>
      <c r="AM30" s="276"/>
      <c r="AN30" s="255">
        <v>3</v>
      </c>
      <c r="AO30" s="292" t="s">
        <v>140</v>
      </c>
      <c r="AP30" s="197" t="str">
        <f>_xlfn.DISPIMG("ID_05B077C895684BDAB2810C698A9D80BC",1)</f>
        <v>=DISPIMG("ID_05B077C895684BDAB2810C698A9D80BC",1)</v>
      </c>
      <c r="AQ30" s="315" t="s">
        <v>189</v>
      </c>
      <c r="AR30" s="236"/>
      <c r="AS30" s="255">
        <v>3</v>
      </c>
      <c r="AT30" s="292" t="s">
        <v>140</v>
      </c>
      <c r="AU30" s="294" t="str">
        <f>_xlfn.DISPIMG("ID_02B1AA528AAB45F7BBB5C7CC7CDCCB95",1)</f>
        <v>=DISPIMG("ID_02B1AA528AAB45F7BBB5C7CC7CDCCB95",1)</v>
      </c>
      <c r="AW30" s="255">
        <v>3</v>
      </c>
      <c r="AX30" s="292" t="s">
        <v>140</v>
      </c>
      <c r="AY30" s="293" t="str">
        <f>_xlfn.DISPIMG("ID_EC5C506399134A4183DC8E6868C87485",1)</f>
        <v>=DISPIMG("ID_EC5C506399134A4183DC8E6868C87485",1)</v>
      </c>
      <c r="AZ30" s="276"/>
      <c r="BA30" s="276"/>
      <c r="BB30" s="255">
        <v>3</v>
      </c>
      <c r="BC30" s="292" t="s">
        <v>140</v>
      </c>
      <c r="BD30" s="72" t="str">
        <f>_xlfn.DISPIMG("ID_F34369943DBA4BBB89BB72E1C166F4E4",1)</f>
        <v>=DISPIMG("ID_F34369943DBA4BBB89BB72E1C166F4E4",1)</v>
      </c>
      <c r="BE30" s="276"/>
      <c r="BF30" s="255">
        <v>3</v>
      </c>
      <c r="BG30" s="292" t="s">
        <v>140</v>
      </c>
      <c r="BH30" s="21" t="str">
        <f>_xlfn.DISPIMG("ID_C1DCDC2CDE584BF0895178D77A887D7D",1)</f>
        <v>=DISPIMG("ID_C1DCDC2CDE584BF0895178D77A887D7D",1)</v>
      </c>
      <c r="BI30" s="276"/>
      <c r="BJ30" s="255">
        <v>3</v>
      </c>
      <c r="BK30" s="292" t="s">
        <v>140</v>
      </c>
      <c r="BL30" s="197" t="str">
        <f>_xlfn.DISPIMG("ID_05B077C895684BDAB2810C698A9D80BC",1)</f>
        <v>=DISPIMG("ID_05B077C895684BDAB2810C698A9D80BC",1)</v>
      </c>
      <c r="BM30" s="315" t="s">
        <v>189</v>
      </c>
      <c r="BN30" s="236"/>
      <c r="BO30" s="255">
        <v>3</v>
      </c>
      <c r="BP30" s="292" t="s">
        <v>140</v>
      </c>
      <c r="BQ30" s="294" t="str">
        <f>_xlfn.DISPIMG("ID_02B1AA528AAB45F7BBB5C7CC7CDCCB95",1)</f>
        <v>=DISPIMG("ID_02B1AA528AAB45F7BBB5C7CC7CDCCB95",1)</v>
      </c>
      <c r="BS30" s="255">
        <v>3</v>
      </c>
      <c r="BT30" s="292" t="s">
        <v>140</v>
      </c>
      <c r="BU30" s="298" t="str">
        <f>_xlfn.DISPIMG("ID_E100B39D3C26472E81B0CB608C2B5B9E",1)</f>
        <v>=DISPIMG("ID_E100B39D3C26472E81B0CB608C2B5B9E",1)</v>
      </c>
      <c r="BV30" s="276"/>
      <c r="BW30" s="255">
        <v>3</v>
      </c>
      <c r="BX30" s="292" t="s">
        <v>140</v>
      </c>
      <c r="BY30" s="44" t="str">
        <f>_xlfn.DISPIMG("ID_6DD8FB91A03A4E00BB1190DCEE4175B7",1)</f>
        <v>=DISPIMG("ID_6DD8FB91A03A4E00BB1190DCEE4175B7",1)</v>
      </c>
      <c r="BZ30" s="276"/>
      <c r="CA30" s="255">
        <v>3</v>
      </c>
      <c r="CB30" s="292" t="s">
        <v>140</v>
      </c>
      <c r="CC30" s="21"/>
      <c r="CD30" s="276"/>
      <c r="CE30" s="255">
        <v>3</v>
      </c>
      <c r="CF30" s="292" t="s">
        <v>140</v>
      </c>
      <c r="CG30" s="199" t="str">
        <f>_xlfn.DISPIMG("ID_58DC546FE8E540C98D109C7710757818",1)</f>
        <v>=DISPIMG("ID_58DC546FE8E540C98D109C7710757818",1)</v>
      </c>
      <c r="CH30" s="297">
        <v>154</v>
      </c>
      <c r="CI30" s="236"/>
      <c r="CJ30" s="255">
        <v>3</v>
      </c>
      <c r="CK30" s="292" t="s">
        <v>140</v>
      </c>
      <c r="CL30" s="44" t="str">
        <f>_xlfn.DISPIMG("ID_E100B39D3C26472E81B0CB608C2B5B9E",1)</f>
        <v>=DISPIMG("ID_E100B39D3C26472E81B0CB608C2B5B9E",1)</v>
      </c>
      <c r="CM30" s="281"/>
      <c r="CN30" s="255">
        <v>3</v>
      </c>
      <c r="CO30" s="292" t="s">
        <v>140</v>
      </c>
      <c r="CP30" s="21" t="str">
        <f>_xlfn.DISPIMG("ID_C1DCDC2CDE584BF0895178D77A887D7D",1)</f>
        <v>=DISPIMG("ID_C1DCDC2CDE584BF0895178D77A887D7D",1)</v>
      </c>
      <c r="CQ30" s="276"/>
      <c r="CR30" s="276"/>
      <c r="CS30" s="276"/>
      <c r="CT30" s="276"/>
      <c r="CU30" s="276"/>
      <c r="CV30" s="276"/>
      <c r="CW30" s="276"/>
      <c r="CX30" s="276"/>
      <c r="CY30" s="276"/>
      <c r="CZ30" s="166"/>
      <c r="DC30" s="255">
        <v>3</v>
      </c>
      <c r="DD30" s="292" t="s">
        <v>140</v>
      </c>
      <c r="DE30" s="141" t="str">
        <f>_xlfn.DISPIMG("ID_EC5C506399134A4183DC8E6868C87485",1)</f>
        <v>=DISPIMG("ID_EC5C506399134A4183DC8E6868C87485",1)</v>
      </c>
      <c r="DF30" s="281"/>
      <c r="DG30" s="255">
        <v>3</v>
      </c>
      <c r="DH30" s="292" t="s">
        <v>140</v>
      </c>
      <c r="DI30" s="105" t="str">
        <f>_xlfn.DISPIMG("ID_2310E25DD5E041F2A2B0A0A5B8733527",1)</f>
        <v>=DISPIMG("ID_2310E25DD5E041F2A2B0A0A5B8733527",1)</v>
      </c>
      <c r="DJ30" s="276"/>
      <c r="DK30" s="276"/>
      <c r="DL30" s="276"/>
      <c r="DM30" s="276"/>
      <c r="DN30" s="276"/>
      <c r="DO30" s="276"/>
      <c r="DP30" s="276"/>
      <c r="DQ30" s="276"/>
      <c r="DR30" s="276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 s="166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</row>
    <row r="31" s="230" customFormat="1" ht="37" customHeight="1" spans="1:162">
      <c r="A31" s="255"/>
      <c r="B31" s="292" t="s">
        <v>39</v>
      </c>
      <c r="C31" s="299">
        <v>9825172564</v>
      </c>
      <c r="E31" s="255"/>
      <c r="F31" s="292" t="s">
        <v>39</v>
      </c>
      <c r="G31" s="376" t="s">
        <v>97</v>
      </c>
      <c r="H31" s="276"/>
      <c r="I31" s="255"/>
      <c r="J31" s="292" t="s">
        <v>39</v>
      </c>
      <c r="K31" s="21" t="s">
        <v>190</v>
      </c>
      <c r="L31" s="276"/>
      <c r="M31" s="255"/>
      <c r="N31" s="292" t="s">
        <v>39</v>
      </c>
      <c r="O31" s="21" t="s">
        <v>191</v>
      </c>
      <c r="P31" s="276"/>
      <c r="Q31" s="255"/>
      <c r="R31" s="292" t="s">
        <v>39</v>
      </c>
      <c r="S31" s="186" t="s">
        <v>192</v>
      </c>
      <c r="T31" s="316"/>
      <c r="U31" s="314"/>
      <c r="V31" s="236"/>
      <c r="W31" s="255"/>
      <c r="X31" s="292" t="s">
        <v>39</v>
      </c>
      <c r="Y31" s="299">
        <v>9825172564</v>
      </c>
      <c r="AA31" s="255"/>
      <c r="AB31" s="292" t="s">
        <v>39</v>
      </c>
      <c r="AC31" s="294" t="s">
        <v>90</v>
      </c>
      <c r="AD31" s="276"/>
      <c r="AE31" s="276"/>
      <c r="AF31" s="255"/>
      <c r="AG31" s="292" t="s">
        <v>39</v>
      </c>
      <c r="AH31" s="21" t="s">
        <v>191</v>
      </c>
      <c r="AI31" s="276"/>
      <c r="AJ31" s="255"/>
      <c r="AK31" s="292" t="s">
        <v>39</v>
      </c>
      <c r="AL31" s="21" t="s">
        <v>191</v>
      </c>
      <c r="AM31" s="276"/>
      <c r="AN31" s="255"/>
      <c r="AO31" s="292" t="s">
        <v>39</v>
      </c>
      <c r="AP31" s="186" t="s">
        <v>193</v>
      </c>
      <c r="AQ31" s="317"/>
      <c r="AR31" s="236"/>
      <c r="AS31" s="255"/>
      <c r="AT31" s="292" t="s">
        <v>39</v>
      </c>
      <c r="AU31" s="299">
        <v>9825172564</v>
      </c>
      <c r="AW31" s="255"/>
      <c r="AX31" s="292" t="s">
        <v>39</v>
      </c>
      <c r="AY31" s="294" t="s">
        <v>90</v>
      </c>
      <c r="AZ31" s="276"/>
      <c r="BA31" s="276"/>
      <c r="BB31" s="255"/>
      <c r="BC31" s="292" t="s">
        <v>39</v>
      </c>
      <c r="BD31" s="21" t="s">
        <v>190</v>
      </c>
      <c r="BE31" s="276"/>
      <c r="BF31" s="255"/>
      <c r="BG31" s="292" t="s">
        <v>39</v>
      </c>
      <c r="BH31" s="21" t="s">
        <v>191</v>
      </c>
      <c r="BI31" s="276"/>
      <c r="BJ31" s="255"/>
      <c r="BK31" s="292" t="s">
        <v>39</v>
      </c>
      <c r="BL31" s="186" t="s">
        <v>193</v>
      </c>
      <c r="BM31" s="317"/>
      <c r="BN31" s="236"/>
      <c r="BO31" s="255"/>
      <c r="BP31" s="292" t="s">
        <v>39</v>
      </c>
      <c r="BQ31" s="299">
        <v>9825172564</v>
      </c>
      <c r="BS31" s="255"/>
      <c r="BT31" s="292" t="s">
        <v>39</v>
      </c>
      <c r="BU31" s="294" t="s">
        <v>90</v>
      </c>
      <c r="BV31" s="276"/>
      <c r="BW31" s="255"/>
      <c r="BX31" s="292" t="s">
        <v>39</v>
      </c>
      <c r="BY31" s="62" t="s">
        <v>145</v>
      </c>
      <c r="BZ31" s="276"/>
      <c r="CA31" s="255"/>
      <c r="CB31" s="292" t="s">
        <v>39</v>
      </c>
      <c r="CC31" s="48"/>
      <c r="CD31" s="276"/>
      <c r="CE31" s="255"/>
      <c r="CF31" s="292" t="s">
        <v>39</v>
      </c>
      <c r="CG31" s="186" t="s">
        <v>194</v>
      </c>
      <c r="CH31" s="297"/>
      <c r="CI31" s="236"/>
      <c r="CJ31" s="255"/>
      <c r="CK31" s="292" t="s">
        <v>39</v>
      </c>
      <c r="CL31" s="21" t="s">
        <v>90</v>
      </c>
      <c r="CM31" s="281"/>
      <c r="CN31" s="255"/>
      <c r="CO31" s="292" t="s">
        <v>39</v>
      </c>
      <c r="CP31" s="21" t="s">
        <v>191</v>
      </c>
      <c r="CQ31" s="276"/>
      <c r="CR31" s="276"/>
      <c r="CS31" s="276"/>
      <c r="CT31" s="276"/>
      <c r="CU31" s="276"/>
      <c r="CV31" s="276"/>
      <c r="CW31" s="276"/>
      <c r="CX31" s="276"/>
      <c r="CY31" s="276"/>
      <c r="CZ31" s="166"/>
      <c r="DC31" s="255"/>
      <c r="DD31" s="292" t="s">
        <v>39</v>
      </c>
      <c r="DE31" s="21" t="s">
        <v>90</v>
      </c>
      <c r="DF31" s="281"/>
      <c r="DG31" s="255"/>
      <c r="DH31" s="292" t="s">
        <v>39</v>
      </c>
      <c r="DI31" s="113" t="s">
        <v>195</v>
      </c>
      <c r="DJ31" s="276"/>
      <c r="DK31" s="276"/>
      <c r="DL31" s="276"/>
      <c r="DM31" s="276"/>
      <c r="DN31" s="276"/>
      <c r="DO31" s="276"/>
      <c r="DP31" s="276"/>
      <c r="DQ31" s="276"/>
      <c r="DR31" s="276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 s="166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</row>
    <row r="32" s="230" customFormat="1" ht="37" customHeight="1" spans="1:162">
      <c r="A32" s="255"/>
      <c r="B32" s="300" t="s">
        <v>147</v>
      </c>
      <c r="C32" s="223" t="s">
        <v>150</v>
      </c>
      <c r="E32" s="255"/>
      <c r="F32" s="300" t="s">
        <v>147</v>
      </c>
      <c r="G32" s="223" t="s">
        <v>196</v>
      </c>
      <c r="H32" s="276"/>
      <c r="I32" s="255"/>
      <c r="J32" s="300" t="s">
        <v>147</v>
      </c>
      <c r="K32" s="55" t="s">
        <v>197</v>
      </c>
      <c r="L32" s="276"/>
      <c r="M32" s="255"/>
      <c r="N32" s="300" t="s">
        <v>147</v>
      </c>
      <c r="O32" s="55" t="s">
        <v>198</v>
      </c>
      <c r="P32" s="276"/>
      <c r="Q32" s="255"/>
      <c r="R32" s="300" t="s">
        <v>147</v>
      </c>
      <c r="S32" s="186">
        <v>0</v>
      </c>
      <c r="T32" s="316"/>
      <c r="U32" s="314"/>
      <c r="V32" s="236"/>
      <c r="W32" s="255"/>
      <c r="X32" s="300" t="s">
        <v>147</v>
      </c>
      <c r="Y32" s="302" t="s">
        <v>154</v>
      </c>
      <c r="AA32" s="255"/>
      <c r="AB32" s="300" t="s">
        <v>147</v>
      </c>
      <c r="AC32" s="302" t="s">
        <v>199</v>
      </c>
      <c r="AD32" s="276"/>
      <c r="AE32" s="276"/>
      <c r="AF32" s="255"/>
      <c r="AG32" s="300" t="s">
        <v>147</v>
      </c>
      <c r="AH32" s="55" t="s">
        <v>200</v>
      </c>
      <c r="AI32" s="276"/>
      <c r="AJ32" s="255"/>
      <c r="AK32" s="300" t="s">
        <v>147</v>
      </c>
      <c r="AL32" s="55" t="s">
        <v>200</v>
      </c>
      <c r="AM32" s="276"/>
      <c r="AN32" s="255"/>
      <c r="AO32" s="300" t="s">
        <v>147</v>
      </c>
      <c r="AP32" s="186">
        <v>0</v>
      </c>
      <c r="AQ32" s="317"/>
      <c r="AR32" s="236"/>
      <c r="AS32" s="255"/>
      <c r="AT32" s="300" t="s">
        <v>147</v>
      </c>
      <c r="AU32" s="223" t="s">
        <v>180</v>
      </c>
      <c r="AW32" s="255"/>
      <c r="AX32" s="300" t="s">
        <v>147</v>
      </c>
      <c r="AY32" s="223" t="s">
        <v>201</v>
      </c>
      <c r="AZ32" s="276"/>
      <c r="BA32" s="276"/>
      <c r="BB32" s="255"/>
      <c r="BC32" s="300" t="s">
        <v>147</v>
      </c>
      <c r="BD32" s="55" t="s">
        <v>202</v>
      </c>
      <c r="BE32" s="276"/>
      <c r="BF32" s="255"/>
      <c r="BG32" s="300" t="s">
        <v>147</v>
      </c>
      <c r="BH32" s="55" t="s">
        <v>203</v>
      </c>
      <c r="BI32" s="276"/>
      <c r="BJ32" s="255"/>
      <c r="BK32" s="300" t="s">
        <v>147</v>
      </c>
      <c r="BL32" s="186">
        <v>0</v>
      </c>
      <c r="BM32" s="317"/>
      <c r="BN32" s="236"/>
      <c r="BO32" s="255"/>
      <c r="BP32" s="300" t="s">
        <v>147</v>
      </c>
      <c r="BQ32" s="303" t="s">
        <v>183</v>
      </c>
      <c r="BS32" s="255"/>
      <c r="BT32" s="300" t="s">
        <v>147</v>
      </c>
      <c r="BU32" s="223" t="s">
        <v>204</v>
      </c>
      <c r="BV32" s="276"/>
      <c r="BW32" s="255"/>
      <c r="BX32" s="300" t="s">
        <v>147</v>
      </c>
      <c r="BY32" s="55" t="s">
        <v>162</v>
      </c>
      <c r="BZ32" s="276"/>
      <c r="CA32" s="255"/>
      <c r="CB32" s="300" t="s">
        <v>147</v>
      </c>
      <c r="CC32" s="143"/>
      <c r="CD32" s="276"/>
      <c r="CE32" s="255"/>
      <c r="CF32" s="300" t="s">
        <v>147</v>
      </c>
      <c r="CG32" s="190" t="s">
        <v>205</v>
      </c>
      <c r="CH32" s="297"/>
      <c r="CI32" s="236"/>
      <c r="CJ32" s="255"/>
      <c r="CK32" s="300" t="s">
        <v>147</v>
      </c>
      <c r="CL32" s="147" t="s">
        <v>206</v>
      </c>
      <c r="CM32" s="281"/>
      <c r="CN32" s="255"/>
      <c r="CO32" s="300" t="s">
        <v>147</v>
      </c>
      <c r="CP32" s="48" t="s">
        <v>207</v>
      </c>
      <c r="CQ32" s="276"/>
      <c r="CR32" s="276"/>
      <c r="CS32" s="276"/>
      <c r="CT32" s="276"/>
      <c r="CU32" s="276"/>
      <c r="CV32" s="276"/>
      <c r="CW32" s="276"/>
      <c r="CX32" s="276"/>
      <c r="CY32" s="276"/>
      <c r="CZ32" s="166"/>
      <c r="DC32" s="255"/>
      <c r="DD32" s="300" t="s">
        <v>147</v>
      </c>
      <c r="DE32" s="147" t="s">
        <v>208</v>
      </c>
      <c r="DF32" s="281"/>
      <c r="DG32" s="255"/>
      <c r="DH32" s="300" t="s">
        <v>147</v>
      </c>
      <c r="DI32" s="117" t="s">
        <v>209</v>
      </c>
      <c r="DJ32" s="276"/>
      <c r="DK32" s="276"/>
      <c r="DL32" s="276"/>
      <c r="DM32" s="276"/>
      <c r="DN32" s="276"/>
      <c r="DO32" s="276"/>
      <c r="DP32" s="276"/>
      <c r="DQ32" s="276"/>
      <c r="DR32" s="276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 s="166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</row>
    <row r="33" s="230" customFormat="1" ht="69" customHeight="1" spans="1:162">
      <c r="A33" s="255">
        <v>4</v>
      </c>
      <c r="B33" s="292" t="s">
        <v>140</v>
      </c>
      <c r="C33" s="298" t="str">
        <f>_xlfn.DISPIMG("ID_E100B39D3C26472E81B0CB608C2B5B9E",1)</f>
        <v>=DISPIMG("ID_E100B39D3C26472E81B0CB608C2B5B9E",1)</v>
      </c>
      <c r="E33" s="255">
        <v>4</v>
      </c>
      <c r="F33" s="292" t="s">
        <v>140</v>
      </c>
      <c r="G33" s="298" t="str">
        <f>_xlfn.DISPIMG("ID_49E5CD0E8D034F89B902ADA79FADAE0B",1)</f>
        <v>=DISPIMG("ID_49E5CD0E8D034F89B902ADA79FADAE0B",1)</v>
      </c>
      <c r="H33" s="276"/>
      <c r="I33" s="255">
        <v>4</v>
      </c>
      <c r="J33" s="292" t="s">
        <v>140</v>
      </c>
      <c r="K33" s="21" t="str">
        <f>_xlfn.DISPIMG("ID_C1DCDC2CDE584BF0895178D77A887D7D",1)</f>
        <v>=DISPIMG("ID_C1DCDC2CDE584BF0895178D77A887D7D",1)</v>
      </c>
      <c r="L33" s="276"/>
      <c r="M33" s="255">
        <v>4</v>
      </c>
      <c r="N33" s="292" t="s">
        <v>140</v>
      </c>
      <c r="O33" s="318" t="str">
        <f>_xlfn.DISPIMG("ID_74E30E14C4D2407FA5A3ECC7AD5849CB",1)</f>
        <v>=DISPIMG("ID_74E30E14C4D2407FA5A3ECC7AD5849CB",1)</v>
      </c>
      <c r="P33" s="276"/>
      <c r="Q33" s="255">
        <v>4</v>
      </c>
      <c r="R33" s="292" t="s">
        <v>140</v>
      </c>
      <c r="S33" s="199" t="str">
        <f>_xlfn.DISPIMG("ID_58DC546FE8E540C98D109C7710757818",1)</f>
        <v>=DISPIMG("ID_58DC546FE8E540C98D109C7710757818",1)</v>
      </c>
      <c r="T33" s="316">
        <v>143</v>
      </c>
      <c r="U33" s="314"/>
      <c r="V33" s="236"/>
      <c r="W33" s="255">
        <v>4</v>
      </c>
      <c r="X33" s="292" t="s">
        <v>140</v>
      </c>
      <c r="Y33" s="298" t="str">
        <f>_xlfn.DISPIMG("ID_966C8B7F8D9E4D3FB424B3A6B283596B",1)</f>
        <v>=DISPIMG("ID_966C8B7F8D9E4D3FB424B3A6B283596B",1)</v>
      </c>
      <c r="AA33" s="276"/>
      <c r="AB33" s="276"/>
      <c r="AC33" s="276"/>
      <c r="AD33" s="276"/>
      <c r="AE33" s="276"/>
      <c r="AF33" s="255">
        <v>4</v>
      </c>
      <c r="AG33" s="292" t="s">
        <v>140</v>
      </c>
      <c r="AH33" s="319" t="str">
        <f>_xlfn.DISPIMG("ID_2945C316D7DF4A28BEE78A9A2E8721E7",1)</f>
        <v>=DISPIMG("ID_2945C316D7DF4A28BEE78A9A2E8721E7",1)</v>
      </c>
      <c r="AI33" s="276"/>
      <c r="AJ33" s="255">
        <v>4</v>
      </c>
      <c r="AK33" s="292" t="s">
        <v>140</v>
      </c>
      <c r="AL33" s="183" t="str">
        <f>_xlfn.DISPIMG("ID_74E30E14C4D2407FA5A3ECC7AD5849CB",1)</f>
        <v>=DISPIMG("ID_74E30E14C4D2407FA5A3ECC7AD5849CB",1)</v>
      </c>
      <c r="AM33" s="276"/>
      <c r="AN33" s="255">
        <v>4</v>
      </c>
      <c r="AO33" s="292" t="s">
        <v>140</v>
      </c>
      <c r="AP33" s="199" t="str">
        <f>_xlfn.DISPIMG("ID_58DC546FE8E540C98D109C7710757818",1)</f>
        <v>=DISPIMG("ID_58DC546FE8E540C98D109C7710757818",1)</v>
      </c>
      <c r="AQ33" s="306">
        <v>144</v>
      </c>
      <c r="AR33" s="236"/>
      <c r="AS33" s="255">
        <v>4</v>
      </c>
      <c r="AT33" s="292" t="s">
        <v>140</v>
      </c>
      <c r="AU33" s="293" t="str">
        <f>_xlfn.DISPIMG("ID_EC5C506399134A4183DC8E6868C87485",1)</f>
        <v>=DISPIMG("ID_EC5C506399134A4183DC8E6868C87485",1)</v>
      </c>
      <c r="AV33" s="276"/>
      <c r="AW33" s="255">
        <v>4</v>
      </c>
      <c r="AX33" s="292" t="s">
        <v>140</v>
      </c>
      <c r="AY33" s="298" t="str">
        <f>_xlfn.DISPIMG("ID_966C8B7F8D9E4D3FB424B3A6B283596B",1)</f>
        <v>=DISPIMG("ID_966C8B7F8D9E4D3FB424B3A6B283596B",1)</v>
      </c>
      <c r="AZ33" s="276"/>
      <c r="BA33" s="276"/>
      <c r="BB33" s="255">
        <v>4</v>
      </c>
      <c r="BC33" s="292" t="s">
        <v>140</v>
      </c>
      <c r="BD33" s="21" t="str">
        <f>_xlfn.DISPIMG("ID_C1DCDC2CDE584BF0895178D77A887D7D",1)</f>
        <v>=DISPIMG("ID_C1DCDC2CDE584BF0895178D77A887D7D",1)</v>
      </c>
      <c r="BE33" s="276"/>
      <c r="BF33" s="255">
        <v>4</v>
      </c>
      <c r="BG33" s="292" t="s">
        <v>140</v>
      </c>
      <c r="BH33" s="183" t="str">
        <f>_xlfn.DISPIMG("ID_74E30E14C4D2407FA5A3ECC7AD5849CB",1)</f>
        <v>=DISPIMG("ID_74E30E14C4D2407FA5A3ECC7AD5849CB",1)</v>
      </c>
      <c r="BI33" s="276"/>
      <c r="BJ33" s="255">
        <v>4</v>
      </c>
      <c r="BK33" s="292" t="s">
        <v>140</v>
      </c>
      <c r="BL33" s="199" t="str">
        <f>_xlfn.DISPIMG("ID_58DC546FE8E540C98D109C7710757818",1)</f>
        <v>=DISPIMG("ID_58DC546FE8E540C98D109C7710757818",1)</v>
      </c>
      <c r="BM33" s="306">
        <v>147</v>
      </c>
      <c r="BN33" s="236"/>
      <c r="BO33" s="255">
        <v>4</v>
      </c>
      <c r="BP33" s="292" t="s">
        <v>140</v>
      </c>
      <c r="BQ33" s="298" t="str">
        <f>_xlfn.DISPIMG("ID_E100B39D3C26472E81B0CB608C2B5B9E",1)</f>
        <v>=DISPIMG("ID_E100B39D3C26472E81B0CB608C2B5B9E",1)</v>
      </c>
      <c r="BR33" s="276"/>
      <c r="BS33" s="255">
        <v>4</v>
      </c>
      <c r="BT33" s="292" t="s">
        <v>140</v>
      </c>
      <c r="BU33" s="298"/>
      <c r="BV33" s="276"/>
      <c r="BW33" s="255">
        <v>4</v>
      </c>
      <c r="BX33" s="292" t="s">
        <v>140</v>
      </c>
      <c r="BY33" s="21" t="str">
        <f>_xlfn.DISPIMG("ID_C1DCDC2CDE584BF0895178D77A887D7D",1)</f>
        <v>=DISPIMG("ID_C1DCDC2CDE584BF0895178D77A887D7D",1)</v>
      </c>
      <c r="BZ33" s="276"/>
      <c r="CA33" s="255">
        <v>4</v>
      </c>
      <c r="CB33" s="292" t="s">
        <v>140</v>
      </c>
      <c r="CC33" s="44"/>
      <c r="CD33" s="276"/>
      <c r="CE33" s="255">
        <v>4</v>
      </c>
      <c r="CF33" s="292" t="s">
        <v>140</v>
      </c>
      <c r="CG33" s="192" t="str">
        <f>_xlfn.DISPIMG("ID_2310E25DD5E041F2A2B0A0A5B8733527",1)</f>
        <v>=DISPIMG("ID_2310E25DD5E041F2A2B0A0A5B8733527",1)</v>
      </c>
      <c r="CH33" s="306" t="s">
        <v>210</v>
      </c>
      <c r="CI33" s="236"/>
      <c r="CJ33" s="255">
        <v>4</v>
      </c>
      <c r="CK33" s="292" t="s">
        <v>140</v>
      </c>
      <c r="CL33" s="21" t="str">
        <f>_xlfn.DISPIMG("ID_02B1AA528AAB45F7BBB5C7CC7CDCCB95",1)</f>
        <v>=DISPIMG("ID_02B1AA528AAB45F7BBB5C7CC7CDCCB95",1)</v>
      </c>
      <c r="CM33" s="281"/>
      <c r="CN33" s="255">
        <v>4</v>
      </c>
      <c r="CO33" s="292" t="s">
        <v>140</v>
      </c>
      <c r="CP33" s="320" t="str">
        <f>_xlfn.DISPIMG("ID_2945C316D7DF4A28BEE78A9A2E8721E7",1)</f>
        <v>=DISPIMG("ID_2945C316D7DF4A28BEE78A9A2E8721E7",1)</v>
      </c>
      <c r="CQ33" s="276"/>
      <c r="CR33" s="276"/>
      <c r="CS33" s="276"/>
      <c r="CT33" s="276"/>
      <c r="CU33" s="276"/>
      <c r="CV33" s="276"/>
      <c r="CW33" s="276"/>
      <c r="CX33" s="276"/>
      <c r="CY33" s="276"/>
      <c r="CZ33" s="166"/>
      <c r="DC33" s="255">
        <v>4</v>
      </c>
      <c r="DD33" s="292" t="s">
        <v>140</v>
      </c>
      <c r="DE33" s="21" t="str">
        <f>_xlfn.DISPIMG("ID_02B1AA528AAB45F7BBB5C7CC7CDCCB95",1)</f>
        <v>=DISPIMG("ID_02B1AA528AAB45F7BBB5C7CC7CDCCB95",1)</v>
      </c>
      <c r="DF33" s="281"/>
      <c r="DG33" s="255">
        <v>4</v>
      </c>
      <c r="DH33" s="292" t="s">
        <v>140</v>
      </c>
      <c r="DI33" s="321" t="str">
        <f>_xlfn.DISPIMG("ID_74E30E14C4D2407FA5A3ECC7AD5849CB",1)</f>
        <v>=DISPIMG("ID_74E30E14C4D2407FA5A3ECC7AD5849CB",1)</v>
      </c>
      <c r="DJ33" s="276"/>
      <c r="DK33" s="276"/>
      <c r="DL33" s="276"/>
      <c r="DM33" s="276"/>
      <c r="DN33" s="276"/>
      <c r="DO33" s="276"/>
      <c r="DP33" s="276"/>
      <c r="DQ33" s="276"/>
      <c r="DR33" s="276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 s="166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</row>
    <row r="34" s="230" customFormat="1" ht="37" customHeight="1" spans="1:162">
      <c r="A34" s="255"/>
      <c r="B34" s="292" t="s">
        <v>39</v>
      </c>
      <c r="C34" s="294" t="s">
        <v>90</v>
      </c>
      <c r="E34" s="255"/>
      <c r="F34" s="292" t="s">
        <v>39</v>
      </c>
      <c r="G34" s="376" t="s">
        <v>105</v>
      </c>
      <c r="H34" s="276"/>
      <c r="I34" s="255"/>
      <c r="J34" s="292" t="s">
        <v>39</v>
      </c>
      <c r="K34" s="21" t="s">
        <v>191</v>
      </c>
      <c r="L34" s="276"/>
      <c r="M34" s="255"/>
      <c r="N34" s="292" t="s">
        <v>39</v>
      </c>
      <c r="O34" s="21" t="s">
        <v>211</v>
      </c>
      <c r="P34" s="276"/>
      <c r="Q34" s="255"/>
      <c r="R34" s="292" t="s">
        <v>39</v>
      </c>
      <c r="S34" s="186" t="s">
        <v>194</v>
      </c>
      <c r="T34" s="316"/>
      <c r="U34" s="314"/>
      <c r="V34" s="236"/>
      <c r="W34" s="255"/>
      <c r="X34" s="292" t="s">
        <v>39</v>
      </c>
      <c r="Y34" s="376" t="s">
        <v>97</v>
      </c>
      <c r="AA34" s="276"/>
      <c r="AB34" s="276"/>
      <c r="AC34" s="276"/>
      <c r="AD34" s="276"/>
      <c r="AE34" s="276"/>
      <c r="AF34" s="255"/>
      <c r="AG34" s="292" t="s">
        <v>39</v>
      </c>
      <c r="AH34" s="186" t="s">
        <v>143</v>
      </c>
      <c r="AI34" s="276"/>
      <c r="AJ34" s="255"/>
      <c r="AK34" s="292" t="s">
        <v>39</v>
      </c>
      <c r="AL34" s="21" t="s">
        <v>211</v>
      </c>
      <c r="AM34" s="276"/>
      <c r="AN34" s="255"/>
      <c r="AO34" s="292" t="s">
        <v>39</v>
      </c>
      <c r="AP34" s="186" t="s">
        <v>194</v>
      </c>
      <c r="AQ34" s="308"/>
      <c r="AR34" s="236"/>
      <c r="AS34" s="255"/>
      <c r="AT34" s="292" t="s">
        <v>39</v>
      </c>
      <c r="AU34" s="294" t="s">
        <v>90</v>
      </c>
      <c r="AV34" s="276"/>
      <c r="AW34" s="255"/>
      <c r="AX34" s="292" t="s">
        <v>39</v>
      </c>
      <c r="AY34" s="376" t="s">
        <v>97</v>
      </c>
      <c r="AZ34" s="276"/>
      <c r="BA34" s="276"/>
      <c r="BB34" s="255"/>
      <c r="BC34" s="292" t="s">
        <v>39</v>
      </c>
      <c r="BD34" s="21" t="s">
        <v>191</v>
      </c>
      <c r="BE34" s="276"/>
      <c r="BF34" s="255"/>
      <c r="BG34" s="292" t="s">
        <v>39</v>
      </c>
      <c r="BH34" s="21" t="s">
        <v>211</v>
      </c>
      <c r="BI34" s="276"/>
      <c r="BJ34" s="255"/>
      <c r="BK34" s="292" t="s">
        <v>39</v>
      </c>
      <c r="BL34" s="186" t="s">
        <v>194</v>
      </c>
      <c r="BM34" s="308"/>
      <c r="BN34" s="236"/>
      <c r="BO34" s="255"/>
      <c r="BP34" s="292" t="s">
        <v>39</v>
      </c>
      <c r="BQ34" s="294" t="s">
        <v>90</v>
      </c>
      <c r="BR34" s="276"/>
      <c r="BS34" s="255"/>
      <c r="BT34" s="292" t="s">
        <v>39</v>
      </c>
      <c r="BU34" s="299"/>
      <c r="BV34" s="276"/>
      <c r="BW34" s="255"/>
      <c r="BX34" s="292" t="s">
        <v>39</v>
      </c>
      <c r="BY34" s="21" t="s">
        <v>191</v>
      </c>
      <c r="BZ34" s="276"/>
      <c r="CA34" s="255"/>
      <c r="CB34" s="292" t="s">
        <v>39</v>
      </c>
      <c r="CC34" s="21"/>
      <c r="CD34" s="276"/>
      <c r="CE34" s="255"/>
      <c r="CF34" s="292" t="s">
        <v>39</v>
      </c>
      <c r="CG34" s="322" t="s">
        <v>169</v>
      </c>
      <c r="CH34" s="308"/>
      <c r="CI34" s="236"/>
      <c r="CJ34" s="255"/>
      <c r="CK34" s="292" t="s">
        <v>39</v>
      </c>
      <c r="CL34" s="48">
        <v>9825172564</v>
      </c>
      <c r="CM34" s="281"/>
      <c r="CN34" s="255"/>
      <c r="CO34" s="292" t="s">
        <v>39</v>
      </c>
      <c r="CP34" s="21" t="s">
        <v>143</v>
      </c>
      <c r="CQ34" s="276"/>
      <c r="CR34" s="276"/>
      <c r="CS34" s="276"/>
      <c r="CT34" s="276"/>
      <c r="CU34" s="276"/>
      <c r="CV34" s="276"/>
      <c r="CW34" s="276"/>
      <c r="CX34" s="276"/>
      <c r="CY34" s="276"/>
      <c r="CZ34" s="166"/>
      <c r="DC34" s="255"/>
      <c r="DD34" s="292" t="s">
        <v>39</v>
      </c>
      <c r="DE34" s="48">
        <v>9825172564</v>
      </c>
      <c r="DF34" s="281"/>
      <c r="DG34" s="255"/>
      <c r="DH34" s="292" t="s">
        <v>39</v>
      </c>
      <c r="DI34" s="104" t="s">
        <v>211</v>
      </c>
      <c r="DJ34" s="276"/>
      <c r="DK34" s="276"/>
      <c r="DL34" s="276"/>
      <c r="DM34" s="276"/>
      <c r="DN34" s="276"/>
      <c r="DO34" s="276"/>
      <c r="DP34" s="276"/>
      <c r="DQ34" s="276"/>
      <c r="DR34" s="276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 s="166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</row>
    <row r="35" s="230" customFormat="1" ht="37" customHeight="1" spans="1:162">
      <c r="A35" s="255"/>
      <c r="B35" s="300" t="s">
        <v>147</v>
      </c>
      <c r="C35" s="303" t="s">
        <v>172</v>
      </c>
      <c r="E35" s="255"/>
      <c r="F35" s="300" t="s">
        <v>147</v>
      </c>
      <c r="G35" s="303" t="s">
        <v>212</v>
      </c>
      <c r="H35" s="276"/>
      <c r="I35" s="255"/>
      <c r="J35" s="300" t="s">
        <v>147</v>
      </c>
      <c r="K35" s="55" t="s">
        <v>198</v>
      </c>
      <c r="L35" s="276"/>
      <c r="M35" s="255"/>
      <c r="N35" s="300" t="s">
        <v>147</v>
      </c>
      <c r="O35" s="138" t="s">
        <v>213</v>
      </c>
      <c r="P35" s="276"/>
      <c r="Q35" s="255"/>
      <c r="R35" s="300" t="s">
        <v>147</v>
      </c>
      <c r="S35" s="190" t="s">
        <v>214</v>
      </c>
      <c r="T35" s="316"/>
      <c r="U35" s="314"/>
      <c r="V35" s="236"/>
      <c r="W35" s="255"/>
      <c r="X35" s="300" t="s">
        <v>147</v>
      </c>
      <c r="Y35" s="302" t="s">
        <v>176</v>
      </c>
      <c r="AA35" s="276"/>
      <c r="AB35" s="276"/>
      <c r="AC35" s="276"/>
      <c r="AD35" s="276"/>
      <c r="AE35" s="276"/>
      <c r="AF35" s="255"/>
      <c r="AG35" s="300" t="s">
        <v>147</v>
      </c>
      <c r="AH35" s="190" t="s">
        <v>155</v>
      </c>
      <c r="AI35" s="276"/>
      <c r="AJ35" s="255"/>
      <c r="AK35" s="300" t="s">
        <v>147</v>
      </c>
      <c r="AL35" s="48">
        <v>0</v>
      </c>
      <c r="AM35" s="276"/>
      <c r="AN35" s="255"/>
      <c r="AO35" s="300" t="s">
        <v>147</v>
      </c>
      <c r="AP35" s="224" t="s">
        <v>215</v>
      </c>
      <c r="AQ35" s="308"/>
      <c r="AR35" s="236"/>
      <c r="AS35" s="255"/>
      <c r="AT35" s="300" t="s">
        <v>147</v>
      </c>
      <c r="AU35" s="223" t="s">
        <v>201</v>
      </c>
      <c r="AV35" s="276"/>
      <c r="AW35" s="255"/>
      <c r="AX35" s="300" t="s">
        <v>147</v>
      </c>
      <c r="AY35" s="223" t="s">
        <v>216</v>
      </c>
      <c r="AZ35" s="276"/>
      <c r="BA35" s="276"/>
      <c r="BB35" s="255"/>
      <c r="BC35" s="300" t="s">
        <v>147</v>
      </c>
      <c r="BD35" s="55" t="s">
        <v>203</v>
      </c>
      <c r="BE35" s="276"/>
      <c r="BF35" s="255"/>
      <c r="BG35" s="300" t="s">
        <v>147</v>
      </c>
      <c r="BH35" s="48" t="s">
        <v>217</v>
      </c>
      <c r="BI35" s="276"/>
      <c r="BJ35" s="255"/>
      <c r="BK35" s="300" t="s">
        <v>147</v>
      </c>
      <c r="BL35" s="224" t="s">
        <v>218</v>
      </c>
      <c r="BM35" s="308"/>
      <c r="BN35" s="236"/>
      <c r="BO35" s="255"/>
      <c r="BP35" s="300" t="s">
        <v>147</v>
      </c>
      <c r="BQ35" s="223" t="s">
        <v>204</v>
      </c>
      <c r="BR35" s="276"/>
      <c r="BS35" s="255"/>
      <c r="BT35" s="300" t="s">
        <v>147</v>
      </c>
      <c r="BU35" s="303"/>
      <c r="BV35" s="276"/>
      <c r="BW35" s="255"/>
      <c r="BX35" s="300" t="s">
        <v>147</v>
      </c>
      <c r="BY35" s="55" t="s">
        <v>219</v>
      </c>
      <c r="BZ35" s="276"/>
      <c r="CA35" s="255"/>
      <c r="CB35" s="300" t="s">
        <v>147</v>
      </c>
      <c r="CC35" s="143"/>
      <c r="CD35" s="276"/>
      <c r="CE35" s="255"/>
      <c r="CF35" s="300" t="s">
        <v>147</v>
      </c>
      <c r="CG35" s="192" t="s">
        <v>220</v>
      </c>
      <c r="CH35" s="308"/>
      <c r="CI35" s="236"/>
      <c r="CJ35" s="255"/>
      <c r="CK35" s="300" t="s">
        <v>147</v>
      </c>
      <c r="CL35" s="147" t="s">
        <v>95</v>
      </c>
      <c r="CM35" s="281"/>
      <c r="CN35" s="255"/>
      <c r="CO35" s="300" t="s">
        <v>147</v>
      </c>
      <c r="CP35" s="21" t="s">
        <v>221</v>
      </c>
      <c r="CQ35" s="276"/>
      <c r="CR35" s="276"/>
      <c r="CS35" s="276"/>
      <c r="CT35" s="276"/>
      <c r="CU35" s="276"/>
      <c r="CV35" s="276"/>
      <c r="CW35" s="276"/>
      <c r="CX35" s="276"/>
      <c r="CY35" s="276"/>
      <c r="CZ35" s="166"/>
      <c r="DC35" s="255"/>
      <c r="DD35" s="300" t="s">
        <v>147</v>
      </c>
      <c r="DE35" s="147" t="s">
        <v>96</v>
      </c>
      <c r="DF35" s="281"/>
      <c r="DG35" s="255"/>
      <c r="DH35" s="300" t="s">
        <v>147</v>
      </c>
      <c r="DI35" s="118" t="s">
        <v>222</v>
      </c>
      <c r="DJ35" s="276"/>
      <c r="DK35" s="276"/>
      <c r="DL35" s="276"/>
      <c r="DM35" s="276"/>
      <c r="DN35" s="276"/>
      <c r="DO35" s="276"/>
      <c r="DP35" s="276"/>
      <c r="DQ35" s="276"/>
      <c r="DR35" s="276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 s="166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</row>
    <row r="36" s="230" customFormat="1" ht="69" customHeight="1" spans="1:162">
      <c r="A36" s="255">
        <v>5</v>
      </c>
      <c r="B36" s="292" t="s">
        <v>140</v>
      </c>
      <c r="C36" s="298" t="str">
        <f>_xlfn.DISPIMG("ID_982C97D873ED457CB740AA66736D5711",1)</f>
        <v>=DISPIMG("ID_982C97D873ED457CB740AA66736D5711",1)</v>
      </c>
      <c r="E36" s="255">
        <v>5</v>
      </c>
      <c r="F36" s="292" t="s">
        <v>140</v>
      </c>
      <c r="G36" s="298" t="str">
        <f>_xlfn.DISPIMG("ID_F8108630DD3E4EBE88A3B42963404464",1)</f>
        <v>=DISPIMG("ID_F8108630DD3E4EBE88A3B42963404464",1)</v>
      </c>
      <c r="H36" s="276"/>
      <c r="I36" s="255">
        <v>5</v>
      </c>
      <c r="J36" s="292" t="s">
        <v>140</v>
      </c>
      <c r="K36" s="182" t="str">
        <f>_xlfn.DISPIMG("ID_2945C316D7DF4A28BEE78A9A2E8721E7",1)</f>
        <v>=DISPIMG("ID_2945C316D7DF4A28BEE78A9A2E8721E7",1)</v>
      </c>
      <c r="L36" s="276"/>
      <c r="M36" s="255">
        <v>5</v>
      </c>
      <c r="N36" s="292" t="s">
        <v>140</v>
      </c>
      <c r="O36" s="44" t="str">
        <f>_xlfn.DISPIMG("ID_0B9FBC989D76416AAD17E32B6FB0C14B",1)</f>
        <v>=DISPIMG("ID_0B9FBC989D76416AAD17E32B6FB0C14B",1)</v>
      </c>
      <c r="P36" s="276"/>
      <c r="Q36" s="255">
        <v>5</v>
      </c>
      <c r="R36" s="292" t="s">
        <v>140</v>
      </c>
      <c r="S36" s="201" t="str">
        <f>_xlfn.DISPIMG("ID_62CD4478FA8542DA810C373267B540C0",1)</f>
        <v>=DISPIMG("ID_62CD4478FA8542DA810C373267B540C0",1)</v>
      </c>
      <c r="T36" s="316">
        <v>80</v>
      </c>
      <c r="U36" s="314"/>
      <c r="V36" s="236"/>
      <c r="W36" s="255">
        <v>5</v>
      </c>
      <c r="X36" s="292" t="s">
        <v>140</v>
      </c>
      <c r="Y36" s="298" t="str">
        <f>_xlfn.DISPIMG("ID_982C97D873ED457CB740AA66736D5711",1)</f>
        <v>=DISPIMG("ID_982C97D873ED457CB740AA66736D5711",1)</v>
      </c>
      <c r="AA36" s="276"/>
      <c r="AB36" s="276"/>
      <c r="AC36" s="276"/>
      <c r="AD36" s="276"/>
      <c r="AE36" s="276"/>
      <c r="AF36" s="255">
        <v>5</v>
      </c>
      <c r="AG36" s="292" t="s">
        <v>140</v>
      </c>
      <c r="AH36" s="192" t="str">
        <f>_xlfn.DISPIMG("ID_2310E25DD5E041F2A2B0A0A5B8733527",1)</f>
        <v>=DISPIMG("ID_2310E25DD5E041F2A2B0A0A5B8733527",1)</v>
      </c>
      <c r="AI36" s="276"/>
      <c r="AJ36" s="255">
        <v>5</v>
      </c>
      <c r="AK36" s="292" t="s">
        <v>140</v>
      </c>
      <c r="AL36" s="44" t="str">
        <f>_xlfn.DISPIMG("ID_0B9FBC989D76416AAD17E32B6FB0C14B",1)</f>
        <v>=DISPIMG("ID_0B9FBC989D76416AAD17E32B6FB0C14B",1)</v>
      </c>
      <c r="AM36" s="276"/>
      <c r="AN36" s="255">
        <v>5</v>
      </c>
      <c r="AO36" s="292" t="s">
        <v>140</v>
      </c>
      <c r="AP36" s="201" t="str">
        <f>_xlfn.DISPIMG("ID_62CD4478FA8542DA810C373267B540C0",1)</f>
        <v>=DISPIMG("ID_62CD4478FA8542DA810C373267B540C0",1)</v>
      </c>
      <c r="AQ36" s="297">
        <v>80</v>
      </c>
      <c r="AR36" s="236"/>
      <c r="AS36" s="255">
        <v>5</v>
      </c>
      <c r="AT36" s="292" t="s">
        <v>140</v>
      </c>
      <c r="AU36" s="298" t="str">
        <f>_xlfn.DISPIMG("ID_966C8B7F8D9E4D3FB424B3A6B283596B",1)</f>
        <v>=DISPIMG("ID_966C8B7F8D9E4D3FB424B3A6B283596B",1)</v>
      </c>
      <c r="AV36" s="281"/>
      <c r="AW36" s="255">
        <v>5</v>
      </c>
      <c r="AX36" s="292" t="s">
        <v>140</v>
      </c>
      <c r="AY36" s="298"/>
      <c r="AZ36" s="276"/>
      <c r="BA36" s="276"/>
      <c r="BB36" s="255">
        <v>5</v>
      </c>
      <c r="BC36" s="292" t="s">
        <v>140</v>
      </c>
      <c r="BD36" s="319" t="str">
        <f>_xlfn.DISPIMG("ID_2945C316D7DF4A28BEE78A9A2E8721E7",1)</f>
        <v>=DISPIMG("ID_2945C316D7DF4A28BEE78A9A2E8721E7",1)</v>
      </c>
      <c r="BE36" s="276"/>
      <c r="BF36" s="255">
        <v>5</v>
      </c>
      <c r="BG36" s="292" t="s">
        <v>140</v>
      </c>
      <c r="BH36" s="44" t="str">
        <f>_xlfn.DISPIMG("ID_0B9FBC989D76416AAD17E32B6FB0C14B",1)</f>
        <v>=DISPIMG("ID_0B9FBC989D76416AAD17E32B6FB0C14B",1)</v>
      </c>
      <c r="BI36" s="276"/>
      <c r="BJ36" s="255">
        <v>5</v>
      </c>
      <c r="BK36" s="292" t="s">
        <v>140</v>
      </c>
      <c r="BL36" s="201" t="str">
        <f>_xlfn.DISPIMG("ID_62CD4478FA8542DA810C373267B540C0",1)</f>
        <v>=DISPIMG("ID_62CD4478FA8542DA810C373267B540C0",1)</v>
      </c>
      <c r="BM36" s="297">
        <v>80</v>
      </c>
      <c r="BN36" s="236"/>
      <c r="BO36" s="255">
        <v>5</v>
      </c>
      <c r="BP36" s="292" t="s">
        <v>140</v>
      </c>
      <c r="BQ36" s="323" t="str">
        <f>_xlfn.DISPIMG("ID_982C97D873ED457CB740AA66736D5711",1)</f>
        <v>=DISPIMG("ID_982C97D873ED457CB740AA66736D5711",1)</v>
      </c>
      <c r="BR36" s="281"/>
      <c r="BS36" s="255">
        <v>5</v>
      </c>
      <c r="BT36" s="292" t="s">
        <v>140</v>
      </c>
      <c r="BU36" s="298"/>
      <c r="BV36" s="276"/>
      <c r="BW36" s="255">
        <v>5</v>
      </c>
      <c r="BX36" s="292" t="s">
        <v>140</v>
      </c>
      <c r="BY36" s="319" t="str">
        <f>_xlfn.DISPIMG("ID_2945C316D7DF4A28BEE78A9A2E8721E7",1)</f>
        <v>=DISPIMG("ID_2945C316D7DF4A28BEE78A9A2E8721E7",1)</v>
      </c>
      <c r="BZ36" s="276"/>
      <c r="CA36" s="255">
        <v>5</v>
      </c>
      <c r="CB36" s="292" t="s">
        <v>140</v>
      </c>
      <c r="CC36" s="21"/>
      <c r="CD36" s="276"/>
      <c r="CE36" s="255">
        <v>5</v>
      </c>
      <c r="CF36" s="292" t="s">
        <v>140</v>
      </c>
      <c r="CG36" s="319" t="str">
        <f>_xlfn.DISPIMG("ID_2945C316D7DF4A28BEE78A9A2E8721E7",1)</f>
        <v>=DISPIMG("ID_2945C316D7DF4A28BEE78A9A2E8721E7",1)</v>
      </c>
      <c r="CH36" s="297">
        <v>62</v>
      </c>
      <c r="CI36" s="236"/>
      <c r="CJ36" s="255">
        <v>5</v>
      </c>
      <c r="CK36" s="292" t="s">
        <v>140</v>
      </c>
      <c r="CL36" s="44" t="str">
        <f>_xlfn.DISPIMG("ID_49E5CD0E8D034F89B902ADA79FADAE0B",1)</f>
        <v>=DISPIMG("ID_49E5CD0E8D034F89B902ADA79FADAE0B",1)</v>
      </c>
      <c r="CM36" s="281"/>
      <c r="CN36" s="255">
        <v>5</v>
      </c>
      <c r="CO36" s="292" t="s">
        <v>140</v>
      </c>
      <c r="CP36" s="183" t="str">
        <f>_xlfn.DISPIMG("ID_74E30E14C4D2407FA5A3ECC7AD5849CB",1)</f>
        <v>=DISPIMG("ID_74E30E14C4D2407FA5A3ECC7AD5849CB",1)</v>
      </c>
      <c r="CQ36" s="276"/>
      <c r="CR36" s="276"/>
      <c r="CS36" s="276"/>
      <c r="CT36" s="276"/>
      <c r="CU36" s="276"/>
      <c r="CV36" s="276"/>
      <c r="CW36" s="276"/>
      <c r="CX36" s="276"/>
      <c r="CY36" s="276"/>
      <c r="CZ36" s="166"/>
      <c r="DC36" s="255">
        <v>5</v>
      </c>
      <c r="DD36" s="292" t="s">
        <v>140</v>
      </c>
      <c r="DE36" s="44" t="str">
        <f>_xlfn.DISPIMG("ID_49E5CD0E8D034F89B902ADA79FADAE0B",1)</f>
        <v>=DISPIMG("ID_49E5CD0E8D034F89B902ADA79FADAE0B",1)</v>
      </c>
      <c r="DG36" s="255">
        <v>5</v>
      </c>
      <c r="DH36" s="292" t="s">
        <v>140</v>
      </c>
      <c r="DI36" s="126" t="str">
        <f>_xlfn.DISPIMG("ID_58DC546FE8E540C98D109C7710757818",1)</f>
        <v>=DISPIMG("ID_58DC546FE8E540C98D109C7710757818",1)</v>
      </c>
      <c r="DJ36" s="276"/>
      <c r="DK36" s="276"/>
      <c r="DL36" s="276"/>
      <c r="DM36" s="276"/>
      <c r="DN36" s="276"/>
      <c r="DO36" s="276"/>
      <c r="DP36" s="276"/>
      <c r="DQ36" s="276"/>
      <c r="DR36" s="27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 s="16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</row>
    <row r="37" s="230" customFormat="1" ht="37" customHeight="1" spans="1:162">
      <c r="A37" s="255"/>
      <c r="B37" s="292" t="s">
        <v>39</v>
      </c>
      <c r="C37" s="376" t="s">
        <v>104</v>
      </c>
      <c r="E37" s="255"/>
      <c r="F37" s="292" t="s">
        <v>39</v>
      </c>
      <c r="G37" s="294" t="s">
        <v>223</v>
      </c>
      <c r="H37" s="276"/>
      <c r="I37" s="255"/>
      <c r="J37" s="292" t="s">
        <v>39</v>
      </c>
      <c r="K37" s="186" t="s">
        <v>143</v>
      </c>
      <c r="L37" s="276"/>
      <c r="M37" s="255"/>
      <c r="N37" s="292" t="s">
        <v>39</v>
      </c>
      <c r="O37" s="375" t="s">
        <v>224</v>
      </c>
      <c r="P37" s="276"/>
      <c r="Q37" s="255"/>
      <c r="R37" s="292" t="s">
        <v>39</v>
      </c>
      <c r="S37" s="186" t="s">
        <v>225</v>
      </c>
      <c r="T37" s="316"/>
      <c r="U37" s="314"/>
      <c r="V37" s="236"/>
      <c r="W37" s="255"/>
      <c r="X37" s="292" t="s">
        <v>39</v>
      </c>
      <c r="Y37" s="376" t="s">
        <v>104</v>
      </c>
      <c r="AA37" s="276"/>
      <c r="AB37" s="276"/>
      <c r="AC37" s="276"/>
      <c r="AD37" s="276"/>
      <c r="AE37" s="276"/>
      <c r="AF37" s="255"/>
      <c r="AG37" s="292" t="s">
        <v>39</v>
      </c>
      <c r="AH37" s="192" t="s">
        <v>169</v>
      </c>
      <c r="AI37" s="276"/>
      <c r="AJ37" s="255"/>
      <c r="AK37" s="292" t="s">
        <v>39</v>
      </c>
      <c r="AL37" s="375" t="s">
        <v>224</v>
      </c>
      <c r="AM37" s="276"/>
      <c r="AN37" s="255"/>
      <c r="AO37" s="292" t="s">
        <v>39</v>
      </c>
      <c r="AP37" s="186" t="s">
        <v>225</v>
      </c>
      <c r="AQ37" s="297"/>
      <c r="AR37" s="236"/>
      <c r="AS37" s="255"/>
      <c r="AT37" s="292" t="s">
        <v>39</v>
      </c>
      <c r="AU37" s="376" t="s">
        <v>97</v>
      </c>
      <c r="AV37" s="281"/>
      <c r="AW37" s="255"/>
      <c r="AX37" s="292" t="s">
        <v>39</v>
      </c>
      <c r="AY37" s="299"/>
      <c r="AZ37" s="276"/>
      <c r="BA37" s="276"/>
      <c r="BB37" s="255"/>
      <c r="BC37" s="292" t="s">
        <v>39</v>
      </c>
      <c r="BD37" s="186" t="s">
        <v>143</v>
      </c>
      <c r="BE37" s="276"/>
      <c r="BF37" s="255"/>
      <c r="BG37" s="292" t="s">
        <v>39</v>
      </c>
      <c r="BH37" s="375" t="s">
        <v>224</v>
      </c>
      <c r="BI37" s="276"/>
      <c r="BJ37" s="255"/>
      <c r="BK37" s="292" t="s">
        <v>39</v>
      </c>
      <c r="BL37" s="186" t="s">
        <v>225</v>
      </c>
      <c r="BM37" s="297"/>
      <c r="BN37" s="236"/>
      <c r="BO37" s="255"/>
      <c r="BP37" s="292" t="s">
        <v>39</v>
      </c>
      <c r="BQ37" s="378" t="s">
        <v>104</v>
      </c>
      <c r="BR37" s="281"/>
      <c r="BS37" s="255"/>
      <c r="BT37" s="292" t="s">
        <v>39</v>
      </c>
      <c r="BU37" s="299"/>
      <c r="BV37" s="276"/>
      <c r="BW37" s="255"/>
      <c r="BX37" s="292" t="s">
        <v>39</v>
      </c>
      <c r="BY37" s="186" t="s">
        <v>143</v>
      </c>
      <c r="BZ37" s="276"/>
      <c r="CA37" s="255"/>
      <c r="CB37" s="292" t="s">
        <v>39</v>
      </c>
      <c r="CC37" s="48"/>
      <c r="CD37" s="276"/>
      <c r="CE37" s="255"/>
      <c r="CF37" s="292" t="s">
        <v>39</v>
      </c>
      <c r="CG37" s="186" t="s">
        <v>143</v>
      </c>
      <c r="CH37" s="297"/>
      <c r="CI37" s="236"/>
      <c r="CJ37" s="255"/>
      <c r="CK37" s="292" t="s">
        <v>39</v>
      </c>
      <c r="CL37" s="375" t="s">
        <v>105</v>
      </c>
      <c r="CM37" s="281"/>
      <c r="CN37" s="255"/>
      <c r="CO37" s="292" t="s">
        <v>39</v>
      </c>
      <c r="CP37" s="21" t="s">
        <v>211</v>
      </c>
      <c r="CQ37" s="276"/>
      <c r="CR37" s="276"/>
      <c r="CS37" s="276"/>
      <c r="CT37" s="276"/>
      <c r="CU37" s="276"/>
      <c r="CV37" s="276"/>
      <c r="CW37" s="276"/>
      <c r="CX37" s="276"/>
      <c r="CY37" s="276"/>
      <c r="CZ37" s="166"/>
      <c r="DC37" s="255"/>
      <c r="DD37" s="292" t="s">
        <v>39</v>
      </c>
      <c r="DE37" s="375" t="s">
        <v>105</v>
      </c>
      <c r="DG37" s="255"/>
      <c r="DH37" s="292" t="s">
        <v>39</v>
      </c>
      <c r="DI37" s="21" t="s">
        <v>194</v>
      </c>
      <c r="DJ37" s="276"/>
      <c r="DK37" s="276"/>
      <c r="DL37" s="276"/>
      <c r="DM37" s="276"/>
      <c r="DN37" s="276"/>
      <c r="DO37" s="276"/>
      <c r="DP37" s="276"/>
      <c r="DQ37" s="276"/>
      <c r="DR37" s="276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 s="166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</row>
    <row r="38" s="230" customFormat="1" ht="37" customHeight="1" spans="1:162">
      <c r="A38" s="255"/>
      <c r="B38" s="300" t="s">
        <v>147</v>
      </c>
      <c r="C38" s="303" t="s">
        <v>226</v>
      </c>
      <c r="E38" s="255"/>
      <c r="F38" s="300" t="s">
        <v>147</v>
      </c>
      <c r="G38" s="324" t="s">
        <v>227</v>
      </c>
      <c r="H38" s="276"/>
      <c r="I38" s="255"/>
      <c r="J38" s="300" t="s">
        <v>147</v>
      </c>
      <c r="K38" s="190" t="s">
        <v>152</v>
      </c>
      <c r="L38" s="276"/>
      <c r="M38" s="255"/>
      <c r="N38" s="300" t="s">
        <v>147</v>
      </c>
      <c r="O38" s="147" t="s">
        <v>228</v>
      </c>
      <c r="P38" s="276"/>
      <c r="Q38" s="255"/>
      <c r="R38" s="300" t="s">
        <v>147</v>
      </c>
      <c r="S38" s="201">
        <v>0</v>
      </c>
      <c r="T38" s="316"/>
      <c r="U38" s="314"/>
      <c r="V38" s="236"/>
      <c r="W38" s="255"/>
      <c r="X38" s="300" t="s">
        <v>147</v>
      </c>
      <c r="Y38" s="223" t="s">
        <v>229</v>
      </c>
      <c r="AA38" s="276"/>
      <c r="AB38" s="276"/>
      <c r="AC38" s="276"/>
      <c r="AD38" s="276"/>
      <c r="AE38" s="276"/>
      <c r="AF38" s="255"/>
      <c r="AG38" s="300" t="s">
        <v>147</v>
      </c>
      <c r="AH38" s="192" t="s">
        <v>178</v>
      </c>
      <c r="AI38" s="276"/>
      <c r="AJ38" s="255"/>
      <c r="AK38" s="300" t="s">
        <v>147</v>
      </c>
      <c r="AL38" s="55" t="s">
        <v>230</v>
      </c>
      <c r="AM38" s="276"/>
      <c r="AN38" s="255"/>
      <c r="AO38" s="300" t="s">
        <v>147</v>
      </c>
      <c r="AP38" s="201">
        <v>0</v>
      </c>
      <c r="AQ38" s="297"/>
      <c r="AR38" s="236"/>
      <c r="AS38" s="255"/>
      <c r="AT38" s="300" t="s">
        <v>147</v>
      </c>
      <c r="AU38" s="223" t="s">
        <v>216</v>
      </c>
      <c r="AV38" s="281"/>
      <c r="AW38" s="255"/>
      <c r="AX38" s="300" t="s">
        <v>147</v>
      </c>
      <c r="AY38" s="303"/>
      <c r="AZ38" s="276"/>
      <c r="BA38" s="276"/>
      <c r="BB38" s="255"/>
      <c r="BC38" s="300" t="s">
        <v>147</v>
      </c>
      <c r="BD38" s="190" t="s">
        <v>158</v>
      </c>
      <c r="BE38" s="276"/>
      <c r="BF38" s="255"/>
      <c r="BG38" s="300" t="s">
        <v>147</v>
      </c>
      <c r="BH38" s="55" t="s">
        <v>231</v>
      </c>
      <c r="BI38" s="276"/>
      <c r="BJ38" s="255"/>
      <c r="BK38" s="300" t="s">
        <v>147</v>
      </c>
      <c r="BL38" s="201">
        <v>0</v>
      </c>
      <c r="BM38" s="297"/>
      <c r="BN38" s="236"/>
      <c r="BO38" s="255"/>
      <c r="BP38" s="300" t="s">
        <v>147</v>
      </c>
      <c r="BQ38" s="180" t="s">
        <v>232</v>
      </c>
      <c r="BR38" s="281"/>
      <c r="BS38" s="255"/>
      <c r="BT38" s="300" t="s">
        <v>147</v>
      </c>
      <c r="BU38" s="303"/>
      <c r="BV38" s="276"/>
      <c r="BW38" s="255"/>
      <c r="BX38" s="300" t="s">
        <v>147</v>
      </c>
      <c r="BY38" s="201" t="s">
        <v>233</v>
      </c>
      <c r="BZ38" s="276"/>
      <c r="CA38" s="255"/>
      <c r="CB38" s="300" t="s">
        <v>147</v>
      </c>
      <c r="CC38" s="143"/>
      <c r="CD38" s="276"/>
      <c r="CE38" s="255"/>
      <c r="CF38" s="300" t="s">
        <v>147</v>
      </c>
      <c r="CG38" s="201" t="s">
        <v>233</v>
      </c>
      <c r="CH38" s="297"/>
      <c r="CI38" s="236"/>
      <c r="CJ38" s="255"/>
      <c r="CK38" s="300" t="s">
        <v>147</v>
      </c>
      <c r="CL38" s="147" t="s">
        <v>234</v>
      </c>
      <c r="CM38" s="281"/>
      <c r="CN38" s="255"/>
      <c r="CO38" s="300" t="s">
        <v>147</v>
      </c>
      <c r="CP38" s="62" t="s">
        <v>235</v>
      </c>
      <c r="CQ38" s="276"/>
      <c r="CR38" s="276"/>
      <c r="CS38" s="276"/>
      <c r="CT38" s="276"/>
      <c r="CU38" s="276"/>
      <c r="CV38" s="276"/>
      <c r="CW38" s="276"/>
      <c r="CX38" s="276"/>
      <c r="CY38" s="276"/>
      <c r="CZ38" s="166"/>
      <c r="DC38" s="255"/>
      <c r="DD38" s="300" t="s">
        <v>147</v>
      </c>
      <c r="DE38" s="147" t="s">
        <v>103</v>
      </c>
      <c r="DG38" s="255"/>
      <c r="DH38" s="300" t="s">
        <v>147</v>
      </c>
      <c r="DI38" s="21" t="s">
        <v>236</v>
      </c>
      <c r="DJ38" s="276"/>
      <c r="DK38" s="276"/>
      <c r="DL38" s="276"/>
      <c r="DM38" s="276"/>
      <c r="DN38" s="276"/>
      <c r="DO38" s="276"/>
      <c r="DP38" s="276"/>
      <c r="DQ38" s="276"/>
      <c r="DR38" s="276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 s="166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</row>
    <row r="39" s="230" customFormat="1" ht="69" customHeight="1" spans="1:162">
      <c r="A39" s="255">
        <v>6</v>
      </c>
      <c r="B39" s="292" t="s">
        <v>140</v>
      </c>
      <c r="C39" s="298" t="str">
        <f>_xlfn.DISPIMG("ID_966C8B7F8D9E4D3FB424B3A6B283596B",1)</f>
        <v>=DISPIMG("ID_966C8B7F8D9E4D3FB424B3A6B283596B",1)</v>
      </c>
      <c r="E39" s="276"/>
      <c r="F39" s="276"/>
      <c r="G39" s="276"/>
      <c r="H39" s="276"/>
      <c r="I39" s="255">
        <v>6</v>
      </c>
      <c r="J39" s="292" t="s">
        <v>140</v>
      </c>
      <c r="K39" s="192" t="str">
        <f>_xlfn.DISPIMG("ID_2310E25DD5E041F2A2B0A0A5B8733527",1)</f>
        <v>=DISPIMG("ID_2310E25DD5E041F2A2B0A0A5B8733527",1)</v>
      </c>
      <c r="L39" s="276"/>
      <c r="M39" s="255">
        <v>6</v>
      </c>
      <c r="N39" s="292" t="s">
        <v>140</v>
      </c>
      <c r="O39" s="295" t="str">
        <f>_xlfn.DISPIMG("ID_7E93B99009644F769BB0818F98A3702F",1)</f>
        <v>=DISPIMG("ID_7E93B99009644F769BB0818F98A3702F",1)</v>
      </c>
      <c r="P39" s="276"/>
      <c r="Q39" s="255">
        <v>6</v>
      </c>
      <c r="R39" s="292" t="s">
        <v>140</v>
      </c>
      <c r="S39" s="201" t="str">
        <f>_xlfn.DISPIMG("ID_E558A86E481845E2BAFAF6CA9161F442",1)</f>
        <v>=DISPIMG("ID_E558A86E481845E2BAFAF6CA9161F442",1)</v>
      </c>
      <c r="T39" s="316">
        <v>106</v>
      </c>
      <c r="U39" s="314"/>
      <c r="V39" s="236"/>
      <c r="W39" s="255">
        <v>6</v>
      </c>
      <c r="X39" s="292" t="s">
        <v>140</v>
      </c>
      <c r="Y39" s="298" t="str">
        <f>_xlfn.DISPIMG("ID_E100B39D3C26472E81B0CB608C2B5B9E",1)</f>
        <v>=DISPIMG("ID_E100B39D3C26472E81B0CB608C2B5B9E",1)</v>
      </c>
      <c r="AA39" s="276"/>
      <c r="AB39" s="276"/>
      <c r="AC39" s="276"/>
      <c r="AD39" s="276"/>
      <c r="AE39" s="276"/>
      <c r="AF39" s="255">
        <v>6</v>
      </c>
      <c r="AG39" s="292" t="s">
        <v>140</v>
      </c>
      <c r="AH39" s="183" t="str">
        <f>_xlfn.DISPIMG("ID_74E30E14C4D2407FA5A3ECC7AD5849CB",1)</f>
        <v>=DISPIMG("ID_74E30E14C4D2407FA5A3ECC7AD5849CB",1)</v>
      </c>
      <c r="AI39" s="276"/>
      <c r="AJ39" s="255">
        <v>6</v>
      </c>
      <c r="AK39" s="292" t="s">
        <v>140</v>
      </c>
      <c r="AL39" s="141" t="str">
        <f>_xlfn.DISPIMG("ID_7E93B99009644F769BB0818F98A3702F",1)</f>
        <v>=DISPIMG("ID_7E93B99009644F769BB0818F98A3702F",1)</v>
      </c>
      <c r="AM39" s="276"/>
      <c r="AN39" s="255">
        <v>6</v>
      </c>
      <c r="AO39" s="292" t="s">
        <v>140</v>
      </c>
      <c r="AP39" s="201" t="str">
        <f>_xlfn.DISPIMG("ID_E558A86E481845E2BAFAF6CA9161F442",1)</f>
        <v>=DISPIMG("ID_E558A86E481845E2BAFAF6CA9161F442",1)</v>
      </c>
      <c r="AQ39" s="297">
        <v>106</v>
      </c>
      <c r="AR39" s="236"/>
      <c r="AS39" s="255">
        <v>6</v>
      </c>
      <c r="AT39" s="292" t="s">
        <v>140</v>
      </c>
      <c r="AU39" s="323" t="str">
        <f>_xlfn.DISPIMG("ID_982C97D873ED457CB740AA66736D5711",1)</f>
        <v>=DISPIMG("ID_982C97D873ED457CB740AA66736D5711",1)</v>
      </c>
      <c r="AW39" s="255">
        <v>6</v>
      </c>
      <c r="AX39" s="292" t="s">
        <v>140</v>
      </c>
      <c r="AY39" s="298"/>
      <c r="AZ39" s="276"/>
      <c r="BA39" s="276"/>
      <c r="BB39" s="255">
        <v>6</v>
      </c>
      <c r="BC39" s="292" t="s">
        <v>140</v>
      </c>
      <c r="BD39" s="192" t="str">
        <f>_xlfn.DISPIMG("ID_2310E25DD5E041F2A2B0A0A5B8733527",1)</f>
        <v>=DISPIMG("ID_2310E25DD5E041F2A2B0A0A5B8733527",1)</v>
      </c>
      <c r="BE39" s="276"/>
      <c r="BF39" s="255">
        <v>6</v>
      </c>
      <c r="BG39" s="292" t="s">
        <v>140</v>
      </c>
      <c r="BH39" s="141" t="str">
        <f>_xlfn.DISPIMG("ID_7E93B99009644F769BB0818F98A3702F",1)</f>
        <v>=DISPIMG("ID_7E93B99009644F769BB0818F98A3702F",1)</v>
      </c>
      <c r="BI39" s="276"/>
      <c r="BJ39" s="255">
        <v>6</v>
      </c>
      <c r="BK39" s="292" t="s">
        <v>140</v>
      </c>
      <c r="BL39" s="201" t="str">
        <f>_xlfn.DISPIMG("ID_E558A86E481845E2BAFAF6CA9161F442",1)</f>
        <v>=DISPIMG("ID_E558A86E481845E2BAFAF6CA9161F442",1)</v>
      </c>
      <c r="BM39" s="297">
        <v>106</v>
      </c>
      <c r="BN39" s="236"/>
      <c r="BO39" s="255">
        <v>6</v>
      </c>
      <c r="BP39" s="292" t="s">
        <v>140</v>
      </c>
      <c r="BQ39" s="298" t="str">
        <f>_xlfn.DISPIMG("ID_966C8B7F8D9E4D3FB424B3A6B283596B",1)</f>
        <v>=DISPIMG("ID_966C8B7F8D9E4D3FB424B3A6B283596B",1)</v>
      </c>
      <c r="BS39" s="255">
        <v>6</v>
      </c>
      <c r="BT39" s="292" t="s">
        <v>140</v>
      </c>
      <c r="BU39" s="298"/>
      <c r="BV39" s="276"/>
      <c r="BW39" s="255">
        <v>6</v>
      </c>
      <c r="BX39" s="292" t="s">
        <v>140</v>
      </c>
      <c r="BY39" s="192" t="str">
        <f>_xlfn.DISPIMG("ID_2310E25DD5E041F2A2B0A0A5B8733527",1)</f>
        <v>=DISPIMG("ID_2310E25DD5E041F2A2B0A0A5B8733527",1)</v>
      </c>
      <c r="BZ39" s="276"/>
      <c r="CA39" s="255">
        <v>6</v>
      </c>
      <c r="CB39" s="292" t="s">
        <v>140</v>
      </c>
      <c r="CC39" s="44"/>
      <c r="CD39" s="276"/>
      <c r="CE39" s="255">
        <v>6</v>
      </c>
      <c r="CF39" s="292" t="s">
        <v>140</v>
      </c>
      <c r="CG39" s="201" t="str">
        <f>_xlfn.DISPIMG("ID_62CD4478FA8542DA810C373267B540C0",1)</f>
        <v>=DISPIMG("ID_62CD4478FA8542DA810C373267B540C0",1)</v>
      </c>
      <c r="CH39" s="297">
        <v>80</v>
      </c>
      <c r="CI39" s="236"/>
      <c r="CJ39" s="255">
        <v>6</v>
      </c>
      <c r="CK39" s="292" t="s">
        <v>140</v>
      </c>
      <c r="CL39" s="44" t="str">
        <f>_xlfn.DISPIMG("ID_966C8B7F8D9E4D3FB424B3A6B283596B",1)</f>
        <v>=DISPIMG("ID_966C8B7F8D9E4D3FB424B3A6B283596B",1)</v>
      </c>
      <c r="CM39" s="281"/>
      <c r="CN39" s="255">
        <v>6</v>
      </c>
      <c r="CO39" s="292" t="s">
        <v>140</v>
      </c>
      <c r="CP39" s="126" t="str">
        <f>_xlfn.DISPIMG("ID_2310E25DD5E041F2A2B0A0A5B8733527",1)</f>
        <v>=DISPIMG("ID_2310E25DD5E041F2A2B0A0A5B8733527",1)</v>
      </c>
      <c r="CQ39" s="276"/>
      <c r="CR39" s="276"/>
      <c r="CS39" s="276"/>
      <c r="CT39" s="276"/>
      <c r="CU39" s="276"/>
      <c r="CV39" s="276"/>
      <c r="CW39" s="276"/>
      <c r="CX39" s="276"/>
      <c r="CY39" s="276"/>
      <c r="CZ39" s="166"/>
      <c r="DC39" s="255">
        <v>6</v>
      </c>
      <c r="DD39" s="292" t="s">
        <v>140</v>
      </c>
      <c r="DE39" s="21" t="str">
        <f>_xlfn.DISPIMG("ID_13A7C8EA19D443A2B514BBE651E2C680",1)</f>
        <v>=DISPIMG("ID_13A7C8EA19D443A2B514BBE651E2C680",1)</v>
      </c>
      <c r="DF39" s="281"/>
      <c r="DG39" s="255">
        <v>6</v>
      </c>
      <c r="DH39" s="292" t="s">
        <v>140</v>
      </c>
      <c r="DI39" s="44" t="str">
        <f>_xlfn.DISPIMG("ID_0B9FBC989D76416AAD17E32B6FB0C14B",1)</f>
        <v>=DISPIMG("ID_0B9FBC989D76416AAD17E32B6FB0C14B",1)</v>
      </c>
      <c r="DJ39" s="276"/>
      <c r="DK39" s="276"/>
      <c r="DL39" s="276"/>
      <c r="DM39" s="276"/>
      <c r="DN39" s="276"/>
      <c r="DO39" s="276"/>
      <c r="DP39" s="276"/>
      <c r="DQ39" s="276"/>
      <c r="DR39" s="276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 s="166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</row>
    <row r="40" s="230" customFormat="1" ht="37" customHeight="1" spans="1:162">
      <c r="A40" s="255"/>
      <c r="B40" s="292" t="s">
        <v>39</v>
      </c>
      <c r="C40" s="376" t="s">
        <v>97</v>
      </c>
      <c r="E40" s="276"/>
      <c r="F40" s="276"/>
      <c r="G40" s="276"/>
      <c r="H40" s="276"/>
      <c r="I40" s="255"/>
      <c r="J40" s="292" t="s">
        <v>39</v>
      </c>
      <c r="K40" s="192" t="s">
        <v>169</v>
      </c>
      <c r="L40" s="276"/>
      <c r="M40" s="255"/>
      <c r="N40" s="292" t="s">
        <v>39</v>
      </c>
      <c r="O40" s="21" t="s">
        <v>237</v>
      </c>
      <c r="P40" s="276"/>
      <c r="Q40" s="255"/>
      <c r="R40" s="292" t="s">
        <v>39</v>
      </c>
      <c r="S40" s="186" t="s">
        <v>238</v>
      </c>
      <c r="T40" s="316"/>
      <c r="U40" s="314"/>
      <c r="V40" s="236"/>
      <c r="W40" s="255"/>
      <c r="X40" s="292" t="s">
        <v>39</v>
      </c>
      <c r="Y40" s="294" t="s">
        <v>90</v>
      </c>
      <c r="AA40" s="276"/>
      <c r="AB40" s="276"/>
      <c r="AC40" s="276"/>
      <c r="AD40" s="276"/>
      <c r="AE40" s="276"/>
      <c r="AF40" s="255"/>
      <c r="AG40" s="292" t="s">
        <v>39</v>
      </c>
      <c r="AH40" s="21" t="s">
        <v>211</v>
      </c>
      <c r="AI40" s="276"/>
      <c r="AJ40" s="255"/>
      <c r="AK40" s="292" t="s">
        <v>39</v>
      </c>
      <c r="AL40" s="21" t="s">
        <v>237</v>
      </c>
      <c r="AM40" s="276"/>
      <c r="AN40" s="255"/>
      <c r="AO40" s="292" t="s">
        <v>39</v>
      </c>
      <c r="AP40" s="186" t="s">
        <v>238</v>
      </c>
      <c r="AQ40" s="297"/>
      <c r="AR40" s="236"/>
      <c r="AS40" s="255"/>
      <c r="AT40" s="292" t="s">
        <v>39</v>
      </c>
      <c r="AU40" s="378" t="s">
        <v>104</v>
      </c>
      <c r="AW40" s="255"/>
      <c r="AX40" s="292" t="s">
        <v>39</v>
      </c>
      <c r="AY40" s="294"/>
      <c r="AZ40" s="276"/>
      <c r="BA40" s="276"/>
      <c r="BB40" s="255"/>
      <c r="BC40" s="292" t="s">
        <v>39</v>
      </c>
      <c r="BD40" s="192" t="s">
        <v>169</v>
      </c>
      <c r="BE40" s="276"/>
      <c r="BF40" s="255"/>
      <c r="BG40" s="292" t="s">
        <v>39</v>
      </c>
      <c r="BH40" s="21" t="s">
        <v>237</v>
      </c>
      <c r="BI40" s="276"/>
      <c r="BJ40" s="255"/>
      <c r="BK40" s="292" t="s">
        <v>39</v>
      </c>
      <c r="BL40" s="186" t="s">
        <v>238</v>
      </c>
      <c r="BM40" s="297"/>
      <c r="BN40" s="236"/>
      <c r="BO40" s="255"/>
      <c r="BP40" s="292" t="s">
        <v>39</v>
      </c>
      <c r="BQ40" s="376" t="s">
        <v>97</v>
      </c>
      <c r="BS40" s="255"/>
      <c r="BT40" s="292" t="s">
        <v>39</v>
      </c>
      <c r="BU40" s="294"/>
      <c r="BV40" s="276"/>
      <c r="BW40" s="255"/>
      <c r="BX40" s="292" t="s">
        <v>39</v>
      </c>
      <c r="BY40" s="192" t="s">
        <v>169</v>
      </c>
      <c r="BZ40" s="276"/>
      <c r="CA40" s="255"/>
      <c r="CB40" s="292" t="s">
        <v>39</v>
      </c>
      <c r="CC40" s="21"/>
      <c r="CD40" s="276"/>
      <c r="CE40" s="255"/>
      <c r="CF40" s="292" t="s">
        <v>39</v>
      </c>
      <c r="CG40" s="186" t="s">
        <v>225</v>
      </c>
      <c r="CH40" s="297"/>
      <c r="CI40" s="236"/>
      <c r="CJ40" s="255"/>
      <c r="CK40" s="292" t="s">
        <v>39</v>
      </c>
      <c r="CL40" s="375" t="s">
        <v>97</v>
      </c>
      <c r="CM40" s="281"/>
      <c r="CN40" s="255"/>
      <c r="CO40" s="292" t="s">
        <v>39</v>
      </c>
      <c r="CP40" s="55" t="s">
        <v>195</v>
      </c>
      <c r="CQ40" s="276"/>
      <c r="CR40" s="276"/>
      <c r="CS40" s="276"/>
      <c r="CT40" s="276"/>
      <c r="CU40" s="276"/>
      <c r="CV40" s="276"/>
      <c r="CW40" s="276"/>
      <c r="CX40" s="276"/>
      <c r="CY40" s="276"/>
      <c r="CZ40" s="166"/>
      <c r="DC40" s="255"/>
      <c r="DD40" s="292" t="s">
        <v>39</v>
      </c>
      <c r="DE40" s="21" t="s">
        <v>223</v>
      </c>
      <c r="DF40" s="281"/>
      <c r="DG40" s="255"/>
      <c r="DH40" s="292" t="s">
        <v>39</v>
      </c>
      <c r="DI40" s="375" t="s">
        <v>224</v>
      </c>
      <c r="DJ40" s="276"/>
      <c r="DK40" s="276"/>
      <c r="DL40" s="276"/>
      <c r="DM40" s="276"/>
      <c r="DN40" s="276"/>
      <c r="DO40" s="276"/>
      <c r="DP40" s="276"/>
      <c r="DQ40" s="276"/>
      <c r="DR40" s="276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 s="166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</row>
    <row r="41" s="230" customFormat="1" ht="37" customHeight="1" spans="1:162">
      <c r="A41" s="255"/>
      <c r="B41" s="300" t="s">
        <v>147</v>
      </c>
      <c r="C41" s="223" t="s">
        <v>196</v>
      </c>
      <c r="E41" s="276"/>
      <c r="F41" s="276"/>
      <c r="G41" s="276"/>
      <c r="H41" s="276"/>
      <c r="I41" s="255"/>
      <c r="J41" s="300" t="s">
        <v>147</v>
      </c>
      <c r="K41" s="190" t="s">
        <v>174</v>
      </c>
      <c r="L41" s="276"/>
      <c r="M41" s="255"/>
      <c r="N41" s="300" t="s">
        <v>147</v>
      </c>
      <c r="O41" s="228" t="s">
        <v>239</v>
      </c>
      <c r="P41" s="276"/>
      <c r="Q41" s="255"/>
      <c r="R41" s="300" t="s">
        <v>147</v>
      </c>
      <c r="S41" s="201">
        <v>0</v>
      </c>
      <c r="T41" s="316"/>
      <c r="U41" s="314"/>
      <c r="V41" s="236"/>
      <c r="W41" s="255"/>
      <c r="X41" s="300" t="s">
        <v>147</v>
      </c>
      <c r="Y41" s="302" t="s">
        <v>199</v>
      </c>
      <c r="AA41" s="276"/>
      <c r="AB41" s="276"/>
      <c r="AC41" s="276"/>
      <c r="AD41" s="276"/>
      <c r="AE41" s="276"/>
      <c r="AF41" s="255"/>
      <c r="AG41" s="300" t="s">
        <v>147</v>
      </c>
      <c r="AH41" s="48">
        <v>0</v>
      </c>
      <c r="AI41" s="276"/>
      <c r="AJ41" s="255"/>
      <c r="AK41" s="300" t="s">
        <v>147</v>
      </c>
      <c r="AL41" s="143" t="s">
        <v>240</v>
      </c>
      <c r="AM41" s="276"/>
      <c r="AN41" s="255"/>
      <c r="AO41" s="300" t="s">
        <v>147</v>
      </c>
      <c r="AP41" s="201">
        <v>0</v>
      </c>
      <c r="AQ41" s="297"/>
      <c r="AR41" s="236"/>
      <c r="AS41" s="255"/>
      <c r="AT41" s="300" t="s">
        <v>147</v>
      </c>
      <c r="AU41" s="180" t="s">
        <v>241</v>
      </c>
      <c r="AW41" s="255"/>
      <c r="AX41" s="300" t="s">
        <v>147</v>
      </c>
      <c r="AY41" s="223"/>
      <c r="AZ41" s="276"/>
      <c r="BA41" s="276"/>
      <c r="BB41" s="255"/>
      <c r="BC41" s="300" t="s">
        <v>147</v>
      </c>
      <c r="BD41" s="192" t="s">
        <v>182</v>
      </c>
      <c r="BE41" s="276"/>
      <c r="BF41" s="255"/>
      <c r="BG41" s="300" t="s">
        <v>147</v>
      </c>
      <c r="BH41" s="143" t="s">
        <v>242</v>
      </c>
      <c r="BI41" s="276"/>
      <c r="BJ41" s="255"/>
      <c r="BK41" s="300" t="s">
        <v>147</v>
      </c>
      <c r="BL41" s="201">
        <v>0</v>
      </c>
      <c r="BM41" s="297"/>
      <c r="BN41" s="236"/>
      <c r="BO41" s="255"/>
      <c r="BP41" s="300" t="s">
        <v>147</v>
      </c>
      <c r="BQ41" s="223" t="s">
        <v>243</v>
      </c>
      <c r="BS41" s="255"/>
      <c r="BT41" s="300" t="s">
        <v>147</v>
      </c>
      <c r="BU41" s="223"/>
      <c r="BV41" s="276"/>
      <c r="BW41" s="255"/>
      <c r="BX41" s="300" t="s">
        <v>147</v>
      </c>
      <c r="BY41" s="192" t="s">
        <v>220</v>
      </c>
      <c r="BZ41" s="276"/>
      <c r="CA41" s="255"/>
      <c r="CB41" s="300" t="s">
        <v>147</v>
      </c>
      <c r="CC41" s="143"/>
      <c r="CD41" s="276"/>
      <c r="CE41" s="255"/>
      <c r="CF41" s="300" t="s">
        <v>147</v>
      </c>
      <c r="CG41" s="201">
        <v>0</v>
      </c>
      <c r="CH41" s="297"/>
      <c r="CI41" s="236"/>
      <c r="CJ41" s="255"/>
      <c r="CK41" s="300" t="s">
        <v>147</v>
      </c>
      <c r="CL41" s="55" t="s">
        <v>102</v>
      </c>
      <c r="CM41" s="281"/>
      <c r="CN41" s="255"/>
      <c r="CO41" s="300" t="s">
        <v>147</v>
      </c>
      <c r="CP41" s="143" t="s">
        <v>244</v>
      </c>
      <c r="CQ41" s="276"/>
      <c r="CR41" s="276"/>
      <c r="CS41" s="276"/>
      <c r="CT41" s="276"/>
      <c r="CU41" s="276"/>
      <c r="CV41" s="276"/>
      <c r="CW41" s="276"/>
      <c r="CX41" s="276"/>
      <c r="CY41" s="276"/>
      <c r="CZ41" s="166"/>
      <c r="DC41" s="255"/>
      <c r="DD41" s="300" t="s">
        <v>147</v>
      </c>
      <c r="DE41" s="147" t="s">
        <v>245</v>
      </c>
      <c r="DF41" s="281"/>
      <c r="DG41" s="255"/>
      <c r="DH41" s="300" t="s">
        <v>147</v>
      </c>
      <c r="DI41" s="55" t="s">
        <v>246</v>
      </c>
      <c r="DJ41" s="276"/>
      <c r="DK41" s="276"/>
      <c r="DL41" s="276"/>
      <c r="DM41" s="276"/>
      <c r="DN41" s="276"/>
      <c r="DO41" s="276"/>
      <c r="DP41" s="276"/>
      <c r="DQ41" s="276"/>
      <c r="DR41" s="276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 s="166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</row>
    <row r="42" s="230" customFormat="1" ht="69" customHeight="1" spans="1:162">
      <c r="A42" s="255">
        <v>7</v>
      </c>
      <c r="B42" s="292" t="s">
        <v>140</v>
      </c>
      <c r="C42" s="298" t="str">
        <f>_xlfn.DISPIMG("ID_49E5CD0E8D034F89B902ADA79FADAE0B",1)</f>
        <v>=DISPIMG("ID_49E5CD0E8D034F89B902ADA79FADAE0B",1)</v>
      </c>
      <c r="D42" s="281"/>
      <c r="E42" s="325"/>
      <c r="F42" s="326"/>
      <c r="G42" s="327"/>
      <c r="H42" s="276"/>
      <c r="I42" s="255">
        <v>7</v>
      </c>
      <c r="J42" s="292" t="s">
        <v>140</v>
      </c>
      <c r="K42" s="318" t="str">
        <f>_xlfn.DISPIMG("ID_74E30E14C4D2407FA5A3ECC7AD5849CB",1)</f>
        <v>=DISPIMG("ID_74E30E14C4D2407FA5A3ECC7AD5849CB",1)</v>
      </c>
      <c r="L42" s="276"/>
      <c r="M42" s="255">
        <v>7</v>
      </c>
      <c r="N42" s="292" t="s">
        <v>140</v>
      </c>
      <c r="O42" s="144" t="str">
        <f>_xlfn.DISPIMG("ID_57BA7E295B624CC1B9196CDE6DF177B8",1)</f>
        <v>=DISPIMG("ID_57BA7E295B624CC1B9196CDE6DF177B8",1)</v>
      </c>
      <c r="P42" s="276"/>
      <c r="Q42" s="255">
        <v>7</v>
      </c>
      <c r="R42" s="292" t="s">
        <v>140</v>
      </c>
      <c r="S42" s="202" t="str">
        <f>_xlfn.DISPIMG("ID_1818236A213845DAA29AB2CB684D0D24",1)</f>
        <v>=DISPIMG("ID_1818236A213845DAA29AB2CB684D0D24",1)</v>
      </c>
      <c r="T42" s="316">
        <v>1</v>
      </c>
      <c r="U42" s="314"/>
      <c r="V42" s="328"/>
      <c r="W42" s="325"/>
      <c r="X42" s="326"/>
      <c r="Y42" s="327"/>
      <c r="Z42" s="281"/>
      <c r="AA42" s="325"/>
      <c r="AB42" s="326"/>
      <c r="AC42" s="327"/>
      <c r="AD42" s="276"/>
      <c r="AE42" s="276"/>
      <c r="AF42" s="255">
        <v>7</v>
      </c>
      <c r="AG42" s="292" t="s">
        <v>140</v>
      </c>
      <c r="AH42" s="197" t="str">
        <f>_xlfn.DISPIMG("ID_05B077C895684BDAB2810C698A9D80BC",1)</f>
        <v>=DISPIMG("ID_05B077C895684BDAB2810C698A9D80BC",1)</v>
      </c>
      <c r="AI42" s="276"/>
      <c r="AJ42" s="255">
        <v>7</v>
      </c>
      <c r="AK42" s="292" t="s">
        <v>140</v>
      </c>
      <c r="AL42" s="44" t="str">
        <f>_xlfn.DISPIMG("ID_7E207847075F444783F52E2A685A43BD",1)</f>
        <v>=DISPIMG("ID_7E207847075F444783F52E2A685A43BD",1)</v>
      </c>
      <c r="AM42" s="276"/>
      <c r="AN42" s="255">
        <v>7</v>
      </c>
      <c r="AO42" s="292" t="s">
        <v>140</v>
      </c>
      <c r="AP42" s="202" t="str">
        <f>_xlfn.DISPIMG("ID_1818236A213845DAA29AB2CB684D0D24",1)</f>
        <v>=DISPIMG("ID_1818236A213845DAA29AB2CB684D0D24",1)</v>
      </c>
      <c r="AQ42" s="297">
        <v>1</v>
      </c>
      <c r="AR42" s="328"/>
      <c r="AS42" s="325"/>
      <c r="AT42" s="326"/>
      <c r="AU42" s="327"/>
      <c r="AV42" s="281"/>
      <c r="AW42" s="325"/>
      <c r="AX42" s="326"/>
      <c r="AY42" s="327"/>
      <c r="AZ42" s="276"/>
      <c r="BA42" s="276"/>
      <c r="BB42" s="255">
        <v>7</v>
      </c>
      <c r="BC42" s="292" t="s">
        <v>140</v>
      </c>
      <c r="BD42" s="183" t="str">
        <f>_xlfn.DISPIMG("ID_74E30E14C4D2407FA5A3ECC7AD5849CB",1)</f>
        <v>=DISPIMG("ID_74E30E14C4D2407FA5A3ECC7AD5849CB",1)</v>
      </c>
      <c r="BE42" s="276"/>
      <c r="BF42" s="255">
        <v>7</v>
      </c>
      <c r="BG42" s="292" t="s">
        <v>140</v>
      </c>
      <c r="BH42" s="44" t="str">
        <f>_xlfn.DISPIMG("ID_7E207847075F444783F52E2A685A43BD",1)</f>
        <v>=DISPIMG("ID_7E207847075F444783F52E2A685A43BD",1)</v>
      </c>
      <c r="BI42" s="276"/>
      <c r="BJ42" s="255">
        <v>7</v>
      </c>
      <c r="BK42" s="292" t="s">
        <v>140</v>
      </c>
      <c r="BL42" s="202" t="str">
        <f>_xlfn.DISPIMG("ID_1818236A213845DAA29AB2CB684D0D24",1)</f>
        <v>=DISPIMG("ID_1818236A213845DAA29AB2CB684D0D24",1)</v>
      </c>
      <c r="BM42" s="297">
        <v>1</v>
      </c>
      <c r="BN42" s="328"/>
      <c r="BO42" s="255">
        <v>7</v>
      </c>
      <c r="BP42" s="292" t="s">
        <v>140</v>
      </c>
      <c r="BQ42" s="298" t="str">
        <f>_xlfn.DISPIMG("ID_49E5CD0E8D034F89B902ADA79FADAE0B",1)</f>
        <v>=DISPIMG("ID_49E5CD0E8D034F89B902ADA79FADAE0B",1)</v>
      </c>
      <c r="BR42" s="281"/>
      <c r="BS42" s="255">
        <v>7</v>
      </c>
      <c r="BT42" s="292" t="s">
        <v>140</v>
      </c>
      <c r="BU42" s="298"/>
      <c r="BV42" s="276"/>
      <c r="BW42" s="255">
        <v>7</v>
      </c>
      <c r="BX42" s="292" t="s">
        <v>140</v>
      </c>
      <c r="BY42" s="183" t="str">
        <f>_xlfn.DISPIMG("ID_74E30E14C4D2407FA5A3ECC7AD5849CB",1)</f>
        <v>=DISPIMG("ID_74E30E14C4D2407FA5A3ECC7AD5849CB",1)</v>
      </c>
      <c r="BZ42" s="276"/>
      <c r="CA42" s="255">
        <v>7</v>
      </c>
      <c r="CB42" s="292" t="s">
        <v>140</v>
      </c>
      <c r="CC42" s="21"/>
      <c r="CD42" s="276"/>
      <c r="CE42" s="255">
        <v>7</v>
      </c>
      <c r="CF42" s="292" t="s">
        <v>140</v>
      </c>
      <c r="CG42" s="201" t="str">
        <f>_xlfn.DISPIMG("ID_E558A86E481845E2BAFAF6CA9161F442",1)</f>
        <v>=DISPIMG("ID_E558A86E481845E2BAFAF6CA9161F442",1)</v>
      </c>
      <c r="CH42" s="297">
        <v>106</v>
      </c>
      <c r="CI42" s="328"/>
      <c r="CJ42" s="329"/>
      <c r="CK42" s="330"/>
      <c r="CL42" s="331"/>
      <c r="CM42" s="281"/>
      <c r="CN42" s="255">
        <v>7</v>
      </c>
      <c r="CO42" s="292" t="s">
        <v>140</v>
      </c>
      <c r="CP42" s="126" t="str">
        <f>_xlfn.DISPIMG("ID_58DC546FE8E540C98D109C7710757818",1)</f>
        <v>=DISPIMG("ID_58DC546FE8E540C98D109C7710757818",1)</v>
      </c>
      <c r="CQ42" s="276"/>
      <c r="CR42" s="276"/>
      <c r="CS42" s="276"/>
      <c r="CT42" s="276"/>
      <c r="CU42" s="276"/>
      <c r="CV42" s="276"/>
      <c r="CW42" s="276"/>
      <c r="CX42" s="276"/>
      <c r="CY42" s="276"/>
      <c r="CZ42" s="166"/>
      <c r="DA42" s="166"/>
      <c r="DB42" s="166"/>
      <c r="DC42" s="329"/>
      <c r="DD42" s="330"/>
      <c r="DE42" s="166"/>
      <c r="DF42" s="281"/>
      <c r="DG42" s="329"/>
      <c r="DH42" s="330"/>
      <c r="DI42" s="166"/>
      <c r="DJ42" s="166"/>
      <c r="DK42" s="166"/>
      <c r="DL42" s="276"/>
      <c r="DM42" s="276"/>
      <c r="DN42" s="276"/>
      <c r="DO42" s="276"/>
      <c r="DP42" s="276"/>
      <c r="DQ42" s="276"/>
      <c r="DR42" s="276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 s="166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</row>
    <row r="43" s="230" customFormat="1" ht="37" customHeight="1" spans="1:162">
      <c r="A43" s="255"/>
      <c r="B43" s="292" t="s">
        <v>39</v>
      </c>
      <c r="C43" s="376" t="s">
        <v>105</v>
      </c>
      <c r="D43" s="281"/>
      <c r="E43" s="325"/>
      <c r="F43" s="326"/>
      <c r="G43" s="332"/>
      <c r="H43" s="276"/>
      <c r="I43" s="255"/>
      <c r="J43" s="292" t="s">
        <v>39</v>
      </c>
      <c r="K43" s="21" t="s">
        <v>211</v>
      </c>
      <c r="L43" s="276"/>
      <c r="M43" s="255"/>
      <c r="N43" s="292" t="s">
        <v>39</v>
      </c>
      <c r="O43" s="21" t="s">
        <v>247</v>
      </c>
      <c r="P43" s="276"/>
      <c r="Q43" s="255"/>
      <c r="R43" s="292" t="s">
        <v>39</v>
      </c>
      <c r="S43" s="186" t="s">
        <v>248</v>
      </c>
      <c r="T43" s="316"/>
      <c r="U43" s="314"/>
      <c r="V43" s="328"/>
      <c r="W43" s="325"/>
      <c r="X43" s="326"/>
      <c r="Y43" s="333"/>
      <c r="Z43" s="281"/>
      <c r="AA43" s="325"/>
      <c r="AB43" s="326"/>
      <c r="AC43" s="332"/>
      <c r="AD43" s="276"/>
      <c r="AE43" s="276"/>
      <c r="AF43" s="255"/>
      <c r="AG43" s="292" t="s">
        <v>39</v>
      </c>
      <c r="AH43" s="186" t="s">
        <v>193</v>
      </c>
      <c r="AI43" s="276"/>
      <c r="AJ43" s="255"/>
      <c r="AK43" s="292" t="s">
        <v>39</v>
      </c>
      <c r="AL43" s="375" t="s">
        <v>249</v>
      </c>
      <c r="AM43" s="276"/>
      <c r="AN43" s="255"/>
      <c r="AO43" s="292" t="s">
        <v>39</v>
      </c>
      <c r="AP43" s="186" t="s">
        <v>248</v>
      </c>
      <c r="AQ43" s="297"/>
      <c r="AR43" s="328"/>
      <c r="AS43" s="325"/>
      <c r="AT43" s="326"/>
      <c r="AU43" s="333"/>
      <c r="AV43" s="281"/>
      <c r="AW43" s="325"/>
      <c r="AX43" s="326"/>
      <c r="AY43" s="332"/>
      <c r="AZ43" s="276"/>
      <c r="BA43" s="276"/>
      <c r="BB43" s="255"/>
      <c r="BC43" s="292" t="s">
        <v>39</v>
      </c>
      <c r="BD43" s="21" t="s">
        <v>211</v>
      </c>
      <c r="BE43" s="276"/>
      <c r="BF43" s="255"/>
      <c r="BG43" s="292" t="s">
        <v>39</v>
      </c>
      <c r="BH43" s="375" t="s">
        <v>249</v>
      </c>
      <c r="BI43" s="276"/>
      <c r="BJ43" s="255"/>
      <c r="BK43" s="292" t="s">
        <v>39</v>
      </c>
      <c r="BL43" s="186" t="s">
        <v>248</v>
      </c>
      <c r="BM43" s="297"/>
      <c r="BN43" s="328"/>
      <c r="BO43" s="255"/>
      <c r="BP43" s="292" t="s">
        <v>39</v>
      </c>
      <c r="BQ43" s="378" t="s">
        <v>105</v>
      </c>
      <c r="BR43" s="281"/>
      <c r="BS43" s="255"/>
      <c r="BT43" s="292" t="s">
        <v>39</v>
      </c>
      <c r="BU43" s="299"/>
      <c r="BV43" s="276"/>
      <c r="BW43" s="255"/>
      <c r="BX43" s="292" t="s">
        <v>39</v>
      </c>
      <c r="BY43" s="21" t="s">
        <v>211</v>
      </c>
      <c r="BZ43" s="276"/>
      <c r="CA43" s="255"/>
      <c r="CB43" s="292" t="s">
        <v>39</v>
      </c>
      <c r="CC43" s="48"/>
      <c r="CD43" s="276"/>
      <c r="CE43" s="255"/>
      <c r="CF43" s="292" t="s">
        <v>39</v>
      </c>
      <c r="CG43" s="186" t="s">
        <v>238</v>
      </c>
      <c r="CH43" s="297"/>
      <c r="CI43" s="328"/>
      <c r="CJ43" s="329"/>
      <c r="CK43" s="330"/>
      <c r="CL43" s="155"/>
      <c r="CM43" s="281"/>
      <c r="CN43" s="255"/>
      <c r="CO43" s="292" t="s">
        <v>39</v>
      </c>
      <c r="CP43" s="21" t="s">
        <v>194</v>
      </c>
      <c r="CQ43" s="276"/>
      <c r="CR43" s="276"/>
      <c r="CS43" s="276"/>
      <c r="CT43" s="276"/>
      <c r="CU43" s="276"/>
      <c r="CV43" s="276"/>
      <c r="CW43" s="276"/>
      <c r="CX43" s="276"/>
      <c r="CY43" s="276"/>
      <c r="CZ43" s="166"/>
      <c r="DA43" s="166"/>
      <c r="DB43" s="166"/>
      <c r="DC43" s="329"/>
      <c r="DD43" s="330"/>
      <c r="DE43" s="155"/>
      <c r="DF43" s="281"/>
      <c r="DG43" s="329"/>
      <c r="DH43" s="330"/>
      <c r="DI43" s="155"/>
      <c r="DJ43" s="166"/>
      <c r="DK43" s="166"/>
      <c r="DL43" s="276"/>
      <c r="DM43" s="276"/>
      <c r="DN43" s="276"/>
      <c r="DO43" s="276"/>
      <c r="DP43" s="276"/>
      <c r="DQ43" s="276"/>
      <c r="DR43" s="276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 s="166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</row>
    <row r="44" s="230" customFormat="1" ht="37" customHeight="1" spans="1:162">
      <c r="A44" s="255"/>
      <c r="B44" s="300" t="s">
        <v>147</v>
      </c>
      <c r="C44" s="303" t="s">
        <v>212</v>
      </c>
      <c r="D44" s="281"/>
      <c r="E44" s="281"/>
      <c r="F44" s="334"/>
      <c r="G44" s="335"/>
      <c r="H44" s="276"/>
      <c r="I44" s="255"/>
      <c r="J44" s="300" t="s">
        <v>147</v>
      </c>
      <c r="K44" s="138" t="s">
        <v>213</v>
      </c>
      <c r="L44" s="276"/>
      <c r="M44" s="255"/>
      <c r="N44" s="300" t="s">
        <v>147</v>
      </c>
      <c r="O44" s="228" t="s">
        <v>250</v>
      </c>
      <c r="P44" s="276"/>
      <c r="Q44" s="255"/>
      <c r="R44" s="300" t="s">
        <v>147</v>
      </c>
      <c r="S44" s="201">
        <v>0</v>
      </c>
      <c r="T44" s="316"/>
      <c r="U44" s="314"/>
      <c r="V44" s="328"/>
      <c r="W44" s="325"/>
      <c r="X44" s="334"/>
      <c r="Y44" s="336"/>
      <c r="Z44" s="281"/>
      <c r="AA44" s="325"/>
      <c r="AB44" s="334"/>
      <c r="AC44" s="335"/>
      <c r="AD44" s="276"/>
      <c r="AE44" s="276"/>
      <c r="AF44" s="255"/>
      <c r="AG44" s="300" t="s">
        <v>147</v>
      </c>
      <c r="AH44" s="186">
        <v>0</v>
      </c>
      <c r="AI44" s="276"/>
      <c r="AJ44" s="255"/>
      <c r="AK44" s="300" t="s">
        <v>147</v>
      </c>
      <c r="AL44" s="337" t="s">
        <v>251</v>
      </c>
      <c r="AM44" s="276"/>
      <c r="AN44" s="255"/>
      <c r="AO44" s="300" t="s">
        <v>147</v>
      </c>
      <c r="AP44" s="201">
        <v>0</v>
      </c>
      <c r="AQ44" s="297"/>
      <c r="AR44" s="328"/>
      <c r="AS44" s="325"/>
      <c r="AT44" s="334"/>
      <c r="AU44" s="336"/>
      <c r="AV44" s="281"/>
      <c r="AW44" s="325"/>
      <c r="AX44" s="334"/>
      <c r="AY44" s="335"/>
      <c r="AZ44" s="276"/>
      <c r="BA44" s="276"/>
      <c r="BB44" s="255"/>
      <c r="BC44" s="300" t="s">
        <v>147</v>
      </c>
      <c r="BD44" s="48" t="s">
        <v>217</v>
      </c>
      <c r="BE44" s="276"/>
      <c r="BF44" s="255"/>
      <c r="BG44" s="300" t="s">
        <v>147</v>
      </c>
      <c r="BH44" s="48" t="s">
        <v>252</v>
      </c>
      <c r="BI44" s="276"/>
      <c r="BJ44" s="255"/>
      <c r="BK44" s="300" t="s">
        <v>147</v>
      </c>
      <c r="BL44" s="201">
        <v>0</v>
      </c>
      <c r="BM44" s="297"/>
      <c r="BN44" s="328"/>
      <c r="BO44" s="255"/>
      <c r="BP44" s="300" t="s">
        <v>147</v>
      </c>
      <c r="BQ44" s="180" t="s">
        <v>253</v>
      </c>
      <c r="BR44" s="281"/>
      <c r="BS44" s="255"/>
      <c r="BT44" s="300" t="s">
        <v>147</v>
      </c>
      <c r="BU44" s="303"/>
      <c r="BV44" s="276"/>
      <c r="BW44" s="255"/>
      <c r="BX44" s="300" t="s">
        <v>147</v>
      </c>
      <c r="BY44" s="62" t="s">
        <v>254</v>
      </c>
      <c r="BZ44" s="276"/>
      <c r="CA44" s="255"/>
      <c r="CB44" s="300" t="s">
        <v>147</v>
      </c>
      <c r="CC44" s="143"/>
      <c r="CD44" s="276"/>
      <c r="CE44" s="255"/>
      <c r="CF44" s="300" t="s">
        <v>147</v>
      </c>
      <c r="CG44" s="201">
        <v>0</v>
      </c>
      <c r="CH44" s="297"/>
      <c r="CI44" s="328"/>
      <c r="CJ44" s="329"/>
      <c r="CK44" s="166"/>
      <c r="CL44" s="338"/>
      <c r="CM44" s="281"/>
      <c r="CN44" s="255"/>
      <c r="CO44" s="300" t="s">
        <v>147</v>
      </c>
      <c r="CP44" s="21" t="s">
        <v>164</v>
      </c>
      <c r="CQ44" s="276"/>
      <c r="CR44" s="276"/>
      <c r="CS44" s="276"/>
      <c r="CT44" s="276"/>
      <c r="CU44" s="276"/>
      <c r="CV44" s="276"/>
      <c r="CW44" s="276"/>
      <c r="CX44" s="276"/>
      <c r="CY44" s="276"/>
      <c r="CZ44" s="166"/>
      <c r="DA44" s="166"/>
      <c r="DB44" s="166"/>
      <c r="DC44" s="329"/>
      <c r="DD44" s="166"/>
      <c r="DE44" s="338"/>
      <c r="DF44" s="281"/>
      <c r="DG44" s="329"/>
      <c r="DH44" s="166"/>
      <c r="DI44" s="339"/>
      <c r="DJ44" s="166"/>
      <c r="DK44" s="166"/>
      <c r="DL44" s="276"/>
      <c r="DM44" s="276"/>
      <c r="DN44" s="276"/>
      <c r="DO44" s="276"/>
      <c r="DP44" s="276"/>
      <c r="DQ44" s="276"/>
      <c r="DR44" s="276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 s="166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</row>
    <row r="45" s="230" customFormat="1" ht="69" customHeight="1" spans="1:162">
      <c r="A45" s="255">
        <v>8</v>
      </c>
      <c r="B45" s="292" t="s">
        <v>140</v>
      </c>
      <c r="C45" s="298" t="str">
        <f>_xlfn.DISPIMG("ID_F8108630DD3E4EBE88A3B42963404464",1)</f>
        <v>=DISPIMG("ID_F8108630DD3E4EBE88A3B42963404464",1)</v>
      </c>
      <c r="D45" s="281"/>
      <c r="E45" s="281"/>
      <c r="F45" s="326"/>
      <c r="G45" s="327"/>
      <c r="H45" s="276"/>
      <c r="I45" s="255">
        <v>8</v>
      </c>
      <c r="J45" s="292" t="s">
        <v>140</v>
      </c>
      <c r="K45" s="197" t="str">
        <f>_xlfn.DISPIMG("ID_05B077C895684BDAB2810C698A9D80BC",1)</f>
        <v>=DISPIMG("ID_05B077C895684BDAB2810C698A9D80BC",1)</v>
      </c>
      <c r="L45" s="276"/>
      <c r="M45" s="255">
        <v>8</v>
      </c>
      <c r="N45" s="292" t="s">
        <v>140</v>
      </c>
      <c r="O45" s="44" t="str">
        <f>_xlfn.DISPIMG("ID_7E207847075F444783F52E2A685A43BD",1)</f>
        <v>=DISPIMG("ID_7E207847075F444783F52E2A685A43BD",1)</v>
      </c>
      <c r="P45" s="276"/>
      <c r="Q45" s="255">
        <v>8</v>
      </c>
      <c r="R45" s="292" t="s">
        <v>140</v>
      </c>
      <c r="S45" s="204" t="str">
        <f>_xlfn.DISPIMG("ID_836E779EEB1D49509E3C8477E1A54F89",1)</f>
        <v>=DISPIMG("ID_836E779EEB1D49509E3C8477E1A54F89",1)</v>
      </c>
      <c r="T45" s="316">
        <v>71</v>
      </c>
      <c r="U45" s="314"/>
      <c r="V45" s="328"/>
      <c r="W45" s="325"/>
      <c r="X45" s="326"/>
      <c r="Y45" s="340"/>
      <c r="Z45" s="334"/>
      <c r="AA45" s="325"/>
      <c r="AB45" s="326"/>
      <c r="AC45" s="327"/>
      <c r="AD45" s="276"/>
      <c r="AE45" s="276"/>
      <c r="AF45" s="255">
        <v>8</v>
      </c>
      <c r="AG45" s="292" t="s">
        <v>140</v>
      </c>
      <c r="AH45" s="199" t="str">
        <f>_xlfn.DISPIMG("ID_58DC546FE8E540C98D109C7710757818",1)</f>
        <v>=DISPIMG("ID_58DC546FE8E540C98D109C7710757818",1)</v>
      </c>
      <c r="AI45" s="276"/>
      <c r="AJ45" s="255">
        <v>8</v>
      </c>
      <c r="AK45" s="292" t="s">
        <v>140</v>
      </c>
      <c r="AL45" s="141" t="str">
        <f>_xlfn.DISPIMG("ID_507A729FDBCF4CBBA9A82F25DDABEB11",1)</f>
        <v>=DISPIMG("ID_507A729FDBCF4CBBA9A82F25DDABEB11",1)</v>
      </c>
      <c r="AM45" s="276"/>
      <c r="AN45" s="255">
        <v>8</v>
      </c>
      <c r="AO45" s="292" t="s">
        <v>140</v>
      </c>
      <c r="AP45" s="204" t="str">
        <f>_xlfn.DISPIMG("ID_836E779EEB1D49509E3C8477E1A54F89",1)</f>
        <v>=DISPIMG("ID_836E779EEB1D49509E3C8477E1A54F89",1)</v>
      </c>
      <c r="AQ45" s="297">
        <v>71</v>
      </c>
      <c r="AR45" s="328"/>
      <c r="AS45" s="325"/>
      <c r="AT45" s="326"/>
      <c r="AU45" s="340"/>
      <c r="AV45" s="334"/>
      <c r="AW45" s="325"/>
      <c r="AX45" s="326"/>
      <c r="AY45" s="327"/>
      <c r="AZ45" s="276"/>
      <c r="BA45" s="276"/>
      <c r="BB45" s="255">
        <v>8</v>
      </c>
      <c r="BC45" s="292" t="s">
        <v>140</v>
      </c>
      <c r="BD45" s="197" t="str">
        <f>_xlfn.DISPIMG("ID_05B077C895684BDAB2810C698A9D80BC",1)</f>
        <v>=DISPIMG("ID_05B077C895684BDAB2810C698A9D80BC",1)</v>
      </c>
      <c r="BE45" s="276"/>
      <c r="BF45" s="255">
        <v>8</v>
      </c>
      <c r="BG45" s="292" t="s">
        <v>140</v>
      </c>
      <c r="BH45" s="141" t="str">
        <f>_xlfn.DISPIMG("ID_507A729FDBCF4CBBA9A82F25DDABEB11",1)</f>
        <v>=DISPIMG("ID_507A729FDBCF4CBBA9A82F25DDABEB11",1)</v>
      </c>
      <c r="BI45" s="276"/>
      <c r="BJ45" s="255">
        <v>8</v>
      </c>
      <c r="BK45" s="292" t="s">
        <v>140</v>
      </c>
      <c r="BL45" s="204" t="str">
        <f>_xlfn.DISPIMG("ID_836E779EEB1D49509E3C8477E1A54F89",1)</f>
        <v>=DISPIMG("ID_836E779EEB1D49509E3C8477E1A54F89",1)</v>
      </c>
      <c r="BM45" s="297">
        <v>71</v>
      </c>
      <c r="BN45" s="328"/>
      <c r="BO45" s="255">
        <v>8</v>
      </c>
      <c r="BP45" s="292" t="s">
        <v>140</v>
      </c>
      <c r="BQ45" s="323"/>
      <c r="BR45" s="276"/>
      <c r="BS45" s="255">
        <v>8</v>
      </c>
      <c r="BT45" s="292" t="s">
        <v>140</v>
      </c>
      <c r="BU45" s="298"/>
      <c r="BV45" s="276"/>
      <c r="BW45" s="255">
        <v>8</v>
      </c>
      <c r="BX45" s="292" t="s">
        <v>140</v>
      </c>
      <c r="BY45" s="197" t="str">
        <f>_xlfn.DISPIMG("ID_05B077C895684BDAB2810C698A9D80BC",1)</f>
        <v>=DISPIMG("ID_05B077C895684BDAB2810C698A9D80BC",1)</v>
      </c>
      <c r="BZ45" s="276"/>
      <c r="CA45" s="255">
        <v>8</v>
      </c>
      <c r="CB45" s="292" t="s">
        <v>140</v>
      </c>
      <c r="CC45" s="44"/>
      <c r="CD45" s="276"/>
      <c r="CE45" s="255">
        <v>8</v>
      </c>
      <c r="CF45" s="292" t="s">
        <v>140</v>
      </c>
      <c r="CG45" s="210" t="str">
        <f>_xlfn.DISPIMG("ID_8AA8322826C14063B92DDC46DFA4E7B5",1)</f>
        <v>=DISPIMG("ID_8AA8322826C14063B92DDC46DFA4E7B5",1)</v>
      </c>
      <c r="CH45" s="297">
        <v>4</v>
      </c>
      <c r="CI45" s="328"/>
      <c r="CJ45" s="329"/>
      <c r="CK45" s="330"/>
      <c r="CL45" s="341"/>
      <c r="CM45" s="281"/>
      <c r="CN45" s="255">
        <v>8</v>
      </c>
      <c r="CO45" s="292" t="s">
        <v>140</v>
      </c>
      <c r="CP45" s="44" t="str">
        <f>_xlfn.DISPIMG("ID_0B9FBC989D76416AAD17E32B6FB0C14B",1)</f>
        <v>=DISPIMG("ID_0B9FBC989D76416AAD17E32B6FB0C14B",1)</v>
      </c>
      <c r="CQ45" s="276"/>
      <c r="CR45" s="276"/>
      <c r="CS45" s="276"/>
      <c r="CT45" s="276"/>
      <c r="CU45" s="276"/>
      <c r="CV45" s="276"/>
      <c r="CW45" s="276"/>
      <c r="CX45" s="276"/>
      <c r="CY45" s="276"/>
      <c r="CZ45" s="166"/>
      <c r="DA45" s="166"/>
      <c r="DB45" s="166"/>
      <c r="DC45" s="329"/>
      <c r="DD45" s="330"/>
      <c r="DE45" s="331"/>
      <c r="DF45" s="281"/>
      <c r="DG45" s="329"/>
      <c r="DH45" s="330"/>
      <c r="DI45" s="155"/>
      <c r="DJ45" s="166"/>
      <c r="DK45" s="166"/>
      <c r="DL45" s="276"/>
      <c r="DM45" s="276"/>
      <c r="DN45" s="276"/>
      <c r="DO45" s="276"/>
      <c r="DP45" s="276"/>
      <c r="DQ45" s="276"/>
      <c r="DR45" s="276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 s="166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</row>
    <row r="46" s="230" customFormat="1" ht="37" customHeight="1" spans="1:162">
      <c r="A46" s="255"/>
      <c r="B46" s="292" t="s">
        <v>39</v>
      </c>
      <c r="C46" s="294" t="s">
        <v>223</v>
      </c>
      <c r="D46" s="281"/>
      <c r="E46" s="281"/>
      <c r="F46" s="326"/>
      <c r="G46" s="342"/>
      <c r="H46" s="276"/>
      <c r="I46" s="255"/>
      <c r="J46" s="292" t="s">
        <v>39</v>
      </c>
      <c r="K46" s="186" t="s">
        <v>192</v>
      </c>
      <c r="L46" s="276"/>
      <c r="M46" s="255"/>
      <c r="N46" s="292" t="s">
        <v>39</v>
      </c>
      <c r="O46" s="375" t="s">
        <v>249</v>
      </c>
      <c r="P46" s="276"/>
      <c r="Q46" s="255"/>
      <c r="R46" s="292" t="s">
        <v>39</v>
      </c>
      <c r="S46" s="377" t="s">
        <v>170</v>
      </c>
      <c r="T46" s="316"/>
      <c r="U46" s="314"/>
      <c r="V46" s="328"/>
      <c r="W46" s="325"/>
      <c r="X46" s="326"/>
      <c r="Y46" s="333"/>
      <c r="Z46" s="334"/>
      <c r="AA46" s="325"/>
      <c r="AB46" s="326"/>
      <c r="AC46" s="342"/>
      <c r="AD46" s="276"/>
      <c r="AE46" s="276"/>
      <c r="AF46" s="255"/>
      <c r="AG46" s="292" t="s">
        <v>39</v>
      </c>
      <c r="AH46" s="186" t="s">
        <v>194</v>
      </c>
      <c r="AI46" s="276"/>
      <c r="AJ46" s="255"/>
      <c r="AK46" s="292" t="s">
        <v>39</v>
      </c>
      <c r="AL46" s="375" t="s">
        <v>255</v>
      </c>
      <c r="AM46" s="276"/>
      <c r="AN46" s="255"/>
      <c r="AO46" s="292" t="s">
        <v>39</v>
      </c>
      <c r="AP46" s="377" t="s">
        <v>170</v>
      </c>
      <c r="AQ46" s="297"/>
      <c r="AR46" s="328"/>
      <c r="AS46" s="325"/>
      <c r="AT46" s="326"/>
      <c r="AU46" s="333"/>
      <c r="AV46" s="334"/>
      <c r="AW46" s="325"/>
      <c r="AX46" s="326"/>
      <c r="AY46" s="342"/>
      <c r="AZ46" s="276"/>
      <c r="BA46" s="276"/>
      <c r="BB46" s="255"/>
      <c r="BC46" s="292" t="s">
        <v>39</v>
      </c>
      <c r="BD46" s="186" t="s">
        <v>193</v>
      </c>
      <c r="BE46" s="276"/>
      <c r="BF46" s="255"/>
      <c r="BG46" s="292" t="s">
        <v>39</v>
      </c>
      <c r="BH46" s="375" t="s">
        <v>255</v>
      </c>
      <c r="BI46" s="276"/>
      <c r="BJ46" s="255"/>
      <c r="BK46" s="292" t="s">
        <v>39</v>
      </c>
      <c r="BL46" s="377" t="s">
        <v>170</v>
      </c>
      <c r="BM46" s="297"/>
      <c r="BN46" s="328"/>
      <c r="BO46" s="255"/>
      <c r="BP46" s="292" t="s">
        <v>39</v>
      </c>
      <c r="BQ46" s="309"/>
      <c r="BR46" s="276"/>
      <c r="BS46" s="255"/>
      <c r="BT46" s="292" t="s">
        <v>39</v>
      </c>
      <c r="BU46" s="294"/>
      <c r="BV46" s="276"/>
      <c r="BW46" s="255"/>
      <c r="BX46" s="292" t="s">
        <v>39</v>
      </c>
      <c r="BY46" s="186" t="s">
        <v>193</v>
      </c>
      <c r="BZ46" s="276"/>
      <c r="CA46" s="255"/>
      <c r="CB46" s="292" t="s">
        <v>39</v>
      </c>
      <c r="CC46" s="21"/>
      <c r="CD46" s="276"/>
      <c r="CE46" s="255"/>
      <c r="CF46" s="292" t="s">
        <v>39</v>
      </c>
      <c r="CG46" s="377" t="s">
        <v>256</v>
      </c>
      <c r="CH46" s="297"/>
      <c r="CI46" s="328"/>
      <c r="CJ46" s="329"/>
      <c r="CK46" s="330"/>
      <c r="CL46" s="155"/>
      <c r="CM46" s="281"/>
      <c r="CN46" s="255"/>
      <c r="CO46" s="292" t="s">
        <v>39</v>
      </c>
      <c r="CP46" s="375" t="s">
        <v>224</v>
      </c>
      <c r="CQ46" s="276"/>
      <c r="CR46" s="276"/>
      <c r="CS46" s="276"/>
      <c r="CT46" s="276"/>
      <c r="CU46" s="276"/>
      <c r="CV46" s="276"/>
      <c r="CW46" s="276"/>
      <c r="CX46" s="276"/>
      <c r="CY46" s="276"/>
      <c r="CZ46" s="166"/>
      <c r="DA46" s="166"/>
      <c r="DB46" s="166"/>
      <c r="DC46" s="329"/>
      <c r="DD46" s="330"/>
      <c r="DE46" s="155"/>
      <c r="DF46" s="281"/>
      <c r="DG46" s="329"/>
      <c r="DH46" s="330"/>
      <c r="DI46" s="343"/>
      <c r="DJ46" s="166"/>
      <c r="DK46" s="166"/>
      <c r="DL46" s="276"/>
      <c r="DM46" s="276"/>
      <c r="DN46" s="276"/>
      <c r="DO46" s="276"/>
      <c r="DP46" s="276"/>
      <c r="DQ46" s="276"/>
      <c r="DR46" s="27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 s="16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</row>
    <row r="47" s="230" customFormat="1" ht="37" customHeight="1" spans="1:162">
      <c r="A47" s="255"/>
      <c r="B47" s="300" t="s">
        <v>147</v>
      </c>
      <c r="C47" s="324" t="s">
        <v>227</v>
      </c>
      <c r="D47" s="281"/>
      <c r="E47" s="281"/>
      <c r="F47" s="334"/>
      <c r="G47" s="344"/>
      <c r="H47" s="276"/>
      <c r="I47" s="255"/>
      <c r="J47" s="300" t="s">
        <v>147</v>
      </c>
      <c r="K47" s="186">
        <v>0</v>
      </c>
      <c r="L47" s="276"/>
      <c r="M47" s="255"/>
      <c r="N47" s="300" t="s">
        <v>147</v>
      </c>
      <c r="O47" s="55" t="s">
        <v>257</v>
      </c>
      <c r="P47" s="276"/>
      <c r="Q47" s="255"/>
      <c r="R47" s="300" t="s">
        <v>147</v>
      </c>
      <c r="S47" s="192">
        <v>0</v>
      </c>
      <c r="T47" s="316"/>
      <c r="U47" s="314"/>
      <c r="V47" s="328"/>
      <c r="W47" s="325"/>
      <c r="X47" s="334"/>
      <c r="Y47" s="336"/>
      <c r="Z47" s="334"/>
      <c r="AA47" s="325"/>
      <c r="AB47" s="334"/>
      <c r="AC47" s="344"/>
      <c r="AD47" s="276"/>
      <c r="AE47" s="276"/>
      <c r="AF47" s="255"/>
      <c r="AG47" s="300" t="s">
        <v>147</v>
      </c>
      <c r="AH47" s="224" t="s">
        <v>215</v>
      </c>
      <c r="AI47" s="276"/>
      <c r="AJ47" s="255"/>
      <c r="AK47" s="300" t="s">
        <v>147</v>
      </c>
      <c r="AL47" s="55" t="s">
        <v>258</v>
      </c>
      <c r="AM47" s="276"/>
      <c r="AN47" s="255"/>
      <c r="AO47" s="300" t="s">
        <v>147</v>
      </c>
      <c r="AP47" s="192">
        <v>0</v>
      </c>
      <c r="AQ47" s="297"/>
      <c r="AR47" s="328"/>
      <c r="AS47" s="325"/>
      <c r="AT47" s="334"/>
      <c r="AU47" s="336"/>
      <c r="AV47" s="334"/>
      <c r="AW47" s="325"/>
      <c r="AX47" s="334"/>
      <c r="AY47" s="344"/>
      <c r="AZ47" s="276"/>
      <c r="BA47" s="276"/>
      <c r="BB47" s="255"/>
      <c r="BC47" s="300" t="s">
        <v>147</v>
      </c>
      <c r="BD47" s="186">
        <v>0</v>
      </c>
      <c r="BE47" s="276"/>
      <c r="BF47" s="255"/>
      <c r="BG47" s="300" t="s">
        <v>147</v>
      </c>
      <c r="BH47" s="55" t="s">
        <v>259</v>
      </c>
      <c r="BI47" s="276"/>
      <c r="BJ47" s="255"/>
      <c r="BK47" s="300" t="s">
        <v>147</v>
      </c>
      <c r="BL47" s="192">
        <v>0</v>
      </c>
      <c r="BM47" s="297"/>
      <c r="BN47" s="328"/>
      <c r="BO47" s="255"/>
      <c r="BP47" s="300" t="s">
        <v>147</v>
      </c>
      <c r="BQ47" s="180"/>
      <c r="BR47" s="276"/>
      <c r="BS47" s="255"/>
      <c r="BT47" s="300" t="s">
        <v>147</v>
      </c>
      <c r="BU47" s="223"/>
      <c r="BV47" s="276"/>
      <c r="BW47" s="255"/>
      <c r="BX47" s="300" t="s">
        <v>147</v>
      </c>
      <c r="BY47" s="186">
        <v>0</v>
      </c>
      <c r="BZ47" s="276"/>
      <c r="CA47" s="255"/>
      <c r="CB47" s="300" t="s">
        <v>147</v>
      </c>
      <c r="CC47" s="143"/>
      <c r="CD47" s="276"/>
      <c r="CE47" s="255"/>
      <c r="CF47" s="300" t="s">
        <v>147</v>
      </c>
      <c r="CG47" s="186">
        <v>0</v>
      </c>
      <c r="CH47" s="297"/>
      <c r="CI47" s="328"/>
      <c r="CJ47" s="329"/>
      <c r="CK47" s="166"/>
      <c r="CL47" s="338"/>
      <c r="CM47" s="281"/>
      <c r="CN47" s="255"/>
      <c r="CO47" s="300" t="s">
        <v>147</v>
      </c>
      <c r="CP47" s="55" t="s">
        <v>260</v>
      </c>
      <c r="CQ47" s="276"/>
      <c r="CR47" s="276"/>
      <c r="CS47" s="276"/>
      <c r="CT47" s="276"/>
      <c r="CU47" s="276"/>
      <c r="CV47" s="276"/>
      <c r="CW47" s="276"/>
      <c r="CX47" s="276"/>
      <c r="CY47" s="276"/>
      <c r="CZ47" s="166"/>
      <c r="DA47" s="166"/>
      <c r="DB47" s="166"/>
      <c r="DC47" s="329"/>
      <c r="DD47" s="166"/>
      <c r="DE47" s="338"/>
      <c r="DF47" s="281"/>
      <c r="DG47" s="329"/>
      <c r="DH47" s="166"/>
      <c r="DI47" s="345"/>
      <c r="DJ47" s="166"/>
      <c r="DK47" s="166"/>
      <c r="DL47" s="276"/>
      <c r="DM47" s="276"/>
      <c r="DN47" s="276"/>
      <c r="DO47" s="276"/>
      <c r="DP47" s="276"/>
      <c r="DQ47" s="276"/>
      <c r="DR47" s="276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 s="166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</row>
    <row r="48" s="230" customFormat="1" ht="69" customHeight="1" spans="1:162">
      <c r="A48" s="325"/>
      <c r="B48" s="326"/>
      <c r="C48" s="346"/>
      <c r="D48" s="281"/>
      <c r="E48" s="325"/>
      <c r="F48" s="326"/>
      <c r="G48" s="327"/>
      <c r="H48" s="276"/>
      <c r="I48" s="255">
        <v>9</v>
      </c>
      <c r="J48" s="292" t="s">
        <v>140</v>
      </c>
      <c r="K48" s="199" t="str">
        <f>_xlfn.DISPIMG("ID_58DC546FE8E540C98D109C7710757818",1)</f>
        <v>=DISPIMG("ID_58DC546FE8E540C98D109C7710757818",1)</v>
      </c>
      <c r="L48" s="276"/>
      <c r="M48" s="255">
        <v>9</v>
      </c>
      <c r="N48" s="292" t="s">
        <v>140</v>
      </c>
      <c r="O48" s="295" t="str">
        <f>_xlfn.DISPIMG("ID_507A729FDBCF4CBBA9A82F25DDABEB11",1)</f>
        <v>=DISPIMG("ID_507A729FDBCF4CBBA9A82F25DDABEB11",1)</v>
      </c>
      <c r="P48" s="276"/>
      <c r="Q48" s="255">
        <v>9</v>
      </c>
      <c r="R48" s="292" t="s">
        <v>140</v>
      </c>
      <c r="S48" s="205" t="str">
        <f>_xlfn.DISPIMG("ID_B98E44B033674C4A8E1AFBEB509D6293",1)</f>
        <v>=DISPIMG("ID_B98E44B033674C4A8E1AFBEB509D6293",1)</v>
      </c>
      <c r="T48" s="316">
        <v>23</v>
      </c>
      <c r="U48" s="314"/>
      <c r="V48" s="328"/>
      <c r="W48" s="325"/>
      <c r="X48" s="326"/>
      <c r="Y48" s="346"/>
      <c r="Z48" s="281"/>
      <c r="AA48" s="325"/>
      <c r="AB48" s="326"/>
      <c r="AC48" s="327"/>
      <c r="AD48" s="276"/>
      <c r="AE48" s="276"/>
      <c r="AF48" s="255">
        <v>9</v>
      </c>
      <c r="AG48" s="292" t="s">
        <v>140</v>
      </c>
      <c r="AH48" s="201" t="str">
        <f>_xlfn.DISPIMG("ID_62CD4478FA8542DA810C373267B540C0",1)</f>
        <v>=DISPIMG("ID_62CD4478FA8542DA810C373267B540C0",1)</v>
      </c>
      <c r="AI48" s="276"/>
      <c r="AJ48" s="276"/>
      <c r="AK48" s="276"/>
      <c r="AL48" s="276"/>
      <c r="AM48" s="276"/>
      <c r="AN48" s="255">
        <v>9</v>
      </c>
      <c r="AO48" s="292" t="s">
        <v>140</v>
      </c>
      <c r="AP48" s="205" t="str">
        <f>_xlfn.DISPIMG("ID_B98E44B033674C4A8E1AFBEB509D6293",1)</f>
        <v>=DISPIMG("ID_B98E44B033674C4A8E1AFBEB509D6293",1)</v>
      </c>
      <c r="AQ48" s="315">
        <v>23</v>
      </c>
      <c r="AR48" s="328"/>
      <c r="AS48" s="325"/>
      <c r="AT48" s="326"/>
      <c r="AU48" s="346"/>
      <c r="AV48" s="281"/>
      <c r="AW48" s="325"/>
      <c r="AX48" s="326"/>
      <c r="AY48" s="327"/>
      <c r="AZ48" s="276"/>
      <c r="BA48" s="276"/>
      <c r="BB48" s="255">
        <v>9</v>
      </c>
      <c r="BC48" s="292" t="s">
        <v>140</v>
      </c>
      <c r="BD48" s="199" t="str">
        <f>_xlfn.DISPIMG("ID_58DC546FE8E540C98D109C7710757818",1)</f>
        <v>=DISPIMG("ID_58DC546FE8E540C98D109C7710757818",1)</v>
      </c>
      <c r="BE48" s="276"/>
      <c r="BF48" s="276"/>
      <c r="BG48" s="276"/>
      <c r="BH48" s="276"/>
      <c r="BI48" s="276"/>
      <c r="BJ48" s="255">
        <v>9</v>
      </c>
      <c r="BK48" s="292" t="s">
        <v>140</v>
      </c>
      <c r="BL48" s="205" t="str">
        <f>_xlfn.DISPIMG("ID_B98E44B033674C4A8E1AFBEB509D6293",1)</f>
        <v>=DISPIMG("ID_B98E44B033674C4A8E1AFBEB509D6293",1)</v>
      </c>
      <c r="BM48" s="315">
        <v>23</v>
      </c>
      <c r="BN48" s="328"/>
      <c r="BO48" s="255">
        <v>9</v>
      </c>
      <c r="BP48" s="292" t="s">
        <v>140</v>
      </c>
      <c r="BQ48" s="347"/>
      <c r="BR48" s="281"/>
      <c r="BS48" s="255">
        <v>9</v>
      </c>
      <c r="BT48" s="292" t="s">
        <v>140</v>
      </c>
      <c r="BU48" s="298"/>
      <c r="BV48" s="276"/>
      <c r="BW48" s="255">
        <v>9</v>
      </c>
      <c r="BX48" s="292" t="s">
        <v>140</v>
      </c>
      <c r="BY48" s="199" t="str">
        <f>_xlfn.DISPIMG("ID_58DC546FE8E540C98D109C7710757818",1)</f>
        <v>=DISPIMG("ID_58DC546FE8E540C98D109C7710757818",1)</v>
      </c>
      <c r="BZ48" s="276"/>
      <c r="CA48" s="255">
        <v>9</v>
      </c>
      <c r="CB48" s="292" t="s">
        <v>140</v>
      </c>
      <c r="CC48" s="21"/>
      <c r="CD48" s="276"/>
      <c r="CE48" s="255">
        <v>9</v>
      </c>
      <c r="CF48" s="292" t="s">
        <v>140</v>
      </c>
      <c r="CG48" s="210" t="str">
        <f>_xlfn.DISPIMG("ID_05B077C895684BDAB2810C698A9D80BC",1)</f>
        <v>=DISPIMG("ID_05B077C895684BDAB2810C698A9D80BC",1)</v>
      </c>
      <c r="CH48" s="315" t="s">
        <v>189</v>
      </c>
      <c r="CI48" s="328"/>
      <c r="CJ48" s="329"/>
      <c r="CK48" s="330"/>
      <c r="CL48" s="331"/>
      <c r="CM48" s="281"/>
      <c r="CN48" s="255">
        <v>9</v>
      </c>
      <c r="CO48" s="292" t="s">
        <v>140</v>
      </c>
      <c r="CP48" s="141" t="str">
        <f>_xlfn.DISPIMG("ID_7E93B99009644F769BB0818F98A3702F",1)</f>
        <v>=DISPIMG("ID_7E93B99009644F769BB0818F98A3702F",1)</v>
      </c>
      <c r="CQ48" s="276"/>
      <c r="CR48" s="276"/>
      <c r="CS48" s="276"/>
      <c r="CT48" s="276"/>
      <c r="CU48" s="276"/>
      <c r="CV48" s="276"/>
      <c r="CW48" s="276"/>
      <c r="CX48" s="276"/>
      <c r="CY48" s="276"/>
      <c r="CZ48" s="166"/>
      <c r="DA48" s="166"/>
      <c r="DB48" s="166"/>
      <c r="DC48" s="329"/>
      <c r="DD48" s="330"/>
      <c r="DE48" s="166"/>
      <c r="DF48" s="281"/>
      <c r="DG48" s="329"/>
      <c r="DH48" s="330"/>
      <c r="DI48" s="166"/>
      <c r="DJ48" s="166"/>
      <c r="DK48" s="166"/>
      <c r="DL48" s="276"/>
      <c r="DM48" s="276"/>
      <c r="DN48" s="276"/>
      <c r="DO48" s="276"/>
      <c r="DP48" s="276"/>
      <c r="DQ48" s="276"/>
      <c r="DR48" s="276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 s="166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</row>
    <row r="49" s="230" customFormat="1" ht="37" customHeight="1" spans="1:162">
      <c r="A49" s="325"/>
      <c r="B49" s="326"/>
      <c r="C49" s="333"/>
      <c r="D49" s="281"/>
      <c r="E49" s="325"/>
      <c r="F49" s="326"/>
      <c r="G49" s="332"/>
      <c r="H49" s="276"/>
      <c r="I49" s="255"/>
      <c r="J49" s="292" t="s">
        <v>39</v>
      </c>
      <c r="K49" s="186" t="s">
        <v>194</v>
      </c>
      <c r="L49" s="276"/>
      <c r="M49" s="255"/>
      <c r="N49" s="292" t="s">
        <v>39</v>
      </c>
      <c r="O49" s="375" t="s">
        <v>255</v>
      </c>
      <c r="P49" s="276"/>
      <c r="Q49" s="255"/>
      <c r="R49" s="292" t="s">
        <v>39</v>
      </c>
      <c r="S49" s="377" t="s">
        <v>261</v>
      </c>
      <c r="T49" s="316"/>
      <c r="U49" s="314"/>
      <c r="V49" s="328"/>
      <c r="W49" s="325"/>
      <c r="X49" s="326"/>
      <c r="Y49" s="333"/>
      <c r="Z49" s="281"/>
      <c r="AA49" s="325"/>
      <c r="AB49" s="326"/>
      <c r="AC49" s="332"/>
      <c r="AD49" s="276"/>
      <c r="AE49" s="276"/>
      <c r="AF49" s="255"/>
      <c r="AG49" s="292" t="s">
        <v>39</v>
      </c>
      <c r="AH49" s="186" t="s">
        <v>225</v>
      </c>
      <c r="AI49" s="276"/>
      <c r="AJ49" s="276"/>
      <c r="AK49" s="276"/>
      <c r="AL49" s="276"/>
      <c r="AM49" s="276"/>
      <c r="AN49" s="255"/>
      <c r="AO49" s="292" t="s">
        <v>39</v>
      </c>
      <c r="AP49" s="377" t="s">
        <v>261</v>
      </c>
      <c r="AQ49" s="317"/>
      <c r="AR49" s="328"/>
      <c r="AS49" s="325"/>
      <c r="AT49" s="326"/>
      <c r="AU49" s="333"/>
      <c r="AV49" s="281"/>
      <c r="AW49" s="325"/>
      <c r="AX49" s="326"/>
      <c r="AY49" s="332"/>
      <c r="AZ49" s="276"/>
      <c r="BA49" s="276"/>
      <c r="BB49" s="255"/>
      <c r="BC49" s="292" t="s">
        <v>39</v>
      </c>
      <c r="BD49" s="186" t="s">
        <v>194</v>
      </c>
      <c r="BE49" s="276"/>
      <c r="BF49" s="276"/>
      <c r="BG49" s="276"/>
      <c r="BH49" s="276"/>
      <c r="BI49" s="276"/>
      <c r="BJ49" s="255"/>
      <c r="BK49" s="292" t="s">
        <v>39</v>
      </c>
      <c r="BL49" s="377" t="s">
        <v>261</v>
      </c>
      <c r="BM49" s="317"/>
      <c r="BN49" s="328"/>
      <c r="BO49" s="255"/>
      <c r="BP49" s="292" t="s">
        <v>39</v>
      </c>
      <c r="BQ49" s="309"/>
      <c r="BR49" s="281"/>
      <c r="BS49" s="255"/>
      <c r="BT49" s="292" t="s">
        <v>39</v>
      </c>
      <c r="BU49" s="299"/>
      <c r="BV49" s="276"/>
      <c r="BW49" s="255"/>
      <c r="BX49" s="292" t="s">
        <v>39</v>
      </c>
      <c r="BY49" s="186" t="s">
        <v>194</v>
      </c>
      <c r="BZ49" s="276"/>
      <c r="CA49" s="255"/>
      <c r="CB49" s="292" t="s">
        <v>39</v>
      </c>
      <c r="CC49" s="48"/>
      <c r="CD49" s="276"/>
      <c r="CE49" s="255"/>
      <c r="CF49" s="292" t="s">
        <v>39</v>
      </c>
      <c r="CG49" s="186" t="s">
        <v>193</v>
      </c>
      <c r="CH49" s="317"/>
      <c r="CI49" s="328"/>
      <c r="CJ49" s="329"/>
      <c r="CK49" s="330"/>
      <c r="CL49" s="155"/>
      <c r="CM49" s="281"/>
      <c r="CN49" s="255"/>
      <c r="CO49" s="292" t="s">
        <v>39</v>
      </c>
      <c r="CP49" s="21" t="s">
        <v>237</v>
      </c>
      <c r="CQ49" s="276"/>
      <c r="CR49" s="276"/>
      <c r="CS49" s="276"/>
      <c r="CT49" s="276"/>
      <c r="CU49" s="276"/>
      <c r="CV49" s="276"/>
      <c r="CW49" s="276"/>
      <c r="CX49" s="276"/>
      <c r="CY49" s="276"/>
      <c r="CZ49" s="166"/>
      <c r="DA49" s="166"/>
      <c r="DB49" s="166"/>
      <c r="DC49" s="329"/>
      <c r="DD49" s="330"/>
      <c r="DE49" s="155"/>
      <c r="DF49" s="281"/>
      <c r="DG49" s="329"/>
      <c r="DH49" s="330"/>
      <c r="DI49" s="155"/>
      <c r="DJ49" s="166"/>
      <c r="DK49" s="166"/>
      <c r="DL49" s="276"/>
      <c r="DM49" s="276"/>
      <c r="DN49" s="276"/>
      <c r="DO49" s="276"/>
      <c r="DP49" s="276"/>
      <c r="DQ49" s="276"/>
      <c r="DR49" s="276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 s="166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</row>
    <row r="50" s="230" customFormat="1" ht="37" customHeight="1" spans="1:162">
      <c r="A50" s="325"/>
      <c r="B50" s="334"/>
      <c r="C50" s="336"/>
      <c r="D50" s="281"/>
      <c r="E50" s="325"/>
      <c r="F50" s="334"/>
      <c r="G50" s="335"/>
      <c r="H50" s="276"/>
      <c r="I50" s="255"/>
      <c r="J50" s="300" t="s">
        <v>147</v>
      </c>
      <c r="K50" s="190" t="s">
        <v>214</v>
      </c>
      <c r="L50" s="276"/>
      <c r="M50" s="255"/>
      <c r="N50" s="300" t="s">
        <v>147</v>
      </c>
      <c r="O50" s="147" t="s">
        <v>262</v>
      </c>
      <c r="P50" s="276"/>
      <c r="Q50" s="255"/>
      <c r="R50" s="300" t="s">
        <v>147</v>
      </c>
      <c r="S50" s="192">
        <v>0</v>
      </c>
      <c r="T50" s="316"/>
      <c r="U50" s="314"/>
      <c r="V50" s="328"/>
      <c r="W50" s="325"/>
      <c r="X50" s="334"/>
      <c r="Y50" s="336"/>
      <c r="Z50" s="281"/>
      <c r="AA50" s="325"/>
      <c r="AB50" s="334"/>
      <c r="AC50" s="335"/>
      <c r="AD50" s="276"/>
      <c r="AE50" s="276"/>
      <c r="AF50" s="255"/>
      <c r="AG50" s="300" t="s">
        <v>147</v>
      </c>
      <c r="AH50" s="201">
        <v>0</v>
      </c>
      <c r="AI50" s="276"/>
      <c r="AJ50" s="276"/>
      <c r="AK50" s="276"/>
      <c r="AL50" s="276"/>
      <c r="AM50" s="276"/>
      <c r="AN50" s="255"/>
      <c r="AO50" s="300" t="s">
        <v>147</v>
      </c>
      <c r="AP50" s="192">
        <v>0</v>
      </c>
      <c r="AQ50" s="317"/>
      <c r="AR50" s="328"/>
      <c r="AS50" s="325"/>
      <c r="AT50" s="334"/>
      <c r="AU50" s="336"/>
      <c r="AV50" s="281"/>
      <c r="AW50" s="325"/>
      <c r="AX50" s="334"/>
      <c r="AY50" s="335"/>
      <c r="AZ50" s="276"/>
      <c r="BA50" s="276"/>
      <c r="BB50" s="255"/>
      <c r="BC50" s="300" t="s">
        <v>147</v>
      </c>
      <c r="BD50" s="224" t="s">
        <v>218</v>
      </c>
      <c r="BE50" s="276"/>
      <c r="BF50" s="276"/>
      <c r="BG50" s="276"/>
      <c r="BH50" s="276"/>
      <c r="BI50" s="276"/>
      <c r="BJ50" s="255"/>
      <c r="BK50" s="300" t="s">
        <v>147</v>
      </c>
      <c r="BL50" s="192">
        <v>0</v>
      </c>
      <c r="BM50" s="317"/>
      <c r="BN50" s="328"/>
      <c r="BO50" s="255"/>
      <c r="BP50" s="300" t="s">
        <v>147</v>
      </c>
      <c r="BQ50" s="180"/>
      <c r="BR50" s="281"/>
      <c r="BS50" s="255"/>
      <c r="BT50" s="300" t="s">
        <v>147</v>
      </c>
      <c r="BU50" s="303"/>
      <c r="BV50" s="276"/>
      <c r="BW50" s="255"/>
      <c r="BX50" s="300" t="s">
        <v>147</v>
      </c>
      <c r="BY50" s="190" t="s">
        <v>205</v>
      </c>
      <c r="BZ50" s="276"/>
      <c r="CA50" s="255"/>
      <c r="CB50" s="300" t="s">
        <v>147</v>
      </c>
      <c r="CC50" s="143"/>
      <c r="CD50" s="276"/>
      <c r="CE50" s="255"/>
      <c r="CF50" s="300" t="s">
        <v>147</v>
      </c>
      <c r="CG50" s="186">
        <v>0</v>
      </c>
      <c r="CH50" s="317"/>
      <c r="CI50" s="328"/>
      <c r="CJ50" s="329"/>
      <c r="CK50" s="166"/>
      <c r="CL50" s="338"/>
      <c r="CM50" s="281"/>
      <c r="CN50" s="255"/>
      <c r="CO50" s="300" t="s">
        <v>147</v>
      </c>
      <c r="CP50" s="48" t="s">
        <v>263</v>
      </c>
      <c r="CQ50" s="276"/>
      <c r="CR50" s="276"/>
      <c r="CS50" s="276"/>
      <c r="CT50" s="276"/>
      <c r="CU50" s="276"/>
      <c r="CV50" s="276"/>
      <c r="CW50" s="276"/>
      <c r="CX50" s="276"/>
      <c r="CY50" s="276"/>
      <c r="CZ50" s="166"/>
      <c r="DA50" s="166"/>
      <c r="DB50" s="166"/>
      <c r="DC50" s="329"/>
      <c r="DD50" s="166"/>
      <c r="DE50" s="338"/>
      <c r="DF50" s="281"/>
      <c r="DG50" s="329"/>
      <c r="DH50" s="166"/>
      <c r="DI50" s="339"/>
      <c r="DJ50" s="166"/>
      <c r="DK50" s="166"/>
      <c r="DL50" s="276"/>
      <c r="DM50" s="276"/>
      <c r="DN50" s="276"/>
      <c r="DO50" s="276"/>
      <c r="DP50" s="276"/>
      <c r="DQ50" s="276"/>
      <c r="DR50" s="276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 s="166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</row>
    <row r="51" s="230" customFormat="1" ht="69" customHeight="1" spans="1:162">
      <c r="A51" s="325"/>
      <c r="B51" s="326"/>
      <c r="C51" s="340"/>
      <c r="D51" s="334"/>
      <c r="E51" s="325"/>
      <c r="F51" s="326"/>
      <c r="G51" s="327"/>
      <c r="H51" s="276"/>
      <c r="I51" s="255">
        <v>10</v>
      </c>
      <c r="J51" s="292" t="s">
        <v>140</v>
      </c>
      <c r="K51" s="201" t="str">
        <f>_xlfn.DISPIMG("ID_62CD4478FA8542DA810C373267B540C0",1)</f>
        <v>=DISPIMG("ID_62CD4478FA8542DA810C373267B540C0",1)</v>
      </c>
      <c r="L51" s="276"/>
      <c r="M51" s="276"/>
      <c r="N51" s="276"/>
      <c r="P51" s="276"/>
      <c r="Q51" s="255">
        <v>10</v>
      </c>
      <c r="R51" s="292" t="s">
        <v>140</v>
      </c>
      <c r="S51" s="210" t="str">
        <f>_xlfn.DISPIMG("ID_8AA8322826C14063B92DDC46DFA4E7B5",1)</f>
        <v>=DISPIMG("ID_8AA8322826C14063B92DDC46DFA4E7B5",1)</v>
      </c>
      <c r="T51" s="316">
        <v>4</v>
      </c>
      <c r="U51" s="314"/>
      <c r="V51" s="328"/>
      <c r="W51" s="325"/>
      <c r="X51" s="326"/>
      <c r="Y51" s="340"/>
      <c r="Z51" s="334"/>
      <c r="AA51" s="325"/>
      <c r="AB51" s="326"/>
      <c r="AC51" s="327"/>
      <c r="AD51" s="276"/>
      <c r="AE51" s="276"/>
      <c r="AF51" s="255">
        <v>10</v>
      </c>
      <c r="AG51" s="292" t="s">
        <v>140</v>
      </c>
      <c r="AH51" s="201" t="str">
        <f>_xlfn.DISPIMG("ID_E558A86E481845E2BAFAF6CA9161F442",1)</f>
        <v>=DISPIMG("ID_E558A86E481845E2BAFAF6CA9161F442",1)</v>
      </c>
      <c r="AI51" s="276"/>
      <c r="AJ51" s="276"/>
      <c r="AK51" s="276"/>
      <c r="AL51" s="276"/>
      <c r="AM51" s="276"/>
      <c r="AN51" s="255">
        <v>10</v>
      </c>
      <c r="AO51" s="292" t="s">
        <v>140</v>
      </c>
      <c r="AP51" s="210" t="str">
        <f>_xlfn.DISPIMG("ID_8AA8322826C14063B92DDC46DFA4E7B5",1)</f>
        <v>=DISPIMG("ID_8AA8322826C14063B92DDC46DFA4E7B5",1)</v>
      </c>
      <c r="AQ51" s="297">
        <v>4</v>
      </c>
      <c r="AR51" s="328"/>
      <c r="AS51" s="325"/>
      <c r="AT51" s="326"/>
      <c r="AU51" s="340"/>
      <c r="AV51" s="334"/>
      <c r="AW51" s="325"/>
      <c r="AX51" s="326"/>
      <c r="AY51" s="327"/>
      <c r="AZ51" s="276"/>
      <c r="BA51" s="276"/>
      <c r="BB51" s="255">
        <v>10</v>
      </c>
      <c r="BC51" s="292" t="s">
        <v>140</v>
      </c>
      <c r="BD51" s="201" t="str">
        <f>_xlfn.DISPIMG("ID_62CD4478FA8542DA810C373267B540C0",1)</f>
        <v>=DISPIMG("ID_62CD4478FA8542DA810C373267B540C0",1)</v>
      </c>
      <c r="BE51" s="276"/>
      <c r="BF51" s="276"/>
      <c r="BG51" s="276"/>
      <c r="BH51" s="276"/>
      <c r="BI51" s="276"/>
      <c r="BJ51" s="255">
        <v>10</v>
      </c>
      <c r="BK51" s="292" t="s">
        <v>140</v>
      </c>
      <c r="BL51" s="210" t="str">
        <f>_xlfn.DISPIMG("ID_8AA8322826C14063B92DDC46DFA4E7B5",1)</f>
        <v>=DISPIMG("ID_8AA8322826C14063B92DDC46DFA4E7B5",1)</v>
      </c>
      <c r="BM51" s="297">
        <v>4</v>
      </c>
      <c r="BN51" s="328"/>
      <c r="BO51" s="255">
        <v>10</v>
      </c>
      <c r="BP51" s="292" t="s">
        <v>140</v>
      </c>
      <c r="BQ51" s="323"/>
      <c r="BR51" s="276"/>
      <c r="BS51" s="255">
        <v>10</v>
      </c>
      <c r="BT51" s="292" t="s">
        <v>140</v>
      </c>
      <c r="BU51" s="298"/>
      <c r="BV51" s="276"/>
      <c r="BW51" s="255">
        <v>10</v>
      </c>
      <c r="BX51" s="292" t="s">
        <v>140</v>
      </c>
      <c r="BY51" s="201" t="str">
        <f>_xlfn.DISPIMG("ID_62CD4478FA8542DA810C373267B540C0",1)</f>
        <v>=DISPIMG("ID_62CD4478FA8542DA810C373267B540C0",1)</v>
      </c>
      <c r="BZ51" s="276"/>
      <c r="CA51" s="255">
        <v>10</v>
      </c>
      <c r="CB51" s="292" t="s">
        <v>140</v>
      </c>
      <c r="CC51" s="44"/>
      <c r="CD51" s="276"/>
      <c r="CE51" s="255">
        <v>10</v>
      </c>
      <c r="CF51" s="292" t="s">
        <v>140</v>
      </c>
      <c r="CG51" s="348" t="str">
        <f>_xlfn.DISPIMG("ID_B98E44B033674C4A8E1AFBEB509D6293",1)</f>
        <v>=DISPIMG("ID_B98E44B033674C4A8E1AFBEB509D6293",1)</v>
      </c>
      <c r="CH51" s="297">
        <v>23</v>
      </c>
      <c r="CI51" s="328"/>
      <c r="CJ51" s="329"/>
      <c r="CK51" s="330"/>
      <c r="CL51" s="341"/>
      <c r="CM51" s="281"/>
      <c r="CN51" s="255">
        <v>10</v>
      </c>
      <c r="CO51" s="292" t="s">
        <v>140</v>
      </c>
      <c r="CP51" s="320" t="str">
        <f>_xlfn.DISPIMG("ID_1B54D3B83AD54C18A08FEA64F2B37375",1)</f>
        <v>=DISPIMG("ID_1B54D3B83AD54C18A08FEA64F2B37375",1)</v>
      </c>
      <c r="CQ51" s="276"/>
      <c r="CR51" s="276"/>
      <c r="CS51" s="276"/>
      <c r="CT51" s="276"/>
      <c r="CU51" s="276"/>
      <c r="CV51" s="276"/>
      <c r="CW51" s="276"/>
      <c r="CX51" s="276"/>
      <c r="CY51" s="276"/>
      <c r="CZ51" s="166"/>
      <c r="DA51" s="166"/>
      <c r="DB51" s="166"/>
      <c r="DC51" s="329"/>
      <c r="DD51" s="330"/>
      <c r="DE51" s="331"/>
      <c r="DF51" s="281"/>
      <c r="DG51" s="329"/>
      <c r="DH51" s="330"/>
      <c r="DI51" s="155"/>
      <c r="DJ51" s="166"/>
      <c r="DK51" s="166"/>
      <c r="DL51" s="276"/>
      <c r="DM51" s="276"/>
      <c r="DN51" s="276"/>
      <c r="DO51" s="276"/>
      <c r="DP51" s="276"/>
      <c r="DQ51" s="276"/>
      <c r="DR51" s="276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 s="166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</row>
    <row r="52" s="230" customFormat="1" ht="37" customHeight="1" spans="1:162">
      <c r="A52" s="325"/>
      <c r="B52" s="326"/>
      <c r="C52" s="333"/>
      <c r="D52" s="334"/>
      <c r="E52" s="325"/>
      <c r="F52" s="326"/>
      <c r="G52" s="342"/>
      <c r="H52" s="276"/>
      <c r="I52" s="255"/>
      <c r="J52" s="292" t="s">
        <v>39</v>
      </c>
      <c r="K52" s="186" t="s">
        <v>225</v>
      </c>
      <c r="L52" s="276"/>
      <c r="M52" s="276"/>
      <c r="N52" s="276"/>
      <c r="P52" s="276"/>
      <c r="Q52" s="255"/>
      <c r="R52" s="292" t="s">
        <v>39</v>
      </c>
      <c r="S52" s="377" t="s">
        <v>256</v>
      </c>
      <c r="T52" s="316"/>
      <c r="U52" s="314"/>
      <c r="V52" s="328"/>
      <c r="W52" s="325"/>
      <c r="X52" s="326"/>
      <c r="Y52" s="333"/>
      <c r="Z52" s="334"/>
      <c r="AA52" s="325"/>
      <c r="AB52" s="326"/>
      <c r="AC52" s="342"/>
      <c r="AD52" s="276"/>
      <c r="AE52" s="276"/>
      <c r="AF52" s="255"/>
      <c r="AG52" s="292" t="s">
        <v>39</v>
      </c>
      <c r="AH52" s="186" t="s">
        <v>238</v>
      </c>
      <c r="AI52" s="276"/>
      <c r="AJ52" s="276"/>
      <c r="AK52" s="276"/>
      <c r="AL52" s="276"/>
      <c r="AM52" s="276"/>
      <c r="AN52" s="255"/>
      <c r="AO52" s="292" t="s">
        <v>39</v>
      </c>
      <c r="AP52" s="377" t="s">
        <v>256</v>
      </c>
      <c r="AQ52" s="297"/>
      <c r="AR52" s="328"/>
      <c r="AS52" s="325"/>
      <c r="AT52" s="326"/>
      <c r="AU52" s="333"/>
      <c r="AV52" s="334"/>
      <c r="AW52" s="325"/>
      <c r="AX52" s="326"/>
      <c r="AY52" s="342"/>
      <c r="AZ52" s="276"/>
      <c r="BA52" s="276"/>
      <c r="BB52" s="255"/>
      <c r="BC52" s="292" t="s">
        <v>39</v>
      </c>
      <c r="BD52" s="186" t="s">
        <v>225</v>
      </c>
      <c r="BE52" s="276"/>
      <c r="BF52" s="276"/>
      <c r="BG52" s="276"/>
      <c r="BH52" s="276"/>
      <c r="BI52" s="276"/>
      <c r="BJ52" s="255"/>
      <c r="BK52" s="292" t="s">
        <v>39</v>
      </c>
      <c r="BL52" s="377" t="s">
        <v>256</v>
      </c>
      <c r="BM52" s="297"/>
      <c r="BN52" s="328"/>
      <c r="BO52" s="255"/>
      <c r="BP52" s="292" t="s">
        <v>39</v>
      </c>
      <c r="BQ52" s="309"/>
      <c r="BR52" s="276"/>
      <c r="BS52" s="255"/>
      <c r="BT52" s="292" t="s">
        <v>39</v>
      </c>
      <c r="BU52" s="294"/>
      <c r="BV52" s="276"/>
      <c r="BW52" s="255"/>
      <c r="BX52" s="292" t="s">
        <v>39</v>
      </c>
      <c r="BY52" s="186" t="s">
        <v>225</v>
      </c>
      <c r="BZ52" s="276"/>
      <c r="CA52" s="255"/>
      <c r="CB52" s="292" t="s">
        <v>39</v>
      </c>
      <c r="CC52" s="21"/>
      <c r="CD52" s="276"/>
      <c r="CE52" s="255"/>
      <c r="CF52" s="292" t="s">
        <v>39</v>
      </c>
      <c r="CG52" s="377" t="s">
        <v>261</v>
      </c>
      <c r="CH52" s="297"/>
      <c r="CI52" s="328"/>
      <c r="CJ52" s="329"/>
      <c r="CK52" s="330"/>
      <c r="CL52" s="155"/>
      <c r="CM52" s="281"/>
      <c r="CN52" s="255"/>
      <c r="CO52" s="292" t="s">
        <v>39</v>
      </c>
      <c r="CP52" s="375" t="s">
        <v>264</v>
      </c>
      <c r="CQ52" s="276"/>
      <c r="CR52" s="276"/>
      <c r="CS52" s="276"/>
      <c r="CT52" s="276"/>
      <c r="CU52" s="276"/>
      <c r="CV52" s="276"/>
      <c r="CW52" s="276"/>
      <c r="CX52" s="276"/>
      <c r="CY52" s="276"/>
      <c r="CZ52" s="166"/>
      <c r="DA52" s="166"/>
      <c r="DB52" s="166"/>
      <c r="DC52" s="329"/>
      <c r="DD52" s="330"/>
      <c r="DE52" s="155"/>
      <c r="DF52" s="281"/>
      <c r="DG52" s="329"/>
      <c r="DH52" s="330"/>
      <c r="DI52" s="343"/>
      <c r="DJ52" s="166"/>
      <c r="DK52" s="166"/>
      <c r="DL52" s="276"/>
      <c r="DM52" s="276"/>
      <c r="DN52" s="276"/>
      <c r="DO52" s="276"/>
      <c r="DP52" s="276"/>
      <c r="DQ52" s="276"/>
      <c r="DR52" s="276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 s="166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</row>
    <row r="53" s="230" customFormat="1" ht="37" customHeight="1" spans="1:162">
      <c r="A53" s="325"/>
      <c r="B53" s="334"/>
      <c r="C53" s="336"/>
      <c r="D53" s="334"/>
      <c r="E53" s="325"/>
      <c r="F53" s="334"/>
      <c r="G53" s="344"/>
      <c r="H53" s="276"/>
      <c r="I53" s="255"/>
      <c r="J53" s="300" t="s">
        <v>147</v>
      </c>
      <c r="K53" s="201">
        <v>0</v>
      </c>
      <c r="L53" s="276"/>
      <c r="M53" s="276"/>
      <c r="N53" s="276"/>
      <c r="P53" s="276"/>
      <c r="Q53" s="255"/>
      <c r="R53" s="300" t="s">
        <v>147</v>
      </c>
      <c r="S53" s="186">
        <v>0</v>
      </c>
      <c r="T53" s="316"/>
      <c r="U53" s="314"/>
      <c r="V53" s="328"/>
      <c r="W53" s="325"/>
      <c r="X53" s="334"/>
      <c r="Y53" s="336"/>
      <c r="Z53" s="334"/>
      <c r="AA53" s="325"/>
      <c r="AB53" s="334"/>
      <c r="AC53" s="344"/>
      <c r="AD53" s="276"/>
      <c r="AE53" s="276"/>
      <c r="AF53" s="255"/>
      <c r="AG53" s="300" t="s">
        <v>147</v>
      </c>
      <c r="AH53" s="201">
        <v>0</v>
      </c>
      <c r="AI53" s="276"/>
      <c r="AJ53" s="276"/>
      <c r="AK53" s="276"/>
      <c r="AL53" s="276"/>
      <c r="AM53" s="276"/>
      <c r="AN53" s="255"/>
      <c r="AO53" s="300" t="s">
        <v>147</v>
      </c>
      <c r="AP53" s="186">
        <v>0</v>
      </c>
      <c r="AQ53" s="297"/>
      <c r="AR53" s="328"/>
      <c r="AS53" s="325"/>
      <c r="AT53" s="334"/>
      <c r="AU53" s="336"/>
      <c r="AV53" s="334"/>
      <c r="AW53" s="325"/>
      <c r="AX53" s="334"/>
      <c r="AY53" s="344"/>
      <c r="AZ53" s="276"/>
      <c r="BA53" s="276"/>
      <c r="BB53" s="255"/>
      <c r="BC53" s="300" t="s">
        <v>147</v>
      </c>
      <c r="BD53" s="201">
        <v>0</v>
      </c>
      <c r="BE53" s="276"/>
      <c r="BF53" s="276"/>
      <c r="BG53" s="276"/>
      <c r="BH53" s="276"/>
      <c r="BI53" s="276"/>
      <c r="BJ53" s="255"/>
      <c r="BK53" s="300" t="s">
        <v>147</v>
      </c>
      <c r="BL53" s="186">
        <v>0</v>
      </c>
      <c r="BM53" s="297"/>
      <c r="BN53" s="328"/>
      <c r="BO53" s="255"/>
      <c r="BP53" s="300" t="s">
        <v>147</v>
      </c>
      <c r="BQ53" s="180"/>
      <c r="BR53" s="276"/>
      <c r="BS53" s="255"/>
      <c r="BT53" s="300" t="s">
        <v>147</v>
      </c>
      <c r="BU53" s="223"/>
      <c r="BV53" s="276"/>
      <c r="BW53" s="255"/>
      <c r="BX53" s="300" t="s">
        <v>147</v>
      </c>
      <c r="BY53" s="201">
        <v>0</v>
      </c>
      <c r="BZ53" s="276"/>
      <c r="CA53" s="255"/>
      <c r="CB53" s="300" t="s">
        <v>147</v>
      </c>
      <c r="CC53" s="143"/>
      <c r="CD53" s="276"/>
      <c r="CE53" s="255"/>
      <c r="CF53" s="300" t="s">
        <v>147</v>
      </c>
      <c r="CG53" s="192">
        <v>0</v>
      </c>
      <c r="CH53" s="297"/>
      <c r="CI53" s="328"/>
      <c r="CJ53" s="329"/>
      <c r="CK53" s="166"/>
      <c r="CL53" s="338"/>
      <c r="CM53" s="281"/>
      <c r="CN53" s="255"/>
      <c r="CO53" s="300" t="s">
        <v>147</v>
      </c>
      <c r="CP53" s="143" t="s">
        <v>265</v>
      </c>
      <c r="CQ53" s="276"/>
      <c r="CR53" s="276"/>
      <c r="CS53" s="276"/>
      <c r="CT53" s="276"/>
      <c r="CU53" s="276"/>
      <c r="CV53" s="276"/>
      <c r="CW53" s="276"/>
      <c r="CX53" s="276"/>
      <c r="CY53" s="276"/>
      <c r="CZ53" s="166"/>
      <c r="DA53" s="166"/>
      <c r="DB53" s="166"/>
      <c r="DC53" s="329"/>
      <c r="DD53" s="166"/>
      <c r="DE53" s="338"/>
      <c r="DF53" s="281"/>
      <c r="DG53" s="329"/>
      <c r="DH53" s="166"/>
      <c r="DI53" s="345"/>
      <c r="DJ53" s="166"/>
      <c r="DK53" s="166"/>
      <c r="DL53" s="276"/>
      <c r="DM53" s="276"/>
      <c r="DN53" s="276"/>
      <c r="DO53" s="276"/>
      <c r="DP53" s="276"/>
      <c r="DQ53" s="276"/>
      <c r="DR53" s="276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 s="166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</row>
    <row r="54" s="230" customFormat="1" ht="69" customHeight="1" spans="1:162">
      <c r="A54" s="325"/>
      <c r="B54" s="326"/>
      <c r="C54" s="346"/>
      <c r="D54" s="281"/>
      <c r="E54" s="325"/>
      <c r="F54" s="326"/>
      <c r="G54" s="327"/>
      <c r="H54" s="276"/>
      <c r="I54" s="255">
        <v>11</v>
      </c>
      <c r="J54" s="292" t="s">
        <v>140</v>
      </c>
      <c r="K54" s="201" t="str">
        <f>_xlfn.DISPIMG("ID_E558A86E481845E2BAFAF6CA9161F442",1)</f>
        <v>=DISPIMG("ID_E558A86E481845E2BAFAF6CA9161F442",1)</v>
      </c>
      <c r="L54" s="276"/>
      <c r="M54" s="276"/>
      <c r="N54" s="276"/>
      <c r="O54" s="276"/>
      <c r="P54" s="276"/>
      <c r="Q54" s="255">
        <v>11</v>
      </c>
      <c r="R54" s="292" t="s">
        <v>140</v>
      </c>
      <c r="S54" s="215" t="str">
        <f>_xlfn.DISPIMG("ID_D4D3286F4B254872A399C9E3E2EB3B59",1)</f>
        <v>=DISPIMG("ID_D4D3286F4B254872A399C9E3E2EB3B59",1)</v>
      </c>
      <c r="T54" s="316">
        <v>48</v>
      </c>
      <c r="U54" s="314"/>
      <c r="V54" s="328"/>
      <c r="W54" s="325"/>
      <c r="X54" s="326"/>
      <c r="Y54" s="346"/>
      <c r="Z54" s="281"/>
      <c r="AA54" s="325"/>
      <c r="AB54" s="326"/>
      <c r="AC54" s="327"/>
      <c r="AD54" s="276"/>
      <c r="AE54" s="276"/>
      <c r="AF54" s="255">
        <v>11</v>
      </c>
      <c r="AG54" s="292" t="s">
        <v>140</v>
      </c>
      <c r="AH54" s="202" t="str">
        <f>_xlfn.DISPIMG("ID_1818236A213845DAA29AB2CB684D0D24",1)</f>
        <v>=DISPIMG("ID_1818236A213845DAA29AB2CB684D0D24",1)</v>
      </c>
      <c r="AI54" s="276"/>
      <c r="AJ54" s="276"/>
      <c r="AK54" s="276"/>
      <c r="AL54" s="276"/>
      <c r="AM54" s="276"/>
      <c r="AN54" s="255">
        <v>11</v>
      </c>
      <c r="AO54" s="292" t="s">
        <v>140</v>
      </c>
      <c r="AP54" s="215" t="str">
        <f>_xlfn.DISPIMG("ID_D4D3286F4B254872A399C9E3E2EB3B59",1)</f>
        <v>=DISPIMG("ID_D4D3286F4B254872A399C9E3E2EB3B59",1)</v>
      </c>
      <c r="AQ54" s="297">
        <v>48</v>
      </c>
      <c r="AR54" s="328"/>
      <c r="AS54" s="325"/>
      <c r="AT54" s="326"/>
      <c r="AU54" s="346"/>
      <c r="AV54" s="281"/>
      <c r="AW54" s="325"/>
      <c r="AX54" s="326"/>
      <c r="AY54" s="327"/>
      <c r="AZ54" s="276"/>
      <c r="BA54" s="276"/>
      <c r="BB54" s="255">
        <v>11</v>
      </c>
      <c r="BC54" s="292" t="s">
        <v>140</v>
      </c>
      <c r="BD54" s="201" t="str">
        <f>_xlfn.DISPIMG("ID_E558A86E481845E2BAFAF6CA9161F442",1)</f>
        <v>=DISPIMG("ID_E558A86E481845E2BAFAF6CA9161F442",1)</v>
      </c>
      <c r="BE54" s="276"/>
      <c r="BF54" s="276"/>
      <c r="BG54" s="276"/>
      <c r="BH54" s="276"/>
      <c r="BI54" s="276"/>
      <c r="BJ54" s="255">
        <v>11</v>
      </c>
      <c r="BK54" s="292" t="s">
        <v>140</v>
      </c>
      <c r="BL54" s="215" t="str">
        <f>_xlfn.DISPIMG("ID_D4D3286F4B254872A399C9E3E2EB3B59",1)</f>
        <v>=DISPIMG("ID_D4D3286F4B254872A399C9E3E2EB3B59",1)</v>
      </c>
      <c r="BM54" s="297">
        <v>48</v>
      </c>
      <c r="BN54" s="328"/>
      <c r="BO54" s="255">
        <v>11</v>
      </c>
      <c r="BP54" s="292" t="s">
        <v>140</v>
      </c>
      <c r="BQ54" s="347"/>
      <c r="BR54" s="281"/>
      <c r="BS54" s="255">
        <v>11</v>
      </c>
      <c r="BT54" s="292" t="s">
        <v>140</v>
      </c>
      <c r="BU54" s="298"/>
      <c r="BV54" s="276"/>
      <c r="BW54" s="255">
        <v>11</v>
      </c>
      <c r="BX54" s="292" t="s">
        <v>140</v>
      </c>
      <c r="BY54" s="201" t="str">
        <f>_xlfn.DISPIMG("ID_E558A86E481845E2BAFAF6CA9161F442",1)</f>
        <v>=DISPIMG("ID_E558A86E481845E2BAFAF6CA9161F442",1)</v>
      </c>
      <c r="BZ54" s="276"/>
      <c r="CA54" s="255">
        <v>11</v>
      </c>
      <c r="CB54" s="292" t="s">
        <v>140</v>
      </c>
      <c r="CC54" s="21"/>
      <c r="CD54" s="276"/>
      <c r="CE54" s="255">
        <v>11</v>
      </c>
      <c r="CF54" s="292" t="s">
        <v>140</v>
      </c>
      <c r="CG54" s="349" t="str">
        <f>_xlfn.DISPIMG("ID_1818236A213845DAA29AB2CB684D0D24",1)</f>
        <v>=DISPIMG("ID_1818236A213845DAA29AB2CB684D0D24",1)</v>
      </c>
      <c r="CH54" s="297">
        <v>1</v>
      </c>
      <c r="CI54" s="328"/>
      <c r="CJ54" s="329"/>
      <c r="CK54" s="330"/>
      <c r="CL54" s="331"/>
      <c r="CM54" s="281"/>
      <c r="CN54" s="255">
        <v>11</v>
      </c>
      <c r="CO54" s="292" t="s">
        <v>140</v>
      </c>
      <c r="CP54" s="44" t="str">
        <f>_xlfn.DISPIMG("ID_7E207847075F444783F52E2A685A43BD",1)</f>
        <v>=DISPIMG("ID_7E207847075F444783F52E2A685A43BD",1)</v>
      </c>
      <c r="CQ54" s="276"/>
      <c r="CR54" s="276"/>
      <c r="CS54" s="276"/>
      <c r="CT54" s="276"/>
      <c r="CU54" s="276"/>
      <c r="CV54" s="276"/>
      <c r="CW54" s="276"/>
      <c r="CX54" s="276"/>
      <c r="CY54" s="276"/>
      <c r="CZ54" s="166"/>
      <c r="DA54" s="166"/>
      <c r="DB54" s="166"/>
      <c r="DC54" s="329"/>
      <c r="DD54" s="330"/>
      <c r="DE54" s="166"/>
      <c r="DF54" s="281"/>
      <c r="DG54" s="329"/>
      <c r="DH54" s="330"/>
      <c r="DI54" s="166"/>
      <c r="DJ54" s="166"/>
      <c r="DK54" s="166"/>
      <c r="DL54" s="276"/>
      <c r="DM54" s="276"/>
      <c r="DN54" s="276"/>
      <c r="DO54" s="276"/>
      <c r="DP54" s="276"/>
      <c r="DQ54" s="276"/>
      <c r="DR54" s="276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 s="166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</row>
    <row r="55" s="230" customFormat="1" ht="37" customHeight="1" spans="1:162">
      <c r="A55" s="325"/>
      <c r="B55" s="326"/>
      <c r="C55" s="333"/>
      <c r="D55" s="281"/>
      <c r="E55" s="325"/>
      <c r="F55" s="326"/>
      <c r="G55" s="332"/>
      <c r="H55" s="276"/>
      <c r="I55" s="255"/>
      <c r="J55" s="292" t="s">
        <v>39</v>
      </c>
      <c r="K55" s="186" t="s">
        <v>238</v>
      </c>
      <c r="L55" s="276"/>
      <c r="M55" s="276"/>
      <c r="N55" s="276"/>
      <c r="O55" s="276"/>
      <c r="P55" s="276"/>
      <c r="Q55" s="255"/>
      <c r="R55" s="292" t="s">
        <v>39</v>
      </c>
      <c r="S55" s="186" t="s">
        <v>146</v>
      </c>
      <c r="T55" s="316"/>
      <c r="U55" s="314"/>
      <c r="V55" s="328"/>
      <c r="W55" s="325"/>
      <c r="X55" s="326"/>
      <c r="Y55" s="333"/>
      <c r="Z55" s="281"/>
      <c r="AA55" s="325"/>
      <c r="AB55" s="326"/>
      <c r="AC55" s="332"/>
      <c r="AD55" s="276"/>
      <c r="AE55" s="276"/>
      <c r="AF55" s="255"/>
      <c r="AG55" s="292" t="s">
        <v>39</v>
      </c>
      <c r="AH55" s="186" t="s">
        <v>248</v>
      </c>
      <c r="AI55" s="276"/>
      <c r="AJ55" s="276"/>
      <c r="AK55" s="276"/>
      <c r="AL55" s="276"/>
      <c r="AM55" s="276"/>
      <c r="AN55" s="255"/>
      <c r="AO55" s="292" t="s">
        <v>39</v>
      </c>
      <c r="AP55" s="186" t="s">
        <v>146</v>
      </c>
      <c r="AQ55" s="297"/>
      <c r="AR55" s="328"/>
      <c r="AS55" s="325"/>
      <c r="AT55" s="326"/>
      <c r="AU55" s="333"/>
      <c r="AV55" s="281"/>
      <c r="AW55" s="325"/>
      <c r="AX55" s="326"/>
      <c r="AY55" s="332"/>
      <c r="AZ55" s="276"/>
      <c r="BA55" s="276"/>
      <c r="BB55" s="255"/>
      <c r="BC55" s="292" t="s">
        <v>39</v>
      </c>
      <c r="BD55" s="186" t="s">
        <v>238</v>
      </c>
      <c r="BE55" s="276"/>
      <c r="BF55" s="276"/>
      <c r="BG55" s="276"/>
      <c r="BH55" s="276"/>
      <c r="BI55" s="276"/>
      <c r="BJ55" s="255"/>
      <c r="BK55" s="292" t="s">
        <v>39</v>
      </c>
      <c r="BL55" s="186" t="s">
        <v>146</v>
      </c>
      <c r="BM55" s="297"/>
      <c r="BN55" s="328"/>
      <c r="BO55" s="255"/>
      <c r="BP55" s="292" t="s">
        <v>39</v>
      </c>
      <c r="BQ55" s="309"/>
      <c r="BR55" s="281"/>
      <c r="BS55" s="255"/>
      <c r="BT55" s="292" t="s">
        <v>39</v>
      </c>
      <c r="BU55" s="299"/>
      <c r="BV55" s="276"/>
      <c r="BW55" s="255"/>
      <c r="BX55" s="292" t="s">
        <v>39</v>
      </c>
      <c r="BY55" s="186" t="s">
        <v>238</v>
      </c>
      <c r="BZ55" s="276"/>
      <c r="CA55" s="255"/>
      <c r="CB55" s="292" t="s">
        <v>39</v>
      </c>
      <c r="CC55" s="48"/>
      <c r="CD55" s="276"/>
      <c r="CE55" s="255"/>
      <c r="CF55" s="292" t="s">
        <v>39</v>
      </c>
      <c r="CG55" s="186" t="s">
        <v>248</v>
      </c>
      <c r="CH55" s="297"/>
      <c r="CI55" s="328"/>
      <c r="CJ55" s="329"/>
      <c r="CK55" s="330"/>
      <c r="CL55" s="155"/>
      <c r="CM55" s="281"/>
      <c r="CN55" s="255"/>
      <c r="CO55" s="292" t="s">
        <v>39</v>
      </c>
      <c r="CP55" s="375" t="s">
        <v>249</v>
      </c>
      <c r="CQ55" s="276"/>
      <c r="CR55" s="276"/>
      <c r="CS55" s="276"/>
      <c r="CT55" s="276"/>
      <c r="CU55" s="276"/>
      <c r="CV55" s="276"/>
      <c r="CW55" s="276"/>
      <c r="CX55" s="276"/>
      <c r="CY55" s="276"/>
      <c r="CZ55" s="166"/>
      <c r="DA55" s="166"/>
      <c r="DB55" s="166"/>
      <c r="DC55" s="329"/>
      <c r="DD55" s="330"/>
      <c r="DE55" s="155"/>
      <c r="DF55" s="281"/>
      <c r="DG55" s="329"/>
      <c r="DH55" s="330"/>
      <c r="DI55" s="155"/>
      <c r="DJ55" s="166"/>
      <c r="DK55" s="166"/>
      <c r="DL55" s="276"/>
      <c r="DM55" s="276"/>
      <c r="DN55" s="276"/>
      <c r="DO55" s="276"/>
      <c r="DP55" s="276"/>
      <c r="DQ55" s="276"/>
      <c r="DR55" s="276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 s="166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</row>
    <row r="56" s="230" customFormat="1" ht="37" customHeight="1" spans="1:162">
      <c r="A56" s="325"/>
      <c r="B56" s="334"/>
      <c r="C56" s="336"/>
      <c r="D56" s="281"/>
      <c r="E56" s="325"/>
      <c r="F56" s="334"/>
      <c r="G56" s="335"/>
      <c r="H56" s="276"/>
      <c r="I56" s="255"/>
      <c r="J56" s="300" t="s">
        <v>147</v>
      </c>
      <c r="K56" s="201">
        <v>0</v>
      </c>
      <c r="L56" s="276"/>
      <c r="M56" s="276"/>
      <c r="N56" s="276"/>
      <c r="O56" s="276"/>
      <c r="P56" s="276"/>
      <c r="Q56" s="255"/>
      <c r="R56" s="300" t="s">
        <v>147</v>
      </c>
      <c r="S56" s="186">
        <v>0</v>
      </c>
      <c r="T56" s="316"/>
      <c r="U56" s="314"/>
      <c r="V56" s="328"/>
      <c r="W56" s="325"/>
      <c r="X56" s="334"/>
      <c r="Y56" s="336"/>
      <c r="Z56" s="281"/>
      <c r="AA56" s="325"/>
      <c r="AB56" s="334"/>
      <c r="AC56" s="335"/>
      <c r="AD56" s="276"/>
      <c r="AE56" s="276"/>
      <c r="AF56" s="255"/>
      <c r="AG56" s="300" t="s">
        <v>147</v>
      </c>
      <c r="AH56" s="201">
        <v>0</v>
      </c>
      <c r="AI56" s="276"/>
      <c r="AJ56" s="276"/>
      <c r="AK56" s="276"/>
      <c r="AL56" s="276"/>
      <c r="AM56" s="276"/>
      <c r="AN56" s="255"/>
      <c r="AO56" s="300" t="s">
        <v>147</v>
      </c>
      <c r="AP56" s="186">
        <v>0</v>
      </c>
      <c r="AQ56" s="297"/>
      <c r="AR56" s="328"/>
      <c r="AS56" s="325"/>
      <c r="AT56" s="334"/>
      <c r="AU56" s="336"/>
      <c r="AV56" s="281"/>
      <c r="AW56" s="325"/>
      <c r="AX56" s="334"/>
      <c r="AY56" s="335"/>
      <c r="AZ56" s="276"/>
      <c r="BA56" s="276"/>
      <c r="BB56" s="255"/>
      <c r="BC56" s="300" t="s">
        <v>147</v>
      </c>
      <c r="BD56" s="201">
        <v>0</v>
      </c>
      <c r="BE56" s="276"/>
      <c r="BF56" s="276"/>
      <c r="BG56" s="276"/>
      <c r="BH56" s="276"/>
      <c r="BI56" s="276"/>
      <c r="BJ56" s="255"/>
      <c r="BK56" s="300" t="s">
        <v>147</v>
      </c>
      <c r="BL56" s="186">
        <v>0</v>
      </c>
      <c r="BM56" s="297"/>
      <c r="BN56" s="328"/>
      <c r="BO56" s="255"/>
      <c r="BP56" s="300" t="s">
        <v>147</v>
      </c>
      <c r="BQ56" s="180"/>
      <c r="BR56" s="281"/>
      <c r="BS56" s="255"/>
      <c r="BT56" s="300" t="s">
        <v>147</v>
      </c>
      <c r="BU56" s="303"/>
      <c r="BV56" s="276"/>
      <c r="BW56" s="255"/>
      <c r="BX56" s="300" t="s">
        <v>147</v>
      </c>
      <c r="BY56" s="201">
        <v>0</v>
      </c>
      <c r="BZ56" s="276"/>
      <c r="CA56" s="255"/>
      <c r="CB56" s="300" t="s">
        <v>147</v>
      </c>
      <c r="CC56" s="143"/>
      <c r="CD56" s="276"/>
      <c r="CE56" s="255"/>
      <c r="CF56" s="300" t="s">
        <v>147</v>
      </c>
      <c r="CG56" s="201">
        <v>0</v>
      </c>
      <c r="CH56" s="297"/>
      <c r="CI56" s="328"/>
      <c r="CJ56" s="329"/>
      <c r="CK56" s="166"/>
      <c r="CL56" s="338"/>
      <c r="CM56" s="281"/>
      <c r="CN56" s="255"/>
      <c r="CO56" s="300" t="s">
        <v>147</v>
      </c>
      <c r="CP56" s="143" t="s">
        <v>266</v>
      </c>
      <c r="CQ56" s="276"/>
      <c r="CR56" s="276"/>
      <c r="CS56" s="276"/>
      <c r="CT56" s="276"/>
      <c r="CU56" s="276"/>
      <c r="CV56" s="276"/>
      <c r="CW56" s="276"/>
      <c r="CX56" s="276"/>
      <c r="CY56" s="276"/>
      <c r="CZ56" s="166"/>
      <c r="DA56" s="166"/>
      <c r="DB56" s="166"/>
      <c r="DC56" s="329"/>
      <c r="DD56" s="166"/>
      <c r="DE56" s="338"/>
      <c r="DF56" s="281"/>
      <c r="DG56" s="329"/>
      <c r="DH56" s="166"/>
      <c r="DI56" s="339"/>
      <c r="DJ56" s="166"/>
      <c r="DK56" s="166"/>
      <c r="DL56" s="276"/>
      <c r="DM56" s="276"/>
      <c r="DN56" s="276"/>
      <c r="DO56" s="276"/>
      <c r="DP56" s="276"/>
      <c r="DQ56" s="276"/>
      <c r="DR56" s="27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 s="16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</row>
    <row r="57" s="230" customFormat="1" ht="69" customHeight="1" spans="1:162">
      <c r="A57" s="325"/>
      <c r="B57" s="326"/>
      <c r="C57" s="340"/>
      <c r="D57" s="334"/>
      <c r="E57" s="325"/>
      <c r="F57" s="326"/>
      <c r="G57" s="327"/>
      <c r="H57" s="276"/>
      <c r="I57" s="255">
        <v>12</v>
      </c>
      <c r="J57" s="292" t="s">
        <v>140</v>
      </c>
      <c r="K57" s="202" t="str">
        <f>_xlfn.DISPIMG("ID_1818236A213845DAA29AB2CB684D0D24",1)</f>
        <v>=DISPIMG("ID_1818236A213845DAA29AB2CB684D0D24",1)</v>
      </c>
      <c r="L57" s="276"/>
      <c r="M57" s="276"/>
      <c r="N57" s="276"/>
      <c r="O57" s="276"/>
      <c r="P57" s="276"/>
      <c r="Q57" s="255">
        <v>12</v>
      </c>
      <c r="R57" s="292" t="s">
        <v>140</v>
      </c>
      <c r="S57" s="215"/>
      <c r="T57" s="316">
        <v>301</v>
      </c>
      <c r="U57" s="314"/>
      <c r="V57" s="328"/>
      <c r="W57" s="325"/>
      <c r="X57" s="326"/>
      <c r="Y57" s="340"/>
      <c r="Z57" s="334"/>
      <c r="AA57" s="325"/>
      <c r="AB57" s="326"/>
      <c r="AC57" s="327"/>
      <c r="AD57" s="276"/>
      <c r="AE57" s="276"/>
      <c r="AF57" s="255">
        <v>12</v>
      </c>
      <c r="AG57" s="292" t="s">
        <v>140</v>
      </c>
      <c r="AH57" s="204" t="str">
        <f>_xlfn.DISPIMG("ID_836E779EEB1D49509E3C8477E1A54F89",1)</f>
        <v>=DISPIMG("ID_836E779EEB1D49509E3C8477E1A54F89",1)</v>
      </c>
      <c r="AI57" s="276"/>
      <c r="AJ57" s="276"/>
      <c r="AK57" s="276"/>
      <c r="AL57" s="276"/>
      <c r="AM57" s="276"/>
      <c r="AN57" s="255">
        <v>12</v>
      </c>
      <c r="AO57" s="292" t="s">
        <v>140</v>
      </c>
      <c r="AP57" s="215"/>
      <c r="AQ57" s="297">
        <v>301</v>
      </c>
      <c r="AR57" s="328"/>
      <c r="AS57" s="325"/>
      <c r="AT57" s="326"/>
      <c r="AU57" s="340"/>
      <c r="AV57" s="334"/>
      <c r="AW57" s="325"/>
      <c r="AX57" s="326"/>
      <c r="AY57" s="327"/>
      <c r="AZ57" s="276"/>
      <c r="BA57" s="276"/>
      <c r="BB57" s="255">
        <v>12</v>
      </c>
      <c r="BC57" s="292" t="s">
        <v>140</v>
      </c>
      <c r="BD57" s="202" t="str">
        <f>_xlfn.DISPIMG("ID_1818236A213845DAA29AB2CB684D0D24",1)</f>
        <v>=DISPIMG("ID_1818236A213845DAA29AB2CB684D0D24",1)</v>
      </c>
      <c r="BE57" s="276"/>
      <c r="BF57" s="276"/>
      <c r="BG57" s="276"/>
      <c r="BH57" s="276"/>
      <c r="BI57" s="276"/>
      <c r="BJ57" s="255">
        <v>12</v>
      </c>
      <c r="BK57" s="292" t="s">
        <v>140</v>
      </c>
      <c r="BL57" s="215"/>
      <c r="BM57" s="297">
        <v>301</v>
      </c>
      <c r="BN57" s="328"/>
      <c r="BO57" s="255">
        <v>12</v>
      </c>
      <c r="BP57" s="292" t="s">
        <v>140</v>
      </c>
      <c r="BQ57" s="323"/>
      <c r="BR57" s="276"/>
      <c r="BS57" s="255">
        <v>12</v>
      </c>
      <c r="BT57" s="292" t="s">
        <v>140</v>
      </c>
      <c r="BU57" s="298"/>
      <c r="BV57" s="276"/>
      <c r="BW57" s="255">
        <v>12</v>
      </c>
      <c r="BX57" s="292" t="s">
        <v>140</v>
      </c>
      <c r="BY57" s="202" t="str">
        <f>_xlfn.DISPIMG("ID_1818236A213845DAA29AB2CB684D0D24",1)</f>
        <v>=DISPIMG("ID_1818236A213845DAA29AB2CB684D0D24",1)</v>
      </c>
      <c r="BZ57" s="276"/>
      <c r="CA57" s="255">
        <v>12</v>
      </c>
      <c r="CB57" s="292" t="s">
        <v>140</v>
      </c>
      <c r="CC57" s="44"/>
      <c r="CD57" s="276"/>
      <c r="CE57" s="255">
        <v>12</v>
      </c>
      <c r="CF57" s="292" t="s">
        <v>140</v>
      </c>
      <c r="CG57" s="201"/>
      <c r="CH57" s="297">
        <v>301</v>
      </c>
      <c r="CI57" s="328"/>
      <c r="CJ57" s="329"/>
      <c r="CK57" s="330"/>
      <c r="CL57" s="341"/>
      <c r="CM57" s="281"/>
      <c r="CN57" s="255">
        <v>12</v>
      </c>
      <c r="CO57" s="292" t="s">
        <v>140</v>
      </c>
      <c r="CP57" s="141" t="str">
        <f>_xlfn.DISPIMG("ID_507A729FDBCF4CBBA9A82F25DDABEB11",1)</f>
        <v>=DISPIMG("ID_507A729FDBCF4CBBA9A82F25DDABEB11",1)</v>
      </c>
      <c r="CQ57" s="276"/>
      <c r="CR57" s="276"/>
      <c r="CS57" s="276"/>
      <c r="CT57" s="276"/>
      <c r="CU57" s="276"/>
      <c r="CV57" s="276"/>
      <c r="CW57" s="276"/>
      <c r="CX57" s="276"/>
      <c r="CY57" s="276"/>
      <c r="CZ57" s="166"/>
      <c r="DA57" s="166"/>
      <c r="DB57" s="166"/>
      <c r="DC57" s="329"/>
      <c r="DD57" s="330"/>
      <c r="DE57" s="331"/>
      <c r="DF57" s="281"/>
      <c r="DG57" s="329"/>
      <c r="DH57" s="330"/>
      <c r="DI57" s="155"/>
      <c r="DJ57" s="166"/>
      <c r="DK57" s="166"/>
      <c r="DL57" s="276"/>
      <c r="DM57" s="276"/>
      <c r="DN57" s="276"/>
      <c r="DO57" s="276"/>
      <c r="DP57" s="276"/>
      <c r="DQ57" s="276"/>
      <c r="DR57" s="276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 s="166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</row>
    <row r="58" s="230" customFormat="1" ht="37" customHeight="1" spans="1:162">
      <c r="A58" s="325"/>
      <c r="B58" s="326"/>
      <c r="C58" s="333"/>
      <c r="D58" s="334"/>
      <c r="E58" s="325"/>
      <c r="F58" s="326"/>
      <c r="G58" s="342"/>
      <c r="H58" s="276"/>
      <c r="I58" s="255"/>
      <c r="J58" s="292" t="s">
        <v>39</v>
      </c>
      <c r="K58" s="186" t="s">
        <v>248</v>
      </c>
      <c r="L58" s="276"/>
      <c r="M58" s="276"/>
      <c r="N58" s="276"/>
      <c r="O58" s="276"/>
      <c r="P58" s="276"/>
      <c r="Q58" s="255"/>
      <c r="R58" s="292" t="s">
        <v>39</v>
      </c>
      <c r="S58" s="377" t="s">
        <v>267</v>
      </c>
      <c r="T58" s="316"/>
      <c r="U58" s="314"/>
      <c r="V58" s="328"/>
      <c r="W58" s="325"/>
      <c r="X58" s="326"/>
      <c r="Y58" s="333"/>
      <c r="Z58" s="334"/>
      <c r="AA58" s="325"/>
      <c r="AB58" s="326"/>
      <c r="AC58" s="342"/>
      <c r="AD58" s="276"/>
      <c r="AE58" s="276"/>
      <c r="AF58" s="255"/>
      <c r="AG58" s="292" t="s">
        <v>39</v>
      </c>
      <c r="AH58" s="377" t="s">
        <v>170</v>
      </c>
      <c r="AI58" s="276"/>
      <c r="AJ58" s="276"/>
      <c r="AK58" s="276"/>
      <c r="AL58" s="276"/>
      <c r="AM58" s="276"/>
      <c r="AN58" s="255"/>
      <c r="AO58" s="292" t="s">
        <v>39</v>
      </c>
      <c r="AP58" s="377" t="s">
        <v>267</v>
      </c>
      <c r="AQ58" s="297"/>
      <c r="AR58" s="328"/>
      <c r="AS58" s="325"/>
      <c r="AT58" s="326"/>
      <c r="AU58" s="333"/>
      <c r="AV58" s="334"/>
      <c r="AW58" s="325"/>
      <c r="AX58" s="326"/>
      <c r="AY58" s="342"/>
      <c r="AZ58" s="276"/>
      <c r="BA58" s="276"/>
      <c r="BB58" s="255"/>
      <c r="BC58" s="292" t="s">
        <v>39</v>
      </c>
      <c r="BD58" s="186" t="s">
        <v>248</v>
      </c>
      <c r="BE58" s="276"/>
      <c r="BF58" s="276"/>
      <c r="BG58" s="276"/>
      <c r="BH58" s="276"/>
      <c r="BI58" s="276"/>
      <c r="BJ58" s="255"/>
      <c r="BK58" s="292" t="s">
        <v>39</v>
      </c>
      <c r="BL58" s="377" t="s">
        <v>267</v>
      </c>
      <c r="BM58" s="297"/>
      <c r="BN58" s="328"/>
      <c r="BO58" s="255"/>
      <c r="BP58" s="292" t="s">
        <v>39</v>
      </c>
      <c r="BQ58" s="309"/>
      <c r="BR58" s="276"/>
      <c r="BS58" s="255"/>
      <c r="BT58" s="292" t="s">
        <v>39</v>
      </c>
      <c r="BU58" s="294"/>
      <c r="BV58" s="276"/>
      <c r="BW58" s="255"/>
      <c r="BX58" s="292" t="s">
        <v>39</v>
      </c>
      <c r="BY58" s="186" t="s">
        <v>248</v>
      </c>
      <c r="BZ58" s="276"/>
      <c r="CA58" s="255"/>
      <c r="CB58" s="292" t="s">
        <v>39</v>
      </c>
      <c r="CC58" s="21"/>
      <c r="CD58" s="276"/>
      <c r="CE58" s="255"/>
      <c r="CF58" s="292" t="s">
        <v>39</v>
      </c>
      <c r="CG58" s="379" t="s">
        <v>267</v>
      </c>
      <c r="CH58" s="297"/>
      <c r="CI58" s="328"/>
      <c r="CJ58" s="329"/>
      <c r="CK58" s="330"/>
      <c r="CL58" s="155"/>
      <c r="CM58" s="281"/>
      <c r="CN58" s="255"/>
      <c r="CO58" s="292" t="s">
        <v>39</v>
      </c>
      <c r="CP58" s="375" t="s">
        <v>255</v>
      </c>
      <c r="CQ58" s="276"/>
      <c r="CR58" s="276"/>
      <c r="CS58" s="276"/>
      <c r="CT58" s="276"/>
      <c r="CU58" s="276"/>
      <c r="CV58" s="276"/>
      <c r="CW58" s="276"/>
      <c r="CX58" s="276"/>
      <c r="CY58" s="276"/>
      <c r="CZ58" s="166"/>
      <c r="DA58" s="166"/>
      <c r="DB58" s="166"/>
      <c r="DC58" s="329"/>
      <c r="DD58" s="330"/>
      <c r="DE58" s="155"/>
      <c r="DF58" s="281"/>
      <c r="DG58" s="329"/>
      <c r="DH58" s="330"/>
      <c r="DI58" s="343"/>
      <c r="DJ58" s="166"/>
      <c r="DK58" s="166"/>
      <c r="DL58" s="276"/>
      <c r="DM58" s="276"/>
      <c r="DN58" s="276"/>
      <c r="DO58" s="276"/>
      <c r="DP58" s="276"/>
      <c r="DQ58" s="276"/>
      <c r="DR58" s="276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 s="166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</row>
    <row r="59" s="230" customFormat="1" ht="37" customHeight="1" spans="1:162">
      <c r="A59" s="325"/>
      <c r="B59" s="334"/>
      <c r="C59" s="336"/>
      <c r="D59" s="334"/>
      <c r="E59" s="325"/>
      <c r="F59" s="334"/>
      <c r="G59" s="344"/>
      <c r="H59" s="276"/>
      <c r="I59" s="255"/>
      <c r="J59" s="300" t="s">
        <v>147</v>
      </c>
      <c r="K59" s="201">
        <v>0</v>
      </c>
      <c r="L59" s="276"/>
      <c r="M59" s="276"/>
      <c r="N59" s="276"/>
      <c r="O59" s="276"/>
      <c r="P59" s="276"/>
      <c r="Q59" s="255"/>
      <c r="R59" s="300" t="s">
        <v>147</v>
      </c>
      <c r="S59" s="186">
        <v>0</v>
      </c>
      <c r="T59" s="316"/>
      <c r="U59" s="314"/>
      <c r="V59" s="328"/>
      <c r="W59" s="325"/>
      <c r="X59" s="334"/>
      <c r="Y59" s="336"/>
      <c r="Z59" s="334"/>
      <c r="AA59" s="325"/>
      <c r="AB59" s="334"/>
      <c r="AC59" s="344"/>
      <c r="AD59" s="276"/>
      <c r="AE59" s="276"/>
      <c r="AF59" s="255"/>
      <c r="AG59" s="300" t="s">
        <v>147</v>
      </c>
      <c r="AH59" s="192">
        <v>0</v>
      </c>
      <c r="AI59" s="276"/>
      <c r="AJ59" s="276"/>
      <c r="AK59" s="276"/>
      <c r="AL59" s="276"/>
      <c r="AM59" s="276"/>
      <c r="AN59" s="255"/>
      <c r="AO59" s="300" t="s">
        <v>147</v>
      </c>
      <c r="AP59" s="186">
        <v>0</v>
      </c>
      <c r="AQ59" s="297"/>
      <c r="AR59" s="328"/>
      <c r="AS59" s="325"/>
      <c r="AT59" s="334"/>
      <c r="AU59" s="336"/>
      <c r="AV59" s="334"/>
      <c r="AW59" s="325"/>
      <c r="AX59" s="334"/>
      <c r="AY59" s="344"/>
      <c r="AZ59" s="276"/>
      <c r="BA59" s="276"/>
      <c r="BB59" s="255"/>
      <c r="BC59" s="300" t="s">
        <v>147</v>
      </c>
      <c r="BD59" s="201">
        <v>0</v>
      </c>
      <c r="BE59" s="276"/>
      <c r="BF59" s="276"/>
      <c r="BG59" s="276"/>
      <c r="BH59" s="276"/>
      <c r="BI59" s="276"/>
      <c r="BJ59" s="255"/>
      <c r="BK59" s="300" t="s">
        <v>147</v>
      </c>
      <c r="BL59" s="186">
        <v>0</v>
      </c>
      <c r="BM59" s="297"/>
      <c r="BN59" s="328"/>
      <c r="BO59" s="255"/>
      <c r="BP59" s="300" t="s">
        <v>147</v>
      </c>
      <c r="BQ59" s="180"/>
      <c r="BR59" s="276"/>
      <c r="BS59" s="255"/>
      <c r="BT59" s="300" t="s">
        <v>147</v>
      </c>
      <c r="BU59" s="223"/>
      <c r="BV59" s="276"/>
      <c r="BW59" s="255"/>
      <c r="BX59" s="300" t="s">
        <v>147</v>
      </c>
      <c r="BY59" s="201">
        <v>0</v>
      </c>
      <c r="BZ59" s="276"/>
      <c r="CA59" s="255"/>
      <c r="CB59" s="300" t="s">
        <v>147</v>
      </c>
      <c r="CC59" s="143"/>
      <c r="CD59" s="276"/>
      <c r="CE59" s="255"/>
      <c r="CF59" s="300" t="s">
        <v>147</v>
      </c>
      <c r="CG59" s="201">
        <v>0</v>
      </c>
      <c r="CH59" s="297"/>
      <c r="CI59" s="328"/>
      <c r="CJ59" s="329"/>
      <c r="CK59" s="166"/>
      <c r="CL59" s="338"/>
      <c r="CM59" s="281"/>
      <c r="CN59" s="255"/>
      <c r="CO59" s="300" t="s">
        <v>147</v>
      </c>
      <c r="CP59" s="55" t="s">
        <v>268</v>
      </c>
      <c r="CQ59" s="276"/>
      <c r="CR59" s="276"/>
      <c r="CS59" s="276"/>
      <c r="CT59" s="276"/>
      <c r="CU59" s="276"/>
      <c r="CV59" s="276"/>
      <c r="CW59" s="276"/>
      <c r="CX59" s="276"/>
      <c r="CY59" s="276"/>
      <c r="CZ59" s="166"/>
      <c r="DA59" s="166"/>
      <c r="DB59" s="166"/>
      <c r="DC59" s="329"/>
      <c r="DD59" s="166"/>
      <c r="DE59" s="338"/>
      <c r="DF59" s="281"/>
      <c r="DG59" s="329"/>
      <c r="DH59" s="166"/>
      <c r="DI59" s="345"/>
      <c r="DJ59" s="166"/>
      <c r="DK59" s="166"/>
      <c r="DL59" s="276"/>
      <c r="DM59" s="276"/>
      <c r="DN59" s="276"/>
      <c r="DO59" s="276"/>
      <c r="DP59" s="276"/>
      <c r="DQ59" s="276"/>
      <c r="DR59" s="276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 s="166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</row>
    <row r="60" s="230" customFormat="1" ht="69" customHeight="1" spans="1:162">
      <c r="A60" s="325"/>
      <c r="B60" s="326"/>
      <c r="C60" s="346"/>
      <c r="D60" s="281"/>
      <c r="E60" s="325"/>
      <c r="F60" s="326"/>
      <c r="G60" s="327"/>
      <c r="H60" s="276"/>
      <c r="I60" s="255">
        <v>13</v>
      </c>
      <c r="J60" s="350" t="s">
        <v>140</v>
      </c>
      <c r="K60" s="204" t="str">
        <f>_xlfn.DISPIMG("ID_836E779EEB1D49509E3C8477E1A54F89",1)</f>
        <v>=DISPIMG("ID_836E779EEB1D49509E3C8477E1A54F89",1)</v>
      </c>
      <c r="L60" s="276"/>
      <c r="M60" s="276"/>
      <c r="N60" s="276"/>
      <c r="O60" s="276"/>
      <c r="P60" s="276"/>
      <c r="Q60" s="255">
        <v>13</v>
      </c>
      <c r="R60" s="292" t="s">
        <v>140</v>
      </c>
      <c r="S60" s="182" t="str">
        <f>_xlfn.DISPIMG("ID_1B54D3B83AD54C18A08FEA64F2B37375",1)</f>
        <v>=DISPIMG("ID_1B54D3B83AD54C18A08FEA64F2B37375",1)</v>
      </c>
      <c r="T60" s="316">
        <v>16</v>
      </c>
      <c r="U60" s="314"/>
      <c r="V60" s="328"/>
      <c r="W60" s="325"/>
      <c r="X60" s="326"/>
      <c r="Y60" s="346"/>
      <c r="Z60" s="281"/>
      <c r="AA60" s="325"/>
      <c r="AB60" s="326"/>
      <c r="AC60" s="327"/>
      <c r="AD60" s="276"/>
      <c r="AE60" s="276"/>
      <c r="AF60" s="255">
        <v>13</v>
      </c>
      <c r="AG60" s="350" t="s">
        <v>140</v>
      </c>
      <c r="AH60" s="44" t="str">
        <f>_xlfn.DISPIMG("ID_0B9FBC989D76416AAD17E32B6FB0C14B",1)</f>
        <v>=DISPIMG("ID_0B9FBC989D76416AAD17E32B6FB0C14B",1)</v>
      </c>
      <c r="AI60" s="276"/>
      <c r="AJ60" s="276"/>
      <c r="AK60" s="276"/>
      <c r="AL60" s="276"/>
      <c r="AM60" s="276"/>
      <c r="AN60" s="255">
        <v>13</v>
      </c>
      <c r="AO60" s="292" t="s">
        <v>140</v>
      </c>
      <c r="AP60" s="182" t="str">
        <f>_xlfn.DISPIMG("ID_1B54D3B83AD54C18A08FEA64F2B37375",1)</f>
        <v>=DISPIMG("ID_1B54D3B83AD54C18A08FEA64F2B37375",1)</v>
      </c>
      <c r="AQ60" s="297">
        <v>16</v>
      </c>
      <c r="AR60" s="328"/>
      <c r="AS60" s="325"/>
      <c r="AT60" s="326"/>
      <c r="AU60" s="346"/>
      <c r="AV60" s="281"/>
      <c r="AW60" s="325"/>
      <c r="AX60" s="326"/>
      <c r="AY60" s="327"/>
      <c r="AZ60" s="276"/>
      <c r="BA60" s="276"/>
      <c r="BB60" s="255">
        <v>13</v>
      </c>
      <c r="BC60" s="350" t="s">
        <v>140</v>
      </c>
      <c r="BD60" s="204" t="str">
        <f>_xlfn.DISPIMG("ID_836E779EEB1D49509E3C8477E1A54F89",1)</f>
        <v>=DISPIMG("ID_836E779EEB1D49509E3C8477E1A54F89",1)</v>
      </c>
      <c r="BE60" s="276"/>
      <c r="BF60" s="276"/>
      <c r="BG60" s="276"/>
      <c r="BH60" s="276"/>
      <c r="BI60" s="276"/>
      <c r="BJ60" s="255">
        <v>13</v>
      </c>
      <c r="BK60" s="292" t="s">
        <v>140</v>
      </c>
      <c r="BL60" s="182" t="str">
        <f>_xlfn.DISPIMG("ID_1B54D3B83AD54C18A08FEA64F2B37375",1)</f>
        <v>=DISPIMG("ID_1B54D3B83AD54C18A08FEA64F2B37375",1)</v>
      </c>
      <c r="BM60" s="297">
        <v>88</v>
      </c>
      <c r="BN60" s="328"/>
      <c r="BO60" s="255">
        <v>13</v>
      </c>
      <c r="BP60" s="292" t="s">
        <v>140</v>
      </c>
      <c r="BQ60" s="347"/>
      <c r="BR60" s="281"/>
      <c r="BS60" s="255">
        <v>13</v>
      </c>
      <c r="BT60" s="292" t="s">
        <v>140</v>
      </c>
      <c r="BU60" s="298"/>
      <c r="BV60" s="276"/>
      <c r="BW60" s="255">
        <v>13</v>
      </c>
      <c r="BX60" s="350" t="s">
        <v>140</v>
      </c>
      <c r="BY60" s="204" t="str">
        <f>_xlfn.DISPIMG("ID_836E779EEB1D49509E3C8477E1A54F89",1)</f>
        <v>=DISPIMG("ID_836E779EEB1D49509E3C8477E1A54F89",1)</v>
      </c>
      <c r="BZ60" s="276"/>
      <c r="CA60" s="255">
        <v>13</v>
      </c>
      <c r="CB60" s="292" t="s">
        <v>140</v>
      </c>
      <c r="CC60" s="21"/>
      <c r="CD60" s="276"/>
      <c r="CE60" s="329"/>
      <c r="CF60" s="330"/>
      <c r="CG60" s="331"/>
      <c r="CH60" s="276"/>
      <c r="CI60" s="328"/>
      <c r="CJ60" s="329"/>
      <c r="CK60" s="330"/>
      <c r="CL60" s="331"/>
      <c r="CM60" s="281"/>
      <c r="CN60" s="329"/>
      <c r="CO60" s="330"/>
      <c r="CP60" s="331"/>
      <c r="CQ60" s="276"/>
      <c r="CR60" s="276"/>
      <c r="CS60" s="276"/>
      <c r="CT60" s="276"/>
      <c r="CU60" s="276"/>
      <c r="CV60" s="276"/>
      <c r="CW60" s="276"/>
      <c r="CX60" s="276"/>
      <c r="CY60" s="276"/>
      <c r="CZ60" s="166"/>
      <c r="DA60" s="166"/>
      <c r="DB60" s="166"/>
      <c r="DC60" s="329"/>
      <c r="DD60" s="330"/>
      <c r="DE60" s="166"/>
      <c r="DF60" s="281"/>
      <c r="DG60" s="329"/>
      <c r="DH60" s="330"/>
      <c r="DI60" s="166"/>
      <c r="DJ60" s="166"/>
      <c r="DK60" s="166"/>
      <c r="DL60" s="276"/>
      <c r="DM60" s="276"/>
      <c r="DN60" s="276"/>
      <c r="DO60" s="276"/>
      <c r="DP60" s="276"/>
      <c r="DQ60" s="276"/>
      <c r="DR60" s="276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 s="166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</row>
    <row r="61" s="230" customFormat="1" ht="37" customHeight="1" spans="1:162">
      <c r="A61" s="325"/>
      <c r="B61" s="326"/>
      <c r="C61" s="333"/>
      <c r="D61" s="281"/>
      <c r="E61" s="325"/>
      <c r="F61" s="326"/>
      <c r="G61" s="332"/>
      <c r="H61" s="276"/>
      <c r="I61" s="255"/>
      <c r="J61" s="350" t="s">
        <v>39</v>
      </c>
      <c r="K61" s="377" t="s">
        <v>170</v>
      </c>
      <c r="L61" s="276"/>
      <c r="M61" s="276"/>
      <c r="N61" s="276"/>
      <c r="O61" s="276"/>
      <c r="P61" s="276"/>
      <c r="Q61" s="255"/>
      <c r="R61" s="292" t="s">
        <v>39</v>
      </c>
      <c r="S61" s="380" t="s">
        <v>264</v>
      </c>
      <c r="T61" s="316"/>
      <c r="U61" s="314"/>
      <c r="V61" s="328"/>
      <c r="W61" s="325"/>
      <c r="X61" s="326"/>
      <c r="Y61" s="333"/>
      <c r="Z61" s="281"/>
      <c r="AA61" s="325"/>
      <c r="AB61" s="326"/>
      <c r="AC61" s="332"/>
      <c r="AD61" s="276"/>
      <c r="AE61" s="276"/>
      <c r="AF61" s="255"/>
      <c r="AG61" s="350" t="s">
        <v>39</v>
      </c>
      <c r="AH61" s="375" t="s">
        <v>224</v>
      </c>
      <c r="AI61" s="276"/>
      <c r="AJ61" s="276"/>
      <c r="AK61" s="276"/>
      <c r="AL61" s="276"/>
      <c r="AM61" s="276"/>
      <c r="AN61" s="255"/>
      <c r="AO61" s="292" t="s">
        <v>39</v>
      </c>
      <c r="AP61" s="380" t="s">
        <v>264</v>
      </c>
      <c r="AQ61" s="297"/>
      <c r="AR61" s="328"/>
      <c r="AS61" s="325"/>
      <c r="AT61" s="326"/>
      <c r="AU61" s="333"/>
      <c r="AV61" s="281"/>
      <c r="AW61" s="325"/>
      <c r="AX61" s="326"/>
      <c r="AY61" s="332"/>
      <c r="AZ61" s="276"/>
      <c r="BA61" s="276"/>
      <c r="BB61" s="255"/>
      <c r="BC61" s="350" t="s">
        <v>39</v>
      </c>
      <c r="BD61" s="377" t="s">
        <v>170</v>
      </c>
      <c r="BE61" s="276"/>
      <c r="BF61" s="276"/>
      <c r="BG61" s="276"/>
      <c r="BH61" s="276"/>
      <c r="BI61" s="276"/>
      <c r="BJ61" s="255"/>
      <c r="BK61" s="292" t="s">
        <v>39</v>
      </c>
      <c r="BL61" s="381" t="s">
        <v>264</v>
      </c>
      <c r="BM61" s="297"/>
      <c r="BN61" s="328"/>
      <c r="BO61" s="255"/>
      <c r="BP61" s="292" t="s">
        <v>39</v>
      </c>
      <c r="BQ61" s="309"/>
      <c r="BR61" s="281"/>
      <c r="BS61" s="255"/>
      <c r="BT61" s="292" t="s">
        <v>39</v>
      </c>
      <c r="BU61" s="299"/>
      <c r="BV61" s="276"/>
      <c r="BW61" s="255"/>
      <c r="BX61" s="350" t="s">
        <v>39</v>
      </c>
      <c r="BY61" s="377" t="s">
        <v>170</v>
      </c>
      <c r="BZ61" s="276"/>
      <c r="CA61" s="255"/>
      <c r="CB61" s="292" t="s">
        <v>39</v>
      </c>
      <c r="CC61" s="48"/>
      <c r="CD61" s="276"/>
      <c r="CE61" s="329"/>
      <c r="CF61" s="330"/>
      <c r="CG61" s="155"/>
      <c r="CH61" s="276"/>
      <c r="CI61" s="328"/>
      <c r="CJ61" s="329"/>
      <c r="CK61" s="330"/>
      <c r="CL61" s="155"/>
      <c r="CM61" s="281"/>
      <c r="CN61" s="329"/>
      <c r="CO61" s="330"/>
      <c r="CP61" s="155"/>
      <c r="CQ61" s="276"/>
      <c r="CR61" s="276"/>
      <c r="CS61" s="276"/>
      <c r="CT61" s="276"/>
      <c r="CU61" s="276"/>
      <c r="CV61" s="276"/>
      <c r="CW61" s="276"/>
      <c r="CX61" s="276"/>
      <c r="CY61" s="276"/>
      <c r="CZ61" s="166"/>
      <c r="DA61" s="166"/>
      <c r="DB61" s="166"/>
      <c r="DC61" s="329"/>
      <c r="DD61" s="330"/>
      <c r="DE61" s="155"/>
      <c r="DF61" s="281"/>
      <c r="DG61" s="329"/>
      <c r="DH61" s="330"/>
      <c r="DI61" s="155"/>
      <c r="DJ61" s="166"/>
      <c r="DK61" s="166"/>
      <c r="DL61" s="276"/>
      <c r="DM61" s="276"/>
      <c r="DN61" s="276"/>
      <c r="DO61" s="276"/>
      <c r="DP61" s="276"/>
      <c r="DQ61" s="276"/>
      <c r="DR61" s="276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 s="166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</row>
    <row r="62" s="230" customFormat="1" ht="37" customHeight="1" spans="1:162">
      <c r="A62" s="325"/>
      <c r="B62" s="334"/>
      <c r="C62" s="336"/>
      <c r="D62" s="281"/>
      <c r="E62" s="325"/>
      <c r="F62" s="334"/>
      <c r="G62" s="335"/>
      <c r="H62" s="276"/>
      <c r="I62" s="255"/>
      <c r="J62" s="351" t="s">
        <v>147</v>
      </c>
      <c r="K62" s="192">
        <v>0</v>
      </c>
      <c r="L62" s="276"/>
      <c r="M62" s="276"/>
      <c r="N62" s="276"/>
      <c r="O62" s="276"/>
      <c r="P62" s="276"/>
      <c r="Q62" s="255"/>
      <c r="R62" s="300" t="s">
        <v>147</v>
      </c>
      <c r="S62" s="227" t="s">
        <v>269</v>
      </c>
      <c r="T62" s="316"/>
      <c r="U62" s="314"/>
      <c r="V62" s="328"/>
      <c r="W62" s="325"/>
      <c r="X62" s="334"/>
      <c r="Y62" s="336"/>
      <c r="Z62" s="281"/>
      <c r="AA62" s="325"/>
      <c r="AB62" s="334"/>
      <c r="AC62" s="335"/>
      <c r="AD62" s="276"/>
      <c r="AE62" s="276"/>
      <c r="AF62" s="255"/>
      <c r="AG62" s="351" t="s">
        <v>147</v>
      </c>
      <c r="AH62" s="55" t="s">
        <v>230</v>
      </c>
      <c r="AI62" s="276"/>
      <c r="AJ62" s="276"/>
      <c r="AK62" s="276"/>
      <c r="AL62" s="276"/>
      <c r="AM62" s="276"/>
      <c r="AN62" s="255"/>
      <c r="AO62" s="300" t="s">
        <v>147</v>
      </c>
      <c r="AP62" s="227" t="s">
        <v>270</v>
      </c>
      <c r="AQ62" s="297"/>
      <c r="AR62" s="328"/>
      <c r="AS62" s="325"/>
      <c r="AT62" s="334"/>
      <c r="AU62" s="336"/>
      <c r="AV62" s="281"/>
      <c r="AW62" s="325"/>
      <c r="AX62" s="334"/>
      <c r="AY62" s="335"/>
      <c r="AZ62" s="276"/>
      <c r="BA62" s="276"/>
      <c r="BB62" s="255"/>
      <c r="BC62" s="351" t="s">
        <v>147</v>
      </c>
      <c r="BD62" s="192">
        <v>0</v>
      </c>
      <c r="BE62" s="276"/>
      <c r="BF62" s="276"/>
      <c r="BG62" s="276"/>
      <c r="BH62" s="276"/>
      <c r="BI62" s="276"/>
      <c r="BJ62" s="255"/>
      <c r="BK62" s="300" t="s">
        <v>147</v>
      </c>
      <c r="BL62" s="352" t="s">
        <v>271</v>
      </c>
      <c r="BM62" s="297"/>
      <c r="BN62" s="328"/>
      <c r="BO62" s="255"/>
      <c r="BP62" s="300" t="s">
        <v>147</v>
      </c>
      <c r="BQ62" s="180"/>
      <c r="BR62" s="281"/>
      <c r="BS62" s="255"/>
      <c r="BT62" s="300" t="s">
        <v>147</v>
      </c>
      <c r="BU62" s="303"/>
      <c r="BV62" s="276"/>
      <c r="BW62" s="255"/>
      <c r="BX62" s="351" t="s">
        <v>147</v>
      </c>
      <c r="BY62" s="192">
        <v>0</v>
      </c>
      <c r="BZ62" s="276"/>
      <c r="CA62" s="255"/>
      <c r="CB62" s="300" t="s">
        <v>147</v>
      </c>
      <c r="CC62" s="143"/>
      <c r="CD62" s="276"/>
      <c r="CE62" s="329"/>
      <c r="CF62" s="166"/>
      <c r="CG62" s="338"/>
      <c r="CH62" s="276"/>
      <c r="CI62" s="328"/>
      <c r="CJ62" s="329"/>
      <c r="CK62" s="166"/>
      <c r="CL62" s="338"/>
      <c r="CM62" s="281"/>
      <c r="CN62" s="329"/>
      <c r="CO62" s="166"/>
      <c r="CP62" s="338"/>
      <c r="CQ62" s="276"/>
      <c r="CR62" s="276"/>
      <c r="CS62" s="276"/>
      <c r="CT62" s="276"/>
      <c r="CU62" s="276"/>
      <c r="CV62" s="276"/>
      <c r="CW62" s="276"/>
      <c r="CX62" s="276"/>
      <c r="CY62" s="276"/>
      <c r="CZ62" s="166"/>
      <c r="DA62" s="166"/>
      <c r="DB62" s="166"/>
      <c r="DC62" s="329"/>
      <c r="DD62" s="166"/>
      <c r="DE62" s="338"/>
      <c r="DF62" s="281"/>
      <c r="DG62" s="329"/>
      <c r="DH62" s="166"/>
      <c r="DI62" s="339"/>
      <c r="DJ62" s="166"/>
      <c r="DK62" s="166"/>
      <c r="DL62" s="276"/>
      <c r="DM62" s="276"/>
      <c r="DN62" s="276"/>
      <c r="DO62" s="276"/>
      <c r="DP62" s="276"/>
      <c r="DQ62" s="276"/>
      <c r="DR62" s="276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 s="166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</row>
    <row r="63" s="230" customFormat="1" ht="69" customHeight="1" spans="1:162">
      <c r="A63" s="325"/>
      <c r="B63" s="326"/>
      <c r="C63" s="346"/>
      <c r="D63" s="281"/>
      <c r="E63" s="325"/>
      <c r="F63" s="326"/>
      <c r="G63" s="327"/>
      <c r="H63" s="276"/>
      <c r="I63" s="255">
        <v>14</v>
      </c>
      <c r="J63" s="292" t="s">
        <v>140</v>
      </c>
      <c r="K63" s="44" t="str">
        <f>_xlfn.DISPIMG("ID_0B9FBC989D76416AAD17E32B6FB0C14B",1)</f>
        <v>=DISPIMG("ID_0B9FBC989D76416AAD17E32B6FB0C14B",1)</v>
      </c>
      <c r="L63" s="276"/>
      <c r="M63" s="276"/>
      <c r="N63" s="276"/>
      <c r="O63" s="276"/>
      <c r="P63" s="276"/>
      <c r="Q63" s="329"/>
      <c r="R63" s="330"/>
      <c r="S63" s="330"/>
      <c r="T63" s="276"/>
      <c r="V63" s="328"/>
      <c r="W63" s="325"/>
      <c r="X63" s="326"/>
      <c r="Y63" s="346"/>
      <c r="Z63" s="281"/>
      <c r="AA63" s="325"/>
      <c r="AB63" s="326"/>
      <c r="AC63" s="327"/>
      <c r="AD63" s="276"/>
      <c r="AE63" s="276"/>
      <c r="AF63" s="255">
        <v>14</v>
      </c>
      <c r="AG63" s="292" t="s">
        <v>140</v>
      </c>
      <c r="AH63" s="205" t="str">
        <f>_xlfn.DISPIMG("ID_B98E44B033674C4A8E1AFBEB509D6293",1)</f>
        <v>=DISPIMG("ID_B98E44B033674C4A8E1AFBEB509D6293",1)</v>
      </c>
      <c r="AI63" s="276"/>
      <c r="AJ63" s="276"/>
      <c r="AK63" s="276"/>
      <c r="AL63" s="276"/>
      <c r="AM63" s="276"/>
      <c r="AN63" s="329"/>
      <c r="AO63" s="330"/>
      <c r="AP63" s="330"/>
      <c r="AQ63" s="276"/>
      <c r="AR63" s="328"/>
      <c r="AS63" s="325"/>
      <c r="AT63" s="326"/>
      <c r="AU63" s="346"/>
      <c r="AV63" s="281"/>
      <c r="AW63" s="325"/>
      <c r="AX63" s="326"/>
      <c r="AY63" s="327"/>
      <c r="AZ63" s="276"/>
      <c r="BA63" s="276"/>
      <c r="BB63" s="255">
        <v>14</v>
      </c>
      <c r="BC63" s="292" t="s">
        <v>140</v>
      </c>
      <c r="BD63" s="44" t="str">
        <f>_xlfn.DISPIMG("ID_0B9FBC989D76416AAD17E32B6FB0C14B",1)</f>
        <v>=DISPIMG("ID_0B9FBC989D76416AAD17E32B6FB0C14B",1)</v>
      </c>
      <c r="BE63" s="276"/>
      <c r="BF63" s="276"/>
      <c r="BG63" s="276"/>
      <c r="BH63" s="276"/>
      <c r="BI63" s="276"/>
      <c r="BJ63" s="329"/>
      <c r="BK63" s="330"/>
      <c r="BL63" s="330"/>
      <c r="BM63" s="276"/>
      <c r="BN63" s="328"/>
      <c r="BO63" s="255"/>
      <c r="BP63" s="292"/>
      <c r="BQ63" s="347"/>
      <c r="BR63" s="281"/>
      <c r="BS63" s="255"/>
      <c r="BT63" s="292"/>
      <c r="BU63" s="298"/>
      <c r="BV63" s="276"/>
      <c r="BW63" s="255">
        <v>14</v>
      </c>
      <c r="BX63" s="292" t="s">
        <v>140</v>
      </c>
      <c r="BY63" s="204" t="str">
        <f>_xlfn.DISPIMG("ID_0B9FBC989D76416AAD17E32B6FB0C14B",1)</f>
        <v>=DISPIMG("ID_0B9FBC989D76416AAD17E32B6FB0C14B",1)</v>
      </c>
      <c r="BZ63" s="276"/>
      <c r="CA63" s="255"/>
      <c r="CB63" s="292"/>
      <c r="CC63" s="21"/>
      <c r="CD63" s="276"/>
      <c r="CE63" s="329"/>
      <c r="CF63" s="330"/>
      <c r="CG63" s="331"/>
      <c r="CH63" s="276"/>
      <c r="CI63" s="328"/>
      <c r="CJ63" s="329"/>
      <c r="CK63" s="330"/>
      <c r="CL63" s="331"/>
      <c r="CM63" s="281"/>
      <c r="CN63" s="329"/>
      <c r="CO63" s="330"/>
      <c r="CP63" s="331"/>
      <c r="CQ63" s="276"/>
      <c r="CR63" s="276"/>
      <c r="CS63" s="276"/>
      <c r="CT63" s="276"/>
      <c r="CU63" s="276"/>
      <c r="CV63" s="276"/>
      <c r="CW63" s="276"/>
      <c r="CX63" s="276"/>
      <c r="CY63" s="276"/>
      <c r="CZ63" s="166"/>
      <c r="DA63" s="166"/>
      <c r="DB63" s="166"/>
      <c r="DC63" s="329"/>
      <c r="DD63" s="330"/>
      <c r="DE63" s="166"/>
      <c r="DF63" s="281"/>
      <c r="DG63" s="329"/>
      <c r="DH63" s="330"/>
      <c r="DI63" s="166"/>
      <c r="DJ63" s="166"/>
      <c r="DK63" s="166"/>
      <c r="DL63" s="276"/>
      <c r="DM63" s="276"/>
      <c r="DN63" s="276"/>
      <c r="DO63" s="276"/>
      <c r="DP63" s="276"/>
      <c r="DQ63" s="276"/>
      <c r="DR63" s="276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 s="166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</row>
    <row r="64" s="230" customFormat="1" ht="37" customHeight="1" spans="1:162">
      <c r="A64" s="325"/>
      <c r="B64" s="326"/>
      <c r="C64" s="333"/>
      <c r="D64" s="281"/>
      <c r="E64" s="325"/>
      <c r="F64" s="326"/>
      <c r="G64" s="332"/>
      <c r="H64" s="276"/>
      <c r="I64" s="255"/>
      <c r="J64" s="292" t="s">
        <v>39</v>
      </c>
      <c r="K64" s="375" t="s">
        <v>224</v>
      </c>
      <c r="L64" s="276"/>
      <c r="M64" s="276"/>
      <c r="N64" s="276"/>
      <c r="O64" s="276"/>
      <c r="P64" s="276"/>
      <c r="Q64" s="329"/>
      <c r="R64" s="330"/>
      <c r="S64" s="330"/>
      <c r="T64" s="276"/>
      <c r="V64" s="328"/>
      <c r="W64" s="325"/>
      <c r="X64" s="326"/>
      <c r="Y64" s="333"/>
      <c r="Z64" s="281"/>
      <c r="AA64" s="325"/>
      <c r="AB64" s="326"/>
      <c r="AC64" s="332"/>
      <c r="AD64" s="276"/>
      <c r="AE64" s="276"/>
      <c r="AF64" s="255"/>
      <c r="AG64" s="292" t="s">
        <v>39</v>
      </c>
      <c r="AH64" s="377" t="s">
        <v>261</v>
      </c>
      <c r="AI64" s="276"/>
      <c r="AJ64" s="276"/>
      <c r="AK64" s="276"/>
      <c r="AL64" s="276"/>
      <c r="AM64" s="276"/>
      <c r="AN64" s="329"/>
      <c r="AO64" s="330"/>
      <c r="AP64" s="330"/>
      <c r="AQ64" s="276"/>
      <c r="AR64" s="328"/>
      <c r="AS64" s="325"/>
      <c r="AT64" s="326"/>
      <c r="AU64" s="333"/>
      <c r="AV64" s="281"/>
      <c r="AW64" s="325"/>
      <c r="AX64" s="326"/>
      <c r="AY64" s="332"/>
      <c r="AZ64" s="276"/>
      <c r="BA64" s="276"/>
      <c r="BB64" s="255"/>
      <c r="BC64" s="292" t="s">
        <v>39</v>
      </c>
      <c r="BD64" s="375" t="s">
        <v>224</v>
      </c>
      <c r="BE64" s="276"/>
      <c r="BF64" s="276"/>
      <c r="BG64" s="276"/>
      <c r="BH64" s="276"/>
      <c r="BI64" s="276"/>
      <c r="BJ64" s="329"/>
      <c r="BK64" s="330"/>
      <c r="BL64" s="330"/>
      <c r="BM64" s="276"/>
      <c r="BN64" s="328"/>
      <c r="BO64" s="255"/>
      <c r="BP64" s="292"/>
      <c r="BQ64" s="309"/>
      <c r="BR64" s="281"/>
      <c r="BS64" s="255"/>
      <c r="BT64" s="292"/>
      <c r="BU64" s="299"/>
      <c r="BV64" s="276"/>
      <c r="BW64" s="255"/>
      <c r="BX64" s="292" t="s">
        <v>39</v>
      </c>
      <c r="BY64" s="377" t="s">
        <v>224</v>
      </c>
      <c r="BZ64" s="276"/>
      <c r="CA64" s="255"/>
      <c r="CB64" s="292"/>
      <c r="CC64" s="48"/>
      <c r="CD64" s="276"/>
      <c r="CE64" s="329"/>
      <c r="CF64" s="330"/>
      <c r="CG64" s="155"/>
      <c r="CH64" s="276"/>
      <c r="CI64" s="328"/>
      <c r="CJ64" s="329"/>
      <c r="CK64" s="330"/>
      <c r="CL64" s="155"/>
      <c r="CM64" s="281"/>
      <c r="CN64" s="329"/>
      <c r="CO64" s="330"/>
      <c r="CP64" s="155"/>
      <c r="CQ64" s="276"/>
      <c r="CR64" s="276"/>
      <c r="CS64" s="276"/>
      <c r="CT64" s="276"/>
      <c r="CU64" s="276"/>
      <c r="CV64" s="276"/>
      <c r="CW64" s="276"/>
      <c r="CX64" s="276"/>
      <c r="CY64" s="276"/>
      <c r="CZ64" s="166"/>
      <c r="DA64" s="166"/>
      <c r="DB64" s="166"/>
      <c r="DC64" s="329"/>
      <c r="DD64" s="330"/>
      <c r="DE64" s="155"/>
      <c r="DF64" s="281"/>
      <c r="DG64" s="329"/>
      <c r="DH64" s="330"/>
      <c r="DI64" s="155"/>
      <c r="DJ64" s="166"/>
      <c r="DK64" s="166"/>
      <c r="DL64" s="276"/>
      <c r="DM64" s="276"/>
      <c r="DN64" s="276"/>
      <c r="DO64" s="276"/>
      <c r="DP64" s="276"/>
      <c r="DQ64" s="276"/>
      <c r="DR64" s="276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 s="166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</row>
    <row r="65" s="230" customFormat="1" ht="37" customHeight="1" spans="1:162">
      <c r="A65" s="325"/>
      <c r="B65" s="334"/>
      <c r="C65" s="336"/>
      <c r="D65" s="281"/>
      <c r="E65" s="325"/>
      <c r="F65" s="334"/>
      <c r="G65" s="335"/>
      <c r="H65" s="276"/>
      <c r="I65" s="255"/>
      <c r="J65" s="300" t="s">
        <v>147</v>
      </c>
      <c r="K65" s="147" t="s">
        <v>228</v>
      </c>
      <c r="L65" s="276"/>
      <c r="M65" s="276"/>
      <c r="N65" s="276"/>
      <c r="O65" s="276"/>
      <c r="P65" s="276"/>
      <c r="Q65" s="329"/>
      <c r="R65" s="166"/>
      <c r="S65" s="166"/>
      <c r="T65" s="276"/>
      <c r="V65" s="328"/>
      <c r="W65" s="325"/>
      <c r="X65" s="334"/>
      <c r="Y65" s="336"/>
      <c r="Z65" s="281"/>
      <c r="AA65" s="325"/>
      <c r="AB65" s="334"/>
      <c r="AC65" s="335"/>
      <c r="AD65" s="276"/>
      <c r="AE65" s="276"/>
      <c r="AF65" s="255"/>
      <c r="AG65" s="300" t="s">
        <v>147</v>
      </c>
      <c r="AH65" s="192">
        <v>0</v>
      </c>
      <c r="AI65" s="276"/>
      <c r="AJ65" s="276"/>
      <c r="AK65" s="276"/>
      <c r="AL65" s="276"/>
      <c r="AM65" s="276"/>
      <c r="AN65" s="329"/>
      <c r="AO65" s="166"/>
      <c r="AP65" s="166"/>
      <c r="AQ65" s="276"/>
      <c r="AR65" s="328"/>
      <c r="AS65" s="325"/>
      <c r="AT65" s="334"/>
      <c r="AU65" s="336"/>
      <c r="AV65" s="281"/>
      <c r="AW65" s="325"/>
      <c r="AX65" s="334"/>
      <c r="AY65" s="335"/>
      <c r="AZ65" s="276"/>
      <c r="BA65" s="276"/>
      <c r="BB65" s="255"/>
      <c r="BC65" s="300" t="s">
        <v>147</v>
      </c>
      <c r="BD65" s="55" t="s">
        <v>231</v>
      </c>
      <c r="BE65" s="276"/>
      <c r="BF65" s="276"/>
      <c r="BG65" s="276"/>
      <c r="BH65" s="276"/>
      <c r="BI65" s="276"/>
      <c r="BJ65" s="329"/>
      <c r="BK65" s="166"/>
      <c r="BL65" s="166"/>
      <c r="BM65" s="276"/>
      <c r="BN65" s="328"/>
      <c r="BO65" s="255"/>
      <c r="BP65" s="300"/>
      <c r="BQ65" s="180"/>
      <c r="BR65" s="281"/>
      <c r="BS65" s="255"/>
      <c r="BT65" s="300"/>
      <c r="BU65" s="303"/>
      <c r="BV65" s="276"/>
      <c r="BW65" s="255"/>
      <c r="BX65" s="300" t="s">
        <v>147</v>
      </c>
      <c r="BY65" s="192" t="s">
        <v>272</v>
      </c>
      <c r="BZ65" s="276"/>
      <c r="CA65" s="255"/>
      <c r="CB65" s="300"/>
      <c r="CC65" s="143"/>
      <c r="CD65" s="276"/>
      <c r="CE65" s="329"/>
      <c r="CF65" s="166"/>
      <c r="CG65" s="338"/>
      <c r="CH65" s="276"/>
      <c r="CI65" s="328"/>
      <c r="CJ65" s="329"/>
      <c r="CK65" s="166"/>
      <c r="CL65" s="338"/>
      <c r="CM65" s="281"/>
      <c r="CN65" s="329"/>
      <c r="CO65" s="166"/>
      <c r="CP65" s="338"/>
      <c r="CQ65" s="276"/>
      <c r="CR65" s="276"/>
      <c r="CS65" s="276"/>
      <c r="CT65" s="276"/>
      <c r="CU65" s="276"/>
      <c r="CV65" s="276"/>
      <c r="CW65" s="276"/>
      <c r="CX65" s="276"/>
      <c r="CY65" s="276"/>
      <c r="CZ65" s="166"/>
      <c r="DA65" s="166"/>
      <c r="DB65" s="166"/>
      <c r="DC65" s="329"/>
      <c r="DD65" s="166"/>
      <c r="DE65" s="338"/>
      <c r="DF65" s="281"/>
      <c r="DG65" s="329"/>
      <c r="DH65" s="166"/>
      <c r="DI65" s="339"/>
      <c r="DJ65" s="166"/>
      <c r="DK65" s="166"/>
      <c r="DL65" s="276"/>
      <c r="DM65" s="276"/>
      <c r="DN65" s="276"/>
      <c r="DO65" s="276"/>
      <c r="DP65" s="276"/>
      <c r="DQ65" s="276"/>
      <c r="DR65" s="276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 s="166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</row>
    <row r="66" s="230" customFormat="1" ht="69" customHeight="1" spans="1:162">
      <c r="A66" s="325"/>
      <c r="B66" s="326"/>
      <c r="C66" s="346"/>
      <c r="D66" s="281"/>
      <c r="E66" s="325"/>
      <c r="F66" s="326"/>
      <c r="G66" s="327"/>
      <c r="H66" s="276"/>
      <c r="I66" s="255">
        <v>15</v>
      </c>
      <c r="J66" s="292" t="s">
        <v>140</v>
      </c>
      <c r="K66" s="205" t="str">
        <f>_xlfn.DISPIMG("ID_B98E44B033674C4A8E1AFBEB509D6293",1)</f>
        <v>=DISPIMG("ID_B98E44B033674C4A8E1AFBEB509D6293",1)</v>
      </c>
      <c r="L66" s="276"/>
      <c r="M66" s="276"/>
      <c r="N66" s="276"/>
      <c r="O66" s="276"/>
      <c r="P66" s="276"/>
      <c r="Q66" s="329"/>
      <c r="R66" s="330"/>
      <c r="S66" s="330"/>
      <c r="T66" s="276"/>
      <c r="V66" s="328"/>
      <c r="W66" s="325"/>
      <c r="X66" s="326"/>
      <c r="Y66" s="346"/>
      <c r="Z66" s="281"/>
      <c r="AA66" s="325"/>
      <c r="AB66" s="326"/>
      <c r="AC66" s="327"/>
      <c r="AD66" s="276"/>
      <c r="AE66" s="276"/>
      <c r="AF66" s="255">
        <v>15</v>
      </c>
      <c r="AG66" s="292" t="s">
        <v>140</v>
      </c>
      <c r="AH66" t="str">
        <f>_xlfn.DISPIMG("ID_7E93B99009644F769BB0818F98A3702F",1)</f>
        <v>=DISPIMG("ID_7E93B99009644F769BB0818F98A3702F",1)</v>
      </c>
      <c r="AI66" s="276"/>
      <c r="AJ66" s="276"/>
      <c r="AK66" s="276"/>
      <c r="AL66" s="276"/>
      <c r="AM66" s="276"/>
      <c r="AN66" s="329"/>
      <c r="AO66" s="330"/>
      <c r="AP66" s="330"/>
      <c r="AQ66" s="276"/>
      <c r="AR66" s="328"/>
      <c r="AS66" s="325"/>
      <c r="AT66" s="326"/>
      <c r="AU66" s="346"/>
      <c r="AV66" s="281"/>
      <c r="AW66" s="325"/>
      <c r="AX66" s="326"/>
      <c r="AY66" s="327"/>
      <c r="AZ66" s="276"/>
      <c r="BA66" s="276"/>
      <c r="BB66" s="255">
        <v>15</v>
      </c>
      <c r="BC66" s="292" t="s">
        <v>140</v>
      </c>
      <c r="BD66" s="205" t="str">
        <f>_xlfn.DISPIMG("ID_B98E44B033674C4A8E1AFBEB509D6293",1)</f>
        <v>=DISPIMG("ID_B98E44B033674C4A8E1AFBEB509D6293",1)</v>
      </c>
      <c r="BE66" s="276"/>
      <c r="BF66" s="276"/>
      <c r="BG66" s="276"/>
      <c r="BH66" s="276"/>
      <c r="BI66" s="276"/>
      <c r="BJ66" s="329"/>
      <c r="BK66" s="330"/>
      <c r="BL66" s="330"/>
      <c r="BM66" s="276"/>
      <c r="BN66" s="328"/>
      <c r="BO66" s="255"/>
      <c r="BP66" s="292"/>
      <c r="BQ66" s="347"/>
      <c r="BR66" s="281"/>
      <c r="BS66" s="255"/>
      <c r="BT66" s="292"/>
      <c r="BU66" s="298"/>
      <c r="BV66" s="276"/>
      <c r="BW66" s="255">
        <v>15</v>
      </c>
      <c r="BX66" s="292" t="s">
        <v>140</v>
      </c>
      <c r="BY66" s="204" t="str">
        <f>_xlfn.DISPIMG("ID_B98E44B033674C4A8E1AFBEB509D6293",1)</f>
        <v>=DISPIMG("ID_B98E44B033674C4A8E1AFBEB509D6293",1)</v>
      </c>
      <c r="BZ66" s="276"/>
      <c r="CA66" s="255"/>
      <c r="CB66" s="292"/>
      <c r="CC66" s="21"/>
      <c r="CD66" s="276"/>
      <c r="CE66" s="329"/>
      <c r="CF66" s="330"/>
      <c r="CG66" s="331"/>
      <c r="CH66" s="276"/>
      <c r="CI66" s="328"/>
      <c r="CJ66" s="329"/>
      <c r="CK66" s="330"/>
      <c r="CL66" s="331"/>
      <c r="CM66" s="281"/>
      <c r="CN66" s="329"/>
      <c r="CO66" s="330"/>
      <c r="CP66" s="331"/>
      <c r="CQ66" s="276"/>
      <c r="CR66" s="276"/>
      <c r="CS66" s="276"/>
      <c r="CT66" s="276"/>
      <c r="CU66" s="276"/>
      <c r="CV66" s="276"/>
      <c r="CW66" s="276"/>
      <c r="CX66" s="276"/>
      <c r="CY66" s="276"/>
      <c r="CZ66" s="166"/>
      <c r="DA66" s="166"/>
      <c r="DB66" s="166"/>
      <c r="DC66" s="329"/>
      <c r="DD66" s="330"/>
      <c r="DE66" s="166"/>
      <c r="DF66" s="281"/>
      <c r="DG66" s="329"/>
      <c r="DH66" s="330"/>
      <c r="DI66" s="166"/>
      <c r="DJ66" s="166"/>
      <c r="DK66" s="166"/>
      <c r="DL66" s="276"/>
      <c r="DM66" s="276"/>
      <c r="DN66" s="276"/>
      <c r="DO66" s="276"/>
      <c r="DP66" s="276"/>
      <c r="DQ66" s="276"/>
      <c r="DR66" s="27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 s="1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</row>
    <row r="67" s="230" customFormat="1" ht="37" customHeight="1" spans="1:162">
      <c r="A67" s="325"/>
      <c r="B67" s="326"/>
      <c r="C67" s="333"/>
      <c r="D67" s="281"/>
      <c r="E67" s="325"/>
      <c r="F67" s="326"/>
      <c r="G67" s="332"/>
      <c r="H67" s="276"/>
      <c r="I67" s="255"/>
      <c r="J67" s="292" t="s">
        <v>39</v>
      </c>
      <c r="K67" s="377" t="s">
        <v>261</v>
      </c>
      <c r="L67" s="276"/>
      <c r="M67" s="276"/>
      <c r="N67" s="276"/>
      <c r="O67" s="276"/>
      <c r="P67" s="276"/>
      <c r="Q67" s="329"/>
      <c r="R67" s="330"/>
      <c r="S67" s="330"/>
      <c r="T67" s="276"/>
      <c r="V67" s="328"/>
      <c r="W67" s="325"/>
      <c r="X67" s="326"/>
      <c r="Y67" s="333"/>
      <c r="Z67" s="281"/>
      <c r="AA67" s="325"/>
      <c r="AB67" s="326"/>
      <c r="AC67" s="332"/>
      <c r="AD67" s="276"/>
      <c r="AE67" s="276"/>
      <c r="AF67" s="255"/>
      <c r="AG67" s="292" t="s">
        <v>39</v>
      </c>
      <c r="AH67" s="21" t="s">
        <v>237</v>
      </c>
      <c r="AI67" s="276"/>
      <c r="AJ67" s="276"/>
      <c r="AK67" s="276"/>
      <c r="AL67" s="276"/>
      <c r="AM67" s="276"/>
      <c r="AN67" s="329"/>
      <c r="AO67" s="330"/>
      <c r="AP67" s="330"/>
      <c r="AQ67" s="276"/>
      <c r="AR67" s="328"/>
      <c r="AS67" s="325"/>
      <c r="AT67" s="326"/>
      <c r="AU67" s="333"/>
      <c r="AV67" s="281"/>
      <c r="AW67" s="325"/>
      <c r="AX67" s="326"/>
      <c r="AY67" s="332"/>
      <c r="AZ67" s="276"/>
      <c r="BA67" s="276"/>
      <c r="BB67" s="255"/>
      <c r="BC67" s="292" t="s">
        <v>39</v>
      </c>
      <c r="BD67" s="377" t="s">
        <v>261</v>
      </c>
      <c r="BE67" s="276"/>
      <c r="BF67" s="276"/>
      <c r="BG67" s="276"/>
      <c r="BH67" s="276"/>
      <c r="BI67" s="276"/>
      <c r="BJ67" s="329"/>
      <c r="BK67" s="330"/>
      <c r="BL67" s="330"/>
      <c r="BM67" s="276"/>
      <c r="BN67" s="328"/>
      <c r="BO67" s="255"/>
      <c r="BP67" s="292"/>
      <c r="BQ67" s="309"/>
      <c r="BR67" s="281"/>
      <c r="BS67" s="255"/>
      <c r="BT67" s="292"/>
      <c r="BU67" s="299"/>
      <c r="BV67" s="276"/>
      <c r="BW67" s="255"/>
      <c r="BX67" s="292" t="s">
        <v>39</v>
      </c>
      <c r="BY67" s="377" t="s">
        <v>261</v>
      </c>
      <c r="BZ67" s="276"/>
      <c r="CA67" s="255"/>
      <c r="CB67" s="292"/>
      <c r="CC67" s="48"/>
      <c r="CD67" s="276"/>
      <c r="CE67" s="329"/>
      <c r="CF67" s="330"/>
      <c r="CG67" s="155"/>
      <c r="CH67" s="276"/>
      <c r="CI67" s="328"/>
      <c r="CJ67" s="329"/>
      <c r="CK67" s="330"/>
      <c r="CL67" s="155"/>
      <c r="CM67" s="281"/>
      <c r="CN67" s="329"/>
      <c r="CO67" s="330"/>
      <c r="CP67" s="155"/>
      <c r="CQ67" s="276"/>
      <c r="CR67" s="276"/>
      <c r="CS67" s="276"/>
      <c r="CT67" s="276"/>
      <c r="CU67" s="276"/>
      <c r="CV67" s="276"/>
      <c r="CW67" s="276"/>
      <c r="CX67" s="276"/>
      <c r="CY67" s="276"/>
      <c r="CZ67" s="166"/>
      <c r="DA67" s="166"/>
      <c r="DB67" s="166"/>
      <c r="DC67" s="329"/>
      <c r="DD67" s="330"/>
      <c r="DE67" s="155"/>
      <c r="DF67" s="281"/>
      <c r="DG67" s="329"/>
      <c r="DH67" s="330"/>
      <c r="DI67" s="155"/>
      <c r="DJ67" s="166"/>
      <c r="DK67" s="166"/>
      <c r="DL67" s="276"/>
      <c r="DM67" s="276"/>
      <c r="DN67" s="276"/>
      <c r="DO67" s="276"/>
      <c r="DP67" s="276"/>
      <c r="DQ67" s="276"/>
      <c r="DR67" s="276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 s="166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</row>
    <row r="68" s="230" customFormat="1" ht="37" customHeight="1" spans="1:162">
      <c r="A68" s="325"/>
      <c r="B68" s="334"/>
      <c r="C68" s="336"/>
      <c r="D68" s="281"/>
      <c r="E68" s="325"/>
      <c r="F68" s="334"/>
      <c r="G68" s="335"/>
      <c r="H68" s="276"/>
      <c r="I68" s="255"/>
      <c r="J68" s="300" t="s">
        <v>147</v>
      </c>
      <c r="K68" s="192">
        <v>0</v>
      </c>
      <c r="L68" s="276"/>
      <c r="M68" s="276"/>
      <c r="N68" s="276"/>
      <c r="O68" s="276"/>
      <c r="P68" s="276"/>
      <c r="Q68" s="329"/>
      <c r="R68" s="166"/>
      <c r="S68" s="166"/>
      <c r="T68" s="276"/>
      <c r="V68" s="328"/>
      <c r="W68" s="325"/>
      <c r="X68" s="334"/>
      <c r="Y68" s="336"/>
      <c r="Z68" s="281"/>
      <c r="AA68" s="325"/>
      <c r="AB68" s="334"/>
      <c r="AC68" s="335"/>
      <c r="AD68" s="276"/>
      <c r="AE68" s="276"/>
      <c r="AF68" s="255"/>
      <c r="AG68" s="300" t="s">
        <v>147</v>
      </c>
      <c r="AH68" s="143" t="s">
        <v>240</v>
      </c>
      <c r="AI68" s="276"/>
      <c r="AJ68" s="276"/>
      <c r="AK68" s="276"/>
      <c r="AL68" s="276"/>
      <c r="AM68" s="276"/>
      <c r="AN68" s="329"/>
      <c r="AO68" s="166"/>
      <c r="AP68" s="166"/>
      <c r="AQ68" s="276"/>
      <c r="AR68" s="328"/>
      <c r="AS68" s="325"/>
      <c r="AT68" s="334"/>
      <c r="AU68" s="336"/>
      <c r="AV68" s="281"/>
      <c r="AW68" s="325"/>
      <c r="AX68" s="334"/>
      <c r="AY68" s="335"/>
      <c r="AZ68" s="276"/>
      <c r="BA68" s="276"/>
      <c r="BB68" s="255"/>
      <c r="BC68" s="300" t="s">
        <v>147</v>
      </c>
      <c r="BD68" s="192">
        <v>0</v>
      </c>
      <c r="BE68" s="276"/>
      <c r="BF68" s="276"/>
      <c r="BG68" s="276"/>
      <c r="BH68" s="276"/>
      <c r="BI68" s="276"/>
      <c r="BJ68" s="329"/>
      <c r="BK68" s="166"/>
      <c r="BL68" s="166"/>
      <c r="BM68" s="276"/>
      <c r="BN68" s="328"/>
      <c r="BO68" s="255"/>
      <c r="BP68" s="300"/>
      <c r="BQ68" s="180"/>
      <c r="BR68" s="281"/>
      <c r="BS68" s="255"/>
      <c r="BT68" s="300"/>
      <c r="BU68" s="303"/>
      <c r="BV68" s="276"/>
      <c r="BW68" s="255"/>
      <c r="BX68" s="300" t="s">
        <v>147</v>
      </c>
      <c r="BY68" s="192">
        <v>0</v>
      </c>
      <c r="BZ68" s="276"/>
      <c r="CA68" s="255"/>
      <c r="CB68" s="300"/>
      <c r="CC68" s="143"/>
      <c r="CD68" s="276"/>
      <c r="CE68" s="329"/>
      <c r="CF68" s="166"/>
      <c r="CG68" s="338"/>
      <c r="CH68" s="276"/>
      <c r="CI68" s="328"/>
      <c r="CJ68" s="329"/>
      <c r="CK68" s="166"/>
      <c r="CL68" s="338"/>
      <c r="CM68" s="281"/>
      <c r="CN68" s="329"/>
      <c r="CO68" s="166"/>
      <c r="CP68" s="338"/>
      <c r="CQ68" s="276"/>
      <c r="CR68" s="276"/>
      <c r="CS68" s="276"/>
      <c r="CT68" s="276"/>
      <c r="CU68" s="276"/>
      <c r="CV68" s="276"/>
      <c r="CW68" s="276"/>
      <c r="CX68" s="276"/>
      <c r="CY68" s="276"/>
      <c r="CZ68" s="166"/>
      <c r="DA68" s="166"/>
      <c r="DB68" s="166"/>
      <c r="DC68" s="329"/>
      <c r="DD68" s="166"/>
      <c r="DE68" s="338"/>
      <c r="DF68" s="281"/>
      <c r="DG68" s="329"/>
      <c r="DH68" s="166"/>
      <c r="DI68" s="339"/>
      <c r="DJ68" s="166"/>
      <c r="DK68" s="166"/>
      <c r="DL68" s="276"/>
      <c r="DM68" s="276"/>
      <c r="DN68" s="276"/>
      <c r="DO68" s="276"/>
      <c r="DP68" s="276"/>
      <c r="DQ68" s="276"/>
      <c r="DR68" s="276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 s="166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</row>
    <row r="69" s="230" customFormat="1" ht="69" customHeight="1" spans="1:162">
      <c r="A69" s="325"/>
      <c r="B69" s="326"/>
      <c r="C69" s="346"/>
      <c r="D69" s="281"/>
      <c r="E69" s="325"/>
      <c r="F69" s="326"/>
      <c r="G69" s="327"/>
      <c r="H69" s="276"/>
      <c r="I69" s="255">
        <v>16</v>
      </c>
      <c r="J69" s="350" t="s">
        <v>140</v>
      </c>
      <c r="K69" s="295" t="str">
        <f>_xlfn.DISPIMG("ID_7E93B99009644F769BB0818F98A3702F",1)</f>
        <v>=DISPIMG("ID_7E93B99009644F769BB0818F98A3702F",1)</v>
      </c>
      <c r="L69" s="276"/>
      <c r="M69" s="276"/>
      <c r="N69" s="276"/>
      <c r="O69" s="276"/>
      <c r="P69" s="276"/>
      <c r="Q69" s="329"/>
      <c r="R69" s="330"/>
      <c r="S69" s="330"/>
      <c r="T69" s="276"/>
      <c r="V69" s="328"/>
      <c r="W69" s="325"/>
      <c r="X69" s="326"/>
      <c r="Y69" s="346"/>
      <c r="Z69" s="281"/>
      <c r="AA69" s="325"/>
      <c r="AB69" s="326"/>
      <c r="AC69" s="327"/>
      <c r="AD69" s="276"/>
      <c r="AE69" s="276"/>
      <c r="AF69" s="255">
        <v>16</v>
      </c>
      <c r="AG69" s="350" t="s">
        <v>140</v>
      </c>
      <c r="AH69" s="144" t="str">
        <f>_xlfn.DISPIMG("ID_57BA7E295B624CC1B9196CDE6DF177B8",1)</f>
        <v>=DISPIMG("ID_57BA7E295B624CC1B9196CDE6DF177B8",1)</v>
      </c>
      <c r="AI69" s="276"/>
      <c r="AJ69" s="276"/>
      <c r="AK69" s="276"/>
      <c r="AL69" s="276"/>
      <c r="AM69" s="276"/>
      <c r="AN69" s="329"/>
      <c r="AO69" s="330"/>
      <c r="AP69" s="330"/>
      <c r="AQ69" s="276"/>
      <c r="AR69" s="328"/>
      <c r="AS69" s="325"/>
      <c r="AT69" s="326"/>
      <c r="AU69" s="346"/>
      <c r="AV69" s="281"/>
      <c r="AW69" s="325"/>
      <c r="AX69" s="326"/>
      <c r="AY69" s="327"/>
      <c r="AZ69" s="276"/>
      <c r="BA69" s="276"/>
      <c r="BB69" s="255">
        <v>16</v>
      </c>
      <c r="BC69" s="350" t="s">
        <v>140</v>
      </c>
      <c r="BD69" s="141" t="str">
        <f>_xlfn.DISPIMG("ID_7E93B99009644F769BB0818F98A3702F",1)</f>
        <v>=DISPIMG("ID_7E93B99009644F769BB0818F98A3702F",1)</v>
      </c>
      <c r="BE69" s="276"/>
      <c r="BF69" s="276"/>
      <c r="BG69" s="276"/>
      <c r="BH69" s="276"/>
      <c r="BI69" s="276"/>
      <c r="BJ69" s="329"/>
      <c r="BK69" s="330"/>
      <c r="BL69" s="330"/>
      <c r="BM69" s="276"/>
      <c r="BN69" s="328"/>
      <c r="BO69" s="255"/>
      <c r="BP69" s="292"/>
      <c r="BQ69" s="347"/>
      <c r="BR69" s="281"/>
      <c r="BS69" s="255"/>
      <c r="BT69" s="292"/>
      <c r="BU69" s="298"/>
      <c r="BV69" s="276"/>
      <c r="BW69" s="255">
        <v>16</v>
      </c>
      <c r="BX69" s="350" t="s">
        <v>140</v>
      </c>
      <c r="BY69" s="186" t="str">
        <f>_xlfn.DISPIMG("ID_7E93B99009644F769BB0818F98A3702F",1)</f>
        <v>=DISPIMG("ID_7E93B99009644F769BB0818F98A3702F",1)</v>
      </c>
      <c r="BZ69" s="276"/>
      <c r="CA69" s="255"/>
      <c r="CB69" s="292"/>
      <c r="CC69" s="21"/>
      <c r="CD69" s="276"/>
      <c r="CE69" s="329"/>
      <c r="CF69" s="330"/>
      <c r="CG69" s="331"/>
      <c r="CH69" s="276"/>
      <c r="CI69" s="328"/>
      <c r="CJ69" s="329"/>
      <c r="CK69" s="330"/>
      <c r="CL69" s="331"/>
      <c r="CM69" s="281"/>
      <c r="CN69" s="329"/>
      <c r="CO69" s="330"/>
      <c r="CP69" s="331"/>
      <c r="CQ69" s="276"/>
      <c r="CR69" s="276"/>
      <c r="CS69" s="276"/>
      <c r="CT69" s="276"/>
      <c r="CU69" s="276"/>
      <c r="CV69" s="276"/>
      <c r="CW69" s="276"/>
      <c r="CX69" s="276"/>
      <c r="CY69" s="276"/>
      <c r="CZ69" s="166"/>
      <c r="DA69" s="166"/>
      <c r="DB69" s="166"/>
      <c r="DC69" s="329"/>
      <c r="DD69" s="330"/>
      <c r="DE69" s="166"/>
      <c r="DF69" s="281"/>
      <c r="DG69" s="329"/>
      <c r="DH69" s="330"/>
      <c r="DI69" s="166"/>
      <c r="DJ69" s="166"/>
      <c r="DK69" s="166"/>
      <c r="DL69" s="276"/>
      <c r="DM69" s="276"/>
      <c r="DN69" s="276"/>
      <c r="DO69" s="276"/>
      <c r="DP69" s="276"/>
      <c r="DQ69" s="276"/>
      <c r="DR69" s="276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 s="166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</row>
    <row r="70" s="230" customFormat="1" ht="37" customHeight="1" spans="1:162">
      <c r="A70" s="325"/>
      <c r="B70" s="326"/>
      <c r="C70" s="333"/>
      <c r="D70" s="281"/>
      <c r="E70" s="325"/>
      <c r="F70" s="326"/>
      <c r="G70" s="332"/>
      <c r="H70" s="276"/>
      <c r="I70" s="255"/>
      <c r="J70" s="350" t="s">
        <v>39</v>
      </c>
      <c r="K70" s="21" t="s">
        <v>237</v>
      </c>
      <c r="L70" s="276"/>
      <c r="M70" s="276"/>
      <c r="N70" s="276"/>
      <c r="O70" s="276"/>
      <c r="P70" s="276"/>
      <c r="Q70" s="329"/>
      <c r="R70" s="330"/>
      <c r="S70" s="330"/>
      <c r="T70" s="276"/>
      <c r="V70" s="328"/>
      <c r="W70" s="325"/>
      <c r="X70" s="326"/>
      <c r="Y70" s="333"/>
      <c r="Z70" s="281"/>
      <c r="AA70" s="325"/>
      <c r="AB70" s="326"/>
      <c r="AC70" s="332"/>
      <c r="AD70" s="276"/>
      <c r="AE70" s="276"/>
      <c r="AF70" s="255"/>
      <c r="AG70" s="350" t="s">
        <v>39</v>
      </c>
      <c r="AH70" s="21" t="s">
        <v>247</v>
      </c>
      <c r="AI70" s="276"/>
      <c r="AJ70" s="276"/>
      <c r="AK70" s="276"/>
      <c r="AL70" s="276"/>
      <c r="AM70" s="276"/>
      <c r="AN70" s="329"/>
      <c r="AO70" s="330"/>
      <c r="AP70" s="330"/>
      <c r="AQ70" s="276"/>
      <c r="AR70" s="328"/>
      <c r="AS70" s="325"/>
      <c r="AT70" s="326"/>
      <c r="AU70" s="333"/>
      <c r="AV70" s="281"/>
      <c r="AW70" s="325"/>
      <c r="AX70" s="326"/>
      <c r="AY70" s="332"/>
      <c r="AZ70" s="276"/>
      <c r="BA70" s="276"/>
      <c r="BB70" s="255"/>
      <c r="BC70" s="350" t="s">
        <v>39</v>
      </c>
      <c r="BD70" s="21" t="s">
        <v>237</v>
      </c>
      <c r="BE70" s="276"/>
      <c r="BF70" s="276"/>
      <c r="BG70" s="276"/>
      <c r="BH70" s="276"/>
      <c r="BI70" s="276"/>
      <c r="BJ70" s="329"/>
      <c r="BK70" s="330"/>
      <c r="BL70" s="330"/>
      <c r="BM70" s="276"/>
      <c r="BN70" s="328"/>
      <c r="BO70" s="255"/>
      <c r="BP70" s="292"/>
      <c r="BQ70" s="309"/>
      <c r="BR70" s="281"/>
      <c r="BS70" s="255"/>
      <c r="BT70" s="292"/>
      <c r="BU70" s="299"/>
      <c r="BV70" s="276"/>
      <c r="BW70" s="255"/>
      <c r="BX70" s="350" t="s">
        <v>39</v>
      </c>
      <c r="BY70" s="192" t="s">
        <v>237</v>
      </c>
      <c r="BZ70" s="276"/>
      <c r="CA70" s="255"/>
      <c r="CB70" s="292"/>
      <c r="CC70" s="48"/>
      <c r="CD70" s="276"/>
      <c r="CE70" s="329"/>
      <c r="CF70" s="330"/>
      <c r="CG70" s="155"/>
      <c r="CH70" s="276"/>
      <c r="CI70" s="328"/>
      <c r="CJ70" s="329"/>
      <c r="CK70" s="330"/>
      <c r="CL70" s="155"/>
      <c r="CM70" s="281"/>
      <c r="CN70" s="329"/>
      <c r="CO70" s="330"/>
      <c r="CP70" s="155"/>
      <c r="CQ70" s="276"/>
      <c r="CR70" s="276"/>
      <c r="CS70" s="276"/>
      <c r="CT70" s="276"/>
      <c r="CU70" s="276"/>
      <c r="CV70" s="276"/>
      <c r="CW70" s="276"/>
      <c r="CX70" s="276"/>
      <c r="CY70" s="276"/>
      <c r="CZ70" s="166"/>
      <c r="DA70" s="166"/>
      <c r="DB70" s="166"/>
      <c r="DC70" s="329"/>
      <c r="DD70" s="330"/>
      <c r="DE70" s="155"/>
      <c r="DF70" s="281"/>
      <c r="DG70" s="329"/>
      <c r="DH70" s="330"/>
      <c r="DI70" s="155"/>
      <c r="DJ70" s="166"/>
      <c r="DK70" s="166"/>
      <c r="DL70" s="276"/>
      <c r="DM70" s="276"/>
      <c r="DN70" s="276"/>
      <c r="DO70" s="276"/>
      <c r="DP70" s="276"/>
      <c r="DQ70" s="276"/>
      <c r="DR70" s="276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 s="166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</row>
    <row r="71" s="230" customFormat="1" ht="37" customHeight="1" spans="1:162">
      <c r="A71" s="325"/>
      <c r="B71" s="334"/>
      <c r="C71" s="336"/>
      <c r="D71" s="281"/>
      <c r="E71" s="325"/>
      <c r="F71" s="334"/>
      <c r="G71" s="335"/>
      <c r="H71" s="276"/>
      <c r="I71" s="255"/>
      <c r="J71" s="351" t="s">
        <v>147</v>
      </c>
      <c r="K71" s="228" t="s">
        <v>239</v>
      </c>
      <c r="L71" s="276"/>
      <c r="M71" s="276"/>
      <c r="N71" s="276"/>
      <c r="O71" s="276"/>
      <c r="P71" s="276"/>
      <c r="Q71" s="329"/>
      <c r="R71" s="166"/>
      <c r="S71" s="166"/>
      <c r="T71" s="276"/>
      <c r="V71" s="328"/>
      <c r="W71" s="325"/>
      <c r="X71" s="334"/>
      <c r="Y71" s="336"/>
      <c r="Z71" s="281"/>
      <c r="AA71" s="325"/>
      <c r="AB71" s="334"/>
      <c r="AC71" s="335"/>
      <c r="AD71" s="276"/>
      <c r="AE71" s="276"/>
      <c r="AF71" s="255"/>
      <c r="AG71" s="351" t="s">
        <v>147</v>
      </c>
      <c r="AH71" s="143" t="s">
        <v>273</v>
      </c>
      <c r="AI71" s="276"/>
      <c r="AJ71" s="276"/>
      <c r="AK71" s="276"/>
      <c r="AL71" s="276"/>
      <c r="AM71" s="276"/>
      <c r="AN71" s="329"/>
      <c r="AO71" s="166"/>
      <c r="AP71" s="166"/>
      <c r="AQ71" s="276"/>
      <c r="AR71" s="328"/>
      <c r="AS71" s="325"/>
      <c r="AT71" s="334"/>
      <c r="AU71" s="336"/>
      <c r="AV71" s="281"/>
      <c r="AW71" s="325"/>
      <c r="AX71" s="334"/>
      <c r="AY71" s="335"/>
      <c r="AZ71" s="276"/>
      <c r="BA71" s="276"/>
      <c r="BB71" s="255"/>
      <c r="BC71" s="351" t="s">
        <v>147</v>
      </c>
      <c r="BD71" s="143" t="s">
        <v>242</v>
      </c>
      <c r="BE71" s="276"/>
      <c r="BF71" s="276"/>
      <c r="BG71" s="276"/>
      <c r="BH71" s="276"/>
      <c r="BI71" s="276"/>
      <c r="BJ71" s="329"/>
      <c r="BK71" s="166"/>
      <c r="BL71" s="166"/>
      <c r="BM71" s="276"/>
      <c r="BN71" s="328"/>
      <c r="BO71" s="255"/>
      <c r="BP71" s="300"/>
      <c r="BQ71" s="180"/>
      <c r="BR71" s="281"/>
      <c r="BS71" s="255"/>
      <c r="BT71" s="300"/>
      <c r="BU71" s="303"/>
      <c r="BV71" s="276"/>
      <c r="BW71" s="255"/>
      <c r="BX71" s="351" t="s">
        <v>147</v>
      </c>
      <c r="BY71" s="353" t="s">
        <v>274</v>
      </c>
      <c r="BZ71" s="276"/>
      <c r="CA71" s="255"/>
      <c r="CB71" s="300"/>
      <c r="CC71" s="143"/>
      <c r="CD71" s="276"/>
      <c r="CE71" s="329"/>
      <c r="CF71" s="166"/>
      <c r="CG71" s="338"/>
      <c r="CH71" s="276"/>
      <c r="CI71" s="328"/>
      <c r="CJ71" s="329"/>
      <c r="CK71" s="166"/>
      <c r="CL71" s="338"/>
      <c r="CM71" s="281"/>
      <c r="CN71" s="329"/>
      <c r="CO71" s="166"/>
      <c r="CP71" s="338"/>
      <c r="CQ71" s="276"/>
      <c r="CR71" s="276"/>
      <c r="CS71" s="276"/>
      <c r="CT71" s="276"/>
      <c r="CU71" s="276"/>
      <c r="CV71" s="276"/>
      <c r="CW71" s="276"/>
      <c r="CX71" s="276"/>
      <c r="CY71" s="276"/>
      <c r="CZ71" s="166"/>
      <c r="DA71" s="166"/>
      <c r="DB71" s="166"/>
      <c r="DC71" s="329"/>
      <c r="DD71" s="166"/>
      <c r="DE71" s="338"/>
      <c r="DF71" s="281"/>
      <c r="DG71" s="329"/>
      <c r="DH71" s="166"/>
      <c r="DI71" s="339"/>
      <c r="DJ71" s="166"/>
      <c r="DK71" s="166"/>
      <c r="DL71" s="276"/>
      <c r="DM71" s="276"/>
      <c r="DN71" s="276"/>
      <c r="DO71" s="276"/>
      <c r="DP71" s="276"/>
      <c r="DQ71" s="276"/>
      <c r="DR71" s="276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 s="166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</row>
    <row r="72" s="230" customFormat="1" ht="69" customHeight="1" spans="1:162">
      <c r="A72" s="325"/>
      <c r="B72" s="326"/>
      <c r="C72" s="346"/>
      <c r="D72" s="281"/>
      <c r="E72" s="325"/>
      <c r="F72" s="326"/>
      <c r="G72" s="327"/>
      <c r="H72" s="276"/>
      <c r="I72" s="255">
        <v>17</v>
      </c>
      <c r="J72" s="292" t="s">
        <v>140</v>
      </c>
      <c r="K72" s="144" t="str">
        <f>_xlfn.DISPIMG("ID_57BA7E295B624CC1B9196CDE6DF177B8",1)</f>
        <v>=DISPIMG("ID_57BA7E295B624CC1B9196CDE6DF177B8",1)</v>
      </c>
      <c r="L72" s="276"/>
      <c r="M72" s="276"/>
      <c r="N72" s="276"/>
      <c r="O72" s="276"/>
      <c r="P72" s="276"/>
      <c r="Q72" s="329"/>
      <c r="R72" s="330"/>
      <c r="S72" s="330"/>
      <c r="T72" s="276"/>
      <c r="V72" s="328"/>
      <c r="W72" s="325"/>
      <c r="X72" s="326"/>
      <c r="Y72" s="346"/>
      <c r="Z72" s="281"/>
      <c r="AA72" s="325"/>
      <c r="AB72" s="326"/>
      <c r="AC72" s="327"/>
      <c r="AD72" s="276"/>
      <c r="AE72" s="276"/>
      <c r="AF72" s="255">
        <v>17</v>
      </c>
      <c r="AG72" s="292" t="s">
        <v>140</v>
      </c>
      <c r="AH72" s="210" t="str">
        <f>_xlfn.DISPIMG("ID_8AA8322826C14063B92DDC46DFA4E7B5",1)</f>
        <v>=DISPIMG("ID_8AA8322826C14063B92DDC46DFA4E7B5",1)</v>
      </c>
      <c r="AI72" s="276"/>
      <c r="AJ72" s="276"/>
      <c r="AK72" s="276"/>
      <c r="AL72" s="276"/>
      <c r="AM72" s="276"/>
      <c r="AN72" s="329"/>
      <c r="AO72" s="330"/>
      <c r="AP72" s="330"/>
      <c r="AQ72" s="276"/>
      <c r="AR72" s="328"/>
      <c r="AS72" s="325"/>
      <c r="AT72" s="326"/>
      <c r="AU72" s="346"/>
      <c r="AV72" s="281"/>
      <c r="AW72" s="325"/>
      <c r="AX72" s="326"/>
      <c r="AY72" s="327"/>
      <c r="AZ72" s="276"/>
      <c r="BA72" s="276"/>
      <c r="BB72" s="255">
        <v>17</v>
      </c>
      <c r="BC72" s="292" t="s">
        <v>140</v>
      </c>
      <c r="BD72" s="144" t="str">
        <f>_xlfn.DISPIMG("ID_57BA7E295B624CC1B9196CDE6DF177B8",1)</f>
        <v>=DISPIMG("ID_57BA7E295B624CC1B9196CDE6DF177B8",1)</v>
      </c>
      <c r="BE72" s="276"/>
      <c r="BF72" s="276"/>
      <c r="BG72" s="276"/>
      <c r="BH72" s="276"/>
      <c r="BI72" s="276"/>
      <c r="BJ72" s="329"/>
      <c r="BK72" s="330"/>
      <c r="BL72" s="330"/>
      <c r="BM72" s="276"/>
      <c r="BN72" s="328"/>
      <c r="BO72" s="255"/>
      <c r="BP72" s="292"/>
      <c r="BQ72" s="347"/>
      <c r="BR72" s="281"/>
      <c r="BS72" s="255"/>
      <c r="BT72" s="292"/>
      <c r="BU72" s="298"/>
      <c r="BV72" s="276"/>
      <c r="BW72" s="255">
        <v>17</v>
      </c>
      <c r="BX72" s="292" t="s">
        <v>140</v>
      </c>
      <c r="BY72" s="186" t="str">
        <f>_xlfn.DISPIMG("ID_8AA8322826C14063B92DDC46DFA4E7B5",1)</f>
        <v>=DISPIMG("ID_8AA8322826C14063B92DDC46DFA4E7B5",1)</v>
      </c>
      <c r="BZ72" s="276"/>
      <c r="CA72" s="255"/>
      <c r="CB72" s="292"/>
      <c r="CC72" s="21"/>
      <c r="CD72" s="276"/>
      <c r="CE72" s="329"/>
      <c r="CF72" s="330"/>
      <c r="CG72" s="331"/>
      <c r="CH72" s="276"/>
      <c r="CI72" s="328"/>
      <c r="CJ72" s="329"/>
      <c r="CK72" s="330"/>
      <c r="CL72" s="331"/>
      <c r="CM72" s="281"/>
      <c r="CN72" s="329"/>
      <c r="CO72" s="330"/>
      <c r="CP72" s="331"/>
      <c r="CQ72" s="276"/>
      <c r="CR72" s="276"/>
      <c r="CS72" s="276"/>
      <c r="CT72" s="276"/>
      <c r="CU72" s="276"/>
      <c r="CV72" s="276"/>
      <c r="CW72" s="276"/>
      <c r="CX72" s="276"/>
      <c r="CY72" s="276"/>
      <c r="CZ72" s="166"/>
      <c r="DA72" s="166"/>
      <c r="DB72" s="166"/>
      <c r="DC72" s="329"/>
      <c r="DD72" s="330"/>
      <c r="DE72" s="166"/>
      <c r="DF72" s="281"/>
      <c r="DG72" s="329"/>
      <c r="DH72" s="330"/>
      <c r="DI72" s="166"/>
      <c r="DJ72" s="166"/>
      <c r="DK72" s="166"/>
      <c r="DL72" s="276"/>
      <c r="DM72" s="276"/>
      <c r="DN72" s="276"/>
      <c r="DO72" s="276"/>
      <c r="DP72" s="276"/>
      <c r="DQ72" s="276"/>
      <c r="DR72" s="276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 s="166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</row>
    <row r="73" s="230" customFormat="1" ht="37" customHeight="1" spans="1:162">
      <c r="A73" s="325"/>
      <c r="B73" s="326"/>
      <c r="C73" s="333"/>
      <c r="D73" s="281"/>
      <c r="E73" s="325"/>
      <c r="F73" s="326"/>
      <c r="G73" s="332"/>
      <c r="H73" s="276"/>
      <c r="I73" s="255"/>
      <c r="J73" s="292" t="s">
        <v>39</v>
      </c>
      <c r="K73" s="21" t="s">
        <v>247</v>
      </c>
      <c r="L73" s="276"/>
      <c r="M73" s="276"/>
      <c r="N73" s="276"/>
      <c r="O73" s="276"/>
      <c r="P73" s="276"/>
      <c r="Q73" s="329"/>
      <c r="R73" s="330"/>
      <c r="S73" s="330"/>
      <c r="T73" s="276"/>
      <c r="V73" s="328"/>
      <c r="W73" s="325"/>
      <c r="X73" s="326"/>
      <c r="Y73" s="333"/>
      <c r="Z73" s="281"/>
      <c r="AA73" s="325"/>
      <c r="AB73" s="326"/>
      <c r="AC73" s="332"/>
      <c r="AD73" s="276"/>
      <c r="AE73" s="276"/>
      <c r="AF73" s="255"/>
      <c r="AG73" s="292" t="s">
        <v>39</v>
      </c>
      <c r="AH73" s="377" t="s">
        <v>256</v>
      </c>
      <c r="AI73" s="276"/>
      <c r="AJ73" s="276"/>
      <c r="AK73" s="276"/>
      <c r="AL73" s="276"/>
      <c r="AM73" s="276"/>
      <c r="AN73" s="329"/>
      <c r="AO73" s="330"/>
      <c r="AP73" s="330"/>
      <c r="AQ73" s="276"/>
      <c r="AR73" s="328"/>
      <c r="AS73" s="325"/>
      <c r="AT73" s="326"/>
      <c r="AU73" s="333"/>
      <c r="AV73" s="281"/>
      <c r="AW73" s="325"/>
      <c r="AX73" s="326"/>
      <c r="AY73" s="332"/>
      <c r="AZ73" s="276"/>
      <c r="BA73" s="276"/>
      <c r="BB73" s="255"/>
      <c r="BC73" s="292" t="s">
        <v>39</v>
      </c>
      <c r="BD73" s="21" t="s">
        <v>247</v>
      </c>
      <c r="BE73" s="276"/>
      <c r="BF73" s="276"/>
      <c r="BG73" s="276"/>
      <c r="BH73" s="276"/>
      <c r="BI73" s="276"/>
      <c r="BJ73" s="329"/>
      <c r="BK73" s="330"/>
      <c r="BL73" s="330"/>
      <c r="BM73" s="276"/>
      <c r="BN73" s="328"/>
      <c r="BO73" s="255"/>
      <c r="BP73" s="292"/>
      <c r="BQ73" s="309"/>
      <c r="BR73" s="281"/>
      <c r="BS73" s="255"/>
      <c r="BT73" s="292"/>
      <c r="BU73" s="299"/>
      <c r="BV73" s="276"/>
      <c r="BW73" s="255"/>
      <c r="BX73" s="292" t="s">
        <v>39</v>
      </c>
      <c r="BY73" s="382" t="s">
        <v>256</v>
      </c>
      <c r="BZ73" s="276"/>
      <c r="CA73" s="255"/>
      <c r="CB73" s="292"/>
      <c r="CC73" s="48"/>
      <c r="CD73" s="276"/>
      <c r="CE73" s="329"/>
      <c r="CF73" s="330"/>
      <c r="CG73" s="155"/>
      <c r="CH73" s="276"/>
      <c r="CI73" s="328"/>
      <c r="CJ73" s="329"/>
      <c r="CK73" s="330"/>
      <c r="CL73" s="155"/>
      <c r="CM73" s="281"/>
      <c r="CN73" s="329"/>
      <c r="CO73" s="330"/>
      <c r="CP73" s="155"/>
      <c r="CQ73" s="276"/>
      <c r="CR73" s="276"/>
      <c r="CS73" s="276"/>
      <c r="CT73" s="276"/>
      <c r="CU73" s="276"/>
      <c r="CV73" s="276"/>
      <c r="CW73" s="276"/>
      <c r="CX73" s="276"/>
      <c r="CY73" s="276"/>
      <c r="CZ73" s="166"/>
      <c r="DA73" s="166"/>
      <c r="DB73" s="166"/>
      <c r="DC73" s="329"/>
      <c r="DD73" s="330"/>
      <c r="DE73" s="155"/>
      <c r="DF73" s="281"/>
      <c r="DG73" s="329"/>
      <c r="DH73" s="330"/>
      <c r="DI73" s="155"/>
      <c r="DJ73" s="166"/>
      <c r="DK73" s="166"/>
      <c r="DL73" s="276"/>
      <c r="DM73" s="276"/>
      <c r="DN73" s="276"/>
      <c r="DO73" s="276"/>
      <c r="DP73" s="276"/>
      <c r="DQ73" s="276"/>
      <c r="DR73" s="276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 s="166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</row>
    <row r="74" s="230" customFormat="1" ht="37" customHeight="1" spans="1:162">
      <c r="A74" s="325"/>
      <c r="B74" s="334"/>
      <c r="C74" s="336"/>
      <c r="D74" s="281"/>
      <c r="E74" s="325"/>
      <c r="F74" s="334"/>
      <c r="G74" s="335"/>
      <c r="H74" s="276"/>
      <c r="I74" s="255"/>
      <c r="J74" s="300" t="s">
        <v>147</v>
      </c>
      <c r="K74" s="228" t="s">
        <v>250</v>
      </c>
      <c r="L74" s="276"/>
      <c r="M74" s="276"/>
      <c r="N74" s="276"/>
      <c r="O74" s="276"/>
      <c r="P74" s="276"/>
      <c r="Q74" s="329"/>
      <c r="R74" s="166"/>
      <c r="S74" s="166"/>
      <c r="T74" s="276"/>
      <c r="V74" s="328"/>
      <c r="W74" s="325"/>
      <c r="X74" s="334"/>
      <c r="Y74" s="336"/>
      <c r="Z74" s="281"/>
      <c r="AA74" s="325"/>
      <c r="AB74" s="334"/>
      <c r="AC74" s="335"/>
      <c r="AD74" s="276"/>
      <c r="AE74" s="276"/>
      <c r="AF74" s="255"/>
      <c r="AG74" s="300" t="s">
        <v>147</v>
      </c>
      <c r="AH74" s="186">
        <v>0</v>
      </c>
      <c r="AI74" s="276"/>
      <c r="AJ74" s="276"/>
      <c r="AK74" s="276"/>
      <c r="AL74" s="276"/>
      <c r="AM74" s="276"/>
      <c r="AN74" s="329"/>
      <c r="AO74" s="166"/>
      <c r="AP74" s="166"/>
      <c r="AQ74" s="276"/>
      <c r="AR74" s="328"/>
      <c r="AS74" s="325"/>
      <c r="AT74" s="334"/>
      <c r="AU74" s="336"/>
      <c r="AV74" s="281"/>
      <c r="AW74" s="325"/>
      <c r="AX74" s="334"/>
      <c r="AY74" s="335"/>
      <c r="AZ74" s="276"/>
      <c r="BA74" s="276"/>
      <c r="BB74" s="255"/>
      <c r="BC74" s="300" t="s">
        <v>147</v>
      </c>
      <c r="BD74" s="143" t="s">
        <v>275</v>
      </c>
      <c r="BE74" s="276"/>
      <c r="BF74" s="276"/>
      <c r="BG74" s="276"/>
      <c r="BH74" s="276"/>
      <c r="BI74" s="276"/>
      <c r="BJ74" s="329"/>
      <c r="BK74" s="166"/>
      <c r="BL74" s="166"/>
      <c r="BM74" s="276"/>
      <c r="BN74" s="328"/>
      <c r="BO74" s="255"/>
      <c r="BP74" s="300"/>
      <c r="BQ74" s="180"/>
      <c r="BR74" s="281"/>
      <c r="BS74" s="255"/>
      <c r="BT74" s="300"/>
      <c r="BU74" s="303"/>
      <c r="BV74" s="276"/>
      <c r="BW74" s="255"/>
      <c r="BX74" s="300" t="s">
        <v>147</v>
      </c>
      <c r="BY74" s="204">
        <v>0</v>
      </c>
      <c r="BZ74" s="276"/>
      <c r="CA74" s="255"/>
      <c r="CB74" s="300"/>
      <c r="CC74" s="143"/>
      <c r="CD74" s="276"/>
      <c r="CE74" s="329"/>
      <c r="CF74" s="166"/>
      <c r="CG74" s="338"/>
      <c r="CH74" s="276"/>
      <c r="CI74" s="328"/>
      <c r="CJ74" s="329"/>
      <c r="CK74" s="166"/>
      <c r="CL74" s="338"/>
      <c r="CM74" s="281"/>
      <c r="CN74" s="329"/>
      <c r="CO74" s="166"/>
      <c r="CP74" s="338"/>
      <c r="CQ74" s="276"/>
      <c r="CR74" s="276"/>
      <c r="CS74" s="276"/>
      <c r="CT74" s="276"/>
      <c r="CU74" s="276"/>
      <c r="CV74" s="276"/>
      <c r="CW74" s="276"/>
      <c r="CX74" s="276"/>
      <c r="CY74" s="276"/>
      <c r="CZ74" s="166"/>
      <c r="DA74" s="166"/>
      <c r="DB74" s="166"/>
      <c r="DC74" s="329"/>
      <c r="DD74" s="166"/>
      <c r="DE74" s="338"/>
      <c r="DF74" s="281"/>
      <c r="DG74" s="329"/>
      <c r="DH74" s="166"/>
      <c r="DI74" s="339"/>
      <c r="DJ74" s="166"/>
      <c r="DK74" s="166"/>
      <c r="DL74" s="276"/>
      <c r="DM74" s="276"/>
      <c r="DN74" s="276"/>
      <c r="DO74" s="276"/>
      <c r="DP74" s="276"/>
      <c r="DQ74" s="276"/>
      <c r="DR74" s="276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 s="166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</row>
    <row r="75" s="230" customFormat="1" ht="69" customHeight="1" spans="1:162">
      <c r="A75" s="325"/>
      <c r="B75" s="326"/>
      <c r="C75" s="346"/>
      <c r="D75" s="281"/>
      <c r="E75" s="325"/>
      <c r="F75" s="326"/>
      <c r="G75" s="327"/>
      <c r="H75" s="276"/>
      <c r="I75" s="255">
        <v>18</v>
      </c>
      <c r="J75" s="292" t="s">
        <v>140</v>
      </c>
      <c r="K75" s="210" t="str">
        <f>_xlfn.DISPIMG("ID_8AA8322826C14063B92DDC46DFA4E7B5",1)</f>
        <v>=DISPIMG("ID_8AA8322826C14063B92DDC46DFA4E7B5",1)</v>
      </c>
      <c r="L75" s="276"/>
      <c r="M75" s="276"/>
      <c r="N75" s="276"/>
      <c r="O75" s="276"/>
      <c r="P75" s="276"/>
      <c r="Q75" s="329"/>
      <c r="R75" s="330"/>
      <c r="S75" s="330"/>
      <c r="T75" s="276"/>
      <c r="V75" s="328"/>
      <c r="W75" s="325"/>
      <c r="X75" s="326"/>
      <c r="Y75" s="346"/>
      <c r="Z75" s="281"/>
      <c r="AA75" s="325"/>
      <c r="AB75" s="326"/>
      <c r="AC75" s="327"/>
      <c r="AD75" s="276"/>
      <c r="AE75" s="276"/>
      <c r="AF75" s="255">
        <v>18</v>
      </c>
      <c r="AG75" s="292" t="s">
        <v>140</v>
      </c>
      <c r="AH75" s="44" t="str">
        <f>_xlfn.DISPIMG("ID_7E207847075F444783F52E2A685A43BD",1)</f>
        <v>=DISPIMG("ID_7E207847075F444783F52E2A685A43BD",1)</v>
      </c>
      <c r="AI75" s="276"/>
      <c r="AJ75" s="276"/>
      <c r="AK75" s="276"/>
      <c r="AL75" s="276"/>
      <c r="AM75" s="276"/>
      <c r="AN75" s="329"/>
      <c r="AO75" s="330"/>
      <c r="AP75" s="330"/>
      <c r="AQ75" s="276"/>
      <c r="AR75" s="328"/>
      <c r="AS75" s="325"/>
      <c r="AT75" s="326"/>
      <c r="AU75" s="346"/>
      <c r="AV75" s="281"/>
      <c r="AW75" s="325"/>
      <c r="AX75" s="326"/>
      <c r="AY75" s="327"/>
      <c r="AZ75" s="276"/>
      <c r="BA75" s="276"/>
      <c r="BB75" s="255">
        <v>18</v>
      </c>
      <c r="BC75" s="292" t="s">
        <v>140</v>
      </c>
      <c r="BD75" s="210" t="str">
        <f>_xlfn.DISPIMG("ID_8AA8322826C14063B92DDC46DFA4E7B5",1)</f>
        <v>=DISPIMG("ID_8AA8322826C14063B92DDC46DFA4E7B5",1)</v>
      </c>
      <c r="BE75" s="276"/>
      <c r="BF75" s="276"/>
      <c r="BG75" s="276"/>
      <c r="BH75" s="276"/>
      <c r="BI75" s="276"/>
      <c r="BJ75" s="329"/>
      <c r="BK75" s="330"/>
      <c r="BL75" s="330"/>
      <c r="BM75" s="276"/>
      <c r="BN75" s="328"/>
      <c r="BO75" s="255"/>
      <c r="BP75" s="292"/>
      <c r="BQ75" s="347"/>
      <c r="BR75" s="281"/>
      <c r="BS75" s="255"/>
      <c r="BT75" s="292"/>
      <c r="BU75" s="298"/>
      <c r="BV75" s="276"/>
      <c r="BW75" s="255">
        <v>18</v>
      </c>
      <c r="BX75" s="292" t="s">
        <v>140</v>
      </c>
      <c r="BY75" s="186" t="str">
        <f>_xlfn.DISPIMG("ID_7E207847075F444783F52E2A685A43BD",1)</f>
        <v>=DISPIMG("ID_7E207847075F444783F52E2A685A43BD",1)</v>
      </c>
      <c r="BZ75" s="276"/>
      <c r="CA75" s="255"/>
      <c r="CB75" s="292"/>
      <c r="CC75" s="21"/>
      <c r="CD75" s="276"/>
      <c r="CE75" s="329"/>
      <c r="CF75" s="330"/>
      <c r="CG75" s="331"/>
      <c r="CH75" s="276"/>
      <c r="CI75" s="328"/>
      <c r="CJ75" s="329"/>
      <c r="CK75" s="330"/>
      <c r="CL75" s="331"/>
      <c r="CM75" s="281"/>
      <c r="CN75" s="329"/>
      <c r="CO75" s="330"/>
      <c r="CP75" s="331"/>
      <c r="CQ75" s="276"/>
      <c r="CR75" s="276"/>
      <c r="CS75" s="276"/>
      <c r="CT75" s="276"/>
      <c r="CU75" s="276"/>
      <c r="CV75" s="276"/>
      <c r="CW75" s="276"/>
      <c r="CX75" s="276"/>
      <c r="CY75" s="276"/>
      <c r="CZ75" s="166"/>
      <c r="DA75" s="166"/>
      <c r="DB75" s="166"/>
      <c r="DC75" s="329"/>
      <c r="DD75" s="330"/>
      <c r="DE75" s="166"/>
      <c r="DF75" s="281"/>
      <c r="DG75" s="329"/>
      <c r="DH75" s="330"/>
      <c r="DI75" s="166"/>
      <c r="DJ75" s="166"/>
      <c r="DK75" s="166"/>
      <c r="DL75" s="276"/>
      <c r="DM75" s="276"/>
      <c r="DN75" s="276"/>
      <c r="DO75" s="276"/>
      <c r="DP75" s="276"/>
      <c r="DQ75" s="276"/>
      <c r="DR75" s="276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 s="166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</row>
    <row r="76" s="230" customFormat="1" ht="37" customHeight="1" spans="1:162">
      <c r="A76" s="325"/>
      <c r="B76" s="326"/>
      <c r="C76" s="333"/>
      <c r="D76" s="281"/>
      <c r="E76" s="325"/>
      <c r="F76" s="326"/>
      <c r="G76" s="332"/>
      <c r="H76" s="276"/>
      <c r="I76" s="255"/>
      <c r="J76" s="292" t="s">
        <v>39</v>
      </c>
      <c r="K76" s="377" t="s">
        <v>256</v>
      </c>
      <c r="L76" s="276"/>
      <c r="M76" s="276"/>
      <c r="N76" s="276"/>
      <c r="O76" s="276"/>
      <c r="P76" s="276"/>
      <c r="Q76" s="329"/>
      <c r="R76" s="330"/>
      <c r="T76" s="276"/>
      <c r="V76" s="328"/>
      <c r="W76" s="325"/>
      <c r="X76" s="326"/>
      <c r="Y76" s="333"/>
      <c r="Z76" s="281"/>
      <c r="AA76" s="325"/>
      <c r="AB76" s="326"/>
      <c r="AC76" s="332"/>
      <c r="AD76" s="276"/>
      <c r="AE76" s="276"/>
      <c r="AF76" s="255"/>
      <c r="AG76" s="292" t="s">
        <v>39</v>
      </c>
      <c r="AH76" s="375" t="s">
        <v>249</v>
      </c>
      <c r="AI76" s="276"/>
      <c r="AJ76" s="276"/>
      <c r="AK76" s="276"/>
      <c r="AL76" s="276"/>
      <c r="AM76" s="276"/>
      <c r="AN76" s="329"/>
      <c r="AO76" s="330"/>
      <c r="AQ76" s="276"/>
      <c r="AR76" s="328"/>
      <c r="AS76" s="325"/>
      <c r="AT76" s="326"/>
      <c r="AU76" s="333"/>
      <c r="AV76" s="281"/>
      <c r="AW76" s="325"/>
      <c r="AX76" s="326"/>
      <c r="AY76" s="332"/>
      <c r="AZ76" s="276"/>
      <c r="BA76" s="276"/>
      <c r="BB76" s="255"/>
      <c r="BC76" s="292" t="s">
        <v>39</v>
      </c>
      <c r="BD76" s="377" t="s">
        <v>256</v>
      </c>
      <c r="BE76" s="276"/>
      <c r="BF76" s="276"/>
      <c r="BG76" s="276"/>
      <c r="BH76" s="276"/>
      <c r="BI76" s="276"/>
      <c r="BJ76" s="329"/>
      <c r="BK76" s="330"/>
      <c r="BM76" s="276"/>
      <c r="BN76" s="328"/>
      <c r="BO76" s="255"/>
      <c r="BP76" s="292"/>
      <c r="BQ76" s="309"/>
      <c r="BR76" s="281"/>
      <c r="BS76" s="255"/>
      <c r="BT76" s="292"/>
      <c r="BU76" s="299"/>
      <c r="BV76" s="276"/>
      <c r="BW76" s="255"/>
      <c r="BX76" s="292" t="s">
        <v>39</v>
      </c>
      <c r="BY76" s="382" t="s">
        <v>249</v>
      </c>
      <c r="BZ76" s="276"/>
      <c r="CA76" s="255"/>
      <c r="CB76" s="292"/>
      <c r="CC76" s="48"/>
      <c r="CD76" s="276"/>
      <c r="CE76" s="329"/>
      <c r="CF76" s="330"/>
      <c r="CG76" s="155"/>
      <c r="CH76" s="276"/>
      <c r="CI76" s="328"/>
      <c r="CJ76" s="329"/>
      <c r="CK76" s="330"/>
      <c r="CL76" s="155"/>
      <c r="CM76" s="281"/>
      <c r="CN76" s="329"/>
      <c r="CO76" s="330"/>
      <c r="CP76" s="155"/>
      <c r="CQ76" s="276"/>
      <c r="CR76" s="276"/>
      <c r="CS76" s="276"/>
      <c r="CT76" s="276"/>
      <c r="CU76" s="276"/>
      <c r="CV76" s="276"/>
      <c r="CW76" s="276"/>
      <c r="CX76" s="276"/>
      <c r="CY76" s="276"/>
      <c r="CZ76" s="166"/>
      <c r="DA76" s="166"/>
      <c r="DB76" s="166"/>
      <c r="DC76" s="329"/>
      <c r="DD76" s="330"/>
      <c r="DE76" s="155"/>
      <c r="DF76" s="281"/>
      <c r="DG76" s="329"/>
      <c r="DH76" s="330"/>
      <c r="DI76" s="155"/>
      <c r="DJ76" s="166"/>
      <c r="DK76" s="166"/>
      <c r="DL76" s="276"/>
      <c r="DM76" s="276"/>
      <c r="DN76" s="276"/>
      <c r="DO76" s="276"/>
      <c r="DP76" s="276"/>
      <c r="DQ76" s="276"/>
      <c r="DR76" s="2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 s="16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</row>
    <row r="77" s="230" customFormat="1" ht="37" customHeight="1" spans="1:162">
      <c r="A77" s="325"/>
      <c r="B77" s="334"/>
      <c r="C77" s="336"/>
      <c r="D77" s="281"/>
      <c r="E77" s="325"/>
      <c r="F77" s="334"/>
      <c r="G77" s="335"/>
      <c r="H77" s="276"/>
      <c r="I77" s="255"/>
      <c r="J77" s="300" t="s">
        <v>147</v>
      </c>
      <c r="K77" s="186">
        <v>0</v>
      </c>
      <c r="L77" s="276"/>
      <c r="M77" s="276"/>
      <c r="N77" s="276"/>
      <c r="O77" s="276"/>
      <c r="P77" s="276"/>
      <c r="Q77" s="329"/>
      <c r="R77" s="166"/>
      <c r="T77" s="276"/>
      <c r="V77" s="328"/>
      <c r="W77" s="325"/>
      <c r="X77" s="334"/>
      <c r="Y77" s="336"/>
      <c r="Z77" s="281"/>
      <c r="AA77" s="325"/>
      <c r="AB77" s="334"/>
      <c r="AC77" s="335"/>
      <c r="AD77" s="276"/>
      <c r="AE77" s="276"/>
      <c r="AF77" s="255"/>
      <c r="AG77" s="300" t="s">
        <v>147</v>
      </c>
      <c r="AH77" s="337" t="s">
        <v>251</v>
      </c>
      <c r="AI77" s="276"/>
      <c r="AJ77" s="276"/>
      <c r="AK77" s="276"/>
      <c r="AL77" s="276"/>
      <c r="AM77" s="276"/>
      <c r="AN77" s="329"/>
      <c r="AO77" s="166"/>
      <c r="AQ77" s="276"/>
      <c r="AR77" s="328"/>
      <c r="AS77" s="325"/>
      <c r="AT77" s="334"/>
      <c r="AU77" s="336"/>
      <c r="AV77" s="281"/>
      <c r="AW77" s="325"/>
      <c r="AX77" s="334"/>
      <c r="AY77" s="335"/>
      <c r="AZ77" s="276"/>
      <c r="BA77" s="276"/>
      <c r="BB77" s="255"/>
      <c r="BC77" s="300" t="s">
        <v>147</v>
      </c>
      <c r="BD77" s="186">
        <v>0</v>
      </c>
      <c r="BE77" s="276"/>
      <c r="BF77" s="276"/>
      <c r="BG77" s="276"/>
      <c r="BH77" s="276"/>
      <c r="BI77" s="276"/>
      <c r="BJ77" s="329"/>
      <c r="BK77" s="166"/>
      <c r="BM77" s="276"/>
      <c r="BN77" s="328"/>
      <c r="BO77" s="255"/>
      <c r="BP77" s="300"/>
      <c r="BQ77" s="180"/>
      <c r="BR77" s="281"/>
      <c r="BS77" s="255"/>
      <c r="BT77" s="300"/>
      <c r="BU77" s="303"/>
      <c r="BV77" s="276"/>
      <c r="BW77" s="255"/>
      <c r="BX77" s="300" t="s">
        <v>147</v>
      </c>
      <c r="BY77" s="354" t="s">
        <v>276</v>
      </c>
      <c r="BZ77" s="276"/>
      <c r="CA77" s="255"/>
      <c r="CB77" s="300"/>
      <c r="CC77" s="143"/>
      <c r="CD77" s="276"/>
      <c r="CE77" s="329"/>
      <c r="CF77" s="166"/>
      <c r="CG77" s="338"/>
      <c r="CH77" s="276"/>
      <c r="CI77" s="328"/>
      <c r="CJ77" s="329"/>
      <c r="CK77" s="166"/>
      <c r="CL77" s="338"/>
      <c r="CM77" s="281"/>
      <c r="CN77" s="329"/>
      <c r="CO77" s="166"/>
      <c r="CP77" s="338"/>
      <c r="CQ77" s="276"/>
      <c r="CR77" s="276"/>
      <c r="CS77" s="276"/>
      <c r="CT77" s="276"/>
      <c r="CU77" s="276"/>
      <c r="CV77" s="276"/>
      <c r="CW77" s="276"/>
      <c r="CX77" s="276"/>
      <c r="CY77" s="276"/>
      <c r="CZ77" s="166"/>
      <c r="DA77" s="166"/>
      <c r="DB77" s="166"/>
      <c r="DC77" s="329"/>
      <c r="DD77" s="166"/>
      <c r="DE77" s="338"/>
      <c r="DF77" s="281"/>
      <c r="DG77" s="329"/>
      <c r="DH77" s="166"/>
      <c r="DI77" s="339"/>
      <c r="DJ77" s="166"/>
      <c r="DK77" s="166"/>
      <c r="DL77" s="276"/>
      <c r="DM77" s="276"/>
      <c r="DN77" s="276"/>
      <c r="DO77" s="276"/>
      <c r="DP77" s="276"/>
      <c r="DQ77" s="276"/>
      <c r="DR77" s="276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 s="166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</row>
    <row r="78" s="230" customFormat="1" ht="69" customHeight="1" spans="1:162">
      <c r="A78" s="325"/>
      <c r="B78" s="326"/>
      <c r="C78" s="346"/>
      <c r="D78" s="281"/>
      <c r="E78" s="325"/>
      <c r="F78" s="326"/>
      <c r="G78" s="327"/>
      <c r="H78" s="276"/>
      <c r="I78" s="255">
        <v>19</v>
      </c>
      <c r="J78" s="350" t="s">
        <v>140</v>
      </c>
      <c r="K78" s="44" t="str">
        <f>_xlfn.DISPIMG("ID_7E207847075F444783F52E2A685A43BD",1)</f>
        <v>=DISPIMG("ID_7E207847075F444783F52E2A685A43BD",1)</v>
      </c>
      <c r="L78" s="276"/>
      <c r="M78" s="276"/>
      <c r="N78" s="276"/>
      <c r="O78" s="276"/>
      <c r="P78" s="276"/>
      <c r="Q78" s="329"/>
      <c r="R78" s="330"/>
      <c r="S78" s="331"/>
      <c r="T78" s="276"/>
      <c r="V78" s="328"/>
      <c r="W78" s="325"/>
      <c r="X78" s="326"/>
      <c r="Y78" s="346"/>
      <c r="Z78" s="281"/>
      <c r="AA78" s="325"/>
      <c r="AB78" s="326"/>
      <c r="AC78" s="327"/>
      <c r="AD78" s="276"/>
      <c r="AE78" s="276"/>
      <c r="AF78" s="255">
        <v>19</v>
      </c>
      <c r="AG78" s="350" t="s">
        <v>140</v>
      </c>
      <c r="AH78" s="320" t="str">
        <f>_xlfn.DISPIMG("ID_1B54D3B83AD54C18A08FEA64F2B37375",1)</f>
        <v>=DISPIMG("ID_1B54D3B83AD54C18A08FEA64F2B37375",1)</v>
      </c>
      <c r="AI78" s="276"/>
      <c r="AJ78" s="276"/>
      <c r="AK78" s="276"/>
      <c r="AL78" s="276"/>
      <c r="AM78" s="276"/>
      <c r="AN78" s="329"/>
      <c r="AO78" s="330"/>
      <c r="AP78" s="331"/>
      <c r="AQ78" s="276"/>
      <c r="AR78" s="328"/>
      <c r="AS78" s="325"/>
      <c r="AT78" s="326"/>
      <c r="AU78" s="346"/>
      <c r="AV78" s="281"/>
      <c r="AW78" s="325"/>
      <c r="AX78" s="326"/>
      <c r="AY78" s="327"/>
      <c r="AZ78" s="276"/>
      <c r="BA78" s="276"/>
      <c r="BB78" s="255">
        <v>19</v>
      </c>
      <c r="BC78" s="350" t="s">
        <v>140</v>
      </c>
      <c r="BD78" s="44" t="str">
        <f>_xlfn.DISPIMG("ID_7E207847075F444783F52E2A685A43BD",1)</f>
        <v>=DISPIMG("ID_7E207847075F444783F52E2A685A43BD",1)</v>
      </c>
      <c r="BE78" s="276"/>
      <c r="BF78" s="276"/>
      <c r="BG78" s="276"/>
      <c r="BH78" s="276"/>
      <c r="BI78" s="276"/>
      <c r="BJ78" s="329"/>
      <c r="BK78" s="330"/>
      <c r="BL78" s="331"/>
      <c r="BM78" s="276"/>
      <c r="BN78" s="328"/>
      <c r="BO78" s="255"/>
      <c r="BP78" s="292"/>
      <c r="BQ78" s="347"/>
      <c r="BR78" s="281"/>
      <c r="BS78" s="255"/>
      <c r="BT78" s="292"/>
      <c r="BU78" s="298"/>
      <c r="BV78" s="276"/>
      <c r="BW78" s="255">
        <v>19</v>
      </c>
      <c r="BX78" s="350" t="s">
        <v>140</v>
      </c>
      <c r="BY78" s="186" t="str">
        <f>_xlfn.DISPIMG("ID_507A729FDBCF4CBBA9A82F25DDABEB11",1)</f>
        <v>=DISPIMG("ID_507A729FDBCF4CBBA9A82F25DDABEB11",1)</v>
      </c>
      <c r="BZ78" s="276"/>
      <c r="CA78" s="255"/>
      <c r="CB78" s="292"/>
      <c r="CC78" s="21"/>
      <c r="CD78" s="276"/>
      <c r="CE78" s="329"/>
      <c r="CF78" s="330"/>
      <c r="CG78" s="331"/>
      <c r="CH78" s="276"/>
      <c r="CI78" s="328"/>
      <c r="CJ78" s="329"/>
      <c r="CK78" s="330"/>
      <c r="CL78" s="331"/>
      <c r="CM78" s="281"/>
      <c r="CN78" s="329"/>
      <c r="CO78" s="330"/>
      <c r="CP78" s="331"/>
      <c r="CQ78" s="276"/>
      <c r="CR78" s="276"/>
      <c r="CS78" s="276"/>
      <c r="CT78" s="276"/>
      <c r="CU78" s="276"/>
      <c r="CV78" s="276"/>
      <c r="CW78" s="276"/>
      <c r="CX78" s="276"/>
      <c r="CY78" s="276"/>
      <c r="CZ78" s="166"/>
      <c r="DA78" s="166"/>
      <c r="DB78" s="166"/>
      <c r="DC78" s="329"/>
      <c r="DD78" s="330"/>
      <c r="DE78" s="166"/>
      <c r="DF78" s="281"/>
      <c r="DG78" s="329"/>
      <c r="DH78" s="330"/>
      <c r="DI78" s="166"/>
      <c r="DJ78" s="166"/>
      <c r="DK78" s="166"/>
      <c r="DL78" s="276"/>
      <c r="DM78" s="276"/>
      <c r="DN78" s="276"/>
      <c r="DO78" s="276"/>
      <c r="DP78" s="276"/>
      <c r="DQ78" s="276"/>
      <c r="DR78" s="276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 s="166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</row>
    <row r="79" s="230" customFormat="1" ht="37" customHeight="1" spans="1:162">
      <c r="A79" s="325"/>
      <c r="B79" s="326"/>
      <c r="C79" s="333"/>
      <c r="D79" s="281"/>
      <c r="E79" s="325"/>
      <c r="F79" s="326"/>
      <c r="G79" s="332"/>
      <c r="H79" s="276"/>
      <c r="I79" s="255"/>
      <c r="J79" s="350" t="s">
        <v>39</v>
      </c>
      <c r="K79" s="375" t="s">
        <v>249</v>
      </c>
      <c r="L79" s="276"/>
      <c r="M79" s="276"/>
      <c r="N79" s="276"/>
      <c r="O79" s="276"/>
      <c r="P79" s="276"/>
      <c r="Q79" s="329"/>
      <c r="R79" s="330"/>
      <c r="S79" s="155"/>
      <c r="T79" s="276"/>
      <c r="V79" s="328"/>
      <c r="W79" s="325"/>
      <c r="X79" s="326"/>
      <c r="Y79" s="333"/>
      <c r="Z79" s="281"/>
      <c r="AA79" s="325"/>
      <c r="AB79" s="326"/>
      <c r="AC79" s="332"/>
      <c r="AD79" s="276"/>
      <c r="AE79" s="276"/>
      <c r="AF79" s="255"/>
      <c r="AG79" s="350" t="s">
        <v>39</v>
      </c>
      <c r="AH79" s="21" t="s">
        <v>277</v>
      </c>
      <c r="AI79" s="276"/>
      <c r="AJ79" s="276"/>
      <c r="AK79" s="276"/>
      <c r="AL79" s="276"/>
      <c r="AM79" s="276"/>
      <c r="AN79" s="329"/>
      <c r="AO79" s="330"/>
      <c r="AP79" s="155"/>
      <c r="AQ79" s="276"/>
      <c r="AR79" s="328"/>
      <c r="AS79" s="325"/>
      <c r="AT79" s="326"/>
      <c r="AU79" s="333"/>
      <c r="AV79" s="281"/>
      <c r="AW79" s="325"/>
      <c r="AX79" s="326"/>
      <c r="AY79" s="332"/>
      <c r="AZ79" s="276"/>
      <c r="BA79" s="276"/>
      <c r="BB79" s="255"/>
      <c r="BC79" s="350" t="s">
        <v>39</v>
      </c>
      <c r="BD79" s="375" t="s">
        <v>249</v>
      </c>
      <c r="BE79" s="276"/>
      <c r="BF79" s="276"/>
      <c r="BG79" s="276"/>
      <c r="BH79" s="276"/>
      <c r="BI79" s="276"/>
      <c r="BJ79" s="329"/>
      <c r="BK79" s="330"/>
      <c r="BL79" s="155"/>
      <c r="BM79" s="276"/>
      <c r="BN79" s="328"/>
      <c r="BO79" s="255"/>
      <c r="BP79" s="292"/>
      <c r="BQ79" s="309"/>
      <c r="BR79" s="281"/>
      <c r="BS79" s="255"/>
      <c r="BT79" s="292"/>
      <c r="BU79" s="299"/>
      <c r="BV79" s="276"/>
      <c r="BW79" s="255"/>
      <c r="BX79" s="350" t="s">
        <v>39</v>
      </c>
      <c r="BY79" s="382" t="s">
        <v>255</v>
      </c>
      <c r="BZ79" s="276"/>
      <c r="CA79" s="255"/>
      <c r="CB79" s="292"/>
      <c r="CC79" s="48"/>
      <c r="CD79" s="276"/>
      <c r="CE79" s="329"/>
      <c r="CF79" s="330"/>
      <c r="CG79" s="155"/>
      <c r="CH79" s="276"/>
      <c r="CI79" s="328"/>
      <c r="CJ79" s="329"/>
      <c r="CK79" s="330"/>
      <c r="CL79" s="155"/>
      <c r="CM79" s="281"/>
      <c r="CN79" s="329"/>
      <c r="CO79" s="330"/>
      <c r="CP79" s="155"/>
      <c r="CQ79" s="276"/>
      <c r="CR79" s="276"/>
      <c r="CS79" s="276"/>
      <c r="CT79" s="276"/>
      <c r="CU79" s="276"/>
      <c r="CV79" s="276"/>
      <c r="CW79" s="276"/>
      <c r="CX79" s="276"/>
      <c r="CY79" s="276"/>
      <c r="CZ79" s="166"/>
      <c r="DA79" s="166"/>
      <c r="DB79" s="166"/>
      <c r="DC79" s="329"/>
      <c r="DD79" s="330"/>
      <c r="DE79" s="155"/>
      <c r="DF79" s="281"/>
      <c r="DG79" s="329"/>
      <c r="DH79" s="330"/>
      <c r="DI79" s="155"/>
      <c r="DJ79" s="166"/>
      <c r="DK79" s="166"/>
      <c r="DL79" s="276"/>
      <c r="DM79" s="276"/>
      <c r="DN79" s="276"/>
      <c r="DO79" s="276"/>
      <c r="DP79" s="276"/>
      <c r="DQ79" s="276"/>
      <c r="DR79" s="276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 s="166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</row>
    <row r="80" s="230" customFormat="1" ht="37" customHeight="1" spans="1:162">
      <c r="A80" s="325"/>
      <c r="B80" s="334"/>
      <c r="C80" s="336"/>
      <c r="D80" s="281"/>
      <c r="E80" s="325"/>
      <c r="F80" s="334"/>
      <c r="G80" s="335"/>
      <c r="H80" s="276"/>
      <c r="I80" s="255"/>
      <c r="J80" s="351" t="s">
        <v>147</v>
      </c>
      <c r="K80" s="55" t="s">
        <v>257</v>
      </c>
      <c r="L80" s="276"/>
      <c r="M80" s="276"/>
      <c r="N80" s="276"/>
      <c r="O80" s="276"/>
      <c r="P80" s="276"/>
      <c r="Q80" s="329"/>
      <c r="R80" s="166"/>
      <c r="S80" s="338"/>
      <c r="T80" s="276"/>
      <c r="V80" s="328"/>
      <c r="W80" s="325"/>
      <c r="X80" s="334"/>
      <c r="Y80" s="336"/>
      <c r="Z80" s="281"/>
      <c r="AA80" s="325"/>
      <c r="AB80" s="334"/>
      <c r="AC80" s="335"/>
      <c r="AD80" s="276"/>
      <c r="AE80" s="276"/>
      <c r="AF80" s="255"/>
      <c r="AG80" s="351" t="s">
        <v>147</v>
      </c>
      <c r="AH80" s="55" t="s">
        <v>278</v>
      </c>
      <c r="AI80" s="276"/>
      <c r="AJ80" s="276"/>
      <c r="AK80" s="276"/>
      <c r="AL80" s="276"/>
      <c r="AM80" s="276"/>
      <c r="AN80" s="329"/>
      <c r="AO80" s="166"/>
      <c r="AP80" s="338"/>
      <c r="AQ80" s="276"/>
      <c r="AR80" s="328"/>
      <c r="AS80" s="325"/>
      <c r="AT80" s="334"/>
      <c r="AU80" s="336"/>
      <c r="AV80" s="281"/>
      <c r="AW80" s="325"/>
      <c r="AX80" s="334"/>
      <c r="AY80" s="335"/>
      <c r="AZ80" s="276"/>
      <c r="BA80" s="276"/>
      <c r="BB80" s="255"/>
      <c r="BC80" s="351" t="s">
        <v>147</v>
      </c>
      <c r="BD80" s="48" t="s">
        <v>252</v>
      </c>
      <c r="BE80" s="276"/>
      <c r="BF80" s="276"/>
      <c r="BG80" s="276"/>
      <c r="BH80" s="276"/>
      <c r="BI80" s="276"/>
      <c r="BJ80" s="329"/>
      <c r="BK80" s="166"/>
      <c r="BL80" s="338"/>
      <c r="BM80" s="276"/>
      <c r="BN80" s="328"/>
      <c r="BO80" s="255"/>
      <c r="BP80" s="300"/>
      <c r="BQ80" s="180"/>
      <c r="BR80" s="281"/>
      <c r="BS80" s="255"/>
      <c r="BT80" s="300"/>
      <c r="BU80" s="303"/>
      <c r="BV80" s="276"/>
      <c r="BW80" s="255"/>
      <c r="BX80" s="351" t="s">
        <v>147</v>
      </c>
      <c r="BY80" s="353" t="s">
        <v>279</v>
      </c>
      <c r="BZ80" s="276"/>
      <c r="CA80" s="255"/>
      <c r="CB80" s="300"/>
      <c r="CC80" s="143"/>
      <c r="CD80" s="276"/>
      <c r="CE80" s="329"/>
      <c r="CF80" s="166"/>
      <c r="CG80" s="338"/>
      <c r="CH80" s="276"/>
      <c r="CI80" s="328"/>
      <c r="CJ80" s="329"/>
      <c r="CK80" s="166"/>
      <c r="CL80" s="338"/>
      <c r="CM80" s="281"/>
      <c r="CN80" s="329"/>
      <c r="CO80" s="166"/>
      <c r="CP80" s="338"/>
      <c r="CQ80" s="276"/>
      <c r="CR80" s="276"/>
      <c r="CS80" s="276"/>
      <c r="CT80" s="276"/>
      <c r="CU80" s="276"/>
      <c r="CV80" s="276"/>
      <c r="CW80" s="276"/>
      <c r="CX80" s="276"/>
      <c r="CY80" s="276"/>
      <c r="CZ80" s="166"/>
      <c r="DA80" s="166"/>
      <c r="DB80" s="166"/>
      <c r="DC80" s="329"/>
      <c r="DD80" s="166"/>
      <c r="DE80" s="338"/>
      <c r="DF80" s="281"/>
      <c r="DG80" s="329"/>
      <c r="DH80" s="166"/>
      <c r="DI80" s="339"/>
      <c r="DJ80" s="166"/>
      <c r="DK80" s="166"/>
      <c r="DL80" s="276"/>
      <c r="DM80" s="276"/>
      <c r="DN80" s="276"/>
      <c r="DO80" s="276"/>
      <c r="DP80" s="276"/>
      <c r="DQ80" s="276"/>
      <c r="DR80" s="276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 s="166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</row>
    <row r="81" s="230" customFormat="1" ht="69" customHeight="1" spans="1:162">
      <c r="A81" s="325"/>
      <c r="B81" s="326"/>
      <c r="C81" s="346"/>
      <c r="D81" s="281"/>
      <c r="E81" s="325"/>
      <c r="F81" s="326"/>
      <c r="G81" s="327"/>
      <c r="H81" s="276"/>
      <c r="I81" s="255">
        <v>20</v>
      </c>
      <c r="J81" s="350" t="s">
        <v>140</v>
      </c>
      <c r="K81" s="295" t="str">
        <f>_xlfn.DISPIMG("ID_507A729FDBCF4CBBA9A82F25DDABEB11",1)</f>
        <v>=DISPIMG("ID_507A729FDBCF4CBBA9A82F25DDABEB11",1)</v>
      </c>
      <c r="L81" s="276"/>
      <c r="M81" s="276"/>
      <c r="N81" s="276"/>
      <c r="O81" s="276"/>
      <c r="P81" s="276"/>
      <c r="Q81" s="329"/>
      <c r="R81" s="330"/>
      <c r="S81" s="331"/>
      <c r="T81" s="276"/>
      <c r="V81" s="328"/>
      <c r="W81" s="325"/>
      <c r="X81" s="326"/>
      <c r="Y81" s="346"/>
      <c r="Z81" s="281"/>
      <c r="AA81" s="325"/>
      <c r="AB81" s="326"/>
      <c r="AC81" s="327"/>
      <c r="AD81" s="276"/>
      <c r="AE81" s="276"/>
      <c r="AF81" s="255">
        <v>20</v>
      </c>
      <c r="AG81" s="350" t="s">
        <v>140</v>
      </c>
      <c r="AH81" s="141" t="str">
        <f>_xlfn.DISPIMG("ID_507A729FDBCF4CBBA9A82F25DDABEB11",1)</f>
        <v>=DISPIMG("ID_507A729FDBCF4CBBA9A82F25DDABEB11",1)</v>
      </c>
      <c r="AI81" s="276"/>
      <c r="AJ81" s="276"/>
      <c r="AK81" s="276"/>
      <c r="AL81" s="276"/>
      <c r="AM81" s="276"/>
      <c r="AN81" s="329"/>
      <c r="AO81" s="330"/>
      <c r="AP81" s="331"/>
      <c r="AQ81" s="276"/>
      <c r="AR81" s="328"/>
      <c r="AS81" s="325"/>
      <c r="AT81" s="326"/>
      <c r="AU81" s="346"/>
      <c r="AV81" s="281"/>
      <c r="AW81" s="325"/>
      <c r="AX81" s="326"/>
      <c r="AY81" s="327"/>
      <c r="AZ81" s="276"/>
      <c r="BA81" s="276"/>
      <c r="BB81" s="255">
        <v>20</v>
      </c>
      <c r="BC81" s="350" t="s">
        <v>140</v>
      </c>
      <c r="BD81" s="141" t="str">
        <f>_xlfn.DISPIMG("ID_507A729FDBCF4CBBA9A82F25DDABEB11",1)</f>
        <v>=DISPIMG("ID_507A729FDBCF4CBBA9A82F25DDABEB11",1)</v>
      </c>
      <c r="BE81" s="276"/>
      <c r="BF81" s="276"/>
      <c r="BG81" s="276"/>
      <c r="BH81" s="276"/>
      <c r="BI81" s="276"/>
      <c r="BJ81" s="329"/>
      <c r="BK81" s="330"/>
      <c r="BL81" s="331"/>
      <c r="BM81" s="276"/>
      <c r="BN81" s="328"/>
      <c r="BO81" s="255"/>
      <c r="BP81" s="292"/>
      <c r="BQ81" s="347"/>
      <c r="BR81" s="281"/>
      <c r="BS81" s="255"/>
      <c r="BT81" s="292"/>
      <c r="BU81" s="298"/>
      <c r="BV81" s="276"/>
      <c r="BW81" s="255">
        <v>20</v>
      </c>
      <c r="BX81" s="350" t="s">
        <v>140</v>
      </c>
      <c r="BY81" s="186" t="str">
        <f>_xlfn.DISPIMG("ID_D4D3286F4B254872A399C9E3E2EB3B59",1)</f>
        <v>=DISPIMG("ID_D4D3286F4B254872A399C9E3E2EB3B59",1)</v>
      </c>
      <c r="BZ81" s="276"/>
      <c r="CA81" s="255"/>
      <c r="CB81" s="292"/>
      <c r="CC81" s="21"/>
      <c r="CD81" s="276"/>
      <c r="CE81" s="329"/>
      <c r="CF81" s="330"/>
      <c r="CG81" s="331"/>
      <c r="CH81" s="276"/>
      <c r="CI81" s="328"/>
      <c r="CJ81" s="329"/>
      <c r="CK81" s="330"/>
      <c r="CL81" s="331"/>
      <c r="CM81" s="281"/>
      <c r="CN81" s="329"/>
      <c r="CO81" s="330"/>
      <c r="CP81" s="331"/>
      <c r="CQ81" s="276"/>
      <c r="CR81" s="276"/>
      <c r="CS81" s="276"/>
      <c r="CT81" s="276"/>
      <c r="CU81" s="276"/>
      <c r="CV81" s="276"/>
      <c r="CW81" s="276"/>
      <c r="CX81" s="276"/>
      <c r="CY81" s="276"/>
      <c r="CZ81" s="166"/>
      <c r="DA81" s="166"/>
      <c r="DB81" s="166"/>
      <c r="DC81" s="329"/>
      <c r="DD81" s="330"/>
      <c r="DE81" s="166"/>
      <c r="DF81" s="281"/>
      <c r="DG81" s="329"/>
      <c r="DH81" s="330"/>
      <c r="DI81" s="166"/>
      <c r="DJ81" s="166"/>
      <c r="DK81" s="166"/>
      <c r="DL81" s="276"/>
      <c r="DM81" s="276"/>
      <c r="DN81" s="276"/>
      <c r="DO81" s="276"/>
      <c r="DP81" s="276"/>
      <c r="DQ81" s="276"/>
      <c r="DR81" s="276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 s="166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</row>
    <row r="82" s="230" customFormat="1" ht="37" customHeight="1" spans="1:162">
      <c r="A82" s="325"/>
      <c r="B82" s="326"/>
      <c r="C82" s="333"/>
      <c r="D82" s="281"/>
      <c r="E82" s="325"/>
      <c r="F82" s="326"/>
      <c r="G82" s="332"/>
      <c r="H82" s="276"/>
      <c r="I82" s="255"/>
      <c r="J82" s="350" t="s">
        <v>39</v>
      </c>
      <c r="K82" s="375" t="s">
        <v>255</v>
      </c>
      <c r="L82" s="276"/>
      <c r="M82" s="276"/>
      <c r="N82" s="276"/>
      <c r="O82" s="276"/>
      <c r="P82" s="276"/>
      <c r="Q82" s="329"/>
      <c r="R82" s="330"/>
      <c r="S82" s="155"/>
      <c r="T82" s="276"/>
      <c r="V82" s="328"/>
      <c r="W82" s="325"/>
      <c r="X82" s="326"/>
      <c r="Y82" s="333"/>
      <c r="Z82" s="281"/>
      <c r="AA82" s="325"/>
      <c r="AB82" s="326"/>
      <c r="AC82" s="332"/>
      <c r="AD82" s="276"/>
      <c r="AE82" s="276"/>
      <c r="AF82" s="255"/>
      <c r="AG82" s="350" t="s">
        <v>39</v>
      </c>
      <c r="AH82" s="375" t="s">
        <v>255</v>
      </c>
      <c r="AI82" s="276"/>
      <c r="AJ82" s="276"/>
      <c r="AK82" s="276"/>
      <c r="AL82" s="276"/>
      <c r="AM82" s="276"/>
      <c r="AN82" s="329"/>
      <c r="AO82" s="330"/>
      <c r="AP82" s="155"/>
      <c r="AQ82" s="276"/>
      <c r="AR82" s="328"/>
      <c r="AS82" s="325"/>
      <c r="AT82" s="326"/>
      <c r="AU82" s="333"/>
      <c r="AV82" s="281"/>
      <c r="AW82" s="325"/>
      <c r="AX82" s="326"/>
      <c r="AY82" s="332"/>
      <c r="AZ82" s="276"/>
      <c r="BA82" s="276"/>
      <c r="BB82" s="255"/>
      <c r="BC82" s="350" t="s">
        <v>39</v>
      </c>
      <c r="BD82" s="375" t="s">
        <v>255</v>
      </c>
      <c r="BE82" s="276"/>
      <c r="BF82" s="276"/>
      <c r="BG82" s="276"/>
      <c r="BH82" s="276"/>
      <c r="BI82" s="276"/>
      <c r="BJ82" s="329"/>
      <c r="BK82" s="330"/>
      <c r="BL82" s="155"/>
      <c r="BM82" s="276"/>
      <c r="BN82" s="328"/>
      <c r="BO82" s="255"/>
      <c r="BP82" s="292"/>
      <c r="BQ82" s="309"/>
      <c r="BR82" s="281"/>
      <c r="BS82" s="255"/>
      <c r="BT82" s="292"/>
      <c r="BU82" s="299"/>
      <c r="BV82" s="276"/>
      <c r="BW82" s="255"/>
      <c r="BX82" s="350" t="s">
        <v>39</v>
      </c>
      <c r="BY82" s="192" t="s">
        <v>146</v>
      </c>
      <c r="BZ82" s="276"/>
      <c r="CA82" s="255"/>
      <c r="CB82" s="292"/>
      <c r="CC82" s="48"/>
      <c r="CD82" s="276"/>
      <c r="CE82" s="329"/>
      <c r="CF82" s="330"/>
      <c r="CG82" s="155"/>
      <c r="CH82" s="276"/>
      <c r="CI82" s="328"/>
      <c r="CJ82" s="329"/>
      <c r="CK82" s="330"/>
      <c r="CL82" s="155"/>
      <c r="CM82" s="281"/>
      <c r="CN82" s="329"/>
      <c r="CO82" s="330"/>
      <c r="CP82" s="155"/>
      <c r="CQ82" s="276"/>
      <c r="CR82" s="276"/>
      <c r="CS82" s="276"/>
      <c r="CT82" s="276"/>
      <c r="CU82" s="276"/>
      <c r="CV82" s="276"/>
      <c r="CW82" s="276"/>
      <c r="CX82" s="276"/>
      <c r="CY82" s="276"/>
      <c r="CZ82" s="166"/>
      <c r="DA82" s="166"/>
      <c r="DB82" s="166"/>
      <c r="DC82" s="329"/>
      <c r="DD82" s="330"/>
      <c r="DE82" s="155"/>
      <c r="DF82" s="281"/>
      <c r="DG82" s="329"/>
      <c r="DH82" s="330"/>
      <c r="DI82" s="155"/>
      <c r="DJ82" s="166"/>
      <c r="DK82" s="166"/>
      <c r="DL82" s="276"/>
      <c r="DM82" s="276"/>
      <c r="DN82" s="276"/>
      <c r="DO82" s="276"/>
      <c r="DP82" s="276"/>
      <c r="DQ82" s="276"/>
      <c r="DR82" s="276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 s="166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</row>
    <row r="83" s="230" customFormat="1" ht="37" customHeight="1" spans="1:162">
      <c r="A83" s="325"/>
      <c r="B83" s="334"/>
      <c r="C83" s="336"/>
      <c r="D83" s="281"/>
      <c r="E83" s="325"/>
      <c r="F83" s="334"/>
      <c r="G83" s="335"/>
      <c r="H83" s="276"/>
      <c r="I83" s="255"/>
      <c r="J83" s="351" t="s">
        <v>147</v>
      </c>
      <c r="K83" s="147" t="s">
        <v>262</v>
      </c>
      <c r="L83" s="276"/>
      <c r="M83" s="276"/>
      <c r="N83" s="276"/>
      <c r="O83" s="276"/>
      <c r="P83" s="276"/>
      <c r="Q83" s="329"/>
      <c r="R83" s="166"/>
      <c r="S83" s="338"/>
      <c r="T83" s="276"/>
      <c r="V83" s="328"/>
      <c r="W83" s="325"/>
      <c r="X83" s="334"/>
      <c r="Y83" s="336"/>
      <c r="Z83" s="281"/>
      <c r="AA83" s="325"/>
      <c r="AB83" s="334"/>
      <c r="AC83" s="335"/>
      <c r="AD83" s="276"/>
      <c r="AE83" s="276"/>
      <c r="AF83" s="255"/>
      <c r="AG83" s="351" t="s">
        <v>147</v>
      </c>
      <c r="AH83" s="55" t="s">
        <v>258</v>
      </c>
      <c r="AI83" s="276"/>
      <c r="AJ83" s="276"/>
      <c r="AK83" s="276"/>
      <c r="AL83" s="276"/>
      <c r="AM83" s="276"/>
      <c r="AN83" s="329"/>
      <c r="AO83" s="166"/>
      <c r="AP83" s="338"/>
      <c r="AQ83" s="276"/>
      <c r="AR83" s="328"/>
      <c r="AS83" s="325"/>
      <c r="AT83" s="334"/>
      <c r="AU83" s="336"/>
      <c r="AV83" s="281"/>
      <c r="AW83" s="325"/>
      <c r="AX83" s="334"/>
      <c r="AY83" s="335"/>
      <c r="AZ83" s="276"/>
      <c r="BA83" s="276"/>
      <c r="BB83" s="255"/>
      <c r="BC83" s="351" t="s">
        <v>147</v>
      </c>
      <c r="BD83" s="55" t="s">
        <v>259</v>
      </c>
      <c r="BE83" s="276"/>
      <c r="BF83" s="276"/>
      <c r="BG83" s="276"/>
      <c r="BH83" s="276"/>
      <c r="BI83" s="276"/>
      <c r="BJ83" s="329"/>
      <c r="BK83" s="166"/>
      <c r="BL83" s="338"/>
      <c r="BM83" s="276"/>
      <c r="BN83" s="328"/>
      <c r="BO83" s="255"/>
      <c r="BP83" s="300"/>
      <c r="BQ83" s="180"/>
      <c r="BR83" s="281"/>
      <c r="BS83" s="255"/>
      <c r="BT83" s="300"/>
      <c r="BU83" s="303"/>
      <c r="BV83" s="276"/>
      <c r="BW83" s="255"/>
      <c r="BX83" s="351" t="s">
        <v>147</v>
      </c>
      <c r="BY83" s="204">
        <v>0</v>
      </c>
      <c r="BZ83" s="276"/>
      <c r="CA83" s="255"/>
      <c r="CB83" s="300"/>
      <c r="CC83" s="143"/>
      <c r="CD83" s="276"/>
      <c r="CE83" s="329"/>
      <c r="CF83" s="166"/>
      <c r="CG83" s="338"/>
      <c r="CH83" s="276"/>
      <c r="CI83" s="328"/>
      <c r="CJ83" s="329"/>
      <c r="CK83" s="166"/>
      <c r="CL83" s="338"/>
      <c r="CM83" s="281"/>
      <c r="CN83" s="329"/>
      <c r="CO83" s="166"/>
      <c r="CP83" s="338"/>
      <c r="CQ83" s="276"/>
      <c r="CR83" s="276"/>
      <c r="CS83" s="276"/>
      <c r="CT83" s="276"/>
      <c r="CU83" s="276"/>
      <c r="CV83" s="276"/>
      <c r="CW83" s="276"/>
      <c r="CX83" s="276"/>
      <c r="CY83" s="276"/>
      <c r="CZ83" s="166"/>
      <c r="DA83" s="166"/>
      <c r="DB83" s="166"/>
      <c r="DC83" s="329"/>
      <c r="DD83" s="166"/>
      <c r="DE83" s="338"/>
      <c r="DF83" s="281"/>
      <c r="DG83" s="329"/>
      <c r="DH83" s="166"/>
      <c r="DI83" s="339"/>
      <c r="DJ83" s="166"/>
      <c r="DK83" s="166"/>
      <c r="DL83" s="276"/>
      <c r="DM83" s="276"/>
      <c r="DN83" s="276"/>
      <c r="DO83" s="276"/>
      <c r="DP83" s="276"/>
      <c r="DQ83" s="276"/>
      <c r="DR83" s="276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 s="166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</row>
    <row r="84" s="230" customFormat="1" ht="69" customHeight="1" spans="1:162">
      <c r="A84" s="325"/>
      <c r="B84" s="326"/>
      <c r="C84" s="346"/>
      <c r="D84" s="281"/>
      <c r="E84" s="325"/>
      <c r="F84" s="326"/>
      <c r="G84" s="327"/>
      <c r="H84" s="276"/>
      <c r="I84" s="255">
        <v>21</v>
      </c>
      <c r="J84" s="350" t="s">
        <v>140</v>
      </c>
      <c r="K84" s="215" t="str">
        <f>_xlfn.DISPIMG("ID_D4D3286F4B254872A399C9E3E2EB3B59",1)</f>
        <v>=DISPIMG("ID_D4D3286F4B254872A399C9E3E2EB3B59",1)</v>
      </c>
      <c r="L84" s="276"/>
      <c r="M84" s="276"/>
      <c r="N84" s="276"/>
      <c r="O84" s="276"/>
      <c r="P84" s="276"/>
      <c r="Q84" s="329"/>
      <c r="R84" s="330"/>
      <c r="S84" s="331"/>
      <c r="T84" s="276"/>
      <c r="V84" s="328"/>
      <c r="W84" s="325"/>
      <c r="X84" s="326"/>
      <c r="Y84" s="346"/>
      <c r="Z84" s="281"/>
      <c r="AA84" s="325"/>
      <c r="AB84" s="326"/>
      <c r="AC84" s="327"/>
      <c r="AD84" s="276"/>
      <c r="AE84" s="276"/>
      <c r="AF84" s="255">
        <v>21</v>
      </c>
      <c r="AG84" s="350" t="s">
        <v>140</v>
      </c>
      <c r="AH84" s="215" t="str">
        <f>_xlfn.DISPIMG("ID_D4D3286F4B254872A399C9E3E2EB3B59",1)</f>
        <v>=DISPIMG("ID_D4D3286F4B254872A399C9E3E2EB3B59",1)</v>
      </c>
      <c r="AI84" s="276"/>
      <c r="AJ84" s="276"/>
      <c r="AK84" s="276"/>
      <c r="AL84" s="276"/>
      <c r="AM84" s="276"/>
      <c r="AN84" s="329"/>
      <c r="AO84" s="330"/>
      <c r="AP84" s="331"/>
      <c r="AQ84" s="276"/>
      <c r="AR84" s="328"/>
      <c r="AS84" s="325"/>
      <c r="AT84" s="326"/>
      <c r="AU84" s="346"/>
      <c r="AV84" s="281"/>
      <c r="AW84" s="325"/>
      <c r="AX84" s="326"/>
      <c r="AY84" s="327"/>
      <c r="AZ84" s="276"/>
      <c r="BA84" s="276"/>
      <c r="BB84" s="255">
        <v>21</v>
      </c>
      <c r="BC84" s="350" t="s">
        <v>140</v>
      </c>
      <c r="BD84" s="215" t="str">
        <f>_xlfn.DISPIMG("ID_D4D3286F4B254872A399C9E3E2EB3B59",1)</f>
        <v>=DISPIMG("ID_D4D3286F4B254872A399C9E3E2EB3B59",1)</v>
      </c>
      <c r="BE84" s="276"/>
      <c r="BF84" s="276"/>
      <c r="BG84" s="276"/>
      <c r="BH84" s="276"/>
      <c r="BI84" s="276"/>
      <c r="BJ84" s="329"/>
      <c r="BK84" s="330"/>
      <c r="BL84" s="331"/>
      <c r="BM84" s="276"/>
      <c r="BN84" s="328"/>
      <c r="BO84" s="255"/>
      <c r="BP84" s="292"/>
      <c r="BQ84" s="347"/>
      <c r="BR84" s="281"/>
      <c r="BS84" s="255"/>
      <c r="BT84" s="292"/>
      <c r="BU84" s="298"/>
      <c r="BV84" s="276"/>
      <c r="BW84" s="255">
        <v>21</v>
      </c>
      <c r="BX84" s="350" t="s">
        <v>140</v>
      </c>
      <c r="BY84" s="186"/>
      <c r="BZ84" s="276"/>
      <c r="CA84" s="255"/>
      <c r="CB84" s="292"/>
      <c r="CC84" s="21"/>
      <c r="CD84" s="276"/>
      <c r="CE84" s="329"/>
      <c r="CF84" s="330"/>
      <c r="CG84" s="331"/>
      <c r="CH84" s="276"/>
      <c r="CI84" s="328"/>
      <c r="CJ84" s="329"/>
      <c r="CK84" s="330"/>
      <c r="CL84" s="331"/>
      <c r="CM84" s="281"/>
      <c r="CN84" s="329"/>
      <c r="CO84" s="330"/>
      <c r="CP84" s="331"/>
      <c r="CQ84" s="276"/>
      <c r="CR84" s="276"/>
      <c r="CS84" s="276"/>
      <c r="CT84" s="276"/>
      <c r="CU84" s="276"/>
      <c r="CV84" s="276"/>
      <c r="CW84" s="276"/>
      <c r="CX84" s="276"/>
      <c r="CY84" s="276"/>
      <c r="CZ84" s="166"/>
      <c r="DA84" s="166"/>
      <c r="DB84" s="166"/>
      <c r="DC84" s="329"/>
      <c r="DD84" s="330"/>
      <c r="DE84" s="166"/>
      <c r="DF84" s="281"/>
      <c r="DG84" s="329"/>
      <c r="DH84" s="330"/>
      <c r="DI84" s="166"/>
      <c r="DJ84" s="166"/>
      <c r="DK84" s="166"/>
      <c r="DL84" s="276"/>
      <c r="DM84" s="276"/>
      <c r="DN84" s="276"/>
      <c r="DO84" s="276"/>
      <c r="DP84" s="276"/>
      <c r="DQ84" s="276"/>
      <c r="DR84" s="276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 s="166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</row>
    <row r="85" s="230" customFormat="1" ht="37" customHeight="1" spans="1:162">
      <c r="A85" s="325"/>
      <c r="B85" s="326"/>
      <c r="C85" s="333"/>
      <c r="D85" s="281"/>
      <c r="E85" s="325"/>
      <c r="F85" s="326"/>
      <c r="G85" s="332"/>
      <c r="H85" s="276"/>
      <c r="I85" s="255"/>
      <c r="J85" s="350" t="s">
        <v>39</v>
      </c>
      <c r="K85" s="186" t="s">
        <v>146</v>
      </c>
      <c r="L85" s="276"/>
      <c r="M85" s="276"/>
      <c r="N85" s="276"/>
      <c r="O85" s="276"/>
      <c r="P85" s="276"/>
      <c r="Q85" s="329"/>
      <c r="R85" s="330"/>
      <c r="S85" s="155"/>
      <c r="T85" s="276"/>
      <c r="V85" s="328"/>
      <c r="W85" s="325"/>
      <c r="X85" s="326"/>
      <c r="Y85" s="333"/>
      <c r="Z85" s="281"/>
      <c r="AA85" s="325"/>
      <c r="AB85" s="326"/>
      <c r="AC85" s="332"/>
      <c r="AD85" s="276"/>
      <c r="AE85" s="276"/>
      <c r="AF85" s="255"/>
      <c r="AG85" s="350" t="s">
        <v>39</v>
      </c>
      <c r="AH85" s="186" t="s">
        <v>146</v>
      </c>
      <c r="AI85" s="276"/>
      <c r="AJ85" s="276"/>
      <c r="AK85" s="276"/>
      <c r="AL85" s="276"/>
      <c r="AM85" s="276"/>
      <c r="AN85" s="329"/>
      <c r="AO85" s="330"/>
      <c r="AP85" s="155"/>
      <c r="AQ85" s="276"/>
      <c r="AR85" s="328"/>
      <c r="AS85" s="325"/>
      <c r="AT85" s="326"/>
      <c r="AU85" s="333"/>
      <c r="AV85" s="281"/>
      <c r="AW85" s="325"/>
      <c r="AX85" s="326"/>
      <c r="AY85" s="332"/>
      <c r="AZ85" s="276"/>
      <c r="BA85" s="276"/>
      <c r="BB85" s="255"/>
      <c r="BC85" s="350" t="s">
        <v>39</v>
      </c>
      <c r="BD85" s="186" t="s">
        <v>146</v>
      </c>
      <c r="BE85" s="276"/>
      <c r="BF85" s="276"/>
      <c r="BG85" s="276"/>
      <c r="BH85" s="276"/>
      <c r="BI85" s="276"/>
      <c r="BJ85" s="329"/>
      <c r="BK85" s="330"/>
      <c r="BL85" s="155"/>
      <c r="BM85" s="276"/>
      <c r="BN85" s="328"/>
      <c r="BO85" s="255"/>
      <c r="BP85" s="292"/>
      <c r="BQ85" s="309"/>
      <c r="BR85" s="281"/>
      <c r="BS85" s="255"/>
      <c r="BT85" s="292"/>
      <c r="BU85" s="299"/>
      <c r="BV85" s="276"/>
      <c r="BW85" s="255"/>
      <c r="BX85" s="350" t="s">
        <v>39</v>
      </c>
      <c r="BY85" s="382" t="s">
        <v>267</v>
      </c>
      <c r="BZ85" s="276"/>
      <c r="CA85" s="255"/>
      <c r="CB85" s="292"/>
      <c r="CC85" s="48"/>
      <c r="CD85" s="276"/>
      <c r="CE85" s="329"/>
      <c r="CF85" s="330"/>
      <c r="CG85" s="155"/>
      <c r="CH85" s="276"/>
      <c r="CI85" s="328"/>
      <c r="CJ85" s="329"/>
      <c r="CK85" s="330"/>
      <c r="CL85" s="155"/>
      <c r="CM85" s="281"/>
      <c r="CN85" s="329"/>
      <c r="CO85" s="330"/>
      <c r="CP85" s="155"/>
      <c r="CQ85" s="276"/>
      <c r="CR85" s="276"/>
      <c r="CS85" s="276"/>
      <c r="CT85" s="276"/>
      <c r="CU85" s="276"/>
      <c r="CV85" s="276"/>
      <c r="CW85" s="276"/>
      <c r="CX85" s="276"/>
      <c r="CY85" s="276"/>
      <c r="CZ85" s="166"/>
      <c r="DA85" s="166"/>
      <c r="DB85" s="166"/>
      <c r="DC85" s="329"/>
      <c r="DD85" s="330"/>
      <c r="DE85" s="155"/>
      <c r="DF85" s="281"/>
      <c r="DG85" s="329"/>
      <c r="DH85" s="330"/>
      <c r="DI85" s="155"/>
      <c r="DJ85" s="166"/>
      <c r="DK85" s="166"/>
      <c r="DL85" s="276"/>
      <c r="DM85" s="276"/>
      <c r="DN85" s="276"/>
      <c r="DO85" s="276"/>
      <c r="DP85" s="276"/>
      <c r="DQ85" s="276"/>
      <c r="DR85" s="276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 s="166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</row>
    <row r="86" s="230" customFormat="1" ht="37" customHeight="1" spans="1:162">
      <c r="A86" s="325"/>
      <c r="B86" s="334"/>
      <c r="C86" s="336"/>
      <c r="D86" s="281"/>
      <c r="E86" s="325"/>
      <c r="F86" s="334"/>
      <c r="G86" s="335"/>
      <c r="H86" s="276"/>
      <c r="I86" s="255"/>
      <c r="J86" s="351" t="s">
        <v>147</v>
      </c>
      <c r="K86" s="186">
        <v>0</v>
      </c>
      <c r="L86" s="276"/>
      <c r="M86" s="276"/>
      <c r="N86" s="276"/>
      <c r="O86" s="276"/>
      <c r="P86" s="276"/>
      <c r="Q86" s="329"/>
      <c r="R86" s="166"/>
      <c r="S86" s="338"/>
      <c r="T86" s="276"/>
      <c r="V86" s="328"/>
      <c r="W86" s="325"/>
      <c r="X86" s="334"/>
      <c r="Y86" s="336"/>
      <c r="Z86" s="281"/>
      <c r="AA86" s="325"/>
      <c r="AB86" s="334"/>
      <c r="AC86" s="335"/>
      <c r="AD86" s="276"/>
      <c r="AE86" s="276"/>
      <c r="AF86" s="255"/>
      <c r="AG86" s="351" t="s">
        <v>147</v>
      </c>
      <c r="AH86" s="186">
        <v>0</v>
      </c>
      <c r="AI86" s="276"/>
      <c r="AJ86" s="276"/>
      <c r="AK86" s="276"/>
      <c r="AL86" s="276"/>
      <c r="AM86" s="276"/>
      <c r="AN86" s="329"/>
      <c r="AO86" s="166"/>
      <c r="AP86" s="338"/>
      <c r="AQ86" s="276"/>
      <c r="AR86" s="328"/>
      <c r="AS86" s="325"/>
      <c r="AT86" s="334"/>
      <c r="AU86" s="336"/>
      <c r="AV86" s="281"/>
      <c r="AW86" s="325"/>
      <c r="AX86" s="334"/>
      <c r="AY86" s="335"/>
      <c r="AZ86" s="276"/>
      <c r="BA86" s="276"/>
      <c r="BB86" s="255"/>
      <c r="BC86" s="351" t="s">
        <v>147</v>
      </c>
      <c r="BD86" s="186">
        <v>0</v>
      </c>
      <c r="BE86" s="276"/>
      <c r="BF86" s="276"/>
      <c r="BG86" s="276"/>
      <c r="BH86" s="276"/>
      <c r="BI86" s="276"/>
      <c r="BJ86" s="329"/>
      <c r="BK86" s="166"/>
      <c r="BL86" s="338"/>
      <c r="BM86" s="276"/>
      <c r="BN86" s="328"/>
      <c r="BO86" s="255"/>
      <c r="BP86" s="300"/>
      <c r="BQ86" s="180"/>
      <c r="BR86" s="281"/>
      <c r="BS86" s="255"/>
      <c r="BT86" s="300"/>
      <c r="BU86" s="303"/>
      <c r="BV86" s="276"/>
      <c r="BW86" s="255"/>
      <c r="BX86" s="351" t="s">
        <v>147</v>
      </c>
      <c r="BY86" s="204">
        <v>0</v>
      </c>
      <c r="BZ86" s="276"/>
      <c r="CA86" s="255"/>
      <c r="CB86" s="300"/>
      <c r="CC86" s="143"/>
      <c r="CD86" s="276"/>
      <c r="CE86" s="329"/>
      <c r="CF86" s="166"/>
      <c r="CG86" s="338"/>
      <c r="CH86" s="276"/>
      <c r="CI86" s="328"/>
      <c r="CJ86" s="329"/>
      <c r="CK86" s="166"/>
      <c r="CL86" s="338"/>
      <c r="CM86" s="281"/>
      <c r="CN86" s="329"/>
      <c r="CO86" s="166"/>
      <c r="CP86" s="338"/>
      <c r="CQ86" s="276"/>
      <c r="CR86" s="276"/>
      <c r="CS86" s="276"/>
      <c r="CT86" s="276"/>
      <c r="CU86" s="276"/>
      <c r="CV86" s="276"/>
      <c r="CW86" s="276"/>
      <c r="CX86" s="276"/>
      <c r="CY86" s="276"/>
      <c r="CZ86" s="166"/>
      <c r="DA86" s="166"/>
      <c r="DB86" s="166"/>
      <c r="DC86" s="329"/>
      <c r="DD86" s="166"/>
      <c r="DE86" s="338"/>
      <c r="DF86" s="281"/>
      <c r="DG86" s="329"/>
      <c r="DH86" s="166"/>
      <c r="DI86" s="339"/>
      <c r="DJ86" s="166"/>
      <c r="DK86" s="166"/>
      <c r="DL86" s="276"/>
      <c r="DM86" s="276"/>
      <c r="DN86" s="276"/>
      <c r="DO86" s="276"/>
      <c r="DP86" s="276"/>
      <c r="DQ86" s="276"/>
      <c r="DR86" s="27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 s="16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</row>
    <row r="87" s="230" customFormat="1" ht="69" customHeight="1" spans="1:162">
      <c r="A87" s="325"/>
      <c r="B87" s="326"/>
      <c r="C87" s="346"/>
      <c r="D87" s="281"/>
      <c r="E87" s="325"/>
      <c r="F87" s="326"/>
      <c r="G87" s="327"/>
      <c r="H87" s="276"/>
      <c r="I87" s="255">
        <v>22</v>
      </c>
      <c r="J87" s="350" t="s">
        <v>140</v>
      </c>
      <c r="K87" s="201"/>
      <c r="L87" s="276"/>
      <c r="M87" s="276"/>
      <c r="N87" s="276"/>
      <c r="O87" s="276"/>
      <c r="P87" s="276"/>
      <c r="Q87" s="329"/>
      <c r="R87" s="330"/>
      <c r="S87" s="331"/>
      <c r="T87" s="276"/>
      <c r="V87" s="328"/>
      <c r="W87" s="325"/>
      <c r="X87" s="326"/>
      <c r="Y87" s="346"/>
      <c r="Z87" s="281"/>
      <c r="AA87" s="325"/>
      <c r="AB87" s="326"/>
      <c r="AC87" s="327"/>
      <c r="AD87" s="276"/>
      <c r="AE87" s="276"/>
      <c r="AF87" s="255">
        <v>22</v>
      </c>
      <c r="AG87" s="350" t="s">
        <v>140</v>
      </c>
      <c r="AH87" s="201"/>
      <c r="AI87" s="276"/>
      <c r="AJ87" s="276"/>
      <c r="AK87" s="276"/>
      <c r="AL87" s="276"/>
      <c r="AM87" s="276"/>
      <c r="AN87" s="329"/>
      <c r="AO87" s="330"/>
      <c r="AP87" s="331"/>
      <c r="AQ87" s="276"/>
      <c r="AR87" s="328"/>
      <c r="AS87" s="325"/>
      <c r="AT87" s="326"/>
      <c r="AU87" s="346"/>
      <c r="AV87" s="281"/>
      <c r="AW87" s="325"/>
      <c r="AX87" s="326"/>
      <c r="AY87" s="327"/>
      <c r="AZ87" s="276"/>
      <c r="BA87" s="276"/>
      <c r="BB87" s="255">
        <v>22</v>
      </c>
      <c r="BC87" s="350" t="s">
        <v>140</v>
      </c>
      <c r="BD87" s="215"/>
      <c r="BE87" s="276"/>
      <c r="BF87" s="276"/>
      <c r="BG87" s="276"/>
      <c r="BH87" s="276"/>
      <c r="BI87" s="276"/>
      <c r="BJ87" s="329"/>
      <c r="BK87" s="330"/>
      <c r="BL87" s="331"/>
      <c r="BM87" s="276"/>
      <c r="BN87" s="328"/>
      <c r="BO87" s="255"/>
      <c r="BP87" s="292"/>
      <c r="BQ87" s="347"/>
      <c r="BR87" s="281"/>
      <c r="BS87" s="255"/>
      <c r="BT87" s="292"/>
      <c r="BU87" s="298"/>
      <c r="BV87" s="276"/>
      <c r="BW87" s="255"/>
      <c r="BX87" s="350"/>
      <c r="BY87" s="186"/>
      <c r="BZ87" s="276"/>
      <c r="CA87" s="255"/>
      <c r="CB87" s="292"/>
      <c r="CC87" s="21"/>
      <c r="CD87" s="276"/>
      <c r="CE87" s="329"/>
      <c r="CF87" s="330"/>
      <c r="CG87" s="331"/>
      <c r="CH87" s="276"/>
      <c r="CI87" s="328"/>
      <c r="CJ87" s="329"/>
      <c r="CK87" s="330"/>
      <c r="CL87" s="331"/>
      <c r="CM87" s="281"/>
      <c r="CN87" s="329"/>
      <c r="CO87" s="330"/>
      <c r="CP87" s="331"/>
      <c r="CQ87" s="276"/>
      <c r="CR87" s="276"/>
      <c r="CS87" s="276"/>
      <c r="CT87" s="276"/>
      <c r="CU87" s="276"/>
      <c r="CV87" s="276"/>
      <c r="CW87" s="276"/>
      <c r="CX87" s="276"/>
      <c r="CY87" s="276"/>
      <c r="CZ87" s="166"/>
      <c r="DA87" s="166"/>
      <c r="DB87" s="166"/>
      <c r="DC87" s="329"/>
      <c r="DD87" s="330"/>
      <c r="DE87" s="166"/>
      <c r="DF87" s="281"/>
      <c r="DG87" s="329"/>
      <c r="DH87" s="330"/>
      <c r="DI87" s="166"/>
      <c r="DJ87" s="166"/>
      <c r="DK87" s="166"/>
      <c r="DL87" s="276"/>
      <c r="DM87" s="276"/>
      <c r="DN87" s="276"/>
      <c r="DO87" s="276"/>
      <c r="DP87" s="276"/>
      <c r="DQ87" s="276"/>
      <c r="DR87" s="276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 s="166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</row>
    <row r="88" s="230" customFormat="1" ht="37" customHeight="1" spans="1:162">
      <c r="A88" s="325"/>
      <c r="B88" s="326"/>
      <c r="C88" s="333"/>
      <c r="D88" s="281"/>
      <c r="E88" s="325"/>
      <c r="F88" s="326"/>
      <c r="G88" s="332"/>
      <c r="H88" s="276"/>
      <c r="I88" s="255"/>
      <c r="J88" s="350" t="s">
        <v>39</v>
      </c>
      <c r="K88" s="379" t="s">
        <v>267</v>
      </c>
      <c r="L88" s="276"/>
      <c r="M88" s="276"/>
      <c r="N88" s="276"/>
      <c r="O88" s="276"/>
      <c r="P88" s="276"/>
      <c r="Q88" s="329"/>
      <c r="R88" s="330"/>
      <c r="S88" s="155"/>
      <c r="T88" s="276"/>
      <c r="V88" s="328"/>
      <c r="W88" s="325"/>
      <c r="X88" s="326"/>
      <c r="Y88" s="333"/>
      <c r="Z88" s="281"/>
      <c r="AA88" s="325"/>
      <c r="AB88" s="326"/>
      <c r="AC88" s="332"/>
      <c r="AD88" s="276"/>
      <c r="AE88" s="276"/>
      <c r="AF88" s="255"/>
      <c r="AG88" s="350" t="s">
        <v>39</v>
      </c>
      <c r="AH88" s="379" t="s">
        <v>267</v>
      </c>
      <c r="AI88" s="276"/>
      <c r="AJ88" s="276"/>
      <c r="AK88" s="276"/>
      <c r="AL88" s="276"/>
      <c r="AM88" s="276"/>
      <c r="AN88" s="329"/>
      <c r="AO88" s="330"/>
      <c r="AP88" s="155"/>
      <c r="AQ88" s="276"/>
      <c r="AR88" s="328"/>
      <c r="AS88" s="325"/>
      <c r="AT88" s="326"/>
      <c r="AU88" s="333"/>
      <c r="AV88" s="281"/>
      <c r="AW88" s="325"/>
      <c r="AX88" s="326"/>
      <c r="AY88" s="332"/>
      <c r="AZ88" s="276"/>
      <c r="BA88" s="276"/>
      <c r="BB88" s="255"/>
      <c r="BC88" s="350" t="s">
        <v>39</v>
      </c>
      <c r="BD88" s="377" t="s">
        <v>267</v>
      </c>
      <c r="BE88" s="276"/>
      <c r="BF88" s="276"/>
      <c r="BG88" s="276"/>
      <c r="BH88" s="276"/>
      <c r="BI88" s="276"/>
      <c r="BJ88" s="329"/>
      <c r="BK88" s="330"/>
      <c r="BL88" s="155"/>
      <c r="BM88" s="276"/>
      <c r="BN88" s="328"/>
      <c r="BO88" s="255"/>
      <c r="BP88" s="292"/>
      <c r="BQ88" s="309"/>
      <c r="BR88" s="281"/>
      <c r="BS88" s="255"/>
      <c r="BT88" s="292"/>
      <c r="BU88" s="299"/>
      <c r="BV88" s="276"/>
      <c r="BW88" s="255"/>
      <c r="BX88" s="350"/>
      <c r="BY88" s="192"/>
      <c r="BZ88" s="276"/>
      <c r="CA88" s="255"/>
      <c r="CB88" s="292"/>
      <c r="CC88" s="48"/>
      <c r="CD88" s="276"/>
      <c r="CE88" s="329"/>
      <c r="CF88" s="330"/>
      <c r="CG88" s="155"/>
      <c r="CH88" s="276"/>
      <c r="CI88" s="328"/>
      <c r="CJ88" s="329"/>
      <c r="CK88" s="330"/>
      <c r="CL88" s="155"/>
      <c r="CM88" s="281"/>
      <c r="CN88" s="329"/>
      <c r="CO88" s="330"/>
      <c r="CP88" s="155"/>
      <c r="CQ88" s="276"/>
      <c r="CR88" s="276"/>
      <c r="CS88" s="276"/>
      <c r="CT88" s="276"/>
      <c r="CU88" s="276"/>
      <c r="CV88" s="276"/>
      <c r="CW88" s="276"/>
      <c r="CX88" s="276"/>
      <c r="CY88" s="276"/>
      <c r="CZ88" s="166"/>
      <c r="DA88" s="166"/>
      <c r="DB88" s="166"/>
      <c r="DC88" s="329"/>
      <c r="DD88" s="330"/>
      <c r="DE88" s="155"/>
      <c r="DF88" s="281"/>
      <c r="DG88" s="329"/>
      <c r="DH88" s="330"/>
      <c r="DI88" s="155"/>
      <c r="DJ88" s="166"/>
      <c r="DK88" s="166"/>
      <c r="DL88" s="276"/>
      <c r="DM88" s="276"/>
      <c r="DN88" s="276"/>
      <c r="DO88" s="276"/>
      <c r="DP88" s="276"/>
      <c r="DQ88" s="276"/>
      <c r="DR88" s="276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 s="166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</row>
    <row r="89" s="230" customFormat="1" ht="37" customHeight="1" spans="1:162">
      <c r="A89" s="325"/>
      <c r="B89" s="334"/>
      <c r="C89" s="336"/>
      <c r="D89" s="281"/>
      <c r="E89" s="325"/>
      <c r="F89" s="334"/>
      <c r="G89" s="335"/>
      <c r="H89" s="276"/>
      <c r="I89" s="255"/>
      <c r="J89" s="351" t="s">
        <v>147</v>
      </c>
      <c r="K89" s="201">
        <v>0</v>
      </c>
      <c r="L89" s="276"/>
      <c r="M89" s="276"/>
      <c r="N89" s="276"/>
      <c r="O89" s="276"/>
      <c r="P89" s="276"/>
      <c r="Q89" s="329"/>
      <c r="R89" s="166"/>
      <c r="S89" s="338"/>
      <c r="T89" s="276"/>
      <c r="V89" s="328"/>
      <c r="W89" s="325"/>
      <c r="X89" s="334"/>
      <c r="Y89" s="336"/>
      <c r="Z89" s="281"/>
      <c r="AA89" s="325"/>
      <c r="AB89" s="334"/>
      <c r="AC89" s="335"/>
      <c r="AD89" s="276"/>
      <c r="AE89" s="276"/>
      <c r="AF89" s="255"/>
      <c r="AG89" s="351" t="s">
        <v>147</v>
      </c>
      <c r="AH89" s="201">
        <v>0</v>
      </c>
      <c r="AI89" s="276"/>
      <c r="AJ89" s="276"/>
      <c r="AK89" s="276"/>
      <c r="AL89" s="276"/>
      <c r="AM89" s="276"/>
      <c r="AN89" s="329"/>
      <c r="AO89" s="166"/>
      <c r="AP89" s="338"/>
      <c r="AQ89" s="276"/>
      <c r="AR89" s="328"/>
      <c r="AS89" s="325"/>
      <c r="AT89" s="334"/>
      <c r="AU89" s="336"/>
      <c r="AV89" s="281"/>
      <c r="AW89" s="325"/>
      <c r="AX89" s="334"/>
      <c r="AY89" s="335"/>
      <c r="AZ89" s="276"/>
      <c r="BA89" s="276"/>
      <c r="BB89" s="255"/>
      <c r="BC89" s="351" t="s">
        <v>147</v>
      </c>
      <c r="BD89" s="186">
        <v>0</v>
      </c>
      <c r="BE89" s="276"/>
      <c r="BF89" s="276"/>
      <c r="BG89" s="276"/>
      <c r="BH89" s="276"/>
      <c r="BI89" s="276"/>
      <c r="BJ89" s="329"/>
      <c r="BK89" s="166"/>
      <c r="BL89" s="338"/>
      <c r="BM89" s="276"/>
      <c r="BN89" s="328"/>
      <c r="BO89" s="255"/>
      <c r="BP89" s="300"/>
      <c r="BQ89" s="180"/>
      <c r="BR89" s="281"/>
      <c r="BS89" s="255"/>
      <c r="BT89" s="300"/>
      <c r="BU89" s="303"/>
      <c r="BV89" s="276"/>
      <c r="BW89" s="255"/>
      <c r="BX89" s="351"/>
      <c r="BY89" s="204"/>
      <c r="BZ89" s="276"/>
      <c r="CA89" s="255"/>
      <c r="CB89" s="300"/>
      <c r="CC89" s="143"/>
      <c r="CD89" s="276"/>
      <c r="CE89" s="329"/>
      <c r="CF89" s="166"/>
      <c r="CG89" s="338"/>
      <c r="CH89" s="276"/>
      <c r="CI89" s="328"/>
      <c r="CJ89" s="329"/>
      <c r="CK89" s="166"/>
      <c r="CL89" s="338"/>
      <c r="CM89" s="281"/>
      <c r="CN89" s="329"/>
      <c r="CO89" s="166"/>
      <c r="CP89" s="338"/>
      <c r="CQ89" s="276"/>
      <c r="CR89" s="276"/>
      <c r="CS89" s="276"/>
      <c r="CT89" s="276"/>
      <c r="CU89" s="276"/>
      <c r="CV89" s="276"/>
      <c r="CW89" s="276"/>
      <c r="CX89" s="276"/>
      <c r="CY89" s="276"/>
      <c r="CZ89" s="166"/>
      <c r="DA89" s="166"/>
      <c r="DB89" s="166"/>
      <c r="DC89" s="329"/>
      <c r="DD89" s="166"/>
      <c r="DE89" s="338"/>
      <c r="DF89" s="281"/>
      <c r="DG89" s="329"/>
      <c r="DH89" s="166"/>
      <c r="DI89" s="339"/>
      <c r="DJ89" s="166"/>
      <c r="DK89" s="166"/>
      <c r="DL89" s="276"/>
      <c r="DM89" s="276"/>
      <c r="DN89" s="276"/>
      <c r="DO89" s="276"/>
      <c r="DP89" s="276"/>
      <c r="DQ89" s="276"/>
      <c r="DR89" s="276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 s="166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</row>
    <row r="90" s="230" customFormat="1" ht="69" customHeight="1" spans="1:162">
      <c r="A90" s="325"/>
      <c r="B90" s="326"/>
      <c r="C90" s="346"/>
      <c r="D90" s="281"/>
      <c r="E90" s="325"/>
      <c r="F90" s="326"/>
      <c r="G90" s="327"/>
      <c r="H90" s="276"/>
      <c r="I90" s="255">
        <v>23</v>
      </c>
      <c r="J90" s="350" t="s">
        <v>140</v>
      </c>
      <c r="K90" s="201" t="str">
        <f>_xlfn.DISPIMG("ID_F34369943DBA4BBB89BB72E1C166F4E4",1)</f>
        <v>=DISPIMG("ID_F34369943DBA4BBB89BB72E1C166F4E4",1)</v>
      </c>
      <c r="L90" s="276"/>
      <c r="M90" s="276"/>
      <c r="N90" s="276"/>
      <c r="O90" s="276"/>
      <c r="P90" s="276"/>
      <c r="Q90" s="329"/>
      <c r="R90" s="330"/>
      <c r="S90" s="331"/>
      <c r="T90" s="276"/>
      <c r="V90" s="328"/>
      <c r="W90" s="325"/>
      <c r="X90" s="326"/>
      <c r="Y90" s="346"/>
      <c r="Z90" s="281"/>
      <c r="AA90" s="325"/>
      <c r="AB90" s="326"/>
      <c r="AC90" s="327"/>
      <c r="AD90" s="276"/>
      <c r="AE90" s="276"/>
      <c r="AF90" s="255"/>
      <c r="AG90" s="350"/>
      <c r="AH90" s="201"/>
      <c r="AI90" s="276"/>
      <c r="AJ90" s="276"/>
      <c r="AK90" s="276"/>
      <c r="AL90" s="276"/>
      <c r="AM90" s="276"/>
      <c r="AN90" s="329"/>
      <c r="AO90" s="330"/>
      <c r="AP90" s="331"/>
      <c r="AQ90" s="276"/>
      <c r="AR90" s="328"/>
      <c r="AS90" s="325"/>
      <c r="AT90" s="326"/>
      <c r="AU90" s="346"/>
      <c r="AV90" s="281"/>
      <c r="AW90" s="325"/>
      <c r="AX90" s="326"/>
      <c r="AY90" s="327"/>
      <c r="AZ90" s="276"/>
      <c r="BA90" s="276"/>
      <c r="BB90" s="255"/>
      <c r="BC90" s="350"/>
      <c r="BD90" s="215"/>
      <c r="BE90" s="276"/>
      <c r="BF90" s="276"/>
      <c r="BG90" s="276"/>
      <c r="BH90" s="276"/>
      <c r="BI90" s="276"/>
      <c r="BJ90" s="329"/>
      <c r="BK90" s="330"/>
      <c r="BL90" s="331"/>
      <c r="BM90" s="276"/>
      <c r="BN90" s="328"/>
      <c r="BO90" s="255"/>
      <c r="BP90" s="292"/>
      <c r="BQ90" s="347"/>
      <c r="BR90" s="281"/>
      <c r="BS90" s="255"/>
      <c r="BT90" s="292"/>
      <c r="BU90" s="298"/>
      <c r="BV90" s="276"/>
      <c r="BW90" s="255"/>
      <c r="BX90" s="350"/>
      <c r="BY90" s="186"/>
      <c r="BZ90" s="276"/>
      <c r="CA90" s="255"/>
      <c r="CB90" s="292"/>
      <c r="CC90" s="21"/>
      <c r="CD90" s="276"/>
      <c r="CE90" s="329"/>
      <c r="CF90" s="330"/>
      <c r="CG90" s="331"/>
      <c r="CH90" s="276"/>
      <c r="CI90" s="328"/>
      <c r="CJ90" s="329"/>
      <c r="CK90" s="330"/>
      <c r="CL90" s="331"/>
      <c r="CM90" s="281"/>
      <c r="CN90" s="329"/>
      <c r="CO90" s="330"/>
      <c r="CP90" s="331"/>
      <c r="CQ90" s="276"/>
      <c r="CR90" s="276"/>
      <c r="CS90" s="276"/>
      <c r="CT90" s="276"/>
      <c r="CU90" s="276"/>
      <c r="CV90" s="276"/>
      <c r="CW90" s="276"/>
      <c r="CX90" s="276"/>
      <c r="CY90" s="276"/>
      <c r="CZ90" s="166"/>
      <c r="DA90" s="166"/>
      <c r="DB90" s="166"/>
      <c r="DC90" s="329"/>
      <c r="DD90" s="330"/>
      <c r="DE90" s="166"/>
      <c r="DF90" s="281"/>
      <c r="DG90" s="329"/>
      <c r="DH90" s="330"/>
      <c r="DI90" s="166"/>
      <c r="DJ90" s="166"/>
      <c r="DK90" s="166"/>
      <c r="DL90" s="276"/>
      <c r="DM90" s="276"/>
      <c r="DN90" s="276"/>
      <c r="DO90" s="276"/>
      <c r="DP90" s="276"/>
      <c r="DQ90" s="276"/>
      <c r="DR90" s="276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 s="166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</row>
    <row r="91" s="230" customFormat="1" ht="37" customHeight="1" spans="1:162">
      <c r="A91" s="325"/>
      <c r="B91" s="326"/>
      <c r="C91" s="333"/>
      <c r="D91" s="281"/>
      <c r="E91" s="325"/>
      <c r="F91" s="326"/>
      <c r="G91" s="332"/>
      <c r="H91" s="276"/>
      <c r="I91" s="255"/>
      <c r="J91" s="350" t="s">
        <v>39</v>
      </c>
      <c r="K91" s="201" t="s">
        <v>190</v>
      </c>
      <c r="L91" s="276"/>
      <c r="M91" s="276"/>
      <c r="N91" s="276"/>
      <c r="O91" s="276"/>
      <c r="P91" s="276"/>
      <c r="Q91" s="329"/>
      <c r="R91" s="330"/>
      <c r="S91" s="155"/>
      <c r="T91" s="276"/>
      <c r="V91" s="328"/>
      <c r="W91" s="325"/>
      <c r="X91" s="326"/>
      <c r="Y91" s="333"/>
      <c r="Z91" s="281"/>
      <c r="AA91" s="325"/>
      <c r="AB91" s="326"/>
      <c r="AC91" s="332"/>
      <c r="AD91" s="276"/>
      <c r="AE91" s="276"/>
      <c r="AF91" s="255"/>
      <c r="AG91" s="350"/>
      <c r="AH91" s="201"/>
      <c r="AI91" s="276"/>
      <c r="AJ91" s="276"/>
      <c r="AK91" s="276"/>
      <c r="AL91" s="276"/>
      <c r="AM91" s="276"/>
      <c r="AN91" s="329"/>
      <c r="AO91" s="330"/>
      <c r="AP91" s="155"/>
      <c r="AQ91" s="276"/>
      <c r="AR91" s="328"/>
      <c r="AS91" s="325"/>
      <c r="AT91" s="326"/>
      <c r="AU91" s="333"/>
      <c r="AV91" s="281"/>
      <c r="AW91" s="325"/>
      <c r="AX91" s="326"/>
      <c r="AY91" s="332"/>
      <c r="AZ91" s="276"/>
      <c r="BA91" s="276"/>
      <c r="BB91" s="255"/>
      <c r="BC91" s="350"/>
      <c r="BD91" s="186"/>
      <c r="BE91" s="276"/>
      <c r="BF91" s="276"/>
      <c r="BG91" s="276"/>
      <c r="BH91" s="276"/>
      <c r="BI91" s="276"/>
      <c r="BJ91" s="329"/>
      <c r="BK91" s="330"/>
      <c r="BL91" s="155"/>
      <c r="BM91" s="276"/>
      <c r="BN91" s="328"/>
      <c r="BO91" s="255"/>
      <c r="BP91" s="292"/>
      <c r="BQ91" s="309"/>
      <c r="BR91" s="281"/>
      <c r="BS91" s="255"/>
      <c r="BT91" s="292"/>
      <c r="BU91" s="299"/>
      <c r="BV91" s="276"/>
      <c r="BW91" s="255"/>
      <c r="BX91" s="350"/>
      <c r="BY91" s="192"/>
      <c r="BZ91" s="276"/>
      <c r="CA91" s="255"/>
      <c r="CB91" s="292"/>
      <c r="CC91" s="48"/>
      <c r="CD91" s="276"/>
      <c r="CE91" s="329"/>
      <c r="CF91" s="330"/>
      <c r="CG91" s="155"/>
      <c r="CH91" s="276"/>
      <c r="CI91" s="328"/>
      <c r="CJ91" s="329"/>
      <c r="CK91" s="330"/>
      <c r="CL91" s="155"/>
      <c r="CM91" s="281"/>
      <c r="CN91" s="329"/>
      <c r="CO91" s="330"/>
      <c r="CP91" s="155"/>
      <c r="CQ91" s="276"/>
      <c r="CR91" s="276"/>
      <c r="CS91" s="276"/>
      <c r="CT91" s="276"/>
      <c r="CU91" s="276"/>
      <c r="CV91" s="276"/>
      <c r="CW91" s="276"/>
      <c r="CX91" s="276"/>
      <c r="CY91" s="276"/>
      <c r="CZ91" s="166"/>
      <c r="DA91" s="166"/>
      <c r="DB91" s="166"/>
      <c r="DC91" s="329"/>
      <c r="DD91" s="330"/>
      <c r="DE91" s="155"/>
      <c r="DF91" s="281"/>
      <c r="DG91" s="329"/>
      <c r="DH91" s="330"/>
      <c r="DI91" s="155"/>
      <c r="DJ91" s="166"/>
      <c r="DK91" s="166"/>
      <c r="DL91" s="276"/>
      <c r="DM91" s="276"/>
      <c r="DN91" s="276"/>
      <c r="DO91" s="276"/>
      <c r="DP91" s="276"/>
      <c r="DQ91" s="276"/>
      <c r="DR91" s="276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 s="166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</row>
    <row r="92" s="230" customFormat="1" ht="37" customHeight="1" spans="1:162">
      <c r="A92" s="325"/>
      <c r="B92" s="334"/>
      <c r="C92" s="336"/>
      <c r="D92" s="281"/>
      <c r="E92" s="325"/>
      <c r="F92" s="334"/>
      <c r="G92" s="335"/>
      <c r="H92" s="276"/>
      <c r="I92" s="255"/>
      <c r="J92" s="351" t="s">
        <v>147</v>
      </c>
      <c r="K92" s="201" t="s">
        <v>197</v>
      </c>
      <c r="L92" s="276"/>
      <c r="M92" s="276"/>
      <c r="N92" s="276"/>
      <c r="O92" s="276"/>
      <c r="P92" s="276"/>
      <c r="Q92" s="329"/>
      <c r="R92" s="166"/>
      <c r="S92" s="338"/>
      <c r="T92" s="276"/>
      <c r="V92" s="328"/>
      <c r="W92" s="325"/>
      <c r="X92" s="334"/>
      <c r="Y92" s="336"/>
      <c r="Z92" s="281"/>
      <c r="AA92" s="325"/>
      <c r="AB92" s="334"/>
      <c r="AC92" s="335"/>
      <c r="AD92" s="276"/>
      <c r="AE92" s="276"/>
      <c r="AF92" s="255"/>
      <c r="AG92" s="351"/>
      <c r="AH92" s="201"/>
      <c r="AI92" s="276"/>
      <c r="AJ92" s="276"/>
      <c r="AK92" s="276"/>
      <c r="AL92" s="276"/>
      <c r="AM92" s="276"/>
      <c r="AN92" s="329"/>
      <c r="AO92" s="166"/>
      <c r="AP92" s="338"/>
      <c r="AQ92" s="276"/>
      <c r="AR92" s="328"/>
      <c r="AS92" s="325"/>
      <c r="AT92" s="334"/>
      <c r="AU92" s="336"/>
      <c r="AV92" s="281"/>
      <c r="AW92" s="325"/>
      <c r="AX92" s="334"/>
      <c r="AY92" s="335"/>
      <c r="AZ92" s="276"/>
      <c r="BA92" s="276"/>
      <c r="BB92" s="255"/>
      <c r="BC92" s="351"/>
      <c r="BD92" s="186"/>
      <c r="BE92" s="276"/>
      <c r="BF92" s="276"/>
      <c r="BG92" s="276"/>
      <c r="BH92" s="276"/>
      <c r="BI92" s="276"/>
      <c r="BJ92" s="329"/>
      <c r="BK92" s="166"/>
      <c r="BL92" s="338"/>
      <c r="BM92" s="276"/>
      <c r="BN92" s="328"/>
      <c r="BO92" s="255"/>
      <c r="BP92" s="300"/>
      <c r="BQ92" s="180"/>
      <c r="BR92" s="281"/>
      <c r="BS92" s="255"/>
      <c r="BT92" s="300"/>
      <c r="BU92" s="303"/>
      <c r="BV92" s="276"/>
      <c r="BW92" s="255"/>
      <c r="BX92" s="351"/>
      <c r="BY92" s="204"/>
      <c r="BZ92" s="276"/>
      <c r="CA92" s="255"/>
      <c r="CB92" s="300"/>
      <c r="CC92" s="143"/>
      <c r="CD92" s="276"/>
      <c r="CE92" s="329"/>
      <c r="CF92" s="166"/>
      <c r="CG92" s="338"/>
      <c r="CH92" s="276"/>
      <c r="CI92" s="328"/>
      <c r="CJ92" s="329"/>
      <c r="CK92" s="166"/>
      <c r="CL92" s="338"/>
      <c r="CM92" s="281"/>
      <c r="CN92" s="329"/>
      <c r="CO92" s="166"/>
      <c r="CP92" s="338"/>
      <c r="CQ92" s="276"/>
      <c r="CR92" s="276"/>
      <c r="CS92" s="276"/>
      <c r="CT92" s="276"/>
      <c r="CU92" s="276"/>
      <c r="CV92" s="276"/>
      <c r="CW92" s="276"/>
      <c r="CX92" s="276"/>
      <c r="CY92" s="276"/>
      <c r="CZ92" s="166"/>
      <c r="DA92" s="166"/>
      <c r="DB92" s="166"/>
      <c r="DC92" s="329"/>
      <c r="DD92" s="166"/>
      <c r="DE92" s="338"/>
      <c r="DF92" s="281"/>
      <c r="DG92" s="329"/>
      <c r="DH92" s="166"/>
      <c r="DI92" s="339"/>
      <c r="DJ92" s="166"/>
      <c r="DK92" s="166"/>
      <c r="DL92" s="276"/>
      <c r="DM92" s="276"/>
      <c r="DN92" s="276"/>
      <c r="DO92" s="276"/>
      <c r="DP92" s="276"/>
      <c r="DQ92" s="276"/>
      <c r="DR92" s="276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 s="166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</row>
    <row r="93" spans="1:162">
      <c r="N93" s="276"/>
      <c r="O93" s="276"/>
      <c r="P93" s="276"/>
      <c r="AJ93" s="276"/>
      <c r="AK93" s="276"/>
      <c r="AL93" s="276"/>
      <c r="BF93" s="276"/>
      <c r="BG93" s="276"/>
      <c r="BH93" s="276"/>
    </row>
    <row r="94" spans="1:162">
      <c r="N94" s="276"/>
      <c r="O94" s="276"/>
      <c r="P94" s="276"/>
      <c r="AJ94" s="276"/>
      <c r="AK94" s="276"/>
      <c r="AL94" s="276"/>
      <c r="BF94" s="276"/>
      <c r="BG94" s="276"/>
      <c r="BH94" s="276"/>
    </row>
    <row r="95" spans="1:162">
      <c r="N95" s="276"/>
      <c r="O95" s="276"/>
      <c r="P95" s="276"/>
      <c r="AJ95" s="276"/>
      <c r="AK95" s="276"/>
      <c r="AL95" s="276"/>
      <c r="BF95" s="276"/>
      <c r="BG95" s="276"/>
      <c r="BH95" s="276"/>
    </row>
  </sheetData>
  <mergeCells count="642">
    <mergeCell ref="A1:T1"/>
    <mergeCell ref="W1:AP1"/>
    <mergeCell ref="AS1:BL1"/>
    <mergeCell ref="BO1:CG1"/>
    <mergeCell ref="CJ1:CZ1"/>
    <mergeCell ref="DC1:DS1"/>
    <mergeCell ref="C2:I2"/>
    <mergeCell ref="J2:M2"/>
    <mergeCell ref="N2:O2"/>
    <mergeCell ref="P2:R2"/>
    <mergeCell ref="Y2:AE2"/>
    <mergeCell ref="AF2:AI2"/>
    <mergeCell ref="AJ2:AK2"/>
    <mergeCell ref="AL2:AN2"/>
    <mergeCell ref="AU2:BA2"/>
    <mergeCell ref="BB2:BE2"/>
    <mergeCell ref="BF2:BG2"/>
    <mergeCell ref="BH2:BJ2"/>
    <mergeCell ref="BQ2:BV2"/>
    <mergeCell ref="BW2:BZ2"/>
    <mergeCell ref="CA2:CB2"/>
    <mergeCell ref="CC2:CE2"/>
    <mergeCell ref="CL2:CP2"/>
    <mergeCell ref="CQ2:CT2"/>
    <mergeCell ref="CU2:CV2"/>
    <mergeCell ref="CW2:CY2"/>
    <mergeCell ref="DE2:DI2"/>
    <mergeCell ref="DJ2:DM2"/>
    <mergeCell ref="DN2:DO2"/>
    <mergeCell ref="DP2:DR2"/>
    <mergeCell ref="A19:U19"/>
    <mergeCell ref="W19:AQ19"/>
    <mergeCell ref="AS19:BM19"/>
    <mergeCell ref="BO19:CH19"/>
    <mergeCell ref="CJ19:DA19"/>
    <mergeCell ref="DC19:DT19"/>
    <mergeCell ref="Q22:U22"/>
    <mergeCell ref="AN22:AQ22"/>
    <mergeCell ref="BJ22:BM22"/>
    <mergeCell ref="CE22:CH22"/>
    <mergeCell ref="Q23:S23"/>
    <mergeCell ref="T23:U23"/>
    <mergeCell ref="AN23:AP23"/>
    <mergeCell ref="BJ23:BL23"/>
    <mergeCell ref="CE23:CG23"/>
    <mergeCell ref="A4:A5"/>
    <mergeCell ref="A7:A8"/>
    <mergeCell ref="A10:A11"/>
    <mergeCell ref="A13:A14"/>
    <mergeCell ref="A16:A17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E24:E26"/>
    <mergeCell ref="E27:E29"/>
    <mergeCell ref="E30:E32"/>
    <mergeCell ref="E33:E35"/>
    <mergeCell ref="E36:E38"/>
    <mergeCell ref="E48:E50"/>
    <mergeCell ref="E51:E53"/>
    <mergeCell ref="E54:E56"/>
    <mergeCell ref="E57:E59"/>
    <mergeCell ref="E60:E62"/>
    <mergeCell ref="E63:E65"/>
    <mergeCell ref="E66:E68"/>
    <mergeCell ref="E69:E71"/>
    <mergeCell ref="E72:E74"/>
    <mergeCell ref="E75:E77"/>
    <mergeCell ref="E78:E80"/>
    <mergeCell ref="E81:E83"/>
    <mergeCell ref="E84:E86"/>
    <mergeCell ref="E87:E89"/>
    <mergeCell ref="E90:E92"/>
    <mergeCell ref="I24:I26"/>
    <mergeCell ref="I27:I29"/>
    <mergeCell ref="I30:I32"/>
    <mergeCell ref="I33:I35"/>
    <mergeCell ref="I36:I38"/>
    <mergeCell ref="I39:I41"/>
    <mergeCell ref="I42:I44"/>
    <mergeCell ref="I45:I47"/>
    <mergeCell ref="I48:I50"/>
    <mergeCell ref="I51:I53"/>
    <mergeCell ref="I54:I56"/>
    <mergeCell ref="I57:I59"/>
    <mergeCell ref="I60:I62"/>
    <mergeCell ref="I63:I65"/>
    <mergeCell ref="I66:I68"/>
    <mergeCell ref="I69:I71"/>
    <mergeCell ref="I72:I74"/>
    <mergeCell ref="I75:I77"/>
    <mergeCell ref="I78:I80"/>
    <mergeCell ref="I81:I83"/>
    <mergeCell ref="I84:I86"/>
    <mergeCell ref="I87:I89"/>
    <mergeCell ref="I90:I92"/>
    <mergeCell ref="M24:M26"/>
    <mergeCell ref="M27:M29"/>
    <mergeCell ref="M30:M32"/>
    <mergeCell ref="M33:M35"/>
    <mergeCell ref="M36:M38"/>
    <mergeCell ref="M39:M41"/>
    <mergeCell ref="M42:M44"/>
    <mergeCell ref="M45:M47"/>
    <mergeCell ref="M48:M50"/>
    <mergeCell ref="Q24:Q26"/>
    <mergeCell ref="Q27:Q29"/>
    <mergeCell ref="Q30:Q32"/>
    <mergeCell ref="Q33:Q35"/>
    <mergeCell ref="Q36:Q38"/>
    <mergeCell ref="Q39:Q41"/>
    <mergeCell ref="Q42:Q44"/>
    <mergeCell ref="Q45:Q47"/>
    <mergeCell ref="Q48:Q50"/>
    <mergeCell ref="Q51:Q53"/>
    <mergeCell ref="Q54:Q56"/>
    <mergeCell ref="Q57:Q59"/>
    <mergeCell ref="Q60:Q62"/>
    <mergeCell ref="T2:T3"/>
    <mergeCell ref="T4:T6"/>
    <mergeCell ref="T7:T9"/>
    <mergeCell ref="T10:T12"/>
    <mergeCell ref="T13:T15"/>
    <mergeCell ref="T16:T18"/>
    <mergeCell ref="U2:U3"/>
    <mergeCell ref="U4:U18"/>
    <mergeCell ref="W4:W5"/>
    <mergeCell ref="W7:W8"/>
    <mergeCell ref="W10:W11"/>
    <mergeCell ref="W13:W14"/>
    <mergeCell ref="W16:W17"/>
    <mergeCell ref="W24:W26"/>
    <mergeCell ref="W27:W29"/>
    <mergeCell ref="W30:W32"/>
    <mergeCell ref="W33:W35"/>
    <mergeCell ref="W36:W38"/>
    <mergeCell ref="W39:W41"/>
    <mergeCell ref="W42:W44"/>
    <mergeCell ref="W45:W47"/>
    <mergeCell ref="W48:W50"/>
    <mergeCell ref="W51:W53"/>
    <mergeCell ref="W54:W56"/>
    <mergeCell ref="W57:W59"/>
    <mergeCell ref="W60:W62"/>
    <mergeCell ref="W63:W65"/>
    <mergeCell ref="W66:W68"/>
    <mergeCell ref="W69:W71"/>
    <mergeCell ref="W72:W74"/>
    <mergeCell ref="W75:W77"/>
    <mergeCell ref="W78:W80"/>
    <mergeCell ref="W81:W83"/>
    <mergeCell ref="W84:W86"/>
    <mergeCell ref="W87:W89"/>
    <mergeCell ref="W90:W92"/>
    <mergeCell ref="AA24:AA26"/>
    <mergeCell ref="AA27:AA29"/>
    <mergeCell ref="AA30:AA32"/>
    <mergeCell ref="AA45:AA47"/>
    <mergeCell ref="AA48:AA50"/>
    <mergeCell ref="AA51:AA53"/>
    <mergeCell ref="AA54:AA56"/>
    <mergeCell ref="AA57:AA59"/>
    <mergeCell ref="AA60:AA62"/>
    <mergeCell ref="AA63:AA65"/>
    <mergeCell ref="AA66:AA68"/>
    <mergeCell ref="AA69:AA71"/>
    <mergeCell ref="AA72:AA74"/>
    <mergeCell ref="AA75:AA77"/>
    <mergeCell ref="AA78:AA80"/>
    <mergeCell ref="AA81:AA83"/>
    <mergeCell ref="AA84:AA86"/>
    <mergeCell ref="AA87:AA89"/>
    <mergeCell ref="AA90:AA92"/>
    <mergeCell ref="AF24:AF26"/>
    <mergeCell ref="AF27:AF29"/>
    <mergeCell ref="AF30:AF32"/>
    <mergeCell ref="AF33:AF35"/>
    <mergeCell ref="AF36:AF38"/>
    <mergeCell ref="AF39:AF41"/>
    <mergeCell ref="AF42:AF44"/>
    <mergeCell ref="AF45:AF47"/>
    <mergeCell ref="AF48:AF50"/>
    <mergeCell ref="AF51:AF53"/>
    <mergeCell ref="AF54:AF56"/>
    <mergeCell ref="AF57:AF59"/>
    <mergeCell ref="AF60:AF62"/>
    <mergeCell ref="AF63:AF65"/>
    <mergeCell ref="AF66:AF68"/>
    <mergeCell ref="AF69:AF71"/>
    <mergeCell ref="AF72:AF74"/>
    <mergeCell ref="AF75:AF77"/>
    <mergeCell ref="AF78:AF80"/>
    <mergeCell ref="AF81:AF83"/>
    <mergeCell ref="AF84:AF86"/>
    <mergeCell ref="AF87:AF89"/>
    <mergeCell ref="AF90:AF92"/>
    <mergeCell ref="AJ24:AJ26"/>
    <mergeCell ref="AJ27:AJ29"/>
    <mergeCell ref="AJ30:AJ32"/>
    <mergeCell ref="AJ33:AJ35"/>
    <mergeCell ref="AJ36:AJ38"/>
    <mergeCell ref="AJ39:AJ41"/>
    <mergeCell ref="AJ42:AJ44"/>
    <mergeCell ref="AJ45:AJ47"/>
    <mergeCell ref="AN24:AN26"/>
    <mergeCell ref="AN27:AN29"/>
    <mergeCell ref="AN30:AN32"/>
    <mergeCell ref="AN33:AN35"/>
    <mergeCell ref="AN36:AN38"/>
    <mergeCell ref="AN39:AN41"/>
    <mergeCell ref="AN42:AN44"/>
    <mergeCell ref="AN45:AN47"/>
    <mergeCell ref="AN48:AN50"/>
    <mergeCell ref="AN51:AN53"/>
    <mergeCell ref="AN54:AN56"/>
    <mergeCell ref="AN57:AN59"/>
    <mergeCell ref="AN60:AN62"/>
    <mergeCell ref="AP2:AP3"/>
    <mergeCell ref="AP4:AP6"/>
    <mergeCell ref="AP7:AP9"/>
    <mergeCell ref="AP10:AP12"/>
    <mergeCell ref="AP13:AP15"/>
    <mergeCell ref="AP16:AP18"/>
    <mergeCell ref="AQ2:AQ3"/>
    <mergeCell ref="AQ4:AQ18"/>
    <mergeCell ref="AQ24:AQ26"/>
    <mergeCell ref="AQ27:AQ29"/>
    <mergeCell ref="AQ30:AQ32"/>
    <mergeCell ref="AQ33:AQ35"/>
    <mergeCell ref="AQ36:AQ38"/>
    <mergeCell ref="AQ39:AQ41"/>
    <mergeCell ref="AQ42:AQ44"/>
    <mergeCell ref="AQ45:AQ47"/>
    <mergeCell ref="AQ48:AQ50"/>
    <mergeCell ref="AQ51:AQ53"/>
    <mergeCell ref="AQ54:AQ56"/>
    <mergeCell ref="AQ57:AQ59"/>
    <mergeCell ref="AQ60:AQ62"/>
    <mergeCell ref="AS4:AS5"/>
    <mergeCell ref="AS7:AS8"/>
    <mergeCell ref="AS10:AS11"/>
    <mergeCell ref="AS13:AS14"/>
    <mergeCell ref="AS16:AS17"/>
    <mergeCell ref="AS24:AS26"/>
    <mergeCell ref="AS27:AS29"/>
    <mergeCell ref="AS30:AS32"/>
    <mergeCell ref="AS33:AS35"/>
    <mergeCell ref="AS36:AS38"/>
    <mergeCell ref="AS39:AS41"/>
    <mergeCell ref="AS42:AS44"/>
    <mergeCell ref="AS45:AS47"/>
    <mergeCell ref="AS48:AS50"/>
    <mergeCell ref="AS51:AS53"/>
    <mergeCell ref="AS54:AS56"/>
    <mergeCell ref="AS57:AS59"/>
    <mergeCell ref="AS60:AS62"/>
    <mergeCell ref="AS63:AS65"/>
    <mergeCell ref="AS66:AS68"/>
    <mergeCell ref="AS69:AS71"/>
    <mergeCell ref="AS72:AS74"/>
    <mergeCell ref="AS75:AS77"/>
    <mergeCell ref="AS78:AS80"/>
    <mergeCell ref="AS81:AS83"/>
    <mergeCell ref="AS84:AS86"/>
    <mergeCell ref="AS87:AS89"/>
    <mergeCell ref="AS90:AS92"/>
    <mergeCell ref="AW24:AW26"/>
    <mergeCell ref="AW27:AW29"/>
    <mergeCell ref="AW30:AW32"/>
    <mergeCell ref="AW33:AW35"/>
    <mergeCell ref="AW36:AW38"/>
    <mergeCell ref="AW39:AW41"/>
    <mergeCell ref="AW42:AW44"/>
    <mergeCell ref="AW45:AW47"/>
    <mergeCell ref="AW48:AW50"/>
    <mergeCell ref="AW51:AW53"/>
    <mergeCell ref="AW54:AW56"/>
    <mergeCell ref="AW57:AW59"/>
    <mergeCell ref="AW60:AW62"/>
    <mergeCell ref="AW63:AW65"/>
    <mergeCell ref="AW66:AW68"/>
    <mergeCell ref="AW69:AW71"/>
    <mergeCell ref="AW72:AW74"/>
    <mergeCell ref="AW75:AW77"/>
    <mergeCell ref="AW78:AW80"/>
    <mergeCell ref="AW81:AW83"/>
    <mergeCell ref="AW84:AW86"/>
    <mergeCell ref="AW87:AW89"/>
    <mergeCell ref="AW90:AW92"/>
    <mergeCell ref="BB24:BB26"/>
    <mergeCell ref="BB27:BB29"/>
    <mergeCell ref="BB30:BB32"/>
    <mergeCell ref="BB33:BB35"/>
    <mergeCell ref="BB36:BB38"/>
    <mergeCell ref="BB39:BB41"/>
    <mergeCell ref="BB42:BB44"/>
    <mergeCell ref="BB45:BB47"/>
    <mergeCell ref="BB48:BB50"/>
    <mergeCell ref="BB51:BB53"/>
    <mergeCell ref="BB54:BB56"/>
    <mergeCell ref="BB57:BB59"/>
    <mergeCell ref="BB60:BB62"/>
    <mergeCell ref="BB63:BB65"/>
    <mergeCell ref="BB66:BB68"/>
    <mergeCell ref="BB69:BB71"/>
    <mergeCell ref="BB72:BB74"/>
    <mergeCell ref="BB75:BB77"/>
    <mergeCell ref="BB78:BB80"/>
    <mergeCell ref="BB81:BB83"/>
    <mergeCell ref="BB84:BB86"/>
    <mergeCell ref="BB87:BB89"/>
    <mergeCell ref="BB90:BB92"/>
    <mergeCell ref="BF24:BF26"/>
    <mergeCell ref="BF27:BF29"/>
    <mergeCell ref="BF30:BF32"/>
    <mergeCell ref="BF33:BF35"/>
    <mergeCell ref="BF36:BF38"/>
    <mergeCell ref="BF39:BF41"/>
    <mergeCell ref="BF42:BF44"/>
    <mergeCell ref="BF45:BF47"/>
    <mergeCell ref="BJ24:BJ26"/>
    <mergeCell ref="BJ27:BJ29"/>
    <mergeCell ref="BJ30:BJ32"/>
    <mergeCell ref="BJ33:BJ35"/>
    <mergeCell ref="BJ36:BJ38"/>
    <mergeCell ref="BJ39:BJ41"/>
    <mergeCell ref="BJ42:BJ44"/>
    <mergeCell ref="BJ45:BJ47"/>
    <mergeCell ref="BJ48:BJ50"/>
    <mergeCell ref="BJ51:BJ53"/>
    <mergeCell ref="BJ54:BJ56"/>
    <mergeCell ref="BJ57:BJ59"/>
    <mergeCell ref="BJ60:BJ62"/>
    <mergeCell ref="BL2:BL3"/>
    <mergeCell ref="BL4:BL6"/>
    <mergeCell ref="BL7:BL9"/>
    <mergeCell ref="BL10:BL12"/>
    <mergeCell ref="BL13:BL15"/>
    <mergeCell ref="BL16:BL18"/>
    <mergeCell ref="BM2:BM3"/>
    <mergeCell ref="BM4:BM18"/>
    <mergeCell ref="BM24:BM26"/>
    <mergeCell ref="BM27:BM29"/>
    <mergeCell ref="BM30:BM32"/>
    <mergeCell ref="BM33:BM35"/>
    <mergeCell ref="BM36:BM38"/>
    <mergeCell ref="BM39:BM41"/>
    <mergeCell ref="BM42:BM44"/>
    <mergeCell ref="BM45:BM47"/>
    <mergeCell ref="BM48:BM50"/>
    <mergeCell ref="BM51:BM53"/>
    <mergeCell ref="BM54:BM56"/>
    <mergeCell ref="BM57:BM59"/>
    <mergeCell ref="BM60:BM62"/>
    <mergeCell ref="BO4:BO5"/>
    <mergeCell ref="BO7:BO8"/>
    <mergeCell ref="BO10:BO11"/>
    <mergeCell ref="BO13:BO14"/>
    <mergeCell ref="BO16:BO17"/>
    <mergeCell ref="BO24:BO26"/>
    <mergeCell ref="BO27:BO29"/>
    <mergeCell ref="BO30:BO32"/>
    <mergeCell ref="BO33:BO35"/>
    <mergeCell ref="BO36:BO38"/>
    <mergeCell ref="BO39:BO41"/>
    <mergeCell ref="BO42:BO44"/>
    <mergeCell ref="BO45:BO47"/>
    <mergeCell ref="BO48:BO50"/>
    <mergeCell ref="BO51:BO53"/>
    <mergeCell ref="BO54:BO56"/>
    <mergeCell ref="BO57:BO59"/>
    <mergeCell ref="BO60:BO62"/>
    <mergeCell ref="BO63:BO65"/>
    <mergeCell ref="BO66:BO68"/>
    <mergeCell ref="BO69:BO71"/>
    <mergeCell ref="BO72:BO74"/>
    <mergeCell ref="BO75:BO77"/>
    <mergeCell ref="BO78:BO80"/>
    <mergeCell ref="BO81:BO83"/>
    <mergeCell ref="BO84:BO86"/>
    <mergeCell ref="BO87:BO89"/>
    <mergeCell ref="BO90:BO92"/>
    <mergeCell ref="BS24:BS26"/>
    <mergeCell ref="BS27:BS29"/>
    <mergeCell ref="BS30:BS32"/>
    <mergeCell ref="BS33:BS35"/>
    <mergeCell ref="BS36:BS38"/>
    <mergeCell ref="BS39:BS41"/>
    <mergeCell ref="BS42:BS44"/>
    <mergeCell ref="BS45:BS47"/>
    <mergeCell ref="BS48:BS50"/>
    <mergeCell ref="BS51:BS53"/>
    <mergeCell ref="BS54:BS56"/>
    <mergeCell ref="BS57:BS59"/>
    <mergeCell ref="BS60:BS62"/>
    <mergeCell ref="BS63:BS65"/>
    <mergeCell ref="BS66:BS68"/>
    <mergeCell ref="BS69:BS71"/>
    <mergeCell ref="BS72:BS74"/>
    <mergeCell ref="BS75:BS77"/>
    <mergeCell ref="BS78:BS80"/>
    <mergeCell ref="BS81:BS83"/>
    <mergeCell ref="BS84:BS86"/>
    <mergeCell ref="BS87:BS89"/>
    <mergeCell ref="BS90:BS92"/>
    <mergeCell ref="BW24:BW26"/>
    <mergeCell ref="BW27:BW29"/>
    <mergeCell ref="BW30:BW32"/>
    <mergeCell ref="BW33:BW35"/>
    <mergeCell ref="BW36:BW38"/>
    <mergeCell ref="BW39:BW41"/>
    <mergeCell ref="BW42:BW44"/>
    <mergeCell ref="BW45:BW47"/>
    <mergeCell ref="BW48:BW50"/>
    <mergeCell ref="BW51:BW53"/>
    <mergeCell ref="BW54:BW56"/>
    <mergeCell ref="BW57:BW59"/>
    <mergeCell ref="BW60:BW62"/>
    <mergeCell ref="BW63:BW65"/>
    <mergeCell ref="BW66:BW68"/>
    <mergeCell ref="BW69:BW71"/>
    <mergeCell ref="BW72:BW74"/>
    <mergeCell ref="BW75:BW77"/>
    <mergeCell ref="BW78:BW80"/>
    <mergeCell ref="BW81:BW83"/>
    <mergeCell ref="BW84:BW86"/>
    <mergeCell ref="BW87:BW89"/>
    <mergeCell ref="BW90:BW92"/>
    <mergeCell ref="CA24:CA26"/>
    <mergeCell ref="CA27:CA29"/>
    <mergeCell ref="CA30:CA32"/>
    <mergeCell ref="CA33:CA35"/>
    <mergeCell ref="CA36:CA38"/>
    <mergeCell ref="CA39:CA41"/>
    <mergeCell ref="CA42:CA44"/>
    <mergeCell ref="CA45:CA47"/>
    <mergeCell ref="CA48:CA50"/>
    <mergeCell ref="CA51:CA53"/>
    <mergeCell ref="CA54:CA56"/>
    <mergeCell ref="CA57:CA59"/>
    <mergeCell ref="CA60:CA62"/>
    <mergeCell ref="CA63:CA65"/>
    <mergeCell ref="CA66:CA68"/>
    <mergeCell ref="CA69:CA71"/>
    <mergeCell ref="CA72:CA74"/>
    <mergeCell ref="CA75:CA77"/>
    <mergeCell ref="CA78:CA80"/>
    <mergeCell ref="CA81:CA83"/>
    <mergeCell ref="CA84:CA86"/>
    <mergeCell ref="CA87:CA89"/>
    <mergeCell ref="CA90:CA92"/>
    <mergeCell ref="CE24:CE26"/>
    <mergeCell ref="CE27:CE29"/>
    <mergeCell ref="CE30:CE32"/>
    <mergeCell ref="CE33:CE35"/>
    <mergeCell ref="CE36:CE38"/>
    <mergeCell ref="CE39:CE41"/>
    <mergeCell ref="CE42:CE44"/>
    <mergeCell ref="CE45:CE47"/>
    <mergeCell ref="CE48:CE50"/>
    <mergeCell ref="CE51:CE53"/>
    <mergeCell ref="CE54:CE56"/>
    <mergeCell ref="CE57:CE59"/>
    <mergeCell ref="CG2:CG3"/>
    <mergeCell ref="CG4:CG6"/>
    <mergeCell ref="CG7:CG9"/>
    <mergeCell ref="CG10:CG12"/>
    <mergeCell ref="CG13:CG15"/>
    <mergeCell ref="CG16:CG18"/>
    <mergeCell ref="CH2:CH3"/>
    <mergeCell ref="CH4:CH18"/>
    <mergeCell ref="CH24:CH26"/>
    <mergeCell ref="CH27:CH29"/>
    <mergeCell ref="CH30:CH32"/>
    <mergeCell ref="CH33:CH35"/>
    <mergeCell ref="CH36:CH38"/>
    <mergeCell ref="CH39:CH41"/>
    <mergeCell ref="CH42:CH44"/>
    <mergeCell ref="CH45:CH47"/>
    <mergeCell ref="CH48:CH50"/>
    <mergeCell ref="CH51:CH53"/>
    <mergeCell ref="CH54:CH56"/>
    <mergeCell ref="CH57:CH59"/>
    <mergeCell ref="CJ4:CJ5"/>
    <mergeCell ref="CJ7:CJ8"/>
    <mergeCell ref="CJ10:CJ11"/>
    <mergeCell ref="CJ13:CJ14"/>
    <mergeCell ref="CJ16:CJ17"/>
    <mergeCell ref="CJ24:CJ26"/>
    <mergeCell ref="CJ27:CJ29"/>
    <mergeCell ref="CJ30:CJ32"/>
    <mergeCell ref="CJ33:CJ35"/>
    <mergeCell ref="CJ36:CJ38"/>
    <mergeCell ref="CJ39:CJ41"/>
    <mergeCell ref="CN24:CN26"/>
    <mergeCell ref="CN27:CN29"/>
    <mergeCell ref="CN30:CN32"/>
    <mergeCell ref="CN33:CN35"/>
    <mergeCell ref="CN36:CN38"/>
    <mergeCell ref="CN39:CN41"/>
    <mergeCell ref="CN42:CN44"/>
    <mergeCell ref="CN45:CN47"/>
    <mergeCell ref="CN48:CN50"/>
    <mergeCell ref="CN51:CN53"/>
    <mergeCell ref="CN54:CN56"/>
    <mergeCell ref="CN57:CN59"/>
    <mergeCell ref="CZ2:CZ3"/>
    <mergeCell ref="CZ4:CZ6"/>
    <mergeCell ref="CZ7:CZ9"/>
    <mergeCell ref="CZ10:CZ12"/>
    <mergeCell ref="CZ13:CZ15"/>
    <mergeCell ref="CZ16:CZ18"/>
    <mergeCell ref="DA2:DA3"/>
    <mergeCell ref="DA4:DA18"/>
    <mergeCell ref="DC4:DC5"/>
    <mergeCell ref="DC7:DC8"/>
    <mergeCell ref="DC10:DC11"/>
    <mergeCell ref="DC13:DC14"/>
    <mergeCell ref="DC16:DC17"/>
    <mergeCell ref="DC24:DC26"/>
    <mergeCell ref="DC27:DC29"/>
    <mergeCell ref="DC30:DC32"/>
    <mergeCell ref="DC33:DC35"/>
    <mergeCell ref="DC36:DC38"/>
    <mergeCell ref="DC39:DC41"/>
    <mergeCell ref="DG24:DG26"/>
    <mergeCell ref="DG27:DG29"/>
    <mergeCell ref="DG30:DG32"/>
    <mergeCell ref="DG33:DG35"/>
    <mergeCell ref="DG36:DG38"/>
    <mergeCell ref="DG39:DG41"/>
    <mergeCell ref="DS2:DS3"/>
    <mergeCell ref="DS4:DS6"/>
    <mergeCell ref="DS7:DS9"/>
    <mergeCell ref="DS10:DS12"/>
    <mergeCell ref="DS13:DS15"/>
    <mergeCell ref="DS16:DS18"/>
    <mergeCell ref="DT2:DT3"/>
    <mergeCell ref="DT4:DT18"/>
    <mergeCell ref="A2:B3"/>
    <mergeCell ref="W2:X3"/>
    <mergeCell ref="AS2:AT3"/>
    <mergeCell ref="BO2:BP3"/>
    <mergeCell ref="DC2:DD3"/>
    <mergeCell ref="CJ2:CK3"/>
    <mergeCell ref="A20:C21"/>
    <mergeCell ref="M20:O21"/>
    <mergeCell ref="AW20:AY21"/>
    <mergeCell ref="BF20:BH21"/>
    <mergeCell ref="BO20:BQ21"/>
    <mergeCell ref="CA20:CC21"/>
    <mergeCell ref="CJ20:CL21"/>
    <mergeCell ref="E20:G21"/>
    <mergeCell ref="W20:Y21"/>
    <mergeCell ref="AF20:AH21"/>
    <mergeCell ref="BS20:BU21"/>
    <mergeCell ref="CN20:CP21"/>
    <mergeCell ref="DC20:DE21"/>
    <mergeCell ref="I20:K21"/>
    <mergeCell ref="AA20:AC21"/>
    <mergeCell ref="AJ20:AL21"/>
    <mergeCell ref="AS20:AU21"/>
    <mergeCell ref="BB20:BD21"/>
    <mergeCell ref="BW20:BY21"/>
    <mergeCell ref="DG20:DI21"/>
    <mergeCell ref="A22:C23"/>
    <mergeCell ref="M22:O23"/>
    <mergeCell ref="AW22:AY23"/>
    <mergeCell ref="BF22:BH23"/>
    <mergeCell ref="BO22:BQ23"/>
    <mergeCell ref="CA22:CC23"/>
    <mergeCell ref="CJ22:CL23"/>
    <mergeCell ref="I22:K23"/>
    <mergeCell ref="AA22:AC23"/>
    <mergeCell ref="AJ22:AL23"/>
    <mergeCell ref="AS22:AU23"/>
    <mergeCell ref="BB22:BD23"/>
    <mergeCell ref="BW22:BY23"/>
    <mergeCell ref="DG22:DI23"/>
    <mergeCell ref="E22:G23"/>
    <mergeCell ref="W22:Y23"/>
    <mergeCell ref="AF22:AH23"/>
    <mergeCell ref="BS22:BU23"/>
    <mergeCell ref="CN22:CP23"/>
    <mergeCell ref="DC22:DE23"/>
    <mergeCell ref="CC4:CD6"/>
    <mergeCell ref="CC7:CD9"/>
    <mergeCell ref="CC10:CD12"/>
    <mergeCell ref="CC13:CD15"/>
    <mergeCell ref="CC16:CD18"/>
    <mergeCell ref="P4:Q6"/>
    <mergeCell ref="AL4:AM6"/>
    <mergeCell ref="BH4:BI6"/>
    <mergeCell ref="P7:Q9"/>
    <mergeCell ref="AL7:AM9"/>
    <mergeCell ref="BH7:BI9"/>
    <mergeCell ref="P10:Q12"/>
    <mergeCell ref="AL10:AM12"/>
    <mergeCell ref="BH10:BI12"/>
    <mergeCell ref="P13:Q15"/>
    <mergeCell ref="AL13:AM15"/>
    <mergeCell ref="BH13:BI15"/>
    <mergeCell ref="P16:Q18"/>
    <mergeCell ref="AL16:AM18"/>
    <mergeCell ref="BH16:BI18"/>
    <mergeCell ref="AN20:AQ21"/>
    <mergeCell ref="BJ20:BM21"/>
    <mergeCell ref="CE20:CH21"/>
    <mergeCell ref="Q20:U21"/>
    <mergeCell ref="T24:U26"/>
    <mergeCell ref="T27:U29"/>
    <mergeCell ref="T30:U32"/>
    <mergeCell ref="T33:U35"/>
    <mergeCell ref="T36:U38"/>
    <mergeCell ref="T39:U41"/>
    <mergeCell ref="T42:U44"/>
    <mergeCell ref="T45:U47"/>
    <mergeCell ref="T48:U50"/>
    <mergeCell ref="T51:U53"/>
    <mergeCell ref="T54:U56"/>
    <mergeCell ref="T57:U59"/>
    <mergeCell ref="T60:U6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3"/>
  <sheetViews>
    <sheetView zoomScale="120" zoomScaleNormal="120" topLeftCell="C123" workbookViewId="0">
      <selection activeCell="F22" sqref="F22:F24"/>
    </sheetView>
  </sheetViews>
  <sheetFormatPr defaultColWidth="8.89166666666667" defaultRowHeight="13.5"/>
  <cols>
    <col min="1" max="1" width="16" style="4" customWidth="1"/>
    <col min="2" max="2" width="10.6333333333333" style="5" customWidth="1"/>
    <col min="3" max="3" width="14.1166666666667" style="5" customWidth="1"/>
    <col min="4" max="5" width="8.89166666666667" style="6" customWidth="1"/>
    <col min="6" max="9" width="11.6666666666667" style="6" customWidth="1"/>
    <col min="10" max="10" width="16.825" style="7" customWidth="1"/>
    <col min="11" max="11" width="13.0083333333333" style="7" customWidth="1"/>
    <col min="12" max="12" width="13.0083333333333" style="8" customWidth="1"/>
    <col min="13" max="13" width="13.0083333333333" customWidth="1"/>
    <col min="14" max="14" width="13.0083333333333" style="8" customWidth="1"/>
    <col min="15" max="15" width="13.0083333333333" customWidth="1"/>
    <col min="16" max="16" width="13.0083333333333" style="8" customWidth="1"/>
    <col min="17" max="18" width="13.0083333333333" customWidth="1"/>
    <col min="19" max="19" width="13.4916666666667" customWidth="1"/>
  </cols>
  <sheetData>
    <row r="1" customFormat="1" ht="36" customHeight="1" spans="1:17">
      <c r="A1" s="9" t="s">
        <v>280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="166" customFormat="1" ht="38" customHeight="1" spans="1:17">
      <c r="A2" s="167" t="s">
        <v>281</v>
      </c>
      <c r="B2" s="168" t="s">
        <v>282</v>
      </c>
      <c r="C2" s="16" t="s">
        <v>283</v>
      </c>
      <c r="D2" s="13"/>
      <c r="E2" s="13"/>
      <c r="F2" s="169" t="s">
        <v>284</v>
      </c>
      <c r="G2" s="169" t="s">
        <v>285</v>
      </c>
      <c r="H2" s="169" t="s">
        <v>286</v>
      </c>
      <c r="I2" s="169" t="s">
        <v>287</v>
      </c>
      <c r="J2" s="12" t="s">
        <v>288</v>
      </c>
      <c r="K2" s="12" t="s">
        <v>289</v>
      </c>
      <c r="L2" s="13" t="s">
        <v>290</v>
      </c>
      <c r="M2" s="13" t="s">
        <v>289</v>
      </c>
      <c r="N2" s="170" t="s">
        <v>290</v>
      </c>
      <c r="O2" s="170" t="s">
        <v>289</v>
      </c>
      <c r="P2" s="170" t="s">
        <v>290</v>
      </c>
    </row>
    <row r="3" s="166" customFormat="1" ht="13" customHeight="1" spans="1:17">
      <c r="A3" s="171"/>
      <c r="B3" s="172"/>
      <c r="C3" s="16"/>
      <c r="D3" s="13"/>
      <c r="E3" s="13"/>
      <c r="F3" s="173" t="s">
        <v>291</v>
      </c>
      <c r="G3" s="173"/>
      <c r="H3" s="173"/>
      <c r="I3" s="173"/>
      <c r="J3" s="12"/>
      <c r="K3" s="12"/>
      <c r="L3" s="13"/>
      <c r="M3" s="13"/>
      <c r="N3" s="174"/>
      <c r="O3" s="174"/>
      <c r="P3" s="174"/>
    </row>
    <row r="4" customFormat="1" ht="64" customHeight="1" spans="1:17">
      <c r="A4" s="17" t="s">
        <v>292</v>
      </c>
      <c r="B4" s="175" t="s">
        <v>293</v>
      </c>
      <c r="C4" s="19" t="s">
        <v>294</v>
      </c>
      <c r="D4" s="20" t="s">
        <v>295</v>
      </c>
      <c r="E4" s="21" t="s">
        <v>140</v>
      </c>
      <c r="F4" s="22"/>
      <c r="G4" s="22"/>
      <c r="H4" s="23"/>
      <c r="I4" s="24"/>
      <c r="J4" s="25" t="s">
        <v>296</v>
      </c>
      <c r="K4" s="26" t="str">
        <f>_xlfn.DISPIMG("ID_5ADF9DBC20D145C2939B7455932ED417",1)</f>
        <v>=DISPIMG("ID_5ADF9DBC20D145C2939B7455932ED417",1)</v>
      </c>
      <c r="L4" s="27" t="s">
        <v>297</v>
      </c>
      <c r="M4" s="21" t="str">
        <f>_xlfn.DISPIMG("ID_3DD3465D01CF44A18F91E7F30C14C9C4",1)</f>
        <v>=DISPIMG("ID_3DD3465D01CF44A18F91E7F30C14C9C4",1)</v>
      </c>
      <c r="N4" s="27" t="s">
        <v>298</v>
      </c>
      <c r="O4" s="21"/>
      <c r="P4" s="27"/>
    </row>
    <row r="5" customFormat="1" ht="20" customHeight="1" spans="1:17">
      <c r="A5" s="17"/>
      <c r="B5" s="176"/>
      <c r="C5" s="28"/>
      <c r="D5" s="29"/>
      <c r="E5" s="21" t="s">
        <v>39</v>
      </c>
      <c r="F5" s="24"/>
      <c r="G5" s="24"/>
      <c r="H5" s="24"/>
      <c r="I5" s="30"/>
      <c r="J5" s="31"/>
      <c r="K5" s="32" t="s">
        <v>299</v>
      </c>
      <c r="L5" s="33"/>
      <c r="M5" s="32" t="s">
        <v>300</v>
      </c>
      <c r="N5" s="33"/>
      <c r="O5" s="32"/>
      <c r="P5" s="33"/>
    </row>
    <row r="6" customFormat="1" ht="20" customHeight="1" spans="1:17">
      <c r="A6" s="17"/>
      <c r="B6" s="176"/>
      <c r="C6" s="28"/>
      <c r="D6" s="29"/>
      <c r="E6" s="21" t="s">
        <v>147</v>
      </c>
      <c r="F6" s="24"/>
      <c r="G6" s="24"/>
      <c r="H6" s="24"/>
      <c r="I6" s="24"/>
      <c r="J6" s="31"/>
      <c r="K6" s="34"/>
      <c r="L6" s="33"/>
      <c r="M6" s="34"/>
      <c r="N6" s="33"/>
      <c r="O6" s="34"/>
      <c r="P6" s="33"/>
    </row>
    <row r="7" s="2" customFormat="1" ht="9" customHeight="1" spans="1:17">
      <c r="A7" s="17"/>
      <c r="B7" s="176"/>
      <c r="C7" s="35"/>
      <c r="D7" s="36"/>
      <c r="E7" s="37"/>
      <c r="F7" s="37"/>
      <c r="G7" s="37"/>
      <c r="H7" s="38"/>
      <c r="I7" s="37"/>
      <c r="J7" s="39"/>
      <c r="K7" s="40"/>
      <c r="L7" s="41"/>
      <c r="M7" s="40"/>
      <c r="N7" s="41"/>
      <c r="O7" s="40"/>
      <c r="P7" s="42"/>
      <c r="Q7" s="43"/>
    </row>
    <row r="8" customFormat="1" ht="64" customHeight="1" spans="1:17">
      <c r="A8" s="17"/>
      <c r="B8" s="176"/>
      <c r="C8" s="19" t="s">
        <v>301</v>
      </c>
      <c r="D8" s="20" t="s">
        <v>302</v>
      </c>
      <c r="E8" s="21" t="s">
        <v>140</v>
      </c>
      <c r="F8" s="44" t="str">
        <f>_xlfn.DISPIMG("ID_FA6E090C009548DE80A2B09AA82C6452",1)</f>
        <v>=DISPIMG("ID_FA6E090C009548DE80A2B09AA82C6452",1)</v>
      </c>
      <c r="G8" s="44" t="str">
        <f>_xlfn.DISPIMG("ID_E100B39D3C26472E81B0CB608C2B5B9E",1)</f>
        <v>=DISPIMG("ID_E100B39D3C26472E81B0CB608C2B5B9E",1)</v>
      </c>
      <c r="H8" t="str">
        <f>_xlfn.DISPIMG("ID_EC5C506399134A4183DC8E6868C87485",1)</f>
        <v>=DISPIMG("ID_EC5C506399134A4183DC8E6868C87485",1)</v>
      </c>
      <c r="I8" s="21" t="str">
        <f>_xlfn.DISPIMG("ID_02B1AA528AAB45F7BBB5C7CC7CDCCB95",1)</f>
        <v>=DISPIMG("ID_02B1AA528AAB45F7BBB5C7CC7CDCCB95",1)</v>
      </c>
      <c r="J8" s="45"/>
      <c r="K8" s="46"/>
      <c r="L8" s="46"/>
      <c r="M8" s="46"/>
      <c r="N8" s="46"/>
      <c r="O8" s="46"/>
      <c r="P8" s="46"/>
      <c r="Q8" s="47" t="s">
        <v>303</v>
      </c>
    </row>
    <row r="9" customFormat="1" ht="20" customHeight="1" spans="1:17">
      <c r="A9" s="17"/>
      <c r="B9" s="176"/>
      <c r="C9" s="28"/>
      <c r="D9" s="29"/>
      <c r="E9" s="21" t="s">
        <v>39</v>
      </c>
      <c r="F9" s="21" t="s">
        <v>90</v>
      </c>
      <c r="G9" s="21" t="s">
        <v>90</v>
      </c>
      <c r="H9" s="21" t="s">
        <v>90</v>
      </c>
      <c r="I9" s="48">
        <v>9825172564</v>
      </c>
      <c r="J9" s="49"/>
      <c r="K9" s="50"/>
      <c r="L9" s="50"/>
      <c r="M9" s="50"/>
      <c r="N9" s="50"/>
      <c r="O9" s="50"/>
      <c r="P9" s="51"/>
      <c r="Q9" s="47"/>
    </row>
    <row r="10" customFormat="1" ht="20" customHeight="1" spans="1:17">
      <c r="A10" s="17"/>
      <c r="B10" s="176"/>
      <c r="C10" s="28"/>
      <c r="D10" s="29"/>
      <c r="E10" s="21" t="s">
        <v>147</v>
      </c>
      <c r="F10" s="177" t="s">
        <v>172</v>
      </c>
      <c r="G10" s="178"/>
      <c r="H10" s="179"/>
      <c r="I10" s="180" t="s">
        <v>150</v>
      </c>
      <c r="J10" s="56"/>
      <c r="K10" s="57"/>
      <c r="L10" s="57"/>
      <c r="M10" s="57"/>
      <c r="N10" s="57"/>
      <c r="O10" s="57"/>
      <c r="P10" s="57"/>
      <c r="Q10" s="47"/>
    </row>
    <row r="11" s="2" customFormat="1" ht="9" customHeight="1" spans="1:17">
      <c r="A11" s="17"/>
      <c r="B11" s="176"/>
      <c r="C11" s="28"/>
      <c r="D11" s="36"/>
      <c r="E11" s="37"/>
      <c r="F11" s="37"/>
      <c r="G11" s="37"/>
      <c r="H11" s="38"/>
      <c r="I11" s="37"/>
      <c r="J11" s="39"/>
      <c r="K11" s="40"/>
      <c r="L11" s="41"/>
      <c r="M11" s="40"/>
      <c r="N11" s="41"/>
      <c r="O11" s="40"/>
      <c r="P11" s="42"/>
      <c r="Q11" s="75"/>
    </row>
    <row r="12" customFormat="1" ht="64" customHeight="1" spans="1:17">
      <c r="A12" s="17"/>
      <c r="B12" s="176"/>
      <c r="C12" s="28"/>
      <c r="D12" s="20" t="s">
        <v>304</v>
      </c>
      <c r="E12" s="21" t="s">
        <v>140</v>
      </c>
      <c r="F12" s="44" t="str">
        <f>_xlfn.DISPIMG("ID_7C322AB96C944C80B1F9B98562FD1DB3",1)</f>
        <v>=DISPIMG("ID_7C322AB96C944C80B1F9B98562FD1DB3",1)</v>
      </c>
      <c r="G12" s="44" t="str">
        <f>_xlfn.DISPIMG("ID_6703E36CE94D495E962FA29B67E59DDA",1)</f>
        <v>=DISPIMG("ID_6703E36CE94D495E962FA29B67E59DDA",1)</v>
      </c>
      <c r="H12" t="str">
        <f>_xlfn.DISPIMG("ID_4C06C57E93CC4048AF39525E4A213E14",1)</f>
        <v>=DISPIMG("ID_4C06C57E93CC4048AF39525E4A213E14",1)</v>
      </c>
      <c r="I12" s="44" t="str">
        <f>_xlfn.DISPIMG("ID_6DD8FB91A03A4E00BB1190DCEE4175B7",1)</f>
        <v>=DISPIMG("ID_6DD8FB91A03A4E00BB1190DCEE4175B7",1)</v>
      </c>
      <c r="J12" s="31" t="s">
        <v>305</v>
      </c>
      <c r="K12" s="58" t="str">
        <f>_xlfn.DISPIMG("ID_24D991CAA2924AA48C3D49CE952050BC",1)</f>
        <v>=DISPIMG("ID_24D991CAA2924AA48C3D49CE952050BC",1)</v>
      </c>
      <c r="L12" s="59" t="s">
        <v>306</v>
      </c>
      <c r="M12" s="58" t="str">
        <f>_xlfn.DISPIMG("ID_8E92609EF82F4844A1E0827CD8F0A2F2",1)</f>
        <v>=DISPIMG("ID_8E92609EF82F4844A1E0827CD8F0A2F2",1)</v>
      </c>
      <c r="N12" s="60" t="s">
        <v>307</v>
      </c>
      <c r="O12" s="58"/>
      <c r="P12" s="61"/>
      <c r="Q12" s="47"/>
    </row>
    <row r="13" customFormat="1" ht="20" customHeight="1" spans="1:17">
      <c r="A13" s="17"/>
      <c r="B13" s="176"/>
      <c r="C13" s="28"/>
      <c r="D13" s="29"/>
      <c r="E13" s="21" t="s">
        <v>39</v>
      </c>
      <c r="F13" s="21" t="s">
        <v>144</v>
      </c>
      <c r="G13" s="21" t="s">
        <v>74</v>
      </c>
      <c r="H13" s="21" t="s">
        <v>142</v>
      </c>
      <c r="I13" s="62" t="s">
        <v>145</v>
      </c>
      <c r="J13" s="31"/>
      <c r="K13" s="63" t="s">
        <v>308</v>
      </c>
      <c r="L13" s="33"/>
      <c r="M13" s="63" t="s">
        <v>309</v>
      </c>
      <c r="N13" s="64"/>
      <c r="O13" s="63"/>
      <c r="P13" s="65"/>
      <c r="Q13" s="47"/>
    </row>
    <row r="14" customFormat="1" ht="20" customHeight="1" spans="1:17">
      <c r="A14" s="17"/>
      <c r="B14" s="176"/>
      <c r="C14" s="28"/>
      <c r="D14" s="29"/>
      <c r="E14" s="21" t="s">
        <v>147</v>
      </c>
      <c r="F14" s="55" t="s">
        <v>310</v>
      </c>
      <c r="G14" s="180" t="s">
        <v>171</v>
      </c>
      <c r="H14" s="55" t="s">
        <v>151</v>
      </c>
      <c r="I14" s="55" t="s">
        <v>173</v>
      </c>
      <c r="J14" s="31"/>
      <c r="K14" s="66"/>
      <c r="L14" s="33"/>
      <c r="M14" s="66"/>
      <c r="N14" s="64"/>
      <c r="O14" s="66"/>
      <c r="P14" s="65"/>
      <c r="Q14" s="47"/>
    </row>
    <row r="15" customFormat="1" ht="36" customHeight="1" spans="1:17">
      <c r="A15" s="17"/>
      <c r="B15" s="176"/>
      <c r="C15" s="28"/>
      <c r="D15" s="58"/>
      <c r="E15" s="21" t="s">
        <v>311</v>
      </c>
      <c r="F15" s="62" t="s">
        <v>312</v>
      </c>
      <c r="G15" s="55" t="s">
        <v>313</v>
      </c>
      <c r="H15" s="62" t="s">
        <v>314</v>
      </c>
      <c r="I15" s="55" t="s">
        <v>315</v>
      </c>
      <c r="J15" s="68"/>
      <c r="K15" s="69"/>
      <c r="L15" s="33"/>
      <c r="M15" s="69"/>
      <c r="N15" s="70"/>
      <c r="O15" s="69"/>
      <c r="P15" s="71"/>
      <c r="Q15" s="47"/>
    </row>
    <row r="16" s="2" customFormat="1" ht="9" customHeight="1" spans="1:17">
      <c r="A16" s="17"/>
      <c r="B16" s="176"/>
      <c r="C16" s="28"/>
      <c r="D16" s="36"/>
      <c r="E16" s="37"/>
      <c r="F16" s="37"/>
      <c r="G16" s="37"/>
      <c r="H16" s="38"/>
      <c r="I16" s="37"/>
      <c r="J16" s="39"/>
      <c r="K16" s="40"/>
      <c r="L16" s="41"/>
      <c r="M16" s="40"/>
      <c r="N16" s="125"/>
      <c r="O16" s="40"/>
      <c r="P16" s="221"/>
      <c r="Q16" s="47"/>
    </row>
    <row r="17" customFormat="1" ht="64" customHeight="1" spans="1:17">
      <c r="A17" s="17"/>
      <c r="B17" s="176"/>
      <c r="C17" s="28"/>
      <c r="D17" s="20" t="s">
        <v>316</v>
      </c>
      <c r="E17" s="21" t="s">
        <v>140</v>
      </c>
      <c r="F17" s="44"/>
      <c r="G17" s="44"/>
      <c r="H17" s="222" t="str">
        <f>_xlfn.DISPIMG("ID_F26B04DAB1A748059B44FCFC037699DB",1)</f>
        <v>=DISPIMG("ID_F26B04DAB1A748059B44FCFC037699DB",1)</v>
      </c>
      <c r="I17" s="44"/>
      <c r="J17" s="31"/>
      <c r="K17" s="58"/>
      <c r="L17" s="59"/>
      <c r="M17" s="58"/>
      <c r="N17" s="60"/>
      <c r="O17" s="58"/>
      <c r="P17" s="61"/>
      <c r="Q17" s="47"/>
    </row>
    <row r="18" customFormat="1" ht="20" customHeight="1" spans="1:17">
      <c r="A18" s="17"/>
      <c r="B18" s="176"/>
      <c r="C18" s="28"/>
      <c r="D18" s="29"/>
      <c r="E18" s="21" t="s">
        <v>39</v>
      </c>
      <c r="F18" s="21"/>
      <c r="G18" s="21"/>
      <c r="H18" s="21" t="s">
        <v>317</v>
      </c>
      <c r="I18" s="62"/>
      <c r="J18" s="31"/>
      <c r="K18" s="63"/>
      <c r="L18" s="33"/>
      <c r="M18" s="63"/>
      <c r="N18" s="64"/>
      <c r="O18" s="63"/>
      <c r="P18" s="65"/>
      <c r="Q18" s="47"/>
    </row>
    <row r="19" customFormat="1" ht="20" customHeight="1" spans="1:17">
      <c r="A19" s="17"/>
      <c r="B19" s="176"/>
      <c r="C19" s="28"/>
      <c r="D19" s="29"/>
      <c r="E19" s="21" t="s">
        <v>147</v>
      </c>
      <c r="F19" s="55"/>
      <c r="G19" s="181"/>
      <c r="H19" s="55"/>
      <c r="I19" s="55"/>
      <c r="J19" s="31"/>
      <c r="K19" s="66"/>
      <c r="L19" s="33"/>
      <c r="M19" s="66"/>
      <c r="N19" s="64"/>
      <c r="O19" s="66"/>
      <c r="P19" s="65"/>
      <c r="Q19" s="47"/>
    </row>
    <row r="20" customFormat="1" ht="36" customHeight="1" spans="1:17">
      <c r="A20" s="17"/>
      <c r="B20" s="176"/>
      <c r="C20" s="67"/>
      <c r="D20" s="58"/>
      <c r="E20" s="21" t="s">
        <v>311</v>
      </c>
      <c r="F20" s="62"/>
      <c r="G20" s="55"/>
      <c r="H20" s="62" t="s">
        <v>318</v>
      </c>
      <c r="I20" s="55"/>
      <c r="J20" s="68"/>
      <c r="K20" s="69"/>
      <c r="L20" s="33"/>
      <c r="M20" s="69"/>
      <c r="N20" s="70"/>
      <c r="O20" s="69"/>
      <c r="P20" s="71"/>
      <c r="Q20" s="47"/>
    </row>
    <row r="21" s="2" customFormat="1" ht="9" customHeight="1" spans="1:17">
      <c r="A21" s="17"/>
      <c r="B21" s="176"/>
      <c r="C21" s="35"/>
      <c r="D21" s="36"/>
      <c r="E21" s="37"/>
      <c r="F21" s="37"/>
      <c r="G21" s="37"/>
      <c r="H21" s="38"/>
      <c r="I21" s="37"/>
      <c r="J21" s="39"/>
      <c r="K21" s="40"/>
      <c r="L21" s="41"/>
      <c r="M21" s="40"/>
      <c r="N21" s="41"/>
      <c r="O21" s="40"/>
      <c r="P21" s="42"/>
      <c r="Q21" s="47"/>
    </row>
    <row r="22" customFormat="1" ht="64" customHeight="1" spans="1:17">
      <c r="A22" s="17"/>
      <c r="B22" s="176"/>
      <c r="C22" s="19" t="s">
        <v>319</v>
      </c>
      <c r="D22" s="20" t="s">
        <v>302</v>
      </c>
      <c r="E22" s="21" t="s">
        <v>140</v>
      </c>
      <c r="F22" s="72" t="str">
        <f>_xlfn.DISPIMG("ID_F34369943DBA4BBB89BB72E1C166F4E4",1)</f>
        <v>=DISPIMG("ID_F34369943DBA4BBB89BB72E1C166F4E4",1)</v>
      </c>
      <c r="G22" s="44" t="str">
        <f>_xlfn.DISPIMG("ID_982C97D873ED457CB740AA66736D5711",1)</f>
        <v>=DISPIMG("ID_982C97D873ED457CB740AA66736D5711",1)</v>
      </c>
      <c r="H22" s="21" t="str">
        <f>_xlfn.DISPIMG("ID_C1DCDC2CDE584BF0895178D77A887D7D",1)</f>
        <v>=DISPIMG("ID_C1DCDC2CDE584BF0895178D77A887D7D",1)</v>
      </c>
      <c r="I22" s="24"/>
      <c r="J22" s="31" t="s">
        <v>305</v>
      </c>
      <c r="K22" s="58" t="str">
        <f>_xlfn.DISPIMG("ID_24D991CAA2924AA48C3D49CE952050BC",1)</f>
        <v>=DISPIMG("ID_24D991CAA2924AA48C3D49CE952050BC",1)</v>
      </c>
      <c r="L22" s="59" t="s">
        <v>306</v>
      </c>
      <c r="M22" s="58" t="str">
        <f>_xlfn.DISPIMG("ID_8E92609EF82F4844A1E0827CD8F0A2F2",1)</f>
        <v>=DISPIMG("ID_8E92609EF82F4844A1E0827CD8F0A2F2",1)</v>
      </c>
      <c r="N22" s="60" t="s">
        <v>307</v>
      </c>
      <c r="O22" s="58"/>
      <c r="P22" s="61"/>
      <c r="Q22" s="47"/>
    </row>
    <row r="23" customFormat="1" ht="20" customHeight="1" spans="1:17">
      <c r="A23" s="17"/>
      <c r="B23" s="176"/>
      <c r="C23" s="28"/>
      <c r="D23" s="29"/>
      <c r="E23" s="21" t="s">
        <v>39</v>
      </c>
      <c r="F23" s="21" t="s">
        <v>190</v>
      </c>
      <c r="G23" s="375" t="s">
        <v>104</v>
      </c>
      <c r="H23" s="21" t="s">
        <v>191</v>
      </c>
      <c r="I23" s="30"/>
      <c r="J23" s="31"/>
      <c r="K23" s="63" t="s">
        <v>308</v>
      </c>
      <c r="L23" s="33"/>
      <c r="M23" s="63" t="s">
        <v>309</v>
      </c>
      <c r="N23" s="64"/>
      <c r="O23" s="63"/>
      <c r="P23" s="65"/>
      <c r="Q23" s="47"/>
    </row>
    <row r="24" customFormat="1" ht="20" customHeight="1" spans="1:17">
      <c r="A24" s="17"/>
      <c r="B24" s="176"/>
      <c r="C24" s="28"/>
      <c r="D24" s="29"/>
      <c r="E24" s="21" t="s">
        <v>147</v>
      </c>
      <c r="F24" s="55" t="s">
        <v>197</v>
      </c>
      <c r="G24" s="180" t="s">
        <v>226</v>
      </c>
      <c r="H24" s="55" t="s">
        <v>198</v>
      </c>
      <c r="I24" s="24"/>
      <c r="J24" s="31"/>
      <c r="K24" s="66"/>
      <c r="L24" s="33"/>
      <c r="M24" s="66"/>
      <c r="N24" s="64"/>
      <c r="O24" s="66"/>
      <c r="P24" s="65"/>
      <c r="Q24" s="47"/>
    </row>
    <row r="25" customFormat="1" ht="36" customHeight="1" spans="1:17">
      <c r="A25" s="17"/>
      <c r="B25" s="176"/>
      <c r="C25" s="67"/>
      <c r="D25" s="58"/>
      <c r="E25" s="21" t="s">
        <v>311</v>
      </c>
      <c r="F25" s="62" t="s">
        <v>320</v>
      </c>
      <c r="G25" s="62" t="s">
        <v>321</v>
      </c>
      <c r="H25" s="62" t="s">
        <v>314</v>
      </c>
      <c r="I25" s="24"/>
      <c r="J25" s="68"/>
      <c r="K25" s="69"/>
      <c r="L25" s="33"/>
      <c r="M25" s="69"/>
      <c r="N25" s="70"/>
      <c r="O25" s="69"/>
      <c r="P25" s="71"/>
      <c r="Q25" s="47"/>
    </row>
    <row r="26" s="2" customFormat="1" ht="9" customHeight="1" spans="1:17">
      <c r="A26" s="17"/>
      <c r="B26" s="176"/>
      <c r="C26" s="35"/>
      <c r="D26" s="36"/>
      <c r="E26" s="37"/>
      <c r="F26" s="37"/>
      <c r="G26" s="37"/>
      <c r="H26" s="38"/>
      <c r="I26" s="37"/>
      <c r="J26" s="39"/>
      <c r="K26" s="40"/>
      <c r="L26" s="41"/>
      <c r="M26" s="40"/>
      <c r="N26" s="41"/>
      <c r="O26" s="40"/>
      <c r="P26" s="42"/>
      <c r="Q26" s="47"/>
    </row>
    <row r="27" customFormat="1" ht="64" customHeight="1" spans="1:17">
      <c r="A27" s="17"/>
      <c r="B27" s="176"/>
      <c r="C27" s="19" t="s">
        <v>322</v>
      </c>
      <c r="D27" s="20" t="s">
        <v>302</v>
      </c>
      <c r="E27" s="21" t="s">
        <v>140</v>
      </c>
      <c r="F27" s="44" t="str">
        <f>_xlfn.DISPIMG("ID_F8108630DD3E4EBE88A3B42963404464",1)</f>
        <v>=DISPIMG("ID_F8108630DD3E4EBE88A3B42963404464",1)</v>
      </c>
      <c r="G27" s="21" t="str">
        <f>_xlfn.DISPIMG("ID_13A7C8EA19D443A2B514BBE651E2C680",1)</f>
        <v>=DISPIMG("ID_13A7C8EA19D443A2B514BBE651E2C680",1)</v>
      </c>
      <c r="H27" s="21" t="str">
        <f>_xlfn.DISPIMG("ID_790950F495FC4B9A855205E862245F89",1)</f>
        <v>=DISPIMG("ID_790950F495FC4B9A855205E862245F89",1)</v>
      </c>
      <c r="I27" s="21"/>
      <c r="J27" s="45"/>
      <c r="K27" s="46"/>
      <c r="L27" s="46"/>
      <c r="M27" s="46"/>
      <c r="N27" s="46"/>
      <c r="O27" s="46"/>
      <c r="P27" s="46"/>
      <c r="Q27" s="47"/>
    </row>
    <row r="28" customFormat="1" ht="20" customHeight="1" spans="1:17">
      <c r="A28" s="17"/>
      <c r="B28" s="176"/>
      <c r="C28" s="28"/>
      <c r="D28" s="29"/>
      <c r="E28" s="21" t="s">
        <v>39</v>
      </c>
      <c r="F28" s="21" t="s">
        <v>223</v>
      </c>
      <c r="G28" s="21" t="s">
        <v>223</v>
      </c>
      <c r="H28" s="21" t="s">
        <v>223</v>
      </c>
      <c r="I28" s="21"/>
      <c r="J28" s="49"/>
      <c r="K28" s="50"/>
      <c r="L28" s="50"/>
      <c r="M28" s="50"/>
      <c r="N28" s="50"/>
      <c r="O28" s="50"/>
      <c r="P28" s="51"/>
      <c r="Q28" s="47"/>
    </row>
    <row r="29" customFormat="1" ht="20" customHeight="1" spans="1:17">
      <c r="A29" s="17"/>
      <c r="B29" s="176"/>
      <c r="C29" s="28"/>
      <c r="D29" s="29"/>
      <c r="E29" s="21" t="s">
        <v>147</v>
      </c>
      <c r="F29" s="52" t="s">
        <v>323</v>
      </c>
      <c r="G29" s="53"/>
      <c r="H29" s="54"/>
      <c r="I29" s="21"/>
      <c r="J29" s="49"/>
      <c r="K29" s="50"/>
      <c r="L29" s="50"/>
      <c r="M29" s="50"/>
      <c r="N29" s="50"/>
      <c r="O29" s="50"/>
      <c r="P29" s="51"/>
      <c r="Q29" s="47"/>
    </row>
    <row r="30" s="2" customFormat="1" ht="9" customHeight="1" spans="1:17">
      <c r="A30" s="17"/>
      <c r="B30" s="176"/>
      <c r="C30" s="35"/>
      <c r="D30" s="36"/>
      <c r="E30" s="37"/>
      <c r="F30" s="37"/>
      <c r="G30" s="37"/>
      <c r="H30" s="38"/>
      <c r="I30" s="37"/>
      <c r="J30" s="39"/>
      <c r="K30" s="40"/>
      <c r="L30" s="41"/>
      <c r="M30" s="40"/>
      <c r="N30" s="41"/>
      <c r="O30" s="40"/>
      <c r="P30" s="42"/>
      <c r="Q30" s="75"/>
    </row>
    <row r="31" customFormat="1" ht="64" customHeight="1" spans="1:17">
      <c r="A31" s="17"/>
      <c r="B31" s="176"/>
      <c r="C31" s="28"/>
      <c r="D31" s="20" t="s">
        <v>304</v>
      </c>
      <c r="E31" s="21" t="s">
        <v>140</v>
      </c>
      <c r="F31" s="24"/>
      <c r="G31" s="24"/>
      <c r="H31" s="24"/>
      <c r="I31" s="21" t="str">
        <f>_xlfn.DISPIMG("ID_CDD3FDB9965A41799CEB857875EFCEB5",1)</f>
        <v>=DISPIMG("ID_CDD3FDB9965A41799CEB857875EFCEB5",1)</v>
      </c>
      <c r="J31" s="25" t="s">
        <v>324</v>
      </c>
      <c r="K31" s="21" t="str">
        <f>_xlfn.DISPIMG("ID_24D991CAA2924AA48C3D49CE952050BC",1)</f>
        <v>=DISPIMG("ID_24D991CAA2924AA48C3D49CE952050BC",1)</v>
      </c>
      <c r="L31" s="33" t="s">
        <v>306</v>
      </c>
      <c r="M31" s="21" t="str">
        <f>_xlfn.DISPIMG("ID_8E92609EF82F4844A1E0827CD8F0A2F2",1)</f>
        <v>=DISPIMG("ID_8E92609EF82F4844A1E0827CD8F0A2F2",1)</v>
      </c>
      <c r="N31" s="73" t="s">
        <v>307</v>
      </c>
      <c r="O31" s="21"/>
      <c r="P31" s="74"/>
      <c r="Q31" s="47"/>
    </row>
    <row r="32" customFormat="1" ht="20" customHeight="1" spans="1:17">
      <c r="A32" s="17"/>
      <c r="B32" s="176"/>
      <c r="C32" s="28"/>
      <c r="D32" s="29"/>
      <c r="E32" s="21" t="s">
        <v>39</v>
      </c>
      <c r="F32" s="24"/>
      <c r="G32" s="24"/>
      <c r="H32" s="24"/>
      <c r="I32" s="62">
        <v>9825172565</v>
      </c>
      <c r="J32" s="31"/>
      <c r="K32" s="63" t="s">
        <v>308</v>
      </c>
      <c r="L32" s="33"/>
      <c r="M32" s="63" t="s">
        <v>309</v>
      </c>
      <c r="N32" s="64"/>
      <c r="O32" s="63"/>
      <c r="P32" s="65"/>
      <c r="Q32" s="47"/>
    </row>
    <row r="33" customFormat="1" ht="20" customHeight="1" spans="1:19">
      <c r="A33" s="17"/>
      <c r="B33" s="176"/>
      <c r="C33" s="28"/>
      <c r="D33" s="29"/>
      <c r="E33" s="21" t="s">
        <v>147</v>
      </c>
      <c r="F33" s="24"/>
      <c r="G33" s="24"/>
      <c r="H33" s="24"/>
      <c r="I33" s="147" t="s">
        <v>325</v>
      </c>
      <c r="J33" s="31"/>
      <c r="K33" s="66"/>
      <c r="L33" s="33"/>
      <c r="M33" s="66"/>
      <c r="N33" s="64"/>
      <c r="O33" s="66"/>
      <c r="P33" s="65"/>
      <c r="Q33" s="47"/>
    </row>
    <row r="34" customFormat="1" ht="36" customHeight="1" spans="1:19">
      <c r="A34" s="17"/>
      <c r="B34" s="176"/>
      <c r="C34" s="67"/>
      <c r="D34" s="58"/>
      <c r="E34" s="21" t="s">
        <v>311</v>
      </c>
      <c r="F34" s="24"/>
      <c r="G34" s="24"/>
      <c r="H34" s="24"/>
      <c r="I34" s="55" t="s">
        <v>315</v>
      </c>
      <c r="J34" s="68"/>
      <c r="K34" s="69"/>
      <c r="L34" s="33"/>
      <c r="M34" s="69"/>
      <c r="N34" s="70"/>
      <c r="O34" s="69"/>
      <c r="P34" s="71"/>
      <c r="Q34" s="47"/>
    </row>
    <row r="35" s="2" customFormat="1" ht="9" customHeight="1" spans="1:19">
      <c r="A35" s="17"/>
      <c r="B35" s="176"/>
      <c r="C35" s="35"/>
      <c r="D35" s="36"/>
      <c r="E35" s="37"/>
      <c r="F35" s="37"/>
      <c r="G35" s="37"/>
      <c r="H35" s="38"/>
      <c r="I35" s="37"/>
      <c r="J35" s="39"/>
      <c r="K35" s="40"/>
      <c r="L35" s="41"/>
      <c r="M35" s="40"/>
      <c r="N35" s="41"/>
      <c r="O35" s="40"/>
      <c r="P35" s="42"/>
      <c r="Q35" s="75"/>
    </row>
    <row r="36" customFormat="1" ht="64" customHeight="1" spans="1:19">
      <c r="A36" s="17"/>
      <c r="B36" s="176"/>
      <c r="C36" s="19" t="s">
        <v>326</v>
      </c>
      <c r="D36" s="20" t="s">
        <v>302</v>
      </c>
      <c r="E36" s="21" t="s">
        <v>140</v>
      </c>
      <c r="F36" s="182" t="str">
        <f>_xlfn.DISPIMG("ID_2945C316D7DF4A28BEE78A9A2E8721E7",1)</f>
        <v>=DISPIMG("ID_2945C316D7DF4A28BEE78A9A2E8721E7",1)</v>
      </c>
      <c r="G36" s="44"/>
      <c r="H36" s="183"/>
      <c r="I36" s="21"/>
      <c r="J36" s="184" t="s">
        <v>327</v>
      </c>
      <c r="K36" s="21" t="str">
        <f>_xlfn.DISPIMG("ID_7BDE424261F44BE1A02A5086A159B0EA",1)</f>
        <v>=DISPIMG("ID_7BDE424261F44BE1A02A5086A159B0EA",1)</v>
      </c>
      <c r="L36" s="128" t="s">
        <v>298</v>
      </c>
      <c r="M36" s="21" t="str">
        <f>_xlfn.DISPIMG("ID_B631EE74C24F484398A5C45A260A7A1B",1)</f>
        <v>=DISPIMG("ID_B631EE74C24F484398A5C45A260A7A1B",1)</v>
      </c>
      <c r="N36" s="129" t="s">
        <v>328</v>
      </c>
      <c r="O36" s="21"/>
      <c r="P36" s="129"/>
      <c r="Q36" s="185" t="s">
        <v>329</v>
      </c>
      <c r="R36" s="2"/>
      <c r="S36" s="2"/>
    </row>
    <row r="37" customFormat="1" ht="20" customHeight="1" spans="1:19">
      <c r="A37" s="17"/>
      <c r="B37" s="176"/>
      <c r="C37" s="28"/>
      <c r="D37" s="29"/>
      <c r="E37" s="21" t="s">
        <v>39</v>
      </c>
      <c r="F37" s="186" t="s">
        <v>143</v>
      </c>
      <c r="G37" s="21"/>
      <c r="H37" s="183"/>
      <c r="I37" s="48"/>
      <c r="J37" s="187"/>
      <c r="K37" s="188" t="s">
        <v>300</v>
      </c>
      <c r="L37" s="128"/>
      <c r="M37" s="20" t="s">
        <v>330</v>
      </c>
      <c r="N37" s="131"/>
      <c r="O37" s="20"/>
      <c r="P37" s="131"/>
      <c r="Q37" s="189"/>
      <c r="R37" s="2"/>
      <c r="S37" s="2"/>
    </row>
    <row r="38" customFormat="1" ht="20" customHeight="1" spans="1:19">
      <c r="A38" s="17"/>
      <c r="B38" s="176"/>
      <c r="C38" s="28"/>
      <c r="D38" s="29"/>
      <c r="E38" s="21" t="s">
        <v>147</v>
      </c>
      <c r="F38" s="190" t="s">
        <v>152</v>
      </c>
      <c r="G38" s="21"/>
      <c r="H38" s="21"/>
      <c r="I38" s="21"/>
      <c r="J38" s="187"/>
      <c r="K38" s="191"/>
      <c r="L38" s="128"/>
      <c r="M38" s="29"/>
      <c r="N38" s="131"/>
      <c r="O38" s="29"/>
      <c r="P38" s="131"/>
      <c r="Q38" s="189"/>
      <c r="R38" s="2"/>
      <c r="S38" s="2"/>
    </row>
    <row r="39" customFormat="1" ht="36" customHeight="1" spans="1:19">
      <c r="A39" s="17"/>
      <c r="B39" s="176"/>
      <c r="C39" s="67"/>
      <c r="D39" s="58"/>
      <c r="E39" s="21" t="s">
        <v>311</v>
      </c>
      <c r="F39" s="192" t="s">
        <v>331</v>
      </c>
      <c r="G39" s="21"/>
      <c r="H39" s="55"/>
      <c r="I39" s="21"/>
      <c r="J39" s="193"/>
      <c r="K39" s="194"/>
      <c r="L39" s="128"/>
      <c r="M39" s="58"/>
      <c r="N39" s="133"/>
      <c r="O39" s="58"/>
      <c r="P39" s="133"/>
      <c r="Q39" s="189"/>
      <c r="R39" s="2"/>
      <c r="S39" s="2"/>
    </row>
    <row r="40" s="2" customFormat="1" ht="9" customHeight="1" spans="1:19">
      <c r="A40" s="17"/>
      <c r="B40" s="100"/>
      <c r="C40" s="35"/>
      <c r="D40" s="36"/>
      <c r="E40" s="37"/>
      <c r="F40" s="37"/>
      <c r="G40" s="37"/>
      <c r="H40" s="38"/>
      <c r="I40" s="37"/>
      <c r="J40" s="39"/>
      <c r="K40" s="40"/>
      <c r="L40" s="41"/>
      <c r="M40" s="40"/>
      <c r="N40" s="41"/>
      <c r="O40" s="40"/>
      <c r="P40" s="41"/>
      <c r="Q40" s="195"/>
    </row>
    <row r="41" customFormat="1" ht="64" customHeight="1" spans="1:19">
      <c r="A41" s="17"/>
      <c r="B41" s="101" t="s">
        <v>332</v>
      </c>
      <c r="C41" s="19" t="s">
        <v>333</v>
      </c>
      <c r="D41" s="20" t="s">
        <v>302</v>
      </c>
      <c r="E41" s="21" t="s">
        <v>140</v>
      </c>
      <c r="F41" s="192" t="str">
        <f>_xlfn.DISPIMG("ID_2310E25DD5E041F2A2B0A0A5B8733527",1)</f>
        <v>=DISPIMG("ID_2310E25DD5E041F2A2B0A0A5B8733527",1)</v>
      </c>
      <c r="G41" s="44" t="str">
        <f>_xlfn.DISPIMG("ID_49E5CD0E8D034F89B902ADA79FADAE0B",1)</f>
        <v>=DISPIMG("ID_49E5CD0E8D034F89B902ADA79FADAE0B",1)</v>
      </c>
      <c r="H41" s="2" t="str">
        <f>_xlfn.DISPIMG("ID_74E30E14C4D2407FA5A3ECC7AD5849CB",1)</f>
        <v>=DISPIMG("ID_74E30E14C4D2407FA5A3ECC7AD5849CB",1)</v>
      </c>
      <c r="I41" s="21"/>
      <c r="J41" s="127"/>
      <c r="K41" s="21"/>
      <c r="L41" s="128"/>
      <c r="M41" s="21"/>
      <c r="N41" s="129"/>
      <c r="O41" s="21"/>
      <c r="P41" s="129"/>
      <c r="Q41" s="21"/>
      <c r="R41" s="128"/>
      <c r="S41" s="196"/>
    </row>
    <row r="42" customFormat="1" ht="20" customHeight="1" spans="1:19">
      <c r="A42" s="17"/>
      <c r="B42" s="101"/>
      <c r="C42" s="28"/>
      <c r="D42" s="29"/>
      <c r="E42" s="21" t="s">
        <v>39</v>
      </c>
      <c r="F42" s="192" t="s">
        <v>169</v>
      </c>
      <c r="G42" s="375" t="s">
        <v>105</v>
      </c>
      <c r="H42" s="21" t="s">
        <v>211</v>
      </c>
      <c r="I42" s="48"/>
      <c r="J42" s="130"/>
      <c r="K42" s="20"/>
      <c r="L42" s="128"/>
      <c r="M42" s="20"/>
      <c r="N42" s="131"/>
      <c r="O42" s="20"/>
      <c r="P42" s="131"/>
      <c r="Q42" s="20"/>
      <c r="R42" s="128"/>
      <c r="S42" s="196"/>
    </row>
    <row r="43" customFormat="1" ht="20" customHeight="1" spans="1:19">
      <c r="A43" s="17"/>
      <c r="B43" s="101"/>
      <c r="C43" s="28"/>
      <c r="D43" s="29"/>
      <c r="E43" s="21" t="s">
        <v>147</v>
      </c>
      <c r="F43" s="190" t="s">
        <v>174</v>
      </c>
      <c r="G43" s="180" t="s">
        <v>212</v>
      </c>
      <c r="H43" s="138" t="s">
        <v>213</v>
      </c>
      <c r="I43" s="21"/>
      <c r="J43" s="130"/>
      <c r="K43" s="29"/>
      <c r="L43" s="128"/>
      <c r="M43" s="29"/>
      <c r="N43" s="131"/>
      <c r="O43" s="29"/>
      <c r="P43" s="131"/>
      <c r="Q43" s="29"/>
      <c r="R43" s="128"/>
      <c r="S43" s="196"/>
    </row>
    <row r="44" customFormat="1" ht="36" customHeight="1" spans="1:19">
      <c r="A44" s="17"/>
      <c r="B44" s="101"/>
      <c r="C44" s="28"/>
      <c r="D44" s="58"/>
      <c r="E44" s="21" t="s">
        <v>311</v>
      </c>
      <c r="F44" s="186" t="s">
        <v>331</v>
      </c>
      <c r="G44" s="21"/>
      <c r="H44" s="62" t="s">
        <v>314</v>
      </c>
      <c r="I44" s="21"/>
      <c r="J44" s="193"/>
      <c r="K44" s="194"/>
      <c r="L44" s="128"/>
      <c r="M44" s="58"/>
      <c r="N44" s="133"/>
      <c r="O44" s="58"/>
      <c r="P44" s="133"/>
      <c r="Q44" s="189"/>
      <c r="R44" s="2"/>
      <c r="S44" s="2"/>
    </row>
    <row r="45" s="2" customFormat="1" ht="9" customHeight="1" spans="1:19">
      <c r="A45" s="17"/>
      <c r="B45" s="101"/>
      <c r="C45" s="28"/>
      <c r="D45" s="36"/>
      <c r="E45" s="37"/>
      <c r="F45" s="37"/>
      <c r="G45" s="37"/>
      <c r="H45" s="38"/>
      <c r="I45" s="37"/>
      <c r="J45" s="39"/>
      <c r="K45" s="40"/>
      <c r="L45" s="41"/>
      <c r="M45" s="40"/>
      <c r="N45" s="125"/>
      <c r="O45" s="40"/>
      <c r="P45" s="125"/>
      <c r="Q45" s="195"/>
      <c r="S45" s="196"/>
    </row>
    <row r="46" customFormat="1" ht="64" customHeight="1" spans="1:19">
      <c r="A46" s="17"/>
      <c r="B46" s="101"/>
      <c r="C46" s="19" t="s">
        <v>333</v>
      </c>
      <c r="D46" s="20" t="s">
        <v>302</v>
      </c>
      <c r="E46" s="21" t="s">
        <v>140</v>
      </c>
      <c r="F46" s="197" t="str">
        <f>_xlfn.DISPIMG("ID_05B077C895684BDAB2810C698A9D80BC",1)</f>
        <v>=DISPIMG("ID_05B077C895684BDAB2810C698A9D80BC",1)</v>
      </c>
      <c r="G46" s="21"/>
      <c r="H46" s="21"/>
      <c r="I46" s="21"/>
      <c r="J46" s="127"/>
      <c r="K46" s="21"/>
      <c r="L46" s="128"/>
      <c r="M46" s="21"/>
      <c r="N46" s="129"/>
      <c r="O46" s="21"/>
      <c r="P46" s="129"/>
      <c r="Q46" s="21"/>
      <c r="R46" s="128"/>
      <c r="S46" s="196"/>
    </row>
    <row r="47" customFormat="1" ht="20" customHeight="1" spans="1:19">
      <c r="A47" s="17"/>
      <c r="B47" s="101"/>
      <c r="C47" s="28"/>
      <c r="D47" s="29"/>
      <c r="E47" s="21" t="s">
        <v>39</v>
      </c>
      <c r="F47" s="186" t="s">
        <v>192</v>
      </c>
      <c r="G47" s="48"/>
      <c r="H47" s="48"/>
      <c r="I47" s="48"/>
      <c r="J47" s="130"/>
      <c r="K47" s="20"/>
      <c r="L47" s="128"/>
      <c r="M47" s="20"/>
      <c r="N47" s="131"/>
      <c r="O47" s="20"/>
      <c r="P47" s="131"/>
      <c r="Q47" s="20"/>
      <c r="R47" s="128"/>
      <c r="S47" s="196"/>
    </row>
    <row r="48" customFormat="1" ht="20" customHeight="1" spans="1:19">
      <c r="A48" s="17"/>
      <c r="B48" s="101"/>
      <c r="C48" s="28"/>
      <c r="D48" s="29"/>
      <c r="E48" s="21" t="s">
        <v>147</v>
      </c>
      <c r="F48" s="186">
        <v>0</v>
      </c>
      <c r="G48" s="21"/>
      <c r="H48" s="21"/>
      <c r="I48" s="21"/>
      <c r="J48" s="130"/>
      <c r="K48" s="29"/>
      <c r="L48" s="128"/>
      <c r="M48" s="29"/>
      <c r="N48" s="131"/>
      <c r="O48" s="29"/>
      <c r="P48" s="131"/>
      <c r="Q48" s="29"/>
      <c r="R48" s="128"/>
      <c r="S48" s="196"/>
    </row>
    <row r="49" customFormat="1" ht="36" customHeight="1" spans="1:19">
      <c r="A49" s="17"/>
      <c r="B49" s="101"/>
      <c r="C49" s="28"/>
      <c r="D49" s="58"/>
      <c r="E49" s="21" t="s">
        <v>311</v>
      </c>
      <c r="F49" s="186" t="s">
        <v>331</v>
      </c>
      <c r="G49" s="21"/>
      <c r="H49" s="21"/>
      <c r="I49" s="21"/>
      <c r="J49" s="193"/>
      <c r="K49" s="194"/>
      <c r="L49" s="128"/>
      <c r="M49" s="58"/>
      <c r="N49" s="133"/>
      <c r="O49" s="58"/>
      <c r="P49" s="133"/>
      <c r="Q49" s="189"/>
      <c r="R49" s="2"/>
      <c r="S49" s="2"/>
    </row>
    <row r="50" s="2" customFormat="1" ht="9" customHeight="1" spans="1:19">
      <c r="A50" s="17"/>
      <c r="B50" s="101"/>
      <c r="C50" s="28"/>
      <c r="D50" s="36"/>
      <c r="E50" s="37"/>
      <c r="F50" s="37"/>
      <c r="G50" s="37"/>
      <c r="H50" s="38"/>
      <c r="I50" s="37"/>
      <c r="J50" s="39"/>
      <c r="K50" s="40"/>
      <c r="L50" s="41"/>
      <c r="M50" s="40"/>
      <c r="N50" s="125"/>
      <c r="O50" s="40"/>
      <c r="P50" s="125"/>
      <c r="Q50" s="195"/>
      <c r="S50" s="196"/>
    </row>
    <row r="51" customFormat="1" ht="64" customHeight="1" spans="1:19">
      <c r="A51" s="17"/>
      <c r="B51" s="101"/>
      <c r="C51" s="28"/>
      <c r="D51" s="20" t="s">
        <v>304</v>
      </c>
      <c r="E51" s="21" t="s">
        <v>140</v>
      </c>
      <c r="F51" s="126" t="str">
        <f>_xlfn.DISPIMG("ID_4381379F8D104E54B4077E47C15CB18C",1)</f>
        <v>=DISPIMG("ID_4381379F8D104E54B4077E47C15CB18C",1)</v>
      </c>
      <c r="G51" s="21"/>
      <c r="H51" s="21"/>
      <c r="I51" s="21"/>
      <c r="J51" s="127" t="s">
        <v>334</v>
      </c>
      <c r="K51" s="21" t="str">
        <f>_xlfn.DISPIMG("ID_529EDD5706834456B48BEC490D8416DE",1)</f>
        <v>=DISPIMG("ID_529EDD5706834456B48BEC490D8416DE",1)</v>
      </c>
      <c r="L51" s="128" t="s">
        <v>335</v>
      </c>
      <c r="M51" s="21" t="str">
        <f>_xlfn.DISPIMG("ID_CBB1AED5D78546DB88B571FA8E9D8991",1)</f>
        <v>=DISPIMG("ID_CBB1AED5D78546DB88B571FA8E9D8991",1)</v>
      </c>
      <c r="N51" s="129" t="s">
        <v>336</v>
      </c>
      <c r="O51" s="21" t="str">
        <f>_xlfn.DISPIMG("ID_9331AB350A1E4890AB0D91223975C7DA",1)</f>
        <v>=DISPIMG("ID_9331AB350A1E4890AB0D91223975C7DA",1)</v>
      </c>
      <c r="P51" s="198" t="s">
        <v>337</v>
      </c>
      <c r="Q51" s="21" t="str">
        <f>_xlfn.DISPIMG("ID_92E37CBC8CA14A6B8D3EE6D67C747850",1)</f>
        <v>=DISPIMG("ID_92E37CBC8CA14A6B8D3EE6D67C747850",1)</v>
      </c>
      <c r="R51" s="128" t="s">
        <v>338</v>
      </c>
      <c r="S51" s="196"/>
    </row>
    <row r="52" customFormat="1" ht="20" customHeight="1" spans="1:19">
      <c r="A52" s="17"/>
      <c r="B52" s="101"/>
      <c r="C52" s="28"/>
      <c r="D52" s="29"/>
      <c r="E52" s="21" t="s">
        <v>39</v>
      </c>
      <c r="F52" s="375" t="s">
        <v>339</v>
      </c>
      <c r="G52" s="21"/>
      <c r="H52" s="21"/>
      <c r="I52" s="48"/>
      <c r="J52" s="130"/>
      <c r="K52" s="20" t="s">
        <v>340</v>
      </c>
      <c r="L52" s="128"/>
      <c r="M52" s="20" t="s">
        <v>341</v>
      </c>
      <c r="N52" s="131"/>
      <c r="O52" s="20">
        <v>20</v>
      </c>
      <c r="P52" s="131"/>
      <c r="Q52" s="20" t="s">
        <v>342</v>
      </c>
      <c r="R52" s="128"/>
      <c r="S52" s="196"/>
    </row>
    <row r="53" customFormat="1" ht="20" customHeight="1" spans="1:19">
      <c r="A53" s="17"/>
      <c r="B53" s="101"/>
      <c r="C53" s="28"/>
      <c r="D53" s="29"/>
      <c r="E53" s="21" t="s">
        <v>147</v>
      </c>
      <c r="F53" s="147" t="s">
        <v>343</v>
      </c>
      <c r="G53" s="21"/>
      <c r="H53" s="21"/>
      <c r="I53" s="21"/>
      <c r="J53" s="130"/>
      <c r="K53" s="29"/>
      <c r="L53" s="128"/>
      <c r="M53" s="29"/>
      <c r="N53" s="131"/>
      <c r="O53" s="29"/>
      <c r="P53" s="131"/>
      <c r="Q53" s="29"/>
      <c r="R53" s="128"/>
      <c r="S53" s="196"/>
    </row>
    <row r="54" customFormat="1" ht="36" customHeight="1" spans="1:19">
      <c r="A54" s="17"/>
      <c r="B54" s="101"/>
      <c r="C54" s="67"/>
      <c r="D54" s="58"/>
      <c r="E54" s="21" t="s">
        <v>311</v>
      </c>
      <c r="F54" s="21"/>
      <c r="G54" s="21"/>
      <c r="H54" s="55"/>
      <c r="I54" s="21"/>
      <c r="J54" s="132"/>
      <c r="K54" s="58"/>
      <c r="L54" s="128"/>
      <c r="M54" s="58"/>
      <c r="N54" s="133"/>
      <c r="O54" s="58"/>
      <c r="P54" s="133"/>
      <c r="Q54" s="58"/>
      <c r="R54" s="128"/>
      <c r="S54" s="196"/>
    </row>
    <row r="55" s="2" customFormat="1" ht="9" customHeight="1" spans="1:19">
      <c r="A55" s="17"/>
      <c r="B55" s="101"/>
      <c r="C55" s="35"/>
      <c r="D55" s="36"/>
      <c r="E55" s="37"/>
      <c r="F55" s="37"/>
      <c r="G55" s="37"/>
      <c r="H55" s="38"/>
      <c r="I55" s="37"/>
      <c r="J55" s="39"/>
      <c r="K55" s="40"/>
      <c r="L55" s="41"/>
      <c r="M55" s="40"/>
      <c r="N55" s="125"/>
      <c r="O55" s="40"/>
      <c r="P55" s="125"/>
    </row>
    <row r="56" customFormat="1" ht="64" customHeight="1" spans="1:19">
      <c r="A56" s="17"/>
      <c r="B56" s="101"/>
      <c r="C56" s="19" t="s">
        <v>344</v>
      </c>
      <c r="D56" s="20" t="s">
        <v>302</v>
      </c>
      <c r="E56" s="21" t="s">
        <v>140</v>
      </c>
      <c r="F56" s="199" t="str">
        <f>_xlfn.DISPIMG("ID_58DC546FE8E540C98D109C7710757818",1)</f>
        <v>=DISPIMG("ID_58DC546FE8E540C98D109C7710757818",1)</v>
      </c>
      <c r="G56" s="144"/>
      <c r="H56" s="2"/>
      <c r="I56" s="21"/>
      <c r="J56" s="127"/>
      <c r="K56" s="21"/>
      <c r="L56" s="128"/>
      <c r="M56" s="21"/>
      <c r="N56" s="129"/>
      <c r="O56" s="21"/>
      <c r="P56" s="129"/>
    </row>
    <row r="57" customFormat="1" ht="20" customHeight="1" spans="1:19">
      <c r="A57" s="17"/>
      <c r="B57" s="101"/>
      <c r="C57" s="28"/>
      <c r="D57" s="29"/>
      <c r="E57" s="21" t="s">
        <v>39</v>
      </c>
      <c r="F57" s="186" t="s">
        <v>194</v>
      </c>
      <c r="G57" s="21"/>
      <c r="H57" s="21"/>
      <c r="I57" s="48"/>
      <c r="J57" s="130"/>
      <c r="K57" s="20"/>
      <c r="L57" s="128"/>
      <c r="M57" s="20"/>
      <c r="N57" s="131"/>
      <c r="O57" s="20"/>
      <c r="P57" s="131"/>
    </row>
    <row r="58" customFormat="1" ht="20" customHeight="1" spans="1:19">
      <c r="A58" s="17"/>
      <c r="B58" s="101"/>
      <c r="C58" s="28"/>
      <c r="D58" s="29"/>
      <c r="E58" s="21" t="s">
        <v>147</v>
      </c>
      <c r="F58" s="190" t="s">
        <v>214</v>
      </c>
      <c r="G58" s="21"/>
      <c r="H58" s="21"/>
      <c r="I58" s="21"/>
      <c r="J58" s="130"/>
      <c r="K58" s="29"/>
      <c r="L58" s="128"/>
      <c r="M58" s="29"/>
      <c r="N58" s="131"/>
      <c r="O58" s="29"/>
      <c r="P58" s="131"/>
    </row>
    <row r="59" customFormat="1" ht="36" customHeight="1" spans="1:19">
      <c r="A59" s="17"/>
      <c r="B59" s="101"/>
      <c r="C59" s="67"/>
      <c r="D59" s="58"/>
      <c r="E59" s="21" t="s">
        <v>311</v>
      </c>
      <c r="F59" s="200" t="s">
        <v>331</v>
      </c>
      <c r="G59" s="21"/>
      <c r="H59" s="55"/>
      <c r="I59" s="21"/>
      <c r="J59" s="132"/>
      <c r="K59" s="58"/>
      <c r="L59" s="128"/>
      <c r="M59" s="58"/>
      <c r="N59" s="133"/>
      <c r="O59" s="58"/>
      <c r="P59" s="133"/>
    </row>
    <row r="60" s="2" customFormat="1" ht="9" customHeight="1" spans="1:19">
      <c r="A60" s="17"/>
      <c r="B60" s="101"/>
      <c r="C60" s="35"/>
      <c r="D60" s="36"/>
      <c r="E60" s="37"/>
      <c r="F60" s="37"/>
      <c r="G60" s="37"/>
      <c r="H60" s="38"/>
      <c r="I60" s="37"/>
      <c r="J60" s="39"/>
      <c r="K60" s="40"/>
      <c r="L60" s="41"/>
      <c r="M60" s="40"/>
      <c r="N60" s="125"/>
      <c r="O60" s="40"/>
      <c r="P60" s="125"/>
    </row>
    <row r="61" customFormat="1" ht="64" customHeight="1" spans="1:19">
      <c r="A61" s="17"/>
      <c r="B61" s="101"/>
      <c r="C61" s="19" t="s">
        <v>345</v>
      </c>
      <c r="D61" s="20" t="s">
        <v>302</v>
      </c>
      <c r="E61" s="21" t="s">
        <v>140</v>
      </c>
      <c r="F61" s="201" t="str">
        <f>_xlfn.DISPIMG("ID_62CD4478FA8542DA810C373267B540C0",1)</f>
        <v>=DISPIMG("ID_62CD4478FA8542DA810C373267B540C0",1)</v>
      </c>
      <c r="G61" s="44"/>
      <c r="H61" s="183"/>
      <c r="I61" s="21"/>
      <c r="J61" s="184"/>
      <c r="K61" s="21"/>
      <c r="L61" s="128"/>
      <c r="M61" s="21"/>
      <c r="N61" s="129"/>
      <c r="O61" s="21"/>
      <c r="P61" s="129"/>
      <c r="Q61" s="185"/>
      <c r="R61" s="2"/>
      <c r="S61" s="2"/>
    </row>
    <row r="62" customFormat="1" ht="20" customHeight="1" spans="1:19">
      <c r="A62" s="17"/>
      <c r="B62" s="101"/>
      <c r="C62" s="28"/>
      <c r="D62" s="29"/>
      <c r="E62" s="21" t="s">
        <v>39</v>
      </c>
      <c r="F62" s="186" t="s">
        <v>225</v>
      </c>
      <c r="G62" s="21"/>
      <c r="H62" s="183"/>
      <c r="I62" s="48"/>
      <c r="J62" s="187"/>
      <c r="K62" s="188"/>
      <c r="L62" s="128"/>
      <c r="M62" s="20"/>
      <c r="N62" s="131"/>
      <c r="O62" s="20"/>
      <c r="P62" s="131"/>
      <c r="Q62" s="189"/>
      <c r="R62" s="2"/>
      <c r="S62" s="2"/>
    </row>
    <row r="63" customFormat="1" ht="20" customHeight="1" spans="1:19">
      <c r="A63" s="17"/>
      <c r="B63" s="101"/>
      <c r="C63" s="28"/>
      <c r="D63" s="29"/>
      <c r="E63" s="21" t="s">
        <v>147</v>
      </c>
      <c r="F63" s="201">
        <v>0</v>
      </c>
      <c r="G63" s="21"/>
      <c r="H63" s="21"/>
      <c r="I63" s="21"/>
      <c r="J63" s="187"/>
      <c r="K63" s="191"/>
      <c r="L63" s="128"/>
      <c r="M63" s="29"/>
      <c r="N63" s="131"/>
      <c r="O63" s="29"/>
      <c r="P63" s="131"/>
      <c r="Q63" s="189"/>
      <c r="R63" s="2"/>
      <c r="S63" s="2"/>
    </row>
    <row r="64" customFormat="1" ht="36" customHeight="1" spans="1:19">
      <c r="A64" s="17"/>
      <c r="B64" s="101"/>
      <c r="C64" s="67"/>
      <c r="D64" s="58"/>
      <c r="E64" s="21" t="s">
        <v>311</v>
      </c>
      <c r="F64" s="192" t="s">
        <v>331</v>
      </c>
      <c r="G64" s="21"/>
      <c r="H64" s="55"/>
      <c r="I64" s="21"/>
      <c r="J64" s="193"/>
      <c r="K64" s="194"/>
      <c r="L64" s="128"/>
      <c r="M64" s="58"/>
      <c r="N64" s="133"/>
      <c r="O64" s="58"/>
      <c r="P64" s="133"/>
      <c r="Q64" s="189"/>
      <c r="R64" s="2"/>
      <c r="S64" s="2"/>
    </row>
    <row r="65" s="2" customFormat="1" ht="9" customHeight="1" spans="1:19">
      <c r="A65" s="17"/>
      <c r="B65" s="101"/>
      <c r="C65" s="35"/>
      <c r="D65" s="36"/>
      <c r="E65" s="37"/>
      <c r="F65" s="37"/>
      <c r="G65" s="37"/>
      <c r="H65" s="38"/>
      <c r="I65" s="37"/>
      <c r="J65" s="39"/>
      <c r="K65" s="40"/>
      <c r="L65" s="41"/>
      <c r="M65" s="40"/>
      <c r="N65" s="125"/>
      <c r="O65" s="40"/>
      <c r="P65" s="125"/>
    </row>
    <row r="66" customFormat="1" ht="64" customHeight="1" spans="1:19">
      <c r="A66" s="17"/>
      <c r="B66" s="101"/>
      <c r="C66" s="19" t="s">
        <v>346</v>
      </c>
      <c r="D66" s="20" t="s">
        <v>302</v>
      </c>
      <c r="E66" s="21" t="s">
        <v>140</v>
      </c>
      <c r="F66" s="201" t="str">
        <f>_xlfn.DISPIMG("ID_E558A86E481845E2BAFAF6CA9161F442",1)</f>
        <v>=DISPIMG("ID_E558A86E481845E2BAFAF6CA9161F442",1)</v>
      </c>
      <c r="G66" s="44"/>
      <c r="H66" s="183"/>
      <c r="I66" s="21"/>
      <c r="J66" s="184"/>
      <c r="K66" s="21"/>
      <c r="L66" s="128"/>
      <c r="M66" s="21"/>
      <c r="N66" s="129"/>
      <c r="O66" s="21"/>
      <c r="P66" s="129"/>
      <c r="Q66" s="185"/>
      <c r="R66" s="2"/>
      <c r="S66" s="2"/>
    </row>
    <row r="67" customFormat="1" ht="20" customHeight="1" spans="1:19">
      <c r="A67" s="17"/>
      <c r="B67" s="101"/>
      <c r="C67" s="28"/>
      <c r="D67" s="29"/>
      <c r="E67" s="21" t="s">
        <v>39</v>
      </c>
      <c r="F67" s="186" t="s">
        <v>238</v>
      </c>
      <c r="G67" s="21"/>
      <c r="H67" s="183"/>
      <c r="I67" s="48"/>
      <c r="J67" s="187"/>
      <c r="K67" s="188"/>
      <c r="L67" s="128"/>
      <c r="M67" s="20"/>
      <c r="N67" s="131"/>
      <c r="O67" s="20"/>
      <c r="P67" s="131"/>
      <c r="Q67" s="189"/>
      <c r="R67" s="2"/>
      <c r="S67" s="2"/>
    </row>
    <row r="68" customFormat="1" ht="20" customHeight="1" spans="1:19">
      <c r="A68" s="17"/>
      <c r="B68" s="101"/>
      <c r="C68" s="28"/>
      <c r="D68" s="29"/>
      <c r="E68" s="21" t="s">
        <v>147</v>
      </c>
      <c r="F68" s="201">
        <v>0</v>
      </c>
      <c r="G68" s="21"/>
      <c r="H68" s="21"/>
      <c r="I68" s="21"/>
      <c r="J68" s="187"/>
      <c r="K68" s="191"/>
      <c r="L68" s="128"/>
      <c r="M68" s="29"/>
      <c r="N68" s="131"/>
      <c r="O68" s="29"/>
      <c r="P68" s="131"/>
      <c r="Q68" s="189"/>
      <c r="R68" s="2"/>
      <c r="S68" s="2"/>
    </row>
    <row r="69" customFormat="1" ht="36" customHeight="1" spans="1:19">
      <c r="A69" s="17"/>
      <c r="B69" s="101"/>
      <c r="C69" s="28"/>
      <c r="D69" s="58"/>
      <c r="E69" s="21" t="s">
        <v>311</v>
      </c>
      <c r="F69" s="192" t="s">
        <v>331</v>
      </c>
      <c r="G69" s="21"/>
      <c r="H69" s="55"/>
      <c r="I69" s="21"/>
      <c r="J69" s="193"/>
      <c r="K69" s="194"/>
      <c r="L69" s="128"/>
      <c r="M69" s="58"/>
      <c r="N69" s="133"/>
      <c r="O69" s="58"/>
      <c r="P69" s="133"/>
      <c r="Q69" s="189"/>
      <c r="R69" s="2"/>
      <c r="S69" s="2"/>
    </row>
    <row r="70" s="2" customFormat="1" ht="9" customHeight="1" spans="1:19">
      <c r="A70" s="17"/>
      <c r="B70" s="101"/>
      <c r="C70" s="28"/>
      <c r="D70" s="36"/>
      <c r="E70" s="37"/>
      <c r="F70" s="37"/>
      <c r="G70" s="37"/>
      <c r="H70" s="38"/>
      <c r="I70" s="37"/>
      <c r="J70" s="39"/>
      <c r="K70" s="40"/>
      <c r="L70" s="41"/>
      <c r="M70" s="40"/>
      <c r="N70" s="125"/>
      <c r="O70" s="40"/>
      <c r="P70" s="125"/>
      <c r="Q70" s="195"/>
    </row>
    <row r="71" customFormat="1" ht="64" customHeight="1" spans="1:19">
      <c r="A71" s="17"/>
      <c r="B71" s="101"/>
      <c r="C71" s="28"/>
      <c r="D71" s="20" t="s">
        <v>302</v>
      </c>
      <c r="E71" s="21" t="s">
        <v>140</v>
      </c>
      <c r="F71" s="202" t="str">
        <f>_xlfn.DISPIMG("ID_1818236A213845DAA29AB2CB684D0D24",1)</f>
        <v>=DISPIMG("ID_1818236A213845DAA29AB2CB684D0D24",1)</v>
      </c>
      <c r="G71" s="44"/>
      <c r="H71" s="183"/>
      <c r="I71" s="21"/>
      <c r="J71" s="184"/>
      <c r="K71" s="21"/>
      <c r="L71" s="128"/>
      <c r="M71" s="21"/>
      <c r="N71" s="129"/>
      <c r="O71" s="21"/>
      <c r="P71" s="129"/>
      <c r="Q71" s="185"/>
      <c r="R71" s="2"/>
      <c r="S71" s="2"/>
    </row>
    <row r="72" customFormat="1" ht="20" customHeight="1" spans="1:19">
      <c r="A72" s="17"/>
      <c r="B72" s="101"/>
      <c r="C72" s="28"/>
      <c r="D72" s="29"/>
      <c r="E72" s="21" t="s">
        <v>39</v>
      </c>
      <c r="F72" s="186" t="s">
        <v>248</v>
      </c>
      <c r="G72" s="21"/>
      <c r="H72" s="183"/>
      <c r="I72" s="48"/>
      <c r="J72" s="187"/>
      <c r="K72" s="188"/>
      <c r="L72" s="128"/>
      <c r="M72" s="20"/>
      <c r="N72" s="131"/>
      <c r="O72" s="20"/>
      <c r="P72" s="131"/>
      <c r="Q72" s="189"/>
      <c r="R72" s="2"/>
      <c r="S72" s="2"/>
    </row>
    <row r="73" customFormat="1" ht="20" customHeight="1" spans="1:19">
      <c r="A73" s="17"/>
      <c r="B73" s="101"/>
      <c r="C73" s="28"/>
      <c r="D73" s="29"/>
      <c r="E73" s="21" t="s">
        <v>147</v>
      </c>
      <c r="F73" s="201">
        <v>0</v>
      </c>
      <c r="G73" s="21"/>
      <c r="H73" s="21"/>
      <c r="I73" s="21"/>
      <c r="J73" s="187"/>
      <c r="K73" s="191"/>
      <c r="L73" s="128"/>
      <c r="M73" s="29"/>
      <c r="N73" s="131"/>
      <c r="O73" s="29"/>
      <c r="P73" s="131"/>
      <c r="Q73" s="189"/>
      <c r="R73" s="2"/>
      <c r="S73" s="2"/>
    </row>
    <row r="74" customFormat="1" ht="36" customHeight="1" spans="1:19">
      <c r="A74" s="17"/>
      <c r="B74" s="121"/>
      <c r="C74" s="67"/>
      <c r="D74" s="58"/>
      <c r="E74" s="21" t="s">
        <v>311</v>
      </c>
      <c r="F74" s="192" t="s">
        <v>331</v>
      </c>
      <c r="G74" s="21"/>
      <c r="H74" s="55"/>
      <c r="I74" s="21"/>
      <c r="J74" s="193"/>
      <c r="K74" s="194"/>
      <c r="L74" s="128"/>
      <c r="M74" s="58"/>
      <c r="N74" s="133"/>
      <c r="O74" s="58"/>
      <c r="P74" s="133"/>
      <c r="Q74" s="189"/>
      <c r="R74" s="2"/>
      <c r="S74" s="2"/>
    </row>
    <row r="75" s="2" customFormat="1" ht="9" customHeight="1" spans="1:19">
      <c r="A75" s="17"/>
      <c r="B75" s="203"/>
      <c r="C75" s="35"/>
      <c r="D75" s="36"/>
      <c r="E75" s="37"/>
      <c r="F75" s="37"/>
      <c r="G75" s="37"/>
      <c r="H75" s="38"/>
      <c r="I75" s="37"/>
      <c r="J75" s="39"/>
      <c r="K75" s="40"/>
      <c r="L75" s="41"/>
      <c r="M75" s="40"/>
      <c r="N75" s="41"/>
      <c r="O75" s="40"/>
      <c r="P75" s="41"/>
      <c r="Q75" s="195"/>
    </row>
    <row r="76" customFormat="1" ht="64" customHeight="1" spans="1:19">
      <c r="A76" s="17"/>
      <c r="B76" s="135" t="s">
        <v>347</v>
      </c>
      <c r="C76" s="19" t="s">
        <v>348</v>
      </c>
      <c r="D76" s="20" t="s">
        <v>302</v>
      </c>
      <c r="E76" s="21" t="s">
        <v>140</v>
      </c>
      <c r="F76" s="204" t="str">
        <f>_xlfn.DISPIMG("ID_836E779EEB1D49509E3C8477E1A54F89",1)</f>
        <v>=DISPIMG("ID_836E779EEB1D49509E3C8477E1A54F89",1)</v>
      </c>
      <c r="G76" s="44" t="str">
        <f>_xlfn.DISPIMG("ID_0B9FBC989D76416AAD17E32B6FB0C14B",1)</f>
        <v>=DISPIMG("ID_0B9FBC989D76416AAD17E32B6FB0C14B",1)</v>
      </c>
      <c r="H76" s="23"/>
      <c r="I76" s="24"/>
      <c r="J76" s="136" t="s">
        <v>349</v>
      </c>
      <c r="K76" s="21"/>
      <c r="L76" s="33"/>
      <c r="M76" s="21"/>
      <c r="N76" s="73"/>
      <c r="O76" s="21"/>
      <c r="P76" s="73"/>
    </row>
    <row r="77" customFormat="1" ht="20" customHeight="1" spans="1:19">
      <c r="A77" s="17"/>
      <c r="B77" s="135"/>
      <c r="C77" s="28"/>
      <c r="D77" s="29"/>
      <c r="E77" s="21" t="s">
        <v>39</v>
      </c>
      <c r="F77" s="377" t="s">
        <v>170</v>
      </c>
      <c r="G77" s="375" t="s">
        <v>224</v>
      </c>
      <c r="H77" s="24"/>
      <c r="I77" s="30"/>
      <c r="J77" s="137"/>
      <c r="K77" s="63"/>
      <c r="L77" s="33"/>
      <c r="M77" s="63"/>
      <c r="N77" s="64"/>
      <c r="O77" s="63"/>
      <c r="P77" s="64"/>
    </row>
    <row r="78" customFormat="1" ht="20" customHeight="1" spans="1:19">
      <c r="A78" s="17"/>
      <c r="B78" s="135"/>
      <c r="C78" s="28"/>
      <c r="D78" s="29"/>
      <c r="E78" s="21" t="s">
        <v>147</v>
      </c>
      <c r="F78" s="192">
        <v>0</v>
      </c>
      <c r="G78" s="147" t="s">
        <v>228</v>
      </c>
      <c r="H78" s="24"/>
      <c r="I78" s="24"/>
      <c r="J78" s="137"/>
      <c r="K78" s="66"/>
      <c r="L78" s="33"/>
      <c r="M78" s="66"/>
      <c r="N78" s="64"/>
      <c r="O78" s="66"/>
      <c r="P78" s="64"/>
    </row>
    <row r="79" customFormat="1" ht="36" customHeight="1" spans="1:19">
      <c r="A79" s="17"/>
      <c r="B79" s="135"/>
      <c r="C79" s="28"/>
      <c r="D79" s="58"/>
      <c r="E79" s="21" t="s">
        <v>311</v>
      </c>
      <c r="F79" s="200" t="s">
        <v>331</v>
      </c>
      <c r="G79" s="62" t="s">
        <v>314</v>
      </c>
      <c r="H79" s="139"/>
      <c r="I79" s="24"/>
      <c r="J79" s="140"/>
      <c r="K79" s="69"/>
      <c r="L79" s="33"/>
      <c r="M79" s="69"/>
      <c r="N79" s="70"/>
      <c r="O79" s="69"/>
      <c r="P79" s="70"/>
    </row>
    <row r="80" s="2" customFormat="1" ht="9" customHeight="1" spans="1:19">
      <c r="A80" s="17"/>
      <c r="B80" s="135"/>
      <c r="C80" s="28"/>
      <c r="D80" s="36"/>
      <c r="E80" s="37"/>
      <c r="F80" s="37"/>
      <c r="G80" s="37"/>
      <c r="H80" s="38"/>
      <c r="I80" s="37"/>
      <c r="J80" s="39"/>
      <c r="K80" s="40"/>
      <c r="L80" s="41"/>
      <c r="M80" s="40"/>
      <c r="N80" s="125"/>
      <c r="O80" s="40"/>
      <c r="P80" s="125"/>
    </row>
    <row r="81" customFormat="1" ht="64" customHeight="1" spans="1:16">
      <c r="A81" s="17"/>
      <c r="B81" s="135"/>
      <c r="C81" s="28"/>
      <c r="D81" s="20" t="s">
        <v>302</v>
      </c>
      <c r="E81" s="21" t="s">
        <v>140</v>
      </c>
      <c r="F81" s="205" t="str">
        <f>_xlfn.DISPIMG("ID_B98E44B033674C4A8E1AFBEB509D6293",1)</f>
        <v>=DISPIMG("ID_B98E44B033674C4A8E1AFBEB509D6293",1)</v>
      </c>
      <c r="G81" s="44"/>
      <c r="H81" s="23"/>
      <c r="I81" s="24"/>
      <c r="J81" s="136" t="s">
        <v>349</v>
      </c>
      <c r="K81" s="21"/>
      <c r="L81" s="33"/>
      <c r="M81" s="21"/>
      <c r="N81" s="73"/>
      <c r="O81" s="21"/>
      <c r="P81" s="73"/>
    </row>
    <row r="82" customFormat="1" ht="20" customHeight="1" spans="1:16">
      <c r="A82" s="17"/>
      <c r="B82" s="135"/>
      <c r="C82" s="28"/>
      <c r="D82" s="29"/>
      <c r="E82" s="21" t="s">
        <v>39</v>
      </c>
      <c r="F82" s="377" t="s">
        <v>261</v>
      </c>
      <c r="G82" s="21"/>
      <c r="H82" s="24"/>
      <c r="I82" s="30"/>
      <c r="J82" s="137"/>
      <c r="K82" s="63"/>
      <c r="L82" s="33"/>
      <c r="M82" s="63"/>
      <c r="N82" s="64"/>
      <c r="O82" s="63"/>
      <c r="P82" s="64"/>
    </row>
    <row r="83" customFormat="1" ht="20" customHeight="1" spans="1:16">
      <c r="A83" s="17"/>
      <c r="B83" s="135"/>
      <c r="C83" s="28"/>
      <c r="D83" s="29"/>
      <c r="E83" s="21" t="s">
        <v>147</v>
      </c>
      <c r="F83" s="192">
        <v>0</v>
      </c>
      <c r="G83" s="55"/>
      <c r="H83" s="24"/>
      <c r="I83" s="24"/>
      <c r="J83" s="137"/>
      <c r="K83" s="66"/>
      <c r="L83" s="33"/>
      <c r="M83" s="66"/>
      <c r="N83" s="64"/>
      <c r="O83" s="66"/>
      <c r="P83" s="64"/>
    </row>
    <row r="84" customFormat="1" ht="36" customHeight="1" spans="1:16">
      <c r="A84" s="17"/>
      <c r="B84" s="135"/>
      <c r="C84" s="67"/>
      <c r="D84" s="58"/>
      <c r="E84" s="21" t="s">
        <v>311</v>
      </c>
      <c r="F84" s="200" t="s">
        <v>331</v>
      </c>
      <c r="G84" s="62"/>
      <c r="H84" s="139"/>
      <c r="I84" s="24"/>
      <c r="J84" s="140"/>
      <c r="K84" s="69"/>
      <c r="L84" s="33"/>
      <c r="M84" s="69"/>
      <c r="N84" s="70"/>
      <c r="O84" s="69"/>
      <c r="P84" s="70"/>
    </row>
    <row r="85" s="2" customFormat="1" ht="9" customHeight="1" spans="1:16">
      <c r="A85" s="17"/>
      <c r="B85" s="134"/>
      <c r="C85" s="35"/>
      <c r="D85" s="36"/>
      <c r="E85" s="37"/>
      <c r="F85" s="37"/>
      <c r="G85" s="37"/>
      <c r="H85" s="38"/>
      <c r="I85" s="37"/>
      <c r="J85" s="39"/>
      <c r="K85" s="40"/>
      <c r="L85" s="41"/>
      <c r="M85" s="40"/>
      <c r="N85" s="125"/>
      <c r="O85" s="40"/>
      <c r="P85" s="125"/>
    </row>
    <row r="86" s="2" customFormat="1" ht="9" customHeight="1" spans="1:16">
      <c r="A86" s="17"/>
      <c r="B86" s="100"/>
      <c r="C86" s="35"/>
      <c r="D86" s="36"/>
      <c r="E86" s="37"/>
      <c r="F86" s="37"/>
      <c r="G86" s="37"/>
      <c r="H86" s="38"/>
      <c r="I86" s="37"/>
      <c r="J86" s="39"/>
      <c r="K86" s="40"/>
      <c r="L86" s="41"/>
      <c r="M86" s="40"/>
      <c r="N86" s="41"/>
      <c r="O86" s="40"/>
      <c r="P86" s="41"/>
    </row>
    <row r="87" customFormat="1" ht="64" customHeight="1" spans="1:16">
      <c r="A87" s="17"/>
      <c r="B87" s="101" t="s">
        <v>350</v>
      </c>
      <c r="C87" s="19" t="s">
        <v>351</v>
      </c>
      <c r="D87" s="20" t="s">
        <v>302</v>
      </c>
      <c r="E87" s="21" t="s">
        <v>140</v>
      </c>
      <c r="F87" s="44" t="str">
        <f>_xlfn.DISPIMG("ID_0A6F9B7221614643B84961AC18EAD8C6",1)</f>
        <v>=DISPIMG("ID_0A6F9B7221614643B84961AC18EAD8C6",1)</v>
      </c>
      <c r="G87" s="141" t="str">
        <f>_xlfn.DISPIMG("ID_D705C1D7EAE44C4BA011D0A425FD2C5B",1)</f>
        <v>=DISPIMG("ID_D705C1D7EAE44C4BA011D0A425FD2C5B",1)</v>
      </c>
      <c r="H87" t="str">
        <f>_xlfn.DISPIMG("ID_301DAB72AEE6407BA0A827AE1BB9B5A2",1)</f>
        <v>=DISPIMG("ID_301DAB72AEE6407BA0A827AE1BB9B5A2",1)</v>
      </c>
      <c r="I87" s="44" t="str">
        <f>_xlfn.DISPIMG("ID_0A6F9B7221614643B84961AC18EAD8C6",1)</f>
        <v>=DISPIMG("ID_0A6F9B7221614643B84961AC18EAD8C6",1)</v>
      </c>
      <c r="J87" s="25"/>
      <c r="K87" s="21"/>
      <c r="L87" s="33"/>
      <c r="M87" s="21"/>
      <c r="N87" s="73"/>
      <c r="O87" s="21"/>
      <c r="P87" s="73"/>
    </row>
    <row r="88" customFormat="1" ht="20" customHeight="1" spans="1:16">
      <c r="A88" s="17"/>
      <c r="B88" s="101"/>
      <c r="C88" s="28"/>
      <c r="D88" s="29"/>
      <c r="E88" s="21" t="s">
        <v>39</v>
      </c>
      <c r="F88" s="375" t="s">
        <v>76</v>
      </c>
      <c r="G88" s="375" t="s">
        <v>76</v>
      </c>
      <c r="H88" s="375" t="s">
        <v>76</v>
      </c>
      <c r="I88" s="21" t="s">
        <v>141</v>
      </c>
      <c r="J88" s="31"/>
      <c r="K88" s="63"/>
      <c r="L88" s="33"/>
      <c r="M88" s="63"/>
      <c r="N88" s="64"/>
      <c r="O88" s="63"/>
      <c r="P88" s="64"/>
    </row>
    <row r="89" customFormat="1" ht="20" customHeight="1" spans="1:16">
      <c r="A89" s="17"/>
      <c r="B89" s="101"/>
      <c r="C89" s="28"/>
      <c r="D89" s="29"/>
      <c r="E89" s="21" t="s">
        <v>147</v>
      </c>
      <c r="F89" s="206" t="s">
        <v>352</v>
      </c>
      <c r="G89" s="207"/>
      <c r="H89" s="208"/>
      <c r="I89" s="228" t="s">
        <v>149</v>
      </c>
      <c r="J89" s="31"/>
      <c r="K89" s="66"/>
      <c r="L89" s="33"/>
      <c r="M89" s="66"/>
      <c r="N89" s="64"/>
      <c r="O89" s="66"/>
      <c r="P89" s="64"/>
    </row>
    <row r="90" s="2" customFormat="1" ht="9" customHeight="1" spans="1:16">
      <c r="A90" s="17"/>
      <c r="B90" s="101"/>
      <c r="C90" s="35"/>
      <c r="D90" s="36"/>
      <c r="E90" s="37"/>
      <c r="F90" s="37"/>
      <c r="G90" s="37"/>
      <c r="H90" s="38"/>
      <c r="I90" s="37"/>
      <c r="J90" s="39"/>
      <c r="K90" s="40"/>
      <c r="L90" s="41"/>
      <c r="M90" s="40"/>
      <c r="N90" s="125"/>
      <c r="O90" s="40"/>
      <c r="P90" s="125"/>
    </row>
    <row r="91" customFormat="1" ht="64" customHeight="1" spans="1:16">
      <c r="A91" s="17"/>
      <c r="B91" s="101"/>
      <c r="C91" s="28"/>
      <c r="D91" s="20" t="s">
        <v>304</v>
      </c>
      <c r="E91" s="21" t="s">
        <v>140</v>
      </c>
      <c r="F91" s="22"/>
      <c r="G91" s="142" t="str">
        <f>_xlfn.DISPIMG("ID_4CAD4088BA22458384FDF986479C84AD",1)</f>
        <v>=DISPIMG("ID_4CAD4088BA22458384FDF986479C84AD",1)</v>
      </c>
      <c r="H91" t="str">
        <f>_xlfn.DISPIMG("ID_7E93B99009644F769BB0818F98A3702F",1)</f>
        <v>=DISPIMG("ID_7E93B99009644F769BB0818F98A3702F",1)</v>
      </c>
      <c r="I91" s="21"/>
      <c r="J91" s="25"/>
      <c r="K91" s="21"/>
      <c r="L91" s="33"/>
      <c r="M91" s="21"/>
      <c r="N91" s="73"/>
      <c r="O91" s="21"/>
      <c r="P91" s="73"/>
    </row>
    <row r="92" customFormat="1" ht="20" customHeight="1" spans="1:16">
      <c r="A92" s="17"/>
      <c r="B92" s="101"/>
      <c r="C92" s="28"/>
      <c r="D92" s="29"/>
      <c r="E92" s="21" t="s">
        <v>39</v>
      </c>
      <c r="F92" s="24"/>
      <c r="G92" s="375" t="s">
        <v>353</v>
      </c>
      <c r="H92" s="21" t="s">
        <v>237</v>
      </c>
      <c r="I92" s="48"/>
      <c r="J92" s="31"/>
      <c r="K92" s="63"/>
      <c r="L92" s="33"/>
      <c r="M92" s="63"/>
      <c r="N92" s="64"/>
      <c r="O92" s="63"/>
      <c r="P92" s="64"/>
    </row>
    <row r="93" customFormat="1" ht="20" customHeight="1" spans="1:16">
      <c r="A93" s="17"/>
      <c r="B93" s="101"/>
      <c r="C93" s="28"/>
      <c r="D93" s="29"/>
      <c r="E93" s="21" t="s">
        <v>147</v>
      </c>
      <c r="F93" s="24"/>
      <c r="G93" s="55" t="s">
        <v>354</v>
      </c>
      <c r="H93" s="228" t="s">
        <v>239</v>
      </c>
      <c r="I93" s="21"/>
      <c r="J93" s="31"/>
      <c r="K93" s="66"/>
      <c r="L93" s="33"/>
      <c r="M93" s="66"/>
      <c r="N93" s="64"/>
      <c r="O93" s="66"/>
      <c r="P93" s="64"/>
    </row>
    <row r="94" customFormat="1" ht="36" customHeight="1" spans="1:16">
      <c r="A94" s="17"/>
      <c r="B94" s="101"/>
      <c r="C94" s="28"/>
      <c r="D94" s="58"/>
      <c r="E94" s="21" t="s">
        <v>311</v>
      </c>
      <c r="F94" s="139"/>
      <c r="G94" s="55" t="s">
        <v>355</v>
      </c>
      <c r="H94" s="62" t="s">
        <v>314</v>
      </c>
      <c r="I94" s="21"/>
      <c r="J94" s="68"/>
      <c r="K94" s="69"/>
      <c r="L94" s="33"/>
      <c r="M94" s="69"/>
      <c r="N94" s="70"/>
      <c r="O94" s="69"/>
      <c r="P94" s="70"/>
    </row>
    <row r="95" s="2" customFormat="1" ht="9" customHeight="1" spans="1:16">
      <c r="A95" s="17"/>
      <c r="B95" s="101"/>
      <c r="C95" s="35"/>
      <c r="D95" s="36"/>
      <c r="E95" s="37"/>
      <c r="F95" s="37"/>
      <c r="G95" s="37"/>
      <c r="H95" s="38"/>
      <c r="I95" s="37"/>
      <c r="J95" s="39"/>
      <c r="K95" s="40"/>
      <c r="L95" s="41"/>
      <c r="M95" s="40"/>
      <c r="N95" s="125"/>
      <c r="O95" s="40"/>
      <c r="P95" s="125"/>
    </row>
    <row r="96" customFormat="1" ht="64" customHeight="1" spans="1:16">
      <c r="A96" s="17"/>
      <c r="B96" s="101"/>
      <c r="C96" s="28"/>
      <c r="D96" s="20" t="s">
        <v>316</v>
      </c>
      <c r="E96" s="21" t="s">
        <v>140</v>
      </c>
      <c r="F96" s="22"/>
      <c r="G96" s="144" t="str">
        <f>_xlfn.DISPIMG("ID_57BA7E295B624CC1B9196CDE6DF177B8",1)</f>
        <v>=DISPIMG("ID_57BA7E295B624CC1B9196CDE6DF177B8",1)</v>
      </c>
      <c r="H96" s="23"/>
      <c r="I96" s="21"/>
      <c r="J96" s="145" t="s">
        <v>356</v>
      </c>
      <c r="K96" s="21"/>
      <c r="L96" s="33"/>
      <c r="M96" s="21"/>
      <c r="N96" s="73"/>
      <c r="O96" s="21"/>
      <c r="P96" s="73"/>
    </row>
    <row r="97" customFormat="1" ht="20" customHeight="1" spans="1:16">
      <c r="A97" s="17"/>
      <c r="B97" s="101"/>
      <c r="C97" s="28"/>
      <c r="D97" s="29"/>
      <c r="E97" s="21" t="s">
        <v>39</v>
      </c>
      <c r="F97" s="24"/>
      <c r="G97" s="21" t="s">
        <v>247</v>
      </c>
      <c r="H97" s="24"/>
      <c r="I97" s="48"/>
      <c r="J97" s="146"/>
      <c r="K97" s="63"/>
      <c r="L97" s="33"/>
      <c r="M97" s="63"/>
      <c r="N97" s="64"/>
      <c r="O97" s="63"/>
      <c r="P97" s="64"/>
    </row>
    <row r="98" customFormat="1" ht="20" customHeight="1" spans="1:16">
      <c r="A98" s="17"/>
      <c r="B98" s="101"/>
      <c r="C98" s="28"/>
      <c r="D98" s="29"/>
      <c r="E98" s="21" t="s">
        <v>147</v>
      </c>
      <c r="F98" s="24"/>
      <c r="G98" s="228" t="s">
        <v>250</v>
      </c>
      <c r="H98" s="24"/>
      <c r="I98" s="21"/>
      <c r="J98" s="146"/>
      <c r="K98" s="66"/>
      <c r="L98" s="33"/>
      <c r="M98" s="66"/>
      <c r="N98" s="64"/>
      <c r="O98" s="66"/>
      <c r="P98" s="64"/>
    </row>
    <row r="99" customFormat="1" ht="36" customHeight="1" spans="1:16">
      <c r="A99" s="17"/>
      <c r="B99" s="101"/>
      <c r="C99" s="67"/>
      <c r="D99" s="58"/>
      <c r="E99" s="21" t="s">
        <v>311</v>
      </c>
      <c r="F99" s="139"/>
      <c r="G99" s="62" t="s">
        <v>357</v>
      </c>
      <c r="H99" s="139"/>
      <c r="I99" s="21"/>
      <c r="J99" s="148"/>
      <c r="K99" s="69"/>
      <c r="L99" s="33"/>
      <c r="M99" s="69"/>
      <c r="N99" s="70"/>
      <c r="O99" s="69"/>
      <c r="P99" s="70"/>
    </row>
    <row r="100" s="2" customFormat="1" ht="9" customHeight="1" spans="1:16">
      <c r="A100" s="17"/>
      <c r="B100" s="101"/>
      <c r="C100" s="35"/>
      <c r="D100" s="36"/>
      <c r="E100" s="37"/>
      <c r="F100" s="37"/>
      <c r="G100" s="37"/>
      <c r="H100" s="38"/>
      <c r="I100" s="37"/>
      <c r="J100" s="39"/>
      <c r="K100" s="40"/>
      <c r="L100" s="41"/>
      <c r="M100" s="40"/>
      <c r="N100" s="41"/>
      <c r="O100" s="40"/>
      <c r="P100" s="41"/>
    </row>
    <row r="101" customFormat="1" ht="64" customHeight="1" spans="1:16">
      <c r="A101" s="17"/>
      <c r="B101" s="101"/>
      <c r="C101" s="19" t="s">
        <v>358</v>
      </c>
      <c r="D101" s="20" t="s">
        <v>302</v>
      </c>
      <c r="E101" s="21" t="s">
        <v>140</v>
      </c>
      <c r="F101" s="210" t="str">
        <f>_xlfn.DISPIMG("ID_8AA8322826C14063B92DDC46DFA4E7B5",1)</f>
        <v>=DISPIMG("ID_8AA8322826C14063B92DDC46DFA4E7B5",1)</v>
      </c>
      <c r="G101" s="21"/>
      <c r="H101" s="21"/>
      <c r="I101" s="21"/>
      <c r="J101" s="32"/>
      <c r="K101" s="21"/>
      <c r="L101" s="33"/>
      <c r="M101" s="21"/>
      <c r="N101" s="73"/>
      <c r="O101" s="21"/>
      <c r="P101" s="73"/>
    </row>
    <row r="102" customFormat="1" ht="20" customHeight="1" spans="1:16">
      <c r="A102" s="17"/>
      <c r="B102" s="101"/>
      <c r="C102" s="28"/>
      <c r="D102" s="29"/>
      <c r="E102" s="21" t="s">
        <v>39</v>
      </c>
      <c r="F102" s="377" t="s">
        <v>256</v>
      </c>
      <c r="G102" s="48"/>
      <c r="H102" s="48"/>
      <c r="I102" s="48"/>
      <c r="J102" s="34"/>
      <c r="K102" s="63"/>
      <c r="L102" s="33"/>
      <c r="M102" s="63"/>
      <c r="N102" s="64"/>
      <c r="O102" s="63"/>
      <c r="P102" s="64"/>
    </row>
    <row r="103" customFormat="1" ht="20" customHeight="1" spans="1:16">
      <c r="A103" s="17"/>
      <c r="B103" s="101"/>
      <c r="C103" s="28"/>
      <c r="D103" s="29"/>
      <c r="E103" s="21" t="s">
        <v>147</v>
      </c>
      <c r="F103" s="211">
        <v>0</v>
      </c>
      <c r="G103" s="21"/>
      <c r="H103" s="21"/>
      <c r="I103" s="21"/>
      <c r="J103" s="34"/>
      <c r="K103" s="66"/>
      <c r="L103" s="33"/>
      <c r="M103" s="66"/>
      <c r="N103" s="64"/>
      <c r="O103" s="66"/>
      <c r="P103" s="64"/>
    </row>
    <row r="104" customFormat="1" ht="36" customHeight="1" spans="1:16">
      <c r="A104" s="17"/>
      <c r="B104" s="101"/>
      <c r="C104" s="67"/>
      <c r="D104" s="58"/>
      <c r="E104" s="21" t="s">
        <v>311</v>
      </c>
      <c r="F104" s="200" t="s">
        <v>331</v>
      </c>
      <c r="G104" s="21"/>
      <c r="H104" s="21"/>
      <c r="I104" s="21"/>
      <c r="J104" s="212"/>
      <c r="K104" s="69"/>
      <c r="L104" s="33"/>
      <c r="M104" s="69"/>
      <c r="N104" s="70"/>
      <c r="O104" s="69"/>
      <c r="P104" s="70"/>
    </row>
    <row r="105" s="2" customFormat="1" ht="9" customHeight="1" spans="1:16">
      <c r="A105" s="17"/>
      <c r="B105" s="101"/>
      <c r="C105" s="28"/>
      <c r="D105" s="36"/>
      <c r="E105" s="37"/>
      <c r="F105" s="37"/>
      <c r="G105" s="37"/>
      <c r="H105" s="38"/>
      <c r="I105" s="37"/>
      <c r="J105" s="39"/>
      <c r="K105" s="40"/>
      <c r="L105" s="41"/>
      <c r="M105" s="40"/>
      <c r="N105" s="213"/>
      <c r="O105" s="40"/>
      <c r="P105" s="213"/>
    </row>
    <row r="106" customFormat="1" ht="64" customHeight="1" spans="1:16">
      <c r="A106" s="17"/>
      <c r="B106" s="101"/>
      <c r="C106" s="28"/>
      <c r="D106" s="20" t="s">
        <v>304</v>
      </c>
      <c r="E106" s="21" t="s">
        <v>140</v>
      </c>
      <c r="F106" s="44" t="str">
        <f>_xlfn.DISPIMG("ID_7E207847075F444783F52E2A685A43BD",1)</f>
        <v>=DISPIMG("ID_7E207847075F444783F52E2A685A43BD",1)</v>
      </c>
      <c r="G106" s="44" t="str">
        <f>_xlfn.DISPIMG("ID_7E207847075F444783F52E2A685A43BD",1)</f>
        <v>=DISPIMG("ID_7E207847075F444783F52E2A685A43BD",1)</v>
      </c>
      <c r="I106" s="21"/>
      <c r="J106" s="25"/>
      <c r="K106" s="21"/>
      <c r="L106" s="33"/>
      <c r="M106" s="21"/>
      <c r="N106" s="73"/>
      <c r="O106" s="21"/>
      <c r="P106" s="73"/>
    </row>
    <row r="107" customFormat="1" ht="20" customHeight="1" spans="1:16">
      <c r="A107" s="17"/>
      <c r="B107" s="101"/>
      <c r="C107" s="28"/>
      <c r="D107" s="29"/>
      <c r="E107" s="21" t="s">
        <v>39</v>
      </c>
      <c r="F107" s="375" t="s">
        <v>249</v>
      </c>
      <c r="G107" s="375" t="s">
        <v>249</v>
      </c>
      <c r="H107" s="21"/>
      <c r="I107" s="48"/>
      <c r="J107" s="31"/>
      <c r="K107" s="63"/>
      <c r="L107" s="33"/>
      <c r="M107" s="63"/>
      <c r="N107" s="64"/>
      <c r="O107" s="63"/>
      <c r="P107" s="64"/>
    </row>
    <row r="108" customFormat="1" ht="20" customHeight="1" spans="1:16">
      <c r="A108" s="17"/>
      <c r="B108" s="101"/>
      <c r="C108" s="28"/>
      <c r="D108" s="29"/>
      <c r="E108" s="21" t="s">
        <v>147</v>
      </c>
      <c r="F108" s="52" t="s">
        <v>257</v>
      </c>
      <c r="G108" s="54"/>
      <c r="H108" s="21"/>
      <c r="I108" s="21"/>
      <c r="J108" s="31"/>
      <c r="K108" s="66"/>
      <c r="L108" s="33"/>
      <c r="M108" s="66"/>
      <c r="N108" s="64"/>
      <c r="O108" s="66"/>
      <c r="P108" s="64"/>
    </row>
    <row r="109" s="2" customFormat="1" ht="9" customHeight="1" spans="1:16">
      <c r="A109" s="17"/>
      <c r="B109" s="101"/>
      <c r="C109" s="28"/>
      <c r="D109" s="36"/>
      <c r="E109" s="37"/>
      <c r="F109" s="37"/>
      <c r="G109" s="37"/>
      <c r="H109" s="38"/>
      <c r="I109" s="37"/>
      <c r="J109" s="39"/>
      <c r="K109" s="40"/>
      <c r="L109" s="41"/>
      <c r="M109" s="40"/>
      <c r="N109" s="125"/>
      <c r="O109" s="40"/>
      <c r="P109" s="125"/>
    </row>
    <row r="110" customFormat="1" ht="64" customHeight="1" spans="1:16">
      <c r="A110" s="17"/>
      <c r="B110" s="101"/>
      <c r="C110" s="28"/>
      <c r="D110" s="20" t="s">
        <v>316</v>
      </c>
      <c r="E110" s="21" t="s">
        <v>140</v>
      </c>
      <c r="F110" s="182" t="str">
        <f>_xlfn.DISPIMG("ID_1B54D3B83AD54C18A08FEA64F2B37375",1)</f>
        <v>=DISPIMG("ID_1B54D3B83AD54C18A08FEA64F2B37375",1)</v>
      </c>
      <c r="G110" s="149" t="str">
        <f>_xlfn.DISPIMG("ID_1B54D3B83AD54C18A08FEA64F2B37375",1)</f>
        <v>=DISPIMG("ID_1B54D3B83AD54C18A08FEA64F2B37375",1)</v>
      </c>
      <c r="H110" s="141"/>
      <c r="I110" s="21"/>
      <c r="J110" s="25" t="s">
        <v>359</v>
      </c>
      <c r="K110" s="21" t="str">
        <f>_xlfn.DISPIMG("ID_993262276E7F48C68A572BAC289B4F6A",1)</f>
        <v>=DISPIMG("ID_993262276E7F48C68A572BAC289B4F6A",1)</v>
      </c>
      <c r="L110" s="33" t="s">
        <v>360</v>
      </c>
      <c r="M110" s="21"/>
      <c r="N110" s="73"/>
      <c r="O110" s="21"/>
      <c r="P110" s="73"/>
    </row>
    <row r="111" customFormat="1" ht="20" customHeight="1" spans="1:16">
      <c r="A111" s="17"/>
      <c r="B111" s="101"/>
      <c r="C111" s="28"/>
      <c r="D111" s="29"/>
      <c r="E111" s="21" t="s">
        <v>39</v>
      </c>
      <c r="F111" s="381" t="s">
        <v>361</v>
      </c>
      <c r="G111" s="52" t="s">
        <v>277</v>
      </c>
      <c r="H111" s="141"/>
      <c r="I111" s="48"/>
      <c r="J111" s="31"/>
      <c r="K111" s="63"/>
      <c r="L111" s="33"/>
      <c r="M111" s="63"/>
      <c r="N111" s="64"/>
      <c r="O111" s="63"/>
      <c r="P111" s="64"/>
    </row>
    <row r="112" customFormat="1" ht="48" customHeight="1" spans="1:16">
      <c r="A112" s="17"/>
      <c r="B112" s="101"/>
      <c r="C112" s="28"/>
      <c r="D112" s="29"/>
      <c r="E112" s="21" t="s">
        <v>147</v>
      </c>
      <c r="F112" s="227" t="s">
        <v>362</v>
      </c>
      <c r="G112" s="229" t="s">
        <v>363</v>
      </c>
      <c r="H112" s="141"/>
      <c r="I112" s="21"/>
      <c r="J112" s="31"/>
      <c r="K112" s="66"/>
      <c r="L112" s="33"/>
      <c r="M112" s="66"/>
      <c r="N112" s="64"/>
      <c r="O112" s="66"/>
      <c r="P112" s="64"/>
    </row>
    <row r="113" customFormat="1" ht="36" customHeight="1" spans="1:16">
      <c r="A113" s="17"/>
      <c r="B113" s="101"/>
      <c r="C113" s="67"/>
      <c r="D113" s="58"/>
      <c r="E113" s="21" t="s">
        <v>311</v>
      </c>
      <c r="F113" s="200" t="s">
        <v>364</v>
      </c>
      <c r="G113" s="62" t="s">
        <v>365</v>
      </c>
      <c r="H113" s="55" t="s">
        <v>366</v>
      </c>
      <c r="I113" s="21"/>
      <c r="J113" s="68"/>
      <c r="K113" s="69"/>
      <c r="L113" s="33"/>
      <c r="M113" s="69"/>
      <c r="N113" s="70"/>
      <c r="O113" s="69"/>
      <c r="P113" s="70"/>
    </row>
    <row r="114" s="2" customFormat="1" ht="9" customHeight="1" spans="1:16">
      <c r="A114" s="17"/>
      <c r="B114" s="101"/>
      <c r="C114" s="35"/>
      <c r="D114" s="36"/>
      <c r="E114" s="37"/>
      <c r="F114" s="37"/>
      <c r="G114" s="150"/>
      <c r="H114" s="38"/>
      <c r="I114" s="150"/>
      <c r="J114" s="39"/>
      <c r="K114" s="40"/>
      <c r="L114" s="41"/>
      <c r="M114" s="40"/>
      <c r="N114" s="41"/>
      <c r="O114" s="40"/>
      <c r="P114" s="41"/>
    </row>
    <row r="115" customFormat="1" ht="64" customHeight="1" spans="1:16">
      <c r="A115" s="17"/>
      <c r="B115" s="101"/>
      <c r="C115" s="19" t="s">
        <v>367</v>
      </c>
      <c r="D115" s="20" t="s">
        <v>302</v>
      </c>
      <c r="E115" s="21" t="s">
        <v>140</v>
      </c>
      <c r="F115" s="44"/>
      <c r="G115" s="44" t="str">
        <f>_xlfn.DISPIMG("ID_966C8B7F8D9E4D3FB424B3A6B283596B",1)</f>
        <v>=DISPIMG("ID_966C8B7F8D9E4D3FB424B3A6B283596B",1)</v>
      </c>
      <c r="H115" t="str">
        <f>_xlfn.DISPIMG("ID_507A729FDBCF4CBBA9A82F25DDABEB11",1)</f>
        <v>=DISPIMG("ID_507A729FDBCF4CBBA9A82F25DDABEB11",1)</v>
      </c>
      <c r="I115" s="21"/>
      <c r="J115" s="25"/>
      <c r="K115" s="21"/>
      <c r="L115" s="33"/>
      <c r="M115" s="21"/>
      <c r="N115" s="73"/>
      <c r="O115" s="21"/>
      <c r="P115" s="73"/>
    </row>
    <row r="116" customFormat="1" ht="20" customHeight="1" spans="1:16">
      <c r="A116" s="17"/>
      <c r="B116" s="101"/>
      <c r="C116" s="28"/>
      <c r="D116" s="29"/>
      <c r="E116" s="21" t="s">
        <v>39</v>
      </c>
      <c r="F116" s="21"/>
      <c r="G116" s="375" t="s">
        <v>97</v>
      </c>
      <c r="H116" s="375" t="s">
        <v>255</v>
      </c>
      <c r="I116" s="48"/>
      <c r="J116" s="31"/>
      <c r="K116" s="63"/>
      <c r="L116" s="33"/>
      <c r="M116" s="63"/>
      <c r="N116" s="64"/>
      <c r="O116" s="63"/>
      <c r="P116" s="64"/>
    </row>
    <row r="117" customFormat="1" ht="20" customHeight="1" spans="1:16">
      <c r="A117" s="17"/>
      <c r="B117" s="101"/>
      <c r="C117" s="28"/>
      <c r="D117" s="29"/>
      <c r="E117" s="21" t="s">
        <v>147</v>
      </c>
      <c r="F117" s="21"/>
      <c r="G117" s="180" t="s">
        <v>196</v>
      </c>
      <c r="H117" s="147" t="s">
        <v>262</v>
      </c>
      <c r="I117" s="21"/>
      <c r="J117" s="31"/>
      <c r="K117" s="66"/>
      <c r="L117" s="33"/>
      <c r="M117" s="66"/>
      <c r="N117" s="64"/>
      <c r="O117" s="66"/>
      <c r="P117" s="64"/>
    </row>
    <row r="118" customFormat="1" ht="36" customHeight="1" spans="1:16">
      <c r="A118" s="17"/>
      <c r="B118" s="101"/>
      <c r="C118" s="67"/>
      <c r="D118" s="58"/>
      <c r="E118" s="21" t="s">
        <v>311</v>
      </c>
      <c r="F118" s="55" t="s">
        <v>368</v>
      </c>
      <c r="G118" s="62" t="s">
        <v>369</v>
      </c>
      <c r="H118" s="62" t="s">
        <v>314</v>
      </c>
      <c r="I118" s="21"/>
      <c r="J118" s="68"/>
      <c r="K118" s="69"/>
      <c r="L118" s="33"/>
      <c r="M118" s="69"/>
      <c r="N118" s="70"/>
      <c r="O118" s="69"/>
      <c r="P118" s="70"/>
    </row>
    <row r="119" s="2" customFormat="1" ht="9" customHeight="1" spans="1:16">
      <c r="A119" s="17"/>
      <c r="B119" s="101"/>
      <c r="C119" s="35"/>
      <c r="D119" s="36"/>
      <c r="E119" s="37"/>
      <c r="F119" s="37"/>
      <c r="G119" s="150"/>
      <c r="H119" s="38"/>
      <c r="I119" s="150"/>
      <c r="J119" s="39"/>
      <c r="K119" s="40"/>
      <c r="L119" s="41"/>
      <c r="M119" s="40"/>
      <c r="N119" s="41"/>
      <c r="O119" s="40"/>
      <c r="P119" s="41"/>
    </row>
    <row r="120" customFormat="1" ht="64" customHeight="1" spans="1:16">
      <c r="A120" s="151"/>
      <c r="B120" s="101"/>
      <c r="C120" s="19" t="s">
        <v>370</v>
      </c>
      <c r="D120" s="20" t="s">
        <v>302</v>
      </c>
      <c r="E120" s="21" t="s">
        <v>140</v>
      </c>
      <c r="F120" s="215" t="str">
        <f>_xlfn.DISPIMG("ID_D4D3286F4B254872A399C9E3E2EB3B59",1)</f>
        <v>=DISPIMG("ID_D4D3286F4B254872A399C9E3E2EB3B59",1)</v>
      </c>
      <c r="G120" s="44"/>
      <c r="I120" s="21"/>
      <c r="J120" s="25"/>
      <c r="K120" s="21"/>
      <c r="L120" s="33"/>
      <c r="M120" s="21"/>
      <c r="N120" s="73"/>
      <c r="O120" s="21"/>
      <c r="P120" s="73"/>
    </row>
    <row r="121" customFormat="1" ht="20" customHeight="1" spans="1:16">
      <c r="A121" s="151"/>
      <c r="B121" s="101"/>
      <c r="C121" s="28"/>
      <c r="D121" s="29"/>
      <c r="E121" s="21" t="s">
        <v>39</v>
      </c>
      <c r="F121" s="186" t="s">
        <v>146</v>
      </c>
      <c r="G121" s="21"/>
      <c r="H121" s="21"/>
      <c r="I121" s="48"/>
      <c r="J121" s="31"/>
      <c r="K121" s="63"/>
      <c r="L121" s="33"/>
      <c r="M121" s="63"/>
      <c r="N121" s="64"/>
      <c r="O121" s="63"/>
      <c r="P121" s="64"/>
    </row>
    <row r="122" customFormat="1" ht="20" customHeight="1" spans="1:16">
      <c r="A122" s="151"/>
      <c r="B122" s="101"/>
      <c r="C122" s="28"/>
      <c r="D122" s="29"/>
      <c r="E122" s="21" t="s">
        <v>147</v>
      </c>
      <c r="F122" s="186">
        <v>0</v>
      </c>
      <c r="G122" s="21"/>
      <c r="H122" s="21"/>
      <c r="I122" s="21"/>
      <c r="J122" s="31"/>
      <c r="K122" s="66"/>
      <c r="L122" s="33"/>
      <c r="M122" s="66"/>
      <c r="N122" s="64"/>
      <c r="O122" s="66"/>
      <c r="P122" s="64"/>
    </row>
    <row r="123" customFormat="1" ht="36" customHeight="1" spans="1:16">
      <c r="A123" s="151"/>
      <c r="B123" s="101"/>
      <c r="C123" s="28"/>
      <c r="D123" s="29"/>
      <c r="E123" s="20" t="s">
        <v>311</v>
      </c>
      <c r="F123" s="200" t="s">
        <v>331</v>
      </c>
      <c r="G123" s="20"/>
      <c r="H123" s="153"/>
      <c r="I123" s="20"/>
      <c r="J123" s="31"/>
      <c r="K123" s="66"/>
      <c r="L123" s="73"/>
      <c r="M123" s="66"/>
      <c r="N123" s="64"/>
      <c r="O123" s="66"/>
      <c r="P123" s="64"/>
    </row>
    <row r="124" customFormat="1" ht="64" customHeight="1" spans="1:16">
      <c r="A124" s="216"/>
      <c r="B124" s="217"/>
      <c r="C124" s="162" t="s">
        <v>371</v>
      </c>
      <c r="D124" s="162"/>
      <c r="E124" s="21" t="s">
        <v>140</v>
      </c>
      <c r="F124" s="201"/>
      <c r="G124" s="44"/>
      <c r="H124" s="141"/>
      <c r="I124" s="21"/>
      <c r="J124" s="218"/>
      <c r="K124" s="21"/>
      <c r="L124" s="33"/>
      <c r="M124" s="21"/>
      <c r="N124" s="33"/>
      <c r="O124" s="21"/>
      <c r="P124" s="33"/>
    </row>
    <row r="125" customFormat="1" ht="20" customHeight="1" spans="1:16">
      <c r="A125" s="216"/>
      <c r="B125" s="135"/>
      <c r="C125" s="162"/>
      <c r="D125" s="162"/>
      <c r="E125" s="21" t="s">
        <v>39</v>
      </c>
      <c r="F125" s="379" t="s">
        <v>267</v>
      </c>
      <c r="G125" s="21"/>
      <c r="H125" s="21"/>
      <c r="I125" s="48"/>
      <c r="J125" s="218"/>
      <c r="K125" s="26"/>
      <c r="L125" s="33"/>
      <c r="M125" s="26"/>
      <c r="N125" s="219"/>
      <c r="O125" s="26"/>
      <c r="P125" s="219"/>
    </row>
    <row r="126" customFormat="1" ht="20" customHeight="1" spans="1:16">
      <c r="A126" s="216"/>
      <c r="B126" s="135"/>
      <c r="C126" s="162"/>
      <c r="D126" s="162"/>
      <c r="E126" s="21" t="s">
        <v>147</v>
      </c>
      <c r="F126" s="201">
        <v>0</v>
      </c>
      <c r="G126" s="21"/>
      <c r="H126" s="21"/>
      <c r="I126" s="21"/>
      <c r="J126" s="218"/>
      <c r="K126" s="26"/>
      <c r="L126" s="33"/>
      <c r="M126" s="26"/>
      <c r="N126" s="219"/>
      <c r="O126" s="26"/>
      <c r="P126" s="219"/>
    </row>
    <row r="127" customFormat="1" ht="36" customHeight="1" spans="1:16">
      <c r="A127" s="216"/>
      <c r="B127" s="220"/>
      <c r="C127" s="162"/>
      <c r="D127" s="162"/>
      <c r="E127" s="21" t="s">
        <v>311</v>
      </c>
      <c r="F127" s="200" t="s">
        <v>331</v>
      </c>
      <c r="G127" s="21"/>
      <c r="H127" s="55"/>
      <c r="I127" s="21"/>
      <c r="J127" s="218"/>
      <c r="K127" s="26"/>
      <c r="L127" s="33"/>
      <c r="M127" s="26"/>
      <c r="N127" s="219"/>
      <c r="O127" s="26"/>
      <c r="P127" s="219"/>
    </row>
    <row r="128" s="3" customFormat="1" ht="36" customHeight="1" spans="1:16">
      <c r="A128" s="154"/>
      <c r="B128" s="155"/>
      <c r="C128" s="7"/>
      <c r="D128" s="7"/>
      <c r="E128" s="7"/>
      <c r="F128" s="7"/>
      <c r="G128" s="7"/>
      <c r="H128" s="7"/>
      <c r="I128" s="7"/>
      <c r="J128" s="159"/>
      <c r="K128" s="157"/>
      <c r="L128" s="157"/>
      <c r="M128" s="157"/>
      <c r="N128" s="161"/>
      <c r="O128" s="157"/>
      <c r="P128" s="161"/>
    </row>
    <row r="129" customFormat="1" spans="1:16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N129" s="8"/>
      <c r="P129" s="8"/>
    </row>
    <row r="130" customFormat="1" spans="1:16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N130" s="8"/>
      <c r="P130" s="8"/>
    </row>
    <row r="131" customFormat="1" spans="1:16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N131" s="8"/>
      <c r="P131" s="8"/>
    </row>
    <row r="132" customFormat="1" spans="1:16">
      <c r="A132" s="6"/>
      <c r="B132" s="6"/>
      <c r="C132" s="7"/>
      <c r="D132" s="7"/>
      <c r="E132" s="7"/>
      <c r="F132" s="7"/>
      <c r="G132" s="7"/>
      <c r="H132" s="7"/>
      <c r="I132" s="7"/>
      <c r="J132" s="158"/>
      <c r="K132" s="7"/>
      <c r="N132" s="8"/>
      <c r="P132" s="8"/>
    </row>
    <row r="133" customFormat="1" spans="1:16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8"/>
      <c r="N133" s="8"/>
      <c r="P133" s="8"/>
    </row>
    <row r="134" customFormat="1" spans="1:16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8"/>
      <c r="N134" s="8"/>
      <c r="P134" s="8"/>
    </row>
    <row r="135" customFormat="1" spans="1:16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8"/>
      <c r="N135" s="8"/>
      <c r="P135" s="8"/>
    </row>
    <row r="136" customFormat="1" spans="1:16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8"/>
      <c r="N136" s="8"/>
      <c r="P136" s="8"/>
    </row>
    <row r="137" customFormat="1" spans="1:16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8"/>
      <c r="N137" s="8"/>
      <c r="P137" s="8"/>
    </row>
    <row r="138" customFormat="1" spans="1:16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8"/>
      <c r="N138" s="8"/>
      <c r="P138" s="8"/>
    </row>
    <row r="139" customFormat="1" spans="1:16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8"/>
      <c r="P139" s="8"/>
    </row>
    <row r="140" customFormat="1" spans="1:16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8"/>
      <c r="N140" s="8"/>
      <c r="P140" s="8"/>
    </row>
    <row r="141" customFormat="1" spans="1:16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8"/>
      <c r="N141" s="8"/>
      <c r="P141" s="8"/>
    </row>
    <row r="142" customFormat="1" spans="1:16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8"/>
      <c r="N142" s="8"/>
      <c r="P142" s="8"/>
    </row>
    <row r="143" customFormat="1" spans="1:16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8"/>
      <c r="N143" s="8"/>
      <c r="P143" s="8"/>
    </row>
    <row r="144" customFormat="1" spans="1:16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8"/>
      <c r="N144" s="8"/>
      <c r="P144" s="8"/>
    </row>
    <row r="145" customFormat="1" spans="1:16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8"/>
      <c r="N145" s="8"/>
      <c r="P145" s="8"/>
    </row>
    <row r="146" customFormat="1" spans="1:16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8"/>
      <c r="N146" s="8"/>
      <c r="P146" s="8"/>
    </row>
    <row r="147" customFormat="1" spans="1:16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8"/>
      <c r="N147" s="8"/>
      <c r="P147" s="8"/>
    </row>
    <row r="148" customFormat="1" spans="1:16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8"/>
      <c r="N148" s="8"/>
      <c r="P148" s="8"/>
    </row>
    <row r="149" customFormat="1" spans="1:16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8"/>
      <c r="N149" s="8"/>
      <c r="P149" s="8"/>
    </row>
    <row r="150" customFormat="1" spans="1:16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8"/>
      <c r="N150" s="8"/>
      <c r="P150" s="8"/>
    </row>
    <row r="151" customFormat="1" spans="1:16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8"/>
      <c r="N151" s="8"/>
      <c r="P151" s="8"/>
    </row>
    <row r="152" customFormat="1" spans="1:16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8"/>
      <c r="N152" s="8"/>
      <c r="P152" s="8"/>
    </row>
    <row r="153" customFormat="1" spans="1:16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8"/>
      <c r="N153" s="8"/>
      <c r="P153" s="8"/>
    </row>
    <row r="154" customFormat="1" spans="1:16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8"/>
      <c r="N154" s="8"/>
      <c r="P154" s="8"/>
    </row>
    <row r="155" customFormat="1" spans="1:16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8"/>
      <c r="N155" s="8"/>
      <c r="P155" s="8"/>
    </row>
    <row r="156" customFormat="1" spans="1:16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8"/>
      <c r="N156" s="8"/>
      <c r="P156" s="8"/>
    </row>
    <row r="157" customFormat="1" spans="1:16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8"/>
      <c r="N157" s="8"/>
      <c r="P157" s="8"/>
    </row>
    <row r="158" customFormat="1" spans="1:16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8"/>
      <c r="N158" s="8"/>
      <c r="P158" s="8"/>
    </row>
    <row r="159" customFormat="1" spans="1:16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8"/>
      <c r="N159" s="8"/>
      <c r="P159" s="8"/>
    </row>
    <row r="160" customFormat="1" spans="1:16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8"/>
      <c r="N160" s="8"/>
      <c r="P160" s="8"/>
    </row>
    <row r="161" customFormat="1" spans="1:16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8"/>
      <c r="N161" s="8"/>
      <c r="P161" s="8"/>
    </row>
    <row r="162" customFormat="1" spans="1:16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7"/>
      <c r="L162" s="8"/>
      <c r="N162" s="8"/>
      <c r="P162" s="8"/>
    </row>
    <row r="163" customFormat="1" spans="1:16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7"/>
      <c r="L163" s="8"/>
      <c r="N163" s="8"/>
      <c r="P163" s="8"/>
    </row>
    <row r="164" customFormat="1" spans="1:16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7"/>
      <c r="L164" s="8"/>
      <c r="N164" s="8"/>
      <c r="P164" s="8"/>
    </row>
    <row r="165" customFormat="1" spans="1:16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7"/>
      <c r="L165" s="8"/>
      <c r="N165" s="8"/>
      <c r="P165" s="8"/>
    </row>
    <row r="166" customFormat="1" spans="1:16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7"/>
      <c r="L166" s="8"/>
      <c r="N166" s="8"/>
      <c r="P166" s="8"/>
    </row>
    <row r="167" customFormat="1" spans="1:16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7"/>
      <c r="L167" s="8"/>
      <c r="N167" s="8"/>
      <c r="P167" s="8"/>
    </row>
    <row r="168" customFormat="1" spans="1:16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7"/>
      <c r="L168" s="8"/>
      <c r="N168" s="8"/>
      <c r="P168" s="8"/>
    </row>
    <row r="169" customFormat="1" spans="1:16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7"/>
      <c r="L169" s="8"/>
      <c r="N169" s="8"/>
      <c r="P169" s="8"/>
    </row>
    <row r="170" customFormat="1" spans="1:16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7"/>
      <c r="L170" s="8"/>
      <c r="N170" s="8"/>
      <c r="P170" s="8"/>
    </row>
    <row r="171" customFormat="1" spans="1:16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7"/>
      <c r="L171" s="8"/>
      <c r="N171" s="8"/>
      <c r="P171" s="8"/>
    </row>
    <row r="172" customFormat="1" spans="1:16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7"/>
      <c r="L172" s="8"/>
      <c r="N172" s="8"/>
      <c r="P172" s="8"/>
    </row>
    <row r="173" customFormat="1" spans="1:16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7"/>
      <c r="L173" s="8"/>
      <c r="N173" s="8"/>
      <c r="P173" s="8"/>
    </row>
    <row r="174" customFormat="1" spans="1:16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7"/>
      <c r="L174" s="8"/>
      <c r="N174" s="8"/>
      <c r="P174" s="8"/>
    </row>
    <row r="175" customFormat="1" spans="1:16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7"/>
      <c r="L175" s="8"/>
      <c r="N175" s="8"/>
      <c r="P175" s="8"/>
    </row>
    <row r="176" customFormat="1" spans="1:16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7"/>
      <c r="L176" s="8"/>
      <c r="N176" s="8"/>
      <c r="P176" s="8"/>
    </row>
    <row r="177" customFormat="1" spans="1:16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7"/>
      <c r="L177" s="8"/>
      <c r="N177" s="8"/>
      <c r="P177" s="8"/>
    </row>
    <row r="178" customFormat="1" spans="1:16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7"/>
      <c r="L178" s="8"/>
      <c r="N178" s="8"/>
      <c r="P178" s="8"/>
    </row>
    <row r="179" customFormat="1" spans="1:16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7"/>
      <c r="L179" s="8"/>
      <c r="N179" s="8"/>
      <c r="P179" s="8"/>
    </row>
    <row r="180" customFormat="1" spans="1:16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7"/>
      <c r="L180" s="8"/>
      <c r="N180" s="8"/>
      <c r="P180" s="8"/>
    </row>
    <row r="181" customFormat="1" spans="1:16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7"/>
      <c r="L181" s="8"/>
      <c r="N181" s="8"/>
      <c r="P181" s="8"/>
    </row>
    <row r="182" customFormat="1" spans="1:16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7"/>
      <c r="L182" s="8"/>
      <c r="N182" s="8"/>
      <c r="P182" s="8"/>
    </row>
    <row r="183" customFormat="1" spans="1:16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7"/>
      <c r="L183" s="8"/>
      <c r="N183" s="8"/>
      <c r="P183" s="8"/>
    </row>
    <row r="184" customFormat="1" spans="1:16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7"/>
      <c r="L184" s="8"/>
      <c r="N184" s="8"/>
      <c r="P184" s="8"/>
    </row>
    <row r="185" customFormat="1" spans="1:16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7"/>
      <c r="L185" s="8"/>
      <c r="N185" s="8"/>
      <c r="P185" s="8"/>
    </row>
    <row r="186" customFormat="1" spans="1:16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7"/>
      <c r="L186" s="8"/>
      <c r="N186" s="8"/>
      <c r="P186" s="8"/>
    </row>
    <row r="187" customFormat="1" spans="1:16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7"/>
      <c r="L187" s="8"/>
      <c r="N187" s="8"/>
      <c r="P187" s="8"/>
    </row>
    <row r="188" customFormat="1" spans="1:16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7"/>
      <c r="L188" s="8"/>
      <c r="N188" s="8"/>
      <c r="P188" s="8"/>
    </row>
    <row r="189" customFormat="1" spans="1:16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7"/>
      <c r="L189" s="8"/>
      <c r="N189" s="8"/>
      <c r="P189" s="8"/>
    </row>
    <row r="190" customFormat="1" spans="1:16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7"/>
      <c r="L190" s="8"/>
      <c r="N190" s="8"/>
      <c r="P190" s="8"/>
    </row>
    <row r="191" customFormat="1" spans="1:16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7"/>
      <c r="L191" s="8"/>
      <c r="N191" s="8"/>
      <c r="P191" s="8"/>
    </row>
    <row r="192" customFormat="1" spans="1:16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7"/>
      <c r="L192" s="8"/>
      <c r="N192" s="8"/>
      <c r="P192" s="8"/>
    </row>
    <row r="193" customFormat="1" spans="1:16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7"/>
      <c r="L193" s="8"/>
      <c r="N193" s="8"/>
      <c r="P193" s="8"/>
    </row>
    <row r="194" customFormat="1" spans="1:16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7"/>
      <c r="L194" s="8"/>
      <c r="N194" s="8"/>
      <c r="P194" s="8"/>
    </row>
    <row r="195" customFormat="1" spans="1:16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7"/>
      <c r="L195" s="8"/>
      <c r="N195" s="8"/>
      <c r="P195" s="8"/>
    </row>
    <row r="196" customFormat="1" spans="1:16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7"/>
      <c r="L196" s="8"/>
      <c r="N196" s="8"/>
      <c r="P196" s="8"/>
    </row>
    <row r="197" customFormat="1" spans="1:16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7"/>
      <c r="L197" s="8"/>
      <c r="N197" s="8"/>
      <c r="P197" s="8"/>
    </row>
    <row r="198" customFormat="1" spans="1:16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7"/>
      <c r="L198" s="8"/>
      <c r="N198" s="8"/>
      <c r="P198" s="8"/>
    </row>
    <row r="199" customFormat="1" spans="1:16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7"/>
      <c r="L199" s="8"/>
      <c r="N199" s="8"/>
      <c r="P199" s="8"/>
    </row>
    <row r="200" customFormat="1" spans="1:16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7"/>
      <c r="L200" s="8"/>
      <c r="N200" s="8"/>
      <c r="P200" s="8"/>
    </row>
    <row r="201" customFormat="1" spans="1:16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7"/>
      <c r="L201" s="8"/>
      <c r="N201" s="8"/>
      <c r="P201" s="8"/>
    </row>
    <row r="202" customFormat="1" spans="1:16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7"/>
      <c r="L202" s="8"/>
      <c r="N202" s="8"/>
      <c r="P202" s="8"/>
    </row>
    <row r="203" customFormat="1" spans="1:16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7"/>
      <c r="L203" s="8"/>
      <c r="N203" s="8"/>
      <c r="P203" s="8"/>
    </row>
    <row r="204" customFormat="1" spans="1:16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7"/>
      <c r="L204" s="8"/>
      <c r="N204" s="8"/>
      <c r="P204" s="8"/>
    </row>
    <row r="205" customFormat="1" spans="1:16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7"/>
      <c r="L205" s="8"/>
      <c r="N205" s="8"/>
      <c r="P205" s="8"/>
    </row>
    <row r="206" customFormat="1" spans="1:16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7"/>
      <c r="L206" s="8"/>
      <c r="N206" s="8"/>
      <c r="P206" s="8"/>
    </row>
    <row r="207" customFormat="1" spans="1:16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7"/>
      <c r="L207" s="8"/>
      <c r="N207" s="8"/>
      <c r="P207" s="8"/>
    </row>
    <row r="208" customFormat="1" spans="1:16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7"/>
      <c r="L208" s="8"/>
      <c r="N208" s="8"/>
      <c r="P208" s="8"/>
    </row>
    <row r="209" customFormat="1" spans="1:16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7"/>
      <c r="L209" s="8"/>
      <c r="N209" s="8"/>
      <c r="P209" s="8"/>
    </row>
    <row r="210" customFormat="1" spans="1:16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7"/>
      <c r="L210" s="8"/>
      <c r="N210" s="8"/>
      <c r="P210" s="8"/>
    </row>
    <row r="211" customFormat="1" spans="1:16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7"/>
      <c r="L211" s="8"/>
      <c r="N211" s="8"/>
      <c r="P211" s="8"/>
    </row>
    <row r="212" customFormat="1" spans="1:16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7"/>
      <c r="L212" s="8"/>
      <c r="N212" s="8"/>
      <c r="P212" s="8"/>
    </row>
    <row r="213" customFormat="1" spans="1:16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7"/>
      <c r="L213" s="8"/>
      <c r="N213" s="8"/>
      <c r="P213" s="8"/>
    </row>
    <row r="214" customFormat="1" spans="1:16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7"/>
      <c r="L214" s="8"/>
      <c r="N214" s="8"/>
      <c r="P214" s="8"/>
    </row>
    <row r="215" customFormat="1" spans="1:16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7"/>
      <c r="L215" s="8"/>
      <c r="N215" s="8"/>
      <c r="P215" s="8"/>
    </row>
    <row r="216" customFormat="1" spans="1:16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7"/>
      <c r="L216" s="8"/>
      <c r="N216" s="8"/>
      <c r="P216" s="8"/>
    </row>
    <row r="217" customFormat="1" spans="1:16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7"/>
      <c r="L217" s="8"/>
      <c r="N217" s="8"/>
      <c r="P217" s="8"/>
    </row>
    <row r="218" customFormat="1" spans="1:16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7"/>
      <c r="L218" s="8"/>
      <c r="N218" s="8"/>
      <c r="P218" s="8"/>
    </row>
    <row r="219" customFormat="1" spans="1:16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7"/>
      <c r="L219" s="8"/>
      <c r="N219" s="8"/>
      <c r="P219" s="8"/>
    </row>
    <row r="220" customFormat="1" spans="1:16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7"/>
      <c r="L220" s="8"/>
      <c r="N220" s="8"/>
      <c r="P220" s="8"/>
    </row>
    <row r="221" customFormat="1" spans="1:16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7"/>
      <c r="L221" s="8"/>
      <c r="N221" s="8"/>
      <c r="P221" s="8"/>
    </row>
    <row r="222" customFormat="1" spans="1:16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7"/>
      <c r="L222" s="8"/>
      <c r="N222" s="8"/>
      <c r="P222" s="8"/>
    </row>
    <row r="223" customFormat="1" spans="1:16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7"/>
      <c r="L223" s="8"/>
      <c r="N223" s="8"/>
      <c r="P223" s="8"/>
    </row>
    <row r="224" customFormat="1" spans="1:16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7"/>
      <c r="L224" s="8"/>
      <c r="N224" s="8"/>
      <c r="P224" s="8"/>
    </row>
    <row r="225" customFormat="1" spans="1:16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7"/>
      <c r="L225" s="8"/>
      <c r="N225" s="8"/>
      <c r="P225" s="8"/>
    </row>
    <row r="226" customFormat="1" spans="1:16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7"/>
      <c r="L226" s="8"/>
      <c r="N226" s="8"/>
      <c r="P226" s="8"/>
    </row>
    <row r="227" customFormat="1" spans="1:16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7"/>
      <c r="L227" s="8"/>
      <c r="N227" s="8"/>
      <c r="P227" s="8"/>
    </row>
    <row r="228" customFormat="1" spans="1:16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7"/>
      <c r="L228" s="8"/>
      <c r="N228" s="8"/>
      <c r="P228" s="8"/>
    </row>
    <row r="229" customFormat="1" spans="1:16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7"/>
      <c r="L229" s="8"/>
      <c r="N229" s="8"/>
      <c r="P229" s="8"/>
    </row>
    <row r="230" customFormat="1" spans="1:16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7"/>
      <c r="L230" s="8"/>
      <c r="N230" s="8"/>
      <c r="P230" s="8"/>
    </row>
    <row r="231" customFormat="1" spans="1:16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7"/>
      <c r="L231" s="8"/>
      <c r="N231" s="8"/>
      <c r="P231" s="8"/>
    </row>
    <row r="232" customFormat="1" spans="1:16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7"/>
      <c r="L232" s="8"/>
      <c r="N232" s="8"/>
      <c r="P232" s="8"/>
    </row>
    <row r="233" customFormat="1" spans="1:16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7"/>
      <c r="L233" s="8"/>
      <c r="N233" s="8"/>
      <c r="P233" s="8"/>
    </row>
    <row r="234" customFormat="1" spans="1:16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7"/>
      <c r="L234" s="8"/>
      <c r="N234" s="8"/>
      <c r="P234" s="8"/>
    </row>
    <row r="235" customFormat="1" spans="1:16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7"/>
      <c r="L235" s="8"/>
      <c r="N235" s="8"/>
      <c r="P235" s="8"/>
    </row>
    <row r="236" customFormat="1" spans="1:16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7"/>
      <c r="L236" s="8"/>
      <c r="N236" s="8"/>
      <c r="P236" s="8"/>
    </row>
    <row r="237" customFormat="1" spans="1:16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7"/>
      <c r="L237" s="8"/>
      <c r="N237" s="8"/>
      <c r="P237" s="8"/>
    </row>
    <row r="238" customFormat="1" spans="1:16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7"/>
      <c r="L238" s="8"/>
      <c r="N238" s="8"/>
      <c r="P238" s="8"/>
    </row>
    <row r="239" customFormat="1" spans="1:16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7"/>
      <c r="L239" s="8"/>
      <c r="N239" s="8"/>
      <c r="P239" s="8"/>
    </row>
    <row r="240" customFormat="1" spans="1:16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7"/>
      <c r="L240" s="8"/>
      <c r="N240" s="8"/>
      <c r="P240" s="8"/>
    </row>
    <row r="241" customFormat="1" spans="1:16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7"/>
      <c r="L241" s="8"/>
      <c r="N241" s="8"/>
      <c r="P241" s="8"/>
    </row>
    <row r="242" customFormat="1" spans="1:16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7"/>
      <c r="L242" s="8"/>
      <c r="N242" s="8"/>
      <c r="P242" s="8"/>
    </row>
    <row r="243" customFormat="1" spans="1:16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7"/>
      <c r="L243" s="8"/>
      <c r="N243" s="8"/>
      <c r="P243" s="8"/>
    </row>
    <row r="244" customFormat="1" spans="1:16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7"/>
      <c r="L244" s="8"/>
      <c r="N244" s="8"/>
      <c r="P244" s="8"/>
    </row>
    <row r="245" customFormat="1" spans="1:16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7"/>
      <c r="L245" s="8"/>
      <c r="N245" s="8"/>
      <c r="P245" s="8"/>
    </row>
    <row r="246" customFormat="1" spans="1:16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7"/>
      <c r="L246" s="8"/>
      <c r="N246" s="8"/>
      <c r="P246" s="8"/>
    </row>
    <row r="247" customFormat="1" spans="1:16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7"/>
      <c r="L247" s="8"/>
      <c r="N247" s="8"/>
      <c r="P247" s="8"/>
    </row>
    <row r="248" customFormat="1" spans="1:16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7"/>
      <c r="L248" s="8"/>
      <c r="N248" s="8"/>
      <c r="P248" s="8"/>
    </row>
    <row r="249" customFormat="1" spans="1:16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7"/>
      <c r="L249" s="8"/>
      <c r="N249" s="8"/>
      <c r="P249" s="8"/>
    </row>
    <row r="250" customFormat="1" spans="1:16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7"/>
      <c r="L250" s="8"/>
      <c r="N250" s="8"/>
      <c r="P250" s="8"/>
    </row>
    <row r="251" customFormat="1" spans="1:16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7"/>
      <c r="L251" s="8"/>
      <c r="N251" s="8"/>
      <c r="P251" s="8"/>
    </row>
    <row r="252" customFormat="1" spans="1:16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7"/>
      <c r="L252" s="8"/>
      <c r="N252" s="8"/>
      <c r="P252" s="8"/>
    </row>
    <row r="253" customFormat="1" spans="1:16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7"/>
      <c r="L253" s="8"/>
      <c r="N253" s="8"/>
      <c r="P253" s="8"/>
    </row>
    <row r="254" customFormat="1" spans="1:16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7"/>
      <c r="L254" s="8"/>
      <c r="N254" s="8"/>
      <c r="P254" s="8"/>
    </row>
    <row r="255" customFormat="1" spans="1:16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7"/>
      <c r="L255" s="8"/>
      <c r="N255" s="8"/>
      <c r="P255" s="8"/>
    </row>
    <row r="256" customFormat="1" spans="1:16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7"/>
      <c r="L256" s="8"/>
      <c r="N256" s="8"/>
      <c r="P256" s="8"/>
    </row>
    <row r="257" customFormat="1" spans="1:16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7"/>
      <c r="L257" s="8"/>
      <c r="N257" s="8"/>
      <c r="P257" s="8"/>
    </row>
    <row r="258" customFormat="1" spans="1:16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7"/>
      <c r="L258" s="8"/>
      <c r="N258" s="8"/>
      <c r="P258" s="8"/>
    </row>
    <row r="259" customFormat="1" spans="1:16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7"/>
      <c r="L259" s="8"/>
      <c r="N259" s="8"/>
      <c r="P259" s="8"/>
    </row>
    <row r="260" customFormat="1" spans="1:16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7"/>
      <c r="L260" s="8"/>
      <c r="N260" s="8"/>
      <c r="P260" s="8"/>
    </row>
    <row r="261" customFormat="1" spans="1:16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7"/>
      <c r="L261" s="8"/>
      <c r="N261" s="8"/>
      <c r="P261" s="8"/>
    </row>
    <row r="262" customFormat="1" spans="1:16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7"/>
      <c r="L262" s="8"/>
      <c r="N262" s="8"/>
      <c r="P262" s="8"/>
    </row>
    <row r="263" customFormat="1" spans="1:16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7"/>
      <c r="L263" s="8"/>
      <c r="N263" s="8"/>
      <c r="P263" s="8"/>
    </row>
    <row r="264" customFormat="1" spans="1:16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7"/>
      <c r="L264" s="8"/>
      <c r="N264" s="8"/>
      <c r="P264" s="8"/>
    </row>
    <row r="265" customFormat="1" spans="1:16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7"/>
      <c r="L265" s="8"/>
      <c r="N265" s="8"/>
      <c r="P265" s="8"/>
    </row>
    <row r="266" customFormat="1" spans="1:16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7"/>
      <c r="L266" s="8"/>
      <c r="N266" s="8"/>
      <c r="P266" s="8"/>
    </row>
    <row r="267" customFormat="1" spans="1:16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7"/>
      <c r="L267" s="8"/>
      <c r="N267" s="8"/>
      <c r="P267" s="8"/>
    </row>
    <row r="268" customFormat="1" spans="1:16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7"/>
      <c r="L268" s="8"/>
      <c r="N268" s="8"/>
      <c r="P268" s="8"/>
    </row>
    <row r="269" customFormat="1" spans="1:16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7"/>
      <c r="L269" s="8"/>
      <c r="N269" s="8"/>
      <c r="P269" s="8"/>
    </row>
    <row r="270" customFormat="1" spans="1:16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7"/>
      <c r="L270" s="8"/>
      <c r="N270" s="8"/>
      <c r="P270" s="8"/>
    </row>
    <row r="271" customFormat="1" spans="1:16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7"/>
      <c r="L271" s="8"/>
      <c r="N271" s="8"/>
      <c r="P271" s="8"/>
    </row>
    <row r="272" customFormat="1" spans="1:16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7"/>
      <c r="L272" s="8"/>
      <c r="N272" s="8"/>
      <c r="P272" s="8"/>
    </row>
    <row r="273" customFormat="1" spans="1:16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7"/>
      <c r="L273" s="8"/>
      <c r="N273" s="8"/>
      <c r="P273" s="8"/>
    </row>
    <row r="274" customFormat="1" spans="1:16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7"/>
      <c r="L274" s="8"/>
      <c r="N274" s="8"/>
      <c r="P274" s="8"/>
    </row>
    <row r="275" customFormat="1" spans="1:16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7"/>
      <c r="L275" s="8"/>
      <c r="N275" s="8"/>
      <c r="P275" s="8"/>
    </row>
    <row r="276" customFormat="1" spans="1:16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7"/>
      <c r="L276" s="8"/>
      <c r="N276" s="8"/>
      <c r="P276" s="8"/>
    </row>
    <row r="277" customFormat="1" spans="1:16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7"/>
      <c r="L277" s="8"/>
      <c r="N277" s="8"/>
      <c r="P277" s="8"/>
    </row>
    <row r="278" customFormat="1" spans="1:16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7"/>
      <c r="L278" s="8"/>
      <c r="N278" s="8"/>
      <c r="P278" s="8"/>
    </row>
    <row r="279" customFormat="1" spans="1:16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7"/>
      <c r="L279" s="8"/>
      <c r="N279" s="8"/>
      <c r="P279" s="8"/>
    </row>
    <row r="280" customFormat="1" spans="1:16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7"/>
      <c r="L280" s="8"/>
      <c r="N280" s="8"/>
      <c r="P280" s="8"/>
    </row>
    <row r="281" customFormat="1" spans="1:16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7"/>
      <c r="L281" s="8"/>
      <c r="N281" s="8"/>
      <c r="P281" s="8"/>
    </row>
    <row r="282" customFormat="1" spans="1:16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7"/>
      <c r="L282" s="8"/>
      <c r="N282" s="8"/>
      <c r="P282" s="8"/>
    </row>
    <row r="283" customFormat="1" spans="1:16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7"/>
      <c r="L283" s="8"/>
      <c r="N283" s="8"/>
      <c r="P283" s="8"/>
    </row>
    <row r="284" customFormat="1" spans="1:16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7"/>
      <c r="L284" s="8"/>
      <c r="N284" s="8"/>
      <c r="P284" s="8"/>
    </row>
    <row r="285" customFormat="1" spans="1:16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7"/>
      <c r="L285" s="8"/>
      <c r="N285" s="8"/>
      <c r="P285" s="8"/>
    </row>
    <row r="286" customFormat="1" spans="1:16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7"/>
      <c r="L286" s="8"/>
      <c r="N286" s="8"/>
      <c r="P286" s="8"/>
    </row>
    <row r="287" customFormat="1" spans="1:16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7"/>
      <c r="L287" s="8"/>
      <c r="N287" s="8"/>
      <c r="P287" s="8"/>
    </row>
    <row r="288" customFormat="1" spans="1:16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7"/>
      <c r="L288" s="8"/>
      <c r="N288" s="8"/>
      <c r="P288" s="8"/>
    </row>
    <row r="289" customFormat="1" spans="1:16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7"/>
      <c r="L289" s="8"/>
      <c r="N289" s="8"/>
      <c r="P289" s="8"/>
    </row>
    <row r="290" customFormat="1" spans="1:16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7"/>
      <c r="L290" s="8"/>
      <c r="N290" s="8"/>
      <c r="P290" s="8"/>
    </row>
    <row r="291" customFormat="1" spans="1:16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7"/>
      <c r="L291" s="8"/>
      <c r="N291" s="8"/>
      <c r="P291" s="8"/>
    </row>
    <row r="292" customFormat="1" spans="1:16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7"/>
      <c r="L292" s="8"/>
      <c r="N292" s="8"/>
      <c r="P292" s="8"/>
    </row>
    <row r="293" customFormat="1" spans="1:16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7"/>
      <c r="L293" s="8"/>
      <c r="N293" s="8"/>
      <c r="P293" s="8"/>
    </row>
    <row r="294" customFormat="1" spans="1:16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7"/>
      <c r="L294" s="8"/>
      <c r="N294" s="8"/>
      <c r="P294" s="8"/>
    </row>
    <row r="295" customFormat="1" spans="1:16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7"/>
      <c r="L295" s="8"/>
      <c r="N295" s="8"/>
      <c r="P295" s="8"/>
    </row>
    <row r="296" customFormat="1" spans="1:16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7"/>
      <c r="L296" s="8"/>
      <c r="N296" s="8"/>
      <c r="P296" s="8"/>
    </row>
    <row r="297" customFormat="1" spans="1:16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7"/>
      <c r="L297" s="8"/>
      <c r="N297" s="8"/>
      <c r="P297" s="8"/>
    </row>
    <row r="298" customFormat="1" spans="1:16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7"/>
      <c r="L298" s="8"/>
      <c r="N298" s="8"/>
      <c r="P298" s="8"/>
    </row>
    <row r="299" customFormat="1" spans="1:16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7"/>
      <c r="L299" s="8"/>
      <c r="N299" s="8"/>
      <c r="P299" s="8"/>
    </row>
    <row r="300" customFormat="1" spans="1:16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7"/>
      <c r="L300" s="8"/>
      <c r="N300" s="8"/>
      <c r="P300" s="8"/>
    </row>
    <row r="301" customFormat="1" spans="1:16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7"/>
      <c r="L301" s="8"/>
      <c r="N301" s="8"/>
      <c r="P301" s="8"/>
    </row>
    <row r="302" customFormat="1" spans="1:16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7"/>
      <c r="L302" s="8"/>
      <c r="N302" s="8"/>
      <c r="P302" s="8"/>
    </row>
    <row r="303" customFormat="1" spans="1:16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7"/>
      <c r="L303" s="8"/>
      <c r="N303" s="8"/>
      <c r="P303" s="8"/>
    </row>
    <row r="304" customFormat="1" spans="1:16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7"/>
      <c r="L304" s="8"/>
      <c r="N304" s="8"/>
      <c r="P304" s="8"/>
    </row>
    <row r="305" customFormat="1" spans="1:16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7"/>
      <c r="L305" s="8"/>
      <c r="N305" s="8"/>
      <c r="P305" s="8"/>
    </row>
    <row r="306" customFormat="1" spans="1:16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7"/>
      <c r="L306" s="8"/>
      <c r="N306" s="8"/>
      <c r="P306" s="8"/>
    </row>
    <row r="307" customFormat="1" spans="1:16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7"/>
      <c r="L307" s="8"/>
      <c r="N307" s="8"/>
      <c r="P307" s="8"/>
    </row>
    <row r="308" customFormat="1" spans="1:16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7"/>
      <c r="L308" s="8"/>
      <c r="N308" s="8"/>
      <c r="P308" s="8"/>
    </row>
    <row r="309" customFormat="1" spans="1:16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7"/>
      <c r="L309" s="8"/>
      <c r="N309" s="8"/>
      <c r="P309" s="8"/>
    </row>
    <row r="310" customFormat="1" spans="1:16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7"/>
      <c r="L310" s="8"/>
      <c r="N310" s="8"/>
      <c r="P310" s="8"/>
    </row>
    <row r="311" customFormat="1" spans="1:16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7"/>
      <c r="L311" s="8"/>
      <c r="N311" s="8"/>
      <c r="P311" s="8"/>
    </row>
    <row r="312" customFormat="1" spans="1:16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7"/>
      <c r="L312" s="8"/>
      <c r="N312" s="8"/>
      <c r="P312" s="8"/>
    </row>
    <row r="313" customFormat="1" spans="1:16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7"/>
      <c r="L313" s="8"/>
      <c r="N313" s="8"/>
      <c r="P313" s="8"/>
    </row>
    <row r="314" customFormat="1" spans="1:16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7"/>
      <c r="L314" s="8"/>
      <c r="N314" s="8"/>
      <c r="P314" s="8"/>
    </row>
    <row r="315" customFormat="1" spans="1:16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7"/>
      <c r="L315" s="8"/>
      <c r="N315" s="8"/>
      <c r="P315" s="8"/>
    </row>
    <row r="316" customFormat="1" spans="1:16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7"/>
      <c r="L316" s="8"/>
      <c r="N316" s="8"/>
      <c r="P316" s="8"/>
    </row>
    <row r="317" customFormat="1" spans="1:16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7"/>
      <c r="L317" s="8"/>
      <c r="N317" s="8"/>
      <c r="P317" s="8"/>
    </row>
    <row r="318" customFormat="1" spans="1:16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7"/>
      <c r="L318" s="8"/>
      <c r="N318" s="8"/>
      <c r="P318" s="8"/>
    </row>
    <row r="319" customFormat="1" spans="1:16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7"/>
      <c r="L319" s="8"/>
      <c r="N319" s="8"/>
      <c r="P319" s="8"/>
    </row>
    <row r="320" customFormat="1" spans="1:16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7"/>
      <c r="L320" s="8"/>
      <c r="N320" s="8"/>
      <c r="P320" s="8"/>
    </row>
    <row r="321" customFormat="1" spans="1:16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7"/>
      <c r="L321" s="8"/>
      <c r="N321" s="8"/>
      <c r="P321" s="8"/>
    </row>
    <row r="322" customFormat="1" spans="1:16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7"/>
      <c r="L322" s="8"/>
      <c r="N322" s="8"/>
      <c r="P322" s="8"/>
    </row>
    <row r="323" customFormat="1" spans="1:16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7"/>
      <c r="L323" s="8"/>
      <c r="N323" s="8"/>
      <c r="P323" s="8"/>
    </row>
    <row r="324" customFormat="1" spans="1:16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7"/>
      <c r="L324" s="8"/>
      <c r="N324" s="8"/>
      <c r="P324" s="8"/>
    </row>
    <row r="325" customFormat="1" spans="1:16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7"/>
      <c r="L325" s="8"/>
      <c r="N325" s="8"/>
      <c r="P325" s="8"/>
    </row>
    <row r="326" customFormat="1" spans="1:16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7"/>
      <c r="L326" s="8"/>
      <c r="N326" s="8"/>
      <c r="P326" s="8"/>
    </row>
    <row r="327" customFormat="1" spans="1:16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7"/>
      <c r="L327" s="8"/>
      <c r="N327" s="8"/>
      <c r="P327" s="8"/>
    </row>
    <row r="328" customFormat="1" spans="1:16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7"/>
      <c r="L328" s="8"/>
      <c r="N328" s="8"/>
      <c r="P328" s="8"/>
    </row>
    <row r="329" customFormat="1" spans="1:16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7"/>
      <c r="L329" s="8"/>
      <c r="N329" s="8"/>
      <c r="P329" s="8"/>
    </row>
    <row r="330" customFormat="1" spans="1:16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7"/>
      <c r="L330" s="8"/>
      <c r="N330" s="8"/>
      <c r="P330" s="8"/>
    </row>
    <row r="331" customFormat="1" spans="1:16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7"/>
      <c r="L331" s="8"/>
      <c r="N331" s="8"/>
      <c r="P331" s="8"/>
    </row>
    <row r="332" customFormat="1" spans="1:16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7"/>
      <c r="L332" s="8"/>
      <c r="N332" s="8"/>
      <c r="P332" s="8"/>
    </row>
    <row r="333" customFormat="1" spans="1:16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7"/>
      <c r="L333" s="8"/>
      <c r="N333" s="8"/>
      <c r="P333" s="8"/>
    </row>
    <row r="334" customFormat="1" spans="1:16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7"/>
      <c r="L334" s="8"/>
      <c r="N334" s="8"/>
      <c r="P334" s="8"/>
    </row>
    <row r="335" customFormat="1" spans="1:16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7"/>
      <c r="L335" s="8"/>
      <c r="N335" s="8"/>
      <c r="P335" s="8"/>
    </row>
    <row r="336" customFormat="1" spans="1:16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7"/>
      <c r="L336" s="8"/>
      <c r="N336" s="8"/>
      <c r="P336" s="8"/>
    </row>
    <row r="337" customFormat="1" spans="1:16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7"/>
      <c r="L337" s="8"/>
      <c r="N337" s="8"/>
      <c r="P337" s="8"/>
    </row>
    <row r="338" customFormat="1" spans="1:16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7"/>
      <c r="L338" s="8"/>
      <c r="N338" s="8"/>
      <c r="P338" s="8"/>
    </row>
    <row r="339" customFormat="1" spans="1:16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7"/>
      <c r="L339" s="8"/>
      <c r="N339" s="8"/>
      <c r="P339" s="8"/>
    </row>
    <row r="340" customFormat="1" spans="1:16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7"/>
      <c r="L340" s="8"/>
      <c r="N340" s="8"/>
      <c r="P340" s="8"/>
    </row>
    <row r="341" customFormat="1" spans="1:16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7"/>
      <c r="L341" s="8"/>
      <c r="N341" s="8"/>
      <c r="P341" s="8"/>
    </row>
    <row r="342" customFormat="1" spans="1:16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7"/>
      <c r="L342" s="8"/>
      <c r="N342" s="8"/>
      <c r="P342" s="8"/>
    </row>
    <row r="343" customFormat="1" spans="1:16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7"/>
      <c r="L343" s="8"/>
      <c r="N343" s="8"/>
      <c r="P343" s="8"/>
    </row>
    <row r="344" customFormat="1" spans="1:16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7"/>
      <c r="L344" s="8"/>
      <c r="N344" s="8"/>
      <c r="P344" s="8"/>
    </row>
    <row r="345" customFormat="1" spans="1:16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7"/>
      <c r="L345" s="8"/>
      <c r="N345" s="8"/>
      <c r="P345" s="8"/>
    </row>
    <row r="346" customFormat="1" spans="1:16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7"/>
      <c r="L346" s="8"/>
      <c r="N346" s="8"/>
      <c r="P346" s="8"/>
    </row>
    <row r="347" customFormat="1" spans="1:16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7"/>
      <c r="L347" s="8"/>
      <c r="N347" s="8"/>
      <c r="P347" s="8"/>
    </row>
    <row r="348" customFormat="1" spans="1:16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7"/>
      <c r="L348" s="8"/>
      <c r="N348" s="8"/>
      <c r="P348" s="8"/>
    </row>
    <row r="349" customFormat="1" spans="1:16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7"/>
      <c r="L349" s="8"/>
      <c r="N349" s="8"/>
      <c r="P349" s="8"/>
    </row>
    <row r="350" customFormat="1" spans="1:16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7"/>
      <c r="L350" s="8"/>
      <c r="N350" s="8"/>
      <c r="P350" s="8"/>
    </row>
    <row r="351" customFormat="1" spans="1:16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7"/>
      <c r="L351" s="8"/>
      <c r="N351" s="8"/>
      <c r="P351" s="8"/>
    </row>
    <row r="352" customFormat="1" spans="1:16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7"/>
      <c r="L352" s="8"/>
      <c r="N352" s="8"/>
      <c r="P352" s="8"/>
    </row>
    <row r="353" customFormat="1" spans="1:16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7"/>
      <c r="L353" s="8"/>
      <c r="N353" s="8"/>
      <c r="P353" s="8"/>
    </row>
    <row r="354" customFormat="1" spans="1:16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7"/>
      <c r="L354" s="8"/>
      <c r="N354" s="8"/>
      <c r="P354" s="8"/>
    </row>
    <row r="355" customFormat="1" spans="1:16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7"/>
      <c r="L355" s="8"/>
      <c r="N355" s="8"/>
      <c r="P355" s="8"/>
    </row>
    <row r="356" customFormat="1" spans="1:16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7"/>
      <c r="L356" s="8"/>
      <c r="N356" s="8"/>
      <c r="P356" s="8"/>
    </row>
    <row r="357" customFormat="1" spans="1:16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7"/>
      <c r="L357" s="8"/>
      <c r="N357" s="8"/>
      <c r="P357" s="8"/>
    </row>
    <row r="358" customFormat="1" spans="1:16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7"/>
      <c r="L358" s="8"/>
      <c r="N358" s="8"/>
      <c r="P358" s="8"/>
    </row>
    <row r="359" customFormat="1" spans="1:16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7"/>
      <c r="L359" s="8"/>
      <c r="N359" s="8"/>
      <c r="P359" s="8"/>
    </row>
    <row r="360" customFormat="1" spans="1:16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7"/>
      <c r="L360" s="8"/>
      <c r="N360" s="8"/>
      <c r="P360" s="8"/>
    </row>
    <row r="361" customFormat="1" spans="1:16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7"/>
      <c r="L361" s="8"/>
      <c r="N361" s="8"/>
      <c r="P361" s="8"/>
    </row>
    <row r="362" customFormat="1" spans="1:16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7"/>
      <c r="L362" s="8"/>
      <c r="N362" s="8"/>
      <c r="P362" s="8"/>
    </row>
    <row r="363" customFormat="1" spans="1:16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7"/>
      <c r="L363" s="8"/>
      <c r="N363" s="8"/>
      <c r="P363" s="8"/>
    </row>
    <row r="364" customFormat="1" spans="1:16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7"/>
      <c r="L364" s="8"/>
      <c r="N364" s="8"/>
      <c r="P364" s="8"/>
    </row>
    <row r="365" customFormat="1" spans="1:16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7"/>
      <c r="L365" s="8"/>
      <c r="N365" s="8"/>
      <c r="P365" s="8"/>
    </row>
    <row r="366" customFormat="1" spans="1:16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7"/>
      <c r="L366" s="8"/>
      <c r="N366" s="8"/>
      <c r="P366" s="8"/>
    </row>
    <row r="367" customFormat="1" spans="1:16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7"/>
      <c r="L367" s="8"/>
      <c r="N367" s="8"/>
      <c r="P367" s="8"/>
    </row>
    <row r="368" customFormat="1" spans="1:16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7"/>
      <c r="L368" s="8"/>
      <c r="N368" s="8"/>
      <c r="P368" s="8"/>
    </row>
    <row r="369" customFormat="1" spans="1:16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7"/>
      <c r="L369" s="8"/>
      <c r="N369" s="8"/>
      <c r="P369" s="8"/>
    </row>
    <row r="370" customFormat="1" spans="1:16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7"/>
      <c r="L370" s="8"/>
      <c r="N370" s="8"/>
      <c r="P370" s="8"/>
    </row>
    <row r="371" customFormat="1" spans="1:16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7"/>
      <c r="L371" s="8"/>
      <c r="N371" s="8"/>
      <c r="P371" s="8"/>
    </row>
    <row r="372" customFormat="1" spans="1:16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7"/>
      <c r="L372" s="8"/>
      <c r="N372" s="8"/>
      <c r="P372" s="8"/>
    </row>
    <row r="373" customFormat="1" spans="1:16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7"/>
      <c r="L373" s="8"/>
      <c r="N373" s="8"/>
      <c r="P373" s="8"/>
    </row>
    <row r="374" customFormat="1" spans="1:16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7"/>
      <c r="L374" s="8"/>
      <c r="N374" s="8"/>
      <c r="P374" s="8"/>
    </row>
    <row r="375" customFormat="1" spans="1:16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7"/>
      <c r="L375" s="8"/>
      <c r="N375" s="8"/>
      <c r="P375" s="8"/>
    </row>
    <row r="376" customFormat="1" spans="1:16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7"/>
      <c r="L376" s="8"/>
      <c r="N376" s="8"/>
      <c r="P376" s="8"/>
    </row>
    <row r="377" customFormat="1" spans="1:16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7"/>
      <c r="L377" s="8"/>
      <c r="N377" s="8"/>
      <c r="P377" s="8"/>
    </row>
    <row r="378" customFormat="1" spans="1:16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7"/>
      <c r="L378" s="8"/>
      <c r="N378" s="8"/>
      <c r="P378" s="8"/>
    </row>
    <row r="379" customFormat="1" spans="1:16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7"/>
      <c r="L379" s="8"/>
      <c r="N379" s="8"/>
      <c r="P379" s="8"/>
    </row>
    <row r="380" customFormat="1" spans="1:16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7"/>
      <c r="L380" s="8"/>
      <c r="N380" s="8"/>
      <c r="P380" s="8"/>
    </row>
    <row r="381" customFormat="1" spans="1:16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7"/>
      <c r="L381" s="8"/>
      <c r="N381" s="8"/>
      <c r="P381" s="8"/>
    </row>
    <row r="382" customFormat="1" spans="1:16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7"/>
      <c r="L382" s="8"/>
      <c r="N382" s="8"/>
      <c r="P382" s="8"/>
    </row>
    <row r="383" customFormat="1" spans="1:16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7"/>
      <c r="L383" s="8"/>
      <c r="N383" s="8"/>
      <c r="P383" s="8"/>
    </row>
    <row r="384" customFormat="1" spans="1:16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7"/>
      <c r="L384" s="8"/>
      <c r="N384" s="8"/>
      <c r="P384" s="8"/>
    </row>
    <row r="385" customFormat="1" spans="1:16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7"/>
      <c r="L385" s="8"/>
      <c r="N385" s="8"/>
      <c r="P385" s="8"/>
    </row>
    <row r="386" customFormat="1" spans="1:16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7"/>
      <c r="L386" s="8"/>
      <c r="N386" s="8"/>
      <c r="P386" s="8"/>
    </row>
    <row r="387" customFormat="1" spans="1:16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7"/>
      <c r="L387" s="8"/>
      <c r="N387" s="8"/>
      <c r="P387" s="8"/>
    </row>
    <row r="388" customFormat="1" spans="1:16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7"/>
      <c r="L388" s="8"/>
      <c r="N388" s="8"/>
      <c r="P388" s="8"/>
    </row>
    <row r="389" customFormat="1" spans="1:16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7"/>
      <c r="L389" s="8"/>
      <c r="N389" s="8"/>
      <c r="P389" s="8"/>
    </row>
    <row r="390" customFormat="1" spans="1:16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7"/>
      <c r="L390" s="8"/>
      <c r="N390" s="8"/>
      <c r="P390" s="8"/>
    </row>
    <row r="391" customFormat="1" spans="1:16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7"/>
      <c r="L391" s="8"/>
      <c r="N391" s="8"/>
      <c r="P391" s="8"/>
    </row>
    <row r="392" customFormat="1" spans="1:16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7"/>
      <c r="L392" s="8"/>
      <c r="N392" s="8"/>
      <c r="P392" s="8"/>
    </row>
    <row r="393" customFormat="1" spans="1:16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7"/>
      <c r="L393" s="8"/>
      <c r="N393" s="8"/>
      <c r="P393" s="8"/>
    </row>
    <row r="394" customFormat="1" spans="1:16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7"/>
      <c r="L394" s="8"/>
      <c r="N394" s="8"/>
      <c r="P394" s="8"/>
    </row>
    <row r="395" customFormat="1" spans="1:16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7"/>
      <c r="L395" s="8"/>
      <c r="N395" s="8"/>
      <c r="P395" s="8"/>
    </row>
    <row r="396" customFormat="1" spans="1:16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7"/>
      <c r="L396" s="8"/>
      <c r="N396" s="8"/>
      <c r="P396" s="8"/>
    </row>
    <row r="397" customFormat="1" spans="1:16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7"/>
      <c r="L397" s="8"/>
      <c r="N397" s="8"/>
      <c r="P397" s="8"/>
    </row>
    <row r="398" customFormat="1" spans="1:16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7"/>
      <c r="L398" s="8"/>
      <c r="N398" s="8"/>
      <c r="P398" s="8"/>
    </row>
    <row r="399" customFormat="1" spans="1:16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7"/>
      <c r="L399" s="8"/>
      <c r="N399" s="8"/>
      <c r="P399" s="8"/>
    </row>
    <row r="400" customFormat="1" spans="1:16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7"/>
      <c r="L400" s="8"/>
      <c r="N400" s="8"/>
      <c r="P400" s="8"/>
    </row>
    <row r="401" customFormat="1" spans="1:16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7"/>
      <c r="L401" s="8"/>
      <c r="N401" s="8"/>
      <c r="P401" s="8"/>
    </row>
    <row r="402" customFormat="1" spans="1:16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7"/>
      <c r="L402" s="8"/>
      <c r="N402" s="8"/>
      <c r="P402" s="8"/>
    </row>
    <row r="403" customFormat="1" spans="1:16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7"/>
      <c r="L403" s="8"/>
      <c r="N403" s="8"/>
      <c r="P403" s="8"/>
    </row>
    <row r="404" customFormat="1" spans="1:16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7"/>
      <c r="L404" s="8"/>
      <c r="N404" s="8"/>
      <c r="P404" s="8"/>
    </row>
    <row r="405" customFormat="1" spans="1:16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7"/>
      <c r="L405" s="8"/>
      <c r="N405" s="8"/>
      <c r="P405" s="8"/>
    </row>
    <row r="406" customFormat="1" spans="1:16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7"/>
      <c r="L406" s="8"/>
      <c r="N406" s="8"/>
      <c r="P406" s="8"/>
    </row>
    <row r="407" customFormat="1" spans="1:16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7"/>
      <c r="L407" s="8"/>
      <c r="N407" s="8"/>
      <c r="P407" s="8"/>
    </row>
    <row r="408" customFormat="1" spans="1:16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7"/>
      <c r="L408" s="8"/>
      <c r="N408" s="8"/>
      <c r="P408" s="8"/>
    </row>
    <row r="409" customFormat="1" spans="1:16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7"/>
      <c r="L409" s="8"/>
      <c r="N409" s="8"/>
      <c r="P409" s="8"/>
    </row>
    <row r="410" customFormat="1" spans="1:16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7"/>
      <c r="L410" s="8"/>
      <c r="N410" s="8"/>
      <c r="P410" s="8"/>
    </row>
    <row r="411" customFormat="1" spans="1:16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7"/>
      <c r="L411" s="8"/>
      <c r="N411" s="8"/>
      <c r="P411" s="8"/>
    </row>
    <row r="412" customFormat="1" spans="1:16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7"/>
      <c r="L412" s="8"/>
      <c r="N412" s="8"/>
      <c r="P412" s="8"/>
    </row>
    <row r="413" customFormat="1" spans="1:16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7"/>
      <c r="L413" s="8"/>
      <c r="N413" s="8"/>
      <c r="P413" s="8"/>
    </row>
    <row r="414" customFormat="1" spans="1:16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7"/>
      <c r="L414" s="8"/>
      <c r="N414" s="8"/>
      <c r="P414" s="8"/>
    </row>
    <row r="415" customFormat="1" spans="1:16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7"/>
      <c r="L415" s="8"/>
      <c r="N415" s="8"/>
      <c r="P415" s="8"/>
    </row>
    <row r="416" customFormat="1" spans="1:16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7"/>
      <c r="L416" s="8"/>
      <c r="N416" s="8"/>
      <c r="P416" s="8"/>
    </row>
    <row r="417" customFormat="1" spans="1:16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7"/>
      <c r="L417" s="8"/>
      <c r="N417" s="8"/>
      <c r="P417" s="8"/>
    </row>
    <row r="418" customFormat="1" spans="1:16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7"/>
      <c r="L418" s="8"/>
      <c r="N418" s="8"/>
      <c r="P418" s="8"/>
    </row>
    <row r="419" customFormat="1" spans="1:16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7"/>
      <c r="L419" s="8"/>
      <c r="N419" s="8"/>
      <c r="P419" s="8"/>
    </row>
    <row r="420" customFormat="1" spans="1:16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7"/>
      <c r="L420" s="8"/>
      <c r="N420" s="8"/>
      <c r="P420" s="8"/>
    </row>
    <row r="421" customFormat="1" spans="1:16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7"/>
      <c r="L421" s="8"/>
      <c r="N421" s="8"/>
      <c r="P421" s="8"/>
    </row>
    <row r="422" customFormat="1" spans="1:16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7"/>
      <c r="L422" s="8"/>
      <c r="N422" s="8"/>
      <c r="P422" s="8"/>
    </row>
    <row r="423" customFormat="1" spans="1:16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7"/>
      <c r="L423" s="8"/>
      <c r="N423" s="8"/>
      <c r="P423" s="8"/>
    </row>
    <row r="424" customFormat="1" spans="1:16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7"/>
      <c r="L424" s="8"/>
      <c r="N424" s="8"/>
      <c r="P424" s="8"/>
    </row>
    <row r="425" customFormat="1" spans="1:16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7"/>
      <c r="L425" s="8"/>
      <c r="N425" s="8"/>
      <c r="P425" s="8"/>
    </row>
    <row r="426" customFormat="1" spans="1:16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7"/>
      <c r="L426" s="8"/>
      <c r="N426" s="8"/>
      <c r="P426" s="8"/>
    </row>
    <row r="427" customFormat="1" spans="1:16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7"/>
      <c r="L427" s="8"/>
      <c r="N427" s="8"/>
      <c r="P427" s="8"/>
    </row>
    <row r="428" customFormat="1" spans="1:16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7"/>
      <c r="L428" s="8"/>
      <c r="N428" s="8"/>
      <c r="P428" s="8"/>
    </row>
    <row r="429" customFormat="1" spans="1:16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7"/>
      <c r="L429" s="8"/>
      <c r="N429" s="8"/>
      <c r="P429" s="8"/>
    </row>
    <row r="430" customFormat="1" spans="1:16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7"/>
      <c r="L430" s="8"/>
      <c r="N430" s="8"/>
      <c r="P430" s="8"/>
    </row>
    <row r="431" customFormat="1" spans="1:16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7"/>
      <c r="L431" s="8"/>
      <c r="N431" s="8"/>
      <c r="P431" s="8"/>
    </row>
    <row r="432" customFormat="1" spans="1:16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7"/>
      <c r="L432" s="8"/>
      <c r="N432" s="8"/>
      <c r="P432" s="8"/>
    </row>
    <row r="433" customFormat="1" spans="1:16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7"/>
      <c r="L433" s="8"/>
      <c r="N433" s="8"/>
      <c r="P433" s="8"/>
    </row>
    <row r="434" customFormat="1" spans="1:16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7"/>
      <c r="L434" s="8"/>
      <c r="N434" s="8"/>
      <c r="P434" s="8"/>
    </row>
    <row r="435" customFormat="1" spans="1:16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7"/>
      <c r="L435" s="8"/>
      <c r="N435" s="8"/>
      <c r="P435" s="8"/>
    </row>
    <row r="436" customFormat="1" spans="1:16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7"/>
      <c r="L436" s="8"/>
      <c r="N436" s="8"/>
      <c r="P436" s="8"/>
    </row>
    <row r="437" customFormat="1" spans="1:16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7"/>
      <c r="L437" s="8"/>
      <c r="N437" s="8"/>
      <c r="P437" s="8"/>
    </row>
    <row r="438" customFormat="1" spans="1:16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7"/>
      <c r="L438" s="8"/>
      <c r="N438" s="8"/>
      <c r="P438" s="8"/>
    </row>
    <row r="439" customFormat="1" spans="1:16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7"/>
      <c r="L439" s="8"/>
      <c r="N439" s="8"/>
      <c r="P439" s="8"/>
    </row>
    <row r="440" customFormat="1" spans="1:16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7"/>
      <c r="L440" s="8"/>
      <c r="N440" s="8"/>
      <c r="P440" s="8"/>
    </row>
    <row r="441" customFormat="1" spans="1:16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7"/>
      <c r="L441" s="8"/>
      <c r="N441" s="8"/>
      <c r="P441" s="8"/>
    </row>
    <row r="442" customFormat="1" spans="1:16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7"/>
      <c r="L442" s="8"/>
      <c r="N442" s="8"/>
      <c r="P442" s="8"/>
    </row>
    <row r="443" customFormat="1" spans="1:16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7"/>
      <c r="L443" s="8"/>
      <c r="N443" s="8"/>
      <c r="P443" s="8"/>
    </row>
    <row r="444" customFormat="1" spans="1:16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7"/>
      <c r="L444" s="8"/>
      <c r="N444" s="8"/>
      <c r="P444" s="8"/>
    </row>
    <row r="445" customFormat="1" spans="1:16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7"/>
      <c r="L445" s="8"/>
      <c r="N445" s="8"/>
      <c r="P445" s="8"/>
    </row>
    <row r="446" customFormat="1" spans="1:16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7"/>
      <c r="L446" s="8"/>
      <c r="N446" s="8"/>
      <c r="P446" s="8"/>
    </row>
    <row r="447" customFormat="1" spans="1:16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7"/>
      <c r="L447" s="8"/>
      <c r="N447" s="8"/>
      <c r="P447" s="8"/>
    </row>
    <row r="448" customFormat="1" spans="1:16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7"/>
      <c r="L448" s="8"/>
      <c r="N448" s="8"/>
      <c r="P448" s="8"/>
    </row>
    <row r="449" customFormat="1" spans="1:16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7"/>
      <c r="L449" s="8"/>
      <c r="N449" s="8"/>
      <c r="P449" s="8"/>
    </row>
    <row r="450" customFormat="1" spans="1:16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7"/>
      <c r="L450" s="8"/>
      <c r="N450" s="8"/>
      <c r="P450" s="8"/>
    </row>
    <row r="451" customFormat="1" spans="1:16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7"/>
      <c r="L451" s="8"/>
      <c r="N451" s="8"/>
      <c r="P451" s="8"/>
    </row>
    <row r="452" customFormat="1" spans="1:16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7"/>
      <c r="L452" s="8"/>
      <c r="N452" s="8"/>
      <c r="P452" s="8"/>
    </row>
    <row r="453" customFormat="1" spans="1:16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7"/>
      <c r="L453" s="8"/>
      <c r="N453" s="8"/>
      <c r="P453" s="8"/>
    </row>
    <row r="454" customFormat="1" spans="1:16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7"/>
      <c r="L454" s="8"/>
      <c r="N454" s="8"/>
      <c r="P454" s="8"/>
    </row>
    <row r="455" customFormat="1" spans="1:16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7"/>
      <c r="L455" s="8"/>
      <c r="N455" s="8"/>
      <c r="P455" s="8"/>
    </row>
    <row r="456" customFormat="1" spans="1:16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7"/>
      <c r="L456" s="8"/>
      <c r="N456" s="8"/>
      <c r="P456" s="8"/>
    </row>
    <row r="457" customFormat="1" spans="1:16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7"/>
      <c r="L457" s="8"/>
      <c r="N457" s="8"/>
      <c r="P457" s="8"/>
    </row>
    <row r="458" customFormat="1" spans="1:16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7"/>
      <c r="L458" s="8"/>
      <c r="N458" s="8"/>
      <c r="P458" s="8"/>
    </row>
    <row r="459" customFormat="1" spans="1:16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7"/>
      <c r="L459" s="8"/>
      <c r="N459" s="8"/>
      <c r="P459" s="8"/>
    </row>
    <row r="460" customFormat="1" spans="1:16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7"/>
      <c r="L460" s="8"/>
      <c r="N460" s="8"/>
      <c r="P460" s="8"/>
    </row>
    <row r="461" customFormat="1" spans="1:16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7"/>
      <c r="L461" s="8"/>
      <c r="N461" s="8"/>
      <c r="P461" s="8"/>
    </row>
    <row r="462" customFormat="1" spans="1:16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7"/>
      <c r="L462" s="8"/>
      <c r="N462" s="8"/>
      <c r="P462" s="8"/>
    </row>
    <row r="463" customFormat="1" spans="1:16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7"/>
      <c r="L463" s="8"/>
      <c r="N463" s="8"/>
      <c r="P463" s="8"/>
    </row>
    <row r="464" customFormat="1" spans="1:16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7"/>
      <c r="L464" s="8"/>
      <c r="N464" s="8"/>
      <c r="P464" s="8"/>
    </row>
    <row r="465" customFormat="1" spans="1:16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7"/>
      <c r="L465" s="8"/>
      <c r="N465" s="8"/>
      <c r="P465" s="8"/>
    </row>
    <row r="466" customFormat="1" spans="1:16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7"/>
      <c r="L466" s="8"/>
      <c r="N466" s="8"/>
      <c r="P466" s="8"/>
    </row>
    <row r="467" customFormat="1" spans="1:16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7"/>
      <c r="L467" s="8"/>
      <c r="N467" s="8"/>
      <c r="P467" s="8"/>
    </row>
    <row r="468" customFormat="1" spans="1:16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7"/>
      <c r="L468" s="8"/>
      <c r="N468" s="8"/>
      <c r="P468" s="8"/>
    </row>
    <row r="469" customFormat="1" spans="1:16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7"/>
      <c r="L469" s="8"/>
      <c r="N469" s="8"/>
      <c r="P469" s="8"/>
    </row>
    <row r="470" customFormat="1" spans="1:16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7"/>
      <c r="L470" s="8"/>
      <c r="N470" s="8"/>
      <c r="P470" s="8"/>
    </row>
    <row r="471" customFormat="1" spans="1:16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7"/>
      <c r="L471" s="8"/>
      <c r="N471" s="8"/>
      <c r="P471" s="8"/>
    </row>
    <row r="472" customFormat="1" spans="1:16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7"/>
      <c r="L472" s="8"/>
      <c r="N472" s="8"/>
      <c r="P472" s="8"/>
    </row>
    <row r="473" customFormat="1" spans="1:16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7"/>
      <c r="L473" s="8"/>
      <c r="N473" s="8"/>
      <c r="P473" s="8"/>
    </row>
    <row r="474" customFormat="1" spans="1:16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7"/>
      <c r="L474" s="8"/>
      <c r="N474" s="8"/>
      <c r="P474" s="8"/>
    </row>
    <row r="475" customFormat="1" spans="1:16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7"/>
      <c r="L475" s="8"/>
      <c r="N475" s="8"/>
      <c r="P475" s="8"/>
    </row>
    <row r="476" customFormat="1" spans="1:16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7"/>
      <c r="L476" s="8"/>
      <c r="N476" s="8"/>
      <c r="P476" s="8"/>
    </row>
    <row r="477" customFormat="1" spans="1:16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7"/>
      <c r="L477" s="8"/>
      <c r="N477" s="8"/>
      <c r="P477" s="8"/>
    </row>
    <row r="478" customFormat="1" spans="1:16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7"/>
      <c r="L478" s="8"/>
      <c r="N478" s="8"/>
      <c r="P478" s="8"/>
    </row>
    <row r="479" customFormat="1" spans="1:16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7"/>
      <c r="L479" s="8"/>
      <c r="N479" s="8"/>
      <c r="P479" s="8"/>
    </row>
    <row r="480" customFormat="1" spans="1:16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7"/>
      <c r="L480" s="8"/>
      <c r="N480" s="8"/>
      <c r="P480" s="8"/>
    </row>
    <row r="481" customFormat="1" spans="1:16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7"/>
      <c r="L481" s="8"/>
      <c r="N481" s="8"/>
      <c r="P481" s="8"/>
    </row>
    <row r="482" customFormat="1" spans="1:16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7"/>
      <c r="L482" s="8"/>
      <c r="N482" s="8"/>
      <c r="P482" s="8"/>
    </row>
    <row r="483" customFormat="1" spans="1:16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7"/>
      <c r="L483" s="8"/>
      <c r="N483" s="8"/>
      <c r="P483" s="8"/>
    </row>
    <row r="484" customFormat="1" spans="1:16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7"/>
      <c r="L484" s="8"/>
      <c r="N484" s="8"/>
      <c r="P484" s="8"/>
    </row>
    <row r="485" customFormat="1" spans="1:16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7"/>
      <c r="L485" s="8"/>
      <c r="N485" s="8"/>
      <c r="P485" s="8"/>
    </row>
    <row r="486" customFormat="1" spans="1:16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7"/>
      <c r="L486" s="8"/>
      <c r="N486" s="8"/>
      <c r="P486" s="8"/>
    </row>
    <row r="487" customFormat="1" spans="1:16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7"/>
      <c r="L487" s="8"/>
      <c r="N487" s="8"/>
      <c r="P487" s="8"/>
    </row>
    <row r="488" customFormat="1" spans="1:16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7"/>
      <c r="L488" s="8"/>
      <c r="N488" s="8"/>
      <c r="P488" s="8"/>
    </row>
    <row r="489" customFormat="1" spans="1:16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7"/>
      <c r="L489" s="8"/>
      <c r="N489" s="8"/>
      <c r="P489" s="8"/>
    </row>
    <row r="490" customFormat="1" spans="1:16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7"/>
      <c r="L490" s="8"/>
      <c r="N490" s="8"/>
      <c r="P490" s="8"/>
    </row>
    <row r="491" customFormat="1" spans="1:16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7"/>
      <c r="L491" s="8"/>
      <c r="N491" s="8"/>
      <c r="P491" s="8"/>
    </row>
    <row r="492" customFormat="1" spans="1:16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7"/>
      <c r="L492" s="8"/>
      <c r="N492" s="8"/>
      <c r="P492" s="8"/>
    </row>
    <row r="493" customFormat="1" spans="1:16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7"/>
      <c r="L493" s="8"/>
      <c r="N493" s="8"/>
      <c r="P493" s="8"/>
    </row>
    <row r="494" customFormat="1" spans="1:16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7"/>
      <c r="L494" s="8"/>
      <c r="N494" s="8"/>
      <c r="P494" s="8"/>
    </row>
    <row r="495" customFormat="1" spans="1:16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7"/>
      <c r="L495" s="8"/>
      <c r="N495" s="8"/>
      <c r="P495" s="8"/>
    </row>
    <row r="496" customFormat="1" spans="1:16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7"/>
      <c r="L496" s="8"/>
      <c r="N496" s="8"/>
      <c r="P496" s="8"/>
    </row>
    <row r="497" customFormat="1" spans="1:16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7"/>
      <c r="L497" s="8"/>
      <c r="N497" s="8"/>
      <c r="P497" s="8"/>
    </row>
    <row r="498" customFormat="1" spans="1:16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7"/>
      <c r="L498" s="8"/>
      <c r="N498" s="8"/>
      <c r="P498" s="8"/>
    </row>
    <row r="499" customFormat="1" spans="1:16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7"/>
      <c r="L499" s="8"/>
      <c r="N499" s="8"/>
      <c r="P499" s="8"/>
    </row>
    <row r="500" customFormat="1" spans="1:16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7"/>
      <c r="L500" s="8"/>
      <c r="N500" s="8"/>
      <c r="P500" s="8"/>
    </row>
    <row r="501" customFormat="1" spans="1:16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7"/>
      <c r="L501" s="8"/>
      <c r="N501" s="8"/>
      <c r="P501" s="8"/>
    </row>
    <row r="502" customFormat="1" spans="1:16">
      <c r="A502" s="6"/>
      <c r="B502" s="6"/>
      <c r="C502" s="6"/>
      <c r="D502" s="6"/>
      <c r="E502" s="6"/>
      <c r="F502" s="6"/>
      <c r="G502" s="6"/>
      <c r="H502" s="6"/>
      <c r="I502" s="6"/>
      <c r="J502" s="7"/>
      <c r="K502" s="7"/>
      <c r="L502" s="8"/>
      <c r="N502" s="8"/>
      <c r="P502" s="8"/>
    </row>
    <row r="503" customFormat="1" spans="1:16">
      <c r="A503" s="6"/>
      <c r="B503" s="6"/>
      <c r="C503" s="6"/>
      <c r="D503" s="6"/>
      <c r="E503" s="6"/>
      <c r="F503" s="6"/>
      <c r="G503" s="6"/>
      <c r="H503" s="6"/>
      <c r="I503" s="6"/>
      <c r="J503" s="7"/>
      <c r="K503" s="7"/>
      <c r="L503" s="8"/>
      <c r="N503" s="8"/>
      <c r="P503" s="8"/>
    </row>
    <row r="504" customFormat="1" spans="1:16">
      <c r="A504" s="6"/>
      <c r="B504" s="6"/>
      <c r="C504" s="6"/>
      <c r="D504" s="6"/>
      <c r="E504" s="6"/>
      <c r="F504" s="6"/>
      <c r="G504" s="6"/>
      <c r="H504" s="6"/>
      <c r="I504" s="6"/>
      <c r="J504" s="7"/>
      <c r="K504" s="7"/>
      <c r="L504" s="8"/>
      <c r="N504" s="8"/>
      <c r="P504" s="8"/>
    </row>
    <row r="505" customFormat="1" spans="1:16">
      <c r="A505" s="6"/>
      <c r="B505" s="6"/>
      <c r="C505" s="6"/>
      <c r="D505" s="6"/>
      <c r="E505" s="6"/>
      <c r="F505" s="6"/>
      <c r="G505" s="6"/>
      <c r="H505" s="6"/>
      <c r="I505" s="6"/>
      <c r="J505" s="7"/>
      <c r="K505" s="7"/>
      <c r="L505" s="8"/>
      <c r="N505" s="8"/>
      <c r="P505" s="8"/>
    </row>
    <row r="506" customFormat="1" spans="1:16">
      <c r="A506" s="6"/>
      <c r="B506" s="6"/>
      <c r="C506" s="6"/>
      <c r="D506" s="6"/>
      <c r="E506" s="6"/>
      <c r="F506" s="6"/>
      <c r="G506" s="6"/>
      <c r="H506" s="6"/>
      <c r="I506" s="6"/>
      <c r="J506" s="7"/>
      <c r="K506" s="7"/>
      <c r="L506" s="8"/>
      <c r="N506" s="8"/>
      <c r="P506" s="8"/>
    </row>
    <row r="507" customFormat="1" spans="1:16">
      <c r="A507" s="6"/>
      <c r="B507" s="6"/>
      <c r="C507" s="6"/>
      <c r="D507" s="6"/>
      <c r="E507" s="6"/>
      <c r="F507" s="6"/>
      <c r="G507" s="6"/>
      <c r="H507" s="6"/>
      <c r="I507" s="6"/>
      <c r="J507" s="7"/>
      <c r="K507" s="7"/>
      <c r="L507" s="8"/>
      <c r="N507" s="8"/>
      <c r="P507" s="8"/>
    </row>
    <row r="508" customFormat="1" spans="1:16">
      <c r="A508" s="6"/>
      <c r="B508" s="6"/>
      <c r="C508" s="6"/>
      <c r="D508" s="6"/>
      <c r="E508" s="6"/>
      <c r="F508" s="6"/>
      <c r="G508" s="6"/>
      <c r="H508" s="6"/>
      <c r="I508" s="6"/>
      <c r="J508" s="7"/>
      <c r="K508" s="7"/>
      <c r="L508" s="8"/>
      <c r="N508" s="8"/>
      <c r="P508" s="8"/>
    </row>
    <row r="509" customFormat="1" spans="1:16">
      <c r="A509" s="6"/>
      <c r="B509" s="6"/>
      <c r="C509" s="6"/>
      <c r="D509" s="6"/>
      <c r="E509" s="6"/>
      <c r="F509" s="6"/>
      <c r="G509" s="6"/>
      <c r="H509" s="6"/>
      <c r="I509" s="6"/>
      <c r="J509" s="7"/>
      <c r="K509" s="7"/>
      <c r="L509" s="8"/>
      <c r="N509" s="8"/>
      <c r="P509" s="8"/>
    </row>
    <row r="510" customFormat="1" spans="1:16">
      <c r="A510" s="6"/>
      <c r="B510" s="6"/>
      <c r="C510" s="6"/>
      <c r="D510" s="6"/>
      <c r="E510" s="6"/>
      <c r="F510" s="6"/>
      <c r="G510" s="6"/>
      <c r="H510" s="6"/>
      <c r="I510" s="6"/>
      <c r="J510" s="7"/>
      <c r="K510" s="7"/>
      <c r="L510" s="8"/>
      <c r="N510" s="8"/>
      <c r="P510" s="8"/>
    </row>
    <row r="511" customFormat="1" spans="1:16">
      <c r="A511" s="6"/>
      <c r="B511" s="6"/>
      <c r="C511" s="6"/>
      <c r="D511" s="6"/>
      <c r="E511" s="6"/>
      <c r="F511" s="6"/>
      <c r="G511" s="6"/>
      <c r="H511" s="6"/>
      <c r="I511" s="6"/>
      <c r="J511" s="7"/>
      <c r="K511" s="7"/>
      <c r="L511" s="8"/>
      <c r="N511" s="8"/>
      <c r="P511" s="8"/>
    </row>
    <row r="512" customFormat="1" spans="1:16">
      <c r="A512" s="6"/>
      <c r="B512" s="6"/>
      <c r="C512" s="6"/>
      <c r="D512" s="6"/>
      <c r="E512" s="6"/>
      <c r="F512" s="6"/>
      <c r="G512" s="6"/>
      <c r="H512" s="6"/>
      <c r="I512" s="6"/>
      <c r="J512" s="7"/>
      <c r="K512" s="7"/>
      <c r="L512" s="8"/>
      <c r="N512" s="8"/>
      <c r="P512" s="8"/>
    </row>
    <row r="513" customFormat="1" spans="1:16">
      <c r="A513" s="6"/>
      <c r="B513" s="6"/>
      <c r="C513" s="6"/>
      <c r="D513" s="6"/>
      <c r="E513" s="6"/>
      <c r="F513" s="6"/>
      <c r="G513" s="6"/>
      <c r="H513" s="6"/>
      <c r="I513" s="6"/>
      <c r="J513" s="7"/>
      <c r="K513" s="7"/>
      <c r="L513" s="8"/>
      <c r="N513" s="8"/>
      <c r="P513" s="8"/>
    </row>
  </sheetData>
  <mergeCells count="245">
    <mergeCell ref="A1:P1"/>
    <mergeCell ref="F3:I3"/>
    <mergeCell ref="F10:H10"/>
    <mergeCell ref="F29:H29"/>
    <mergeCell ref="F89:H89"/>
    <mergeCell ref="F108:G108"/>
    <mergeCell ref="A2:A3"/>
    <mergeCell ref="A4:A118"/>
    <mergeCell ref="B2:B3"/>
    <mergeCell ref="B4:B39"/>
    <mergeCell ref="B41:B74"/>
    <mergeCell ref="B76:B84"/>
    <mergeCell ref="B87:B123"/>
    <mergeCell ref="B124:B127"/>
    <mergeCell ref="C4:C6"/>
    <mergeCell ref="C8:C20"/>
    <mergeCell ref="C22:C25"/>
    <mergeCell ref="C27:C34"/>
    <mergeCell ref="C36:C39"/>
    <mergeCell ref="C41:C54"/>
    <mergeCell ref="C56:C59"/>
    <mergeCell ref="C61:C64"/>
    <mergeCell ref="C66:C74"/>
    <mergeCell ref="C76:C84"/>
    <mergeCell ref="C87:C99"/>
    <mergeCell ref="C101:C113"/>
    <mergeCell ref="C115:C118"/>
    <mergeCell ref="C120:C123"/>
    <mergeCell ref="C124:C127"/>
    <mergeCell ref="D4:D6"/>
    <mergeCell ref="D8:D10"/>
    <mergeCell ref="D12:D15"/>
    <mergeCell ref="D17:D20"/>
    <mergeCell ref="D22:D25"/>
    <mergeCell ref="D27:D29"/>
    <mergeCell ref="D31:D34"/>
    <mergeCell ref="D36:D39"/>
    <mergeCell ref="D41:D44"/>
    <mergeCell ref="D46:D49"/>
    <mergeCell ref="D51:D54"/>
    <mergeCell ref="D56:D59"/>
    <mergeCell ref="D61:D64"/>
    <mergeCell ref="D66:D69"/>
    <mergeCell ref="D71:D74"/>
    <mergeCell ref="D76:D79"/>
    <mergeCell ref="D81:D84"/>
    <mergeCell ref="D87:D89"/>
    <mergeCell ref="D91:D94"/>
    <mergeCell ref="D96:D99"/>
    <mergeCell ref="D101:D104"/>
    <mergeCell ref="D106:D108"/>
    <mergeCell ref="D110:D113"/>
    <mergeCell ref="D115:D118"/>
    <mergeCell ref="D120:D123"/>
    <mergeCell ref="D124:D127"/>
    <mergeCell ref="J2:J3"/>
    <mergeCell ref="J4:J6"/>
    <mergeCell ref="J12:J15"/>
    <mergeCell ref="J17:J20"/>
    <mergeCell ref="J22:J25"/>
    <mergeCell ref="J31:J34"/>
    <mergeCell ref="J36:J39"/>
    <mergeCell ref="J41:J43"/>
    <mergeCell ref="J46:J48"/>
    <mergeCell ref="J51:J54"/>
    <mergeCell ref="J56:J59"/>
    <mergeCell ref="J61:J64"/>
    <mergeCell ref="J66:J69"/>
    <mergeCell ref="J71:J74"/>
    <mergeCell ref="J76:J79"/>
    <mergeCell ref="J81:J84"/>
    <mergeCell ref="J87:J89"/>
    <mergeCell ref="J91:J94"/>
    <mergeCell ref="J96:J99"/>
    <mergeCell ref="J101:J104"/>
    <mergeCell ref="J106:J108"/>
    <mergeCell ref="J110:J113"/>
    <mergeCell ref="J115:J118"/>
    <mergeCell ref="J120:J123"/>
    <mergeCell ref="J124:J127"/>
    <mergeCell ref="K2:K3"/>
    <mergeCell ref="K5:K6"/>
    <mergeCell ref="K13:K15"/>
    <mergeCell ref="K18:K20"/>
    <mergeCell ref="K23:K25"/>
    <mergeCell ref="K32:K34"/>
    <mergeCell ref="K37:K39"/>
    <mergeCell ref="K42:K43"/>
    <mergeCell ref="K47:K48"/>
    <mergeCell ref="K52:K54"/>
    <mergeCell ref="K57:K59"/>
    <mergeCell ref="K62:K64"/>
    <mergeCell ref="K67:K69"/>
    <mergeCell ref="K72:K74"/>
    <mergeCell ref="K77:K79"/>
    <mergeCell ref="K82:K84"/>
    <mergeCell ref="K88:K89"/>
    <mergeCell ref="K92:K94"/>
    <mergeCell ref="K97:K99"/>
    <mergeCell ref="K102:K103"/>
    <mergeCell ref="K107:K108"/>
    <mergeCell ref="K111:K113"/>
    <mergeCell ref="K116:K118"/>
    <mergeCell ref="K121:K123"/>
    <mergeCell ref="K125:K127"/>
    <mergeCell ref="L2:L3"/>
    <mergeCell ref="L4:L6"/>
    <mergeCell ref="L12:L15"/>
    <mergeCell ref="L17:L20"/>
    <mergeCell ref="L22:L25"/>
    <mergeCell ref="L31:L34"/>
    <mergeCell ref="L36:L39"/>
    <mergeCell ref="L41:L43"/>
    <mergeCell ref="L46:L48"/>
    <mergeCell ref="L51:L54"/>
    <mergeCell ref="L56:L59"/>
    <mergeCell ref="L61:L64"/>
    <mergeCell ref="L66:L69"/>
    <mergeCell ref="L71:L74"/>
    <mergeCell ref="L76:L79"/>
    <mergeCell ref="L81:L84"/>
    <mergeCell ref="L87:L89"/>
    <mergeCell ref="L91:L94"/>
    <mergeCell ref="L96:L99"/>
    <mergeCell ref="L101:L103"/>
    <mergeCell ref="L106:L108"/>
    <mergeCell ref="L110:L113"/>
    <mergeCell ref="L115:L118"/>
    <mergeCell ref="L120:L123"/>
    <mergeCell ref="L124:L127"/>
    <mergeCell ref="M2:M3"/>
    <mergeCell ref="M5:M6"/>
    <mergeCell ref="M13:M15"/>
    <mergeCell ref="M18:M20"/>
    <mergeCell ref="M23:M25"/>
    <mergeCell ref="M32:M34"/>
    <mergeCell ref="M37:M39"/>
    <mergeCell ref="M42:M43"/>
    <mergeCell ref="M47:M48"/>
    <mergeCell ref="M52:M54"/>
    <mergeCell ref="M57:M59"/>
    <mergeCell ref="M62:M64"/>
    <mergeCell ref="M67:M69"/>
    <mergeCell ref="M72:M74"/>
    <mergeCell ref="M77:M79"/>
    <mergeCell ref="M82:M84"/>
    <mergeCell ref="M88:M89"/>
    <mergeCell ref="M92:M94"/>
    <mergeCell ref="M97:M99"/>
    <mergeCell ref="M102:M103"/>
    <mergeCell ref="M107:M108"/>
    <mergeCell ref="M111:M113"/>
    <mergeCell ref="M116:M118"/>
    <mergeCell ref="M121:M123"/>
    <mergeCell ref="M125:M127"/>
    <mergeCell ref="N2:N3"/>
    <mergeCell ref="N4:N6"/>
    <mergeCell ref="N12:N15"/>
    <mergeCell ref="N17:N20"/>
    <mergeCell ref="N22:N25"/>
    <mergeCell ref="N31:N34"/>
    <mergeCell ref="N36:N39"/>
    <mergeCell ref="N41:N43"/>
    <mergeCell ref="N46:N48"/>
    <mergeCell ref="N51:N54"/>
    <mergeCell ref="N56:N59"/>
    <mergeCell ref="N61:N64"/>
    <mergeCell ref="N66:N69"/>
    <mergeCell ref="N71:N74"/>
    <mergeCell ref="N76:N79"/>
    <mergeCell ref="N81:N84"/>
    <mergeCell ref="N87:N89"/>
    <mergeCell ref="N91:N94"/>
    <mergeCell ref="N96:N99"/>
    <mergeCell ref="N101:N103"/>
    <mergeCell ref="N106:N108"/>
    <mergeCell ref="N110:N113"/>
    <mergeCell ref="N115:N118"/>
    <mergeCell ref="N120:N123"/>
    <mergeCell ref="N124:N127"/>
    <mergeCell ref="O2:O3"/>
    <mergeCell ref="O5:O6"/>
    <mergeCell ref="O13:O15"/>
    <mergeCell ref="O18:O20"/>
    <mergeCell ref="O23:O25"/>
    <mergeCell ref="O32:O34"/>
    <mergeCell ref="O37:O39"/>
    <mergeCell ref="O42:O43"/>
    <mergeCell ref="O47:O48"/>
    <mergeCell ref="O52:O54"/>
    <mergeCell ref="O57:O59"/>
    <mergeCell ref="O62:O64"/>
    <mergeCell ref="O67:O69"/>
    <mergeCell ref="O72:O74"/>
    <mergeCell ref="O77:O79"/>
    <mergeCell ref="O82:O84"/>
    <mergeCell ref="O88:O89"/>
    <mergeCell ref="O92:O94"/>
    <mergeCell ref="O97:O99"/>
    <mergeCell ref="O102:O103"/>
    <mergeCell ref="O107:O108"/>
    <mergeCell ref="O111:O113"/>
    <mergeCell ref="O116:O118"/>
    <mergeCell ref="O121:O123"/>
    <mergeCell ref="O125:O127"/>
    <mergeCell ref="P2:P3"/>
    <mergeCell ref="P4:P6"/>
    <mergeCell ref="P12:P15"/>
    <mergeCell ref="P17:P20"/>
    <mergeCell ref="P22:P25"/>
    <mergeCell ref="P31:P34"/>
    <mergeCell ref="P36:P39"/>
    <mergeCell ref="P41:P43"/>
    <mergeCell ref="P46:P48"/>
    <mergeCell ref="P51:P54"/>
    <mergeCell ref="P56:P59"/>
    <mergeCell ref="P61:P64"/>
    <mergeCell ref="P66:P69"/>
    <mergeCell ref="P71:P74"/>
    <mergeCell ref="P76:P79"/>
    <mergeCell ref="P81:P84"/>
    <mergeCell ref="P87:P89"/>
    <mergeCell ref="P91:P94"/>
    <mergeCell ref="P96:P99"/>
    <mergeCell ref="P101:P103"/>
    <mergeCell ref="P106:P108"/>
    <mergeCell ref="P110:P113"/>
    <mergeCell ref="P115:P118"/>
    <mergeCell ref="P120:P123"/>
    <mergeCell ref="P124:P127"/>
    <mergeCell ref="Q8:Q34"/>
    <mergeCell ref="Q36:Q39"/>
    <mergeCell ref="Q42:Q43"/>
    <mergeCell ref="Q47:Q48"/>
    <mergeCell ref="Q52:Q54"/>
    <mergeCell ref="Q61:Q64"/>
    <mergeCell ref="Q66:Q69"/>
    <mergeCell ref="Q71:Q74"/>
    <mergeCell ref="R41:R43"/>
    <mergeCell ref="R46:R48"/>
    <mergeCell ref="R51:R54"/>
    <mergeCell ref="S41:S54"/>
    <mergeCell ref="C2:E3"/>
    <mergeCell ref="J8:P10"/>
    <mergeCell ref="J27:P29"/>
  </mergeCells>
  <hyperlinks>
    <hyperlink ref="L4" r:id="rId1" display="https://detail.tmall.com/item.htm?id=796906176537&amp;last_time=1763358043&amp;mi_id=0000tao4H4a6uP1yay8ZRbGpxQSkLdyJLE5bUH1r-KB3BFM&amp;scm=1007.13982.82927.0&amp;spm=tbpc.mytb_footmark.item.goods&amp;upStreamPrice=3080"/>
    <hyperlink ref="L12" r:id="rId1" display="https://detail.tmall.com/item.htm?id=816611195057&amp;mi_id=0000f3hH-j-6a3yld8r8YrYHfrymQxdNmKAPvDmqhs1Ta7o&amp;sku_properties=1627207%3A33361482491&amp;spm=a21xtw.29178619.0.0"/>
    <hyperlink ref="N12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4" r:id="rId3" display="https://detail.tmall.com/item.htm?id=806875245900&amp;last_time=1763090979&amp;mi_id=0000yuRy4X16Z6wS8AxCPS-e7rgHCI5Sg_JpnHCXwxRW4Gk&amp;scm=1007.13982.82927.0&amp;sku_properties=1627207%3A33001478542&amp;spm=tbpc.mytb_footmark.item.goods&amp;upStreamPrice=5190"/>
    <hyperlink ref="L31" r:id="rId1" display="https://detail.tmall.com/item.htm?id=816611195057&amp;mi_id=0000f3hH-j-6a3yld8r8YrYHfrymQxdNmKAPvDmqhs1Ta7o&amp;sku_properties=1627207%3A33361482491&amp;spm=a21xtw.29178619.0.0"/>
    <hyperlink ref="N31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L22" r:id="rId1" display="https://detail.tmall.com/item.htm?id=816611195057&amp;mi_id=0000f3hH-j-6a3yld8r8YrYHfrymQxdNmKAPvDmqhs1Ta7o&amp;sku_properties=1627207%3A33361482491&amp;spm=a21xtw.29178619.0.0"/>
    <hyperlink ref="N22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36" r:id="rId4" display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/>
    <hyperlink ref="L51" r:id="rId5" display="https://detail.tmall.com/item.htm?id=809860749271&amp;last_time=1763091314&amp;mi_id=0000eGQmLuXNEvxXjxjc4RfuQACR-O_W46KkFlcIvbV4pFE&amp;scm=1007.13982.82927.0&amp;spm=tbpc.mytb_footmark.item.goods&amp;upStreamPrice=4840" tooltip="https://detail.tmall.com/item.htm?id=809860749271&amp;last_time=1763091314&amp;mi_id=0000eGQmLuXNEvxXjxjc4RfuQACR-O_W46KkFlcIvbV4pFE&amp;scm=1007.13982.82927.0&amp;spm=tbpc.mytb_footmark.item.goods&amp;upStreamPrice=4840"/>
    <hyperlink ref="P51" r:id="rId6" display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ooltip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"/>
    <hyperlink ref="N51" r:id="rId7" display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/>
    <hyperlink ref="R51" r:id="rId8" display="https://detail.tmall.com/item.htm?id=797393318956&amp;mi_id=0000y1Xe5OfanubmC93Y3jvSi-JJ5Y-P6uAsRPDfkpRSR4Y&amp;spm=a21xtw.29178619.0.0&amp;skuId=5434749856451"/>
    <hyperlink ref="L110" r:id="rId9" display="https://detail.tmall.com/item.htm?ali_refid=a3_430673_1006%3A1687146107%3AH%3AzPVVtyeZHoLUSXBr%2F7ITjQ%3D%3D%3A2548fce522ef77887d06fb5ed19878b8&amp;ali_trackid=282_2548fce522ef77887d06fb5ed19878b8&amp;id=779208410893&amp;loginBonus=1&amp;mi_id=0000o2jfV1mMfSybrTZ2iQ5NDvCOugbN0pVRbFeWhUq_pzs&amp;mm_sceneid=1_0_5453097102_0&amp;priceTId=2150494517673247611881455e100d&amp;skuId=5719878080460&amp;spm=a21n57.sem.item.23&amp;utparam=%7B%22aplus_abtest%22%3A%22533469c26bd17209df34d5fd496a8687%22%7D&amp;xxc=ad_ztc" tooltip="https://detail.tmall.com/item.htm?ali_refid=a3_430673_1006%3A1687146107%3AH%3AzPVVtyeZHoLUSXBr%2F7ITjQ%3D%3D%3A2548fce522ef77887d06fb5ed19878b8&amp;ali_trackid=282_2548fce522ef77887d06fb5ed19878b8&amp;id=779208410893&amp;loginBonus=1&amp;mi_id=0000o2jfV1mMfSybrTZ2iQ5NDvC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3"/>
  <sheetViews>
    <sheetView zoomScale="115" zoomScaleNormal="115" topLeftCell="C115" workbookViewId="0">
      <selection activeCell="F110" sqref="F110:F112"/>
    </sheetView>
  </sheetViews>
  <sheetFormatPr defaultColWidth="8.89166666666667" defaultRowHeight="13.5"/>
  <cols>
    <col min="1" max="1" width="16" style="4" customWidth="1"/>
    <col min="2" max="2" width="10.6333333333333" style="5" customWidth="1"/>
    <col min="3" max="3" width="14.1166666666667" style="5" customWidth="1"/>
    <col min="4" max="5" width="8.89166666666667" style="6" customWidth="1"/>
    <col min="6" max="9" width="11.6666666666667" style="6" customWidth="1"/>
    <col min="10" max="10" width="16.825" style="7" customWidth="1"/>
    <col min="11" max="11" width="13.0083333333333" style="7" customWidth="1"/>
    <col min="12" max="12" width="13.0083333333333" style="8" customWidth="1"/>
    <col min="13" max="13" width="13.0083333333333" customWidth="1"/>
    <col min="14" max="14" width="13.0083333333333" style="8" customWidth="1"/>
    <col min="15" max="15" width="13.0083333333333" customWidth="1"/>
    <col min="16" max="16" width="13.0083333333333" style="8" customWidth="1"/>
    <col min="17" max="18" width="13.0083333333333" customWidth="1"/>
    <col min="19" max="19" width="13.4916666666667" customWidth="1"/>
  </cols>
  <sheetData>
    <row r="1" customFormat="1" ht="36" customHeight="1" spans="1:17">
      <c r="A1" s="9" t="s">
        <v>280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="166" customFormat="1" ht="38" customHeight="1" spans="1:17">
      <c r="A2" s="167" t="s">
        <v>281</v>
      </c>
      <c r="B2" s="168" t="s">
        <v>282</v>
      </c>
      <c r="C2" s="16" t="s">
        <v>283</v>
      </c>
      <c r="D2" s="13"/>
      <c r="E2" s="13"/>
      <c r="F2" s="169" t="s">
        <v>284</v>
      </c>
      <c r="G2" s="169" t="s">
        <v>285</v>
      </c>
      <c r="H2" s="169" t="s">
        <v>286</v>
      </c>
      <c r="I2" s="169" t="s">
        <v>287</v>
      </c>
      <c r="J2" s="12" t="s">
        <v>288</v>
      </c>
      <c r="K2" s="12" t="s">
        <v>289</v>
      </c>
      <c r="L2" s="13" t="s">
        <v>290</v>
      </c>
      <c r="M2" s="13" t="s">
        <v>289</v>
      </c>
      <c r="N2" s="170" t="s">
        <v>290</v>
      </c>
      <c r="O2" s="170" t="s">
        <v>289</v>
      </c>
      <c r="P2" s="170" t="s">
        <v>290</v>
      </c>
    </row>
    <row r="3" s="166" customFormat="1" ht="13" customHeight="1" spans="1:17">
      <c r="A3" s="171"/>
      <c r="B3" s="172"/>
      <c r="C3" s="16"/>
      <c r="D3" s="13"/>
      <c r="E3" s="13"/>
      <c r="F3" s="173" t="s">
        <v>291</v>
      </c>
      <c r="G3" s="173"/>
      <c r="H3" s="173"/>
      <c r="I3" s="173"/>
      <c r="J3" s="12"/>
      <c r="K3" s="12"/>
      <c r="L3" s="13"/>
      <c r="M3" s="13"/>
      <c r="N3" s="174"/>
      <c r="O3" s="174"/>
      <c r="P3" s="174"/>
    </row>
    <row r="4" customFormat="1" ht="64" customHeight="1" spans="1:17">
      <c r="A4" s="17" t="s">
        <v>292</v>
      </c>
      <c r="B4" s="175" t="s">
        <v>293</v>
      </c>
      <c r="C4" s="19" t="s">
        <v>294</v>
      </c>
      <c r="D4" s="20" t="s">
        <v>295</v>
      </c>
      <c r="E4" s="21" t="s">
        <v>140</v>
      </c>
      <c r="F4" s="22"/>
      <c r="G4" s="22"/>
      <c r="H4" s="23"/>
      <c r="I4" s="24"/>
      <c r="J4" s="25" t="s">
        <v>296</v>
      </c>
      <c r="K4" s="26" t="str">
        <f>_xlfn.DISPIMG("ID_5ADF9DBC20D145C2939B7455932ED417",1)</f>
        <v>=DISPIMG("ID_5ADF9DBC20D145C2939B7455932ED417",1)</v>
      </c>
      <c r="L4" s="27" t="s">
        <v>297</v>
      </c>
      <c r="M4" s="21" t="str">
        <f>_xlfn.DISPIMG("ID_3DD3465D01CF44A18F91E7F30C14C9C4",1)</f>
        <v>=DISPIMG("ID_3DD3465D01CF44A18F91E7F30C14C9C4",1)</v>
      </c>
      <c r="N4" s="27" t="s">
        <v>298</v>
      </c>
      <c r="O4" s="21"/>
      <c r="P4" s="27"/>
    </row>
    <row r="5" customFormat="1" ht="20" customHeight="1" spans="1:17">
      <c r="A5" s="17"/>
      <c r="B5" s="176"/>
      <c r="C5" s="28"/>
      <c r="D5" s="29"/>
      <c r="E5" s="21" t="s">
        <v>39</v>
      </c>
      <c r="F5" s="24"/>
      <c r="G5" s="24"/>
      <c r="H5" s="24"/>
      <c r="I5" s="30"/>
      <c r="J5" s="31"/>
      <c r="K5" s="32" t="s">
        <v>299</v>
      </c>
      <c r="L5" s="33"/>
      <c r="M5" s="32" t="s">
        <v>300</v>
      </c>
      <c r="N5" s="33"/>
      <c r="O5" s="32"/>
      <c r="P5" s="33"/>
    </row>
    <row r="6" customFormat="1" ht="20" customHeight="1" spans="1:17">
      <c r="A6" s="17"/>
      <c r="B6" s="176"/>
      <c r="C6" s="28"/>
      <c r="D6" s="29"/>
      <c r="E6" s="21" t="s">
        <v>147</v>
      </c>
      <c r="F6" s="24"/>
      <c r="G6" s="24"/>
      <c r="H6" s="24"/>
      <c r="I6" s="24"/>
      <c r="J6" s="31"/>
      <c r="K6" s="34"/>
      <c r="L6" s="33"/>
      <c r="M6" s="34"/>
      <c r="N6" s="33"/>
      <c r="O6" s="34"/>
      <c r="P6" s="33"/>
    </row>
    <row r="7" s="2" customFormat="1" ht="9" customHeight="1" spans="1:17">
      <c r="A7" s="17"/>
      <c r="B7" s="176"/>
      <c r="C7" s="35"/>
      <c r="D7" s="36"/>
      <c r="E7" s="37"/>
      <c r="F7" s="37"/>
      <c r="G7" s="37"/>
      <c r="H7" s="38"/>
      <c r="I7" s="37"/>
      <c r="J7" s="39"/>
      <c r="K7" s="40"/>
      <c r="L7" s="41"/>
      <c r="M7" s="40"/>
      <c r="N7" s="41"/>
      <c r="O7" s="40"/>
      <c r="P7" s="42"/>
      <c r="Q7" s="43"/>
    </row>
    <row r="8" customFormat="1" ht="64" customHeight="1" spans="1:17">
      <c r="A8" s="17"/>
      <c r="B8" s="176"/>
      <c r="C8" s="19" t="s">
        <v>301</v>
      </c>
      <c r="D8" s="20" t="s">
        <v>302</v>
      </c>
      <c r="E8" s="21" t="s">
        <v>140</v>
      </c>
      <c r="F8" s="44" t="str">
        <f>_xlfn.DISPIMG("ID_FA6E090C009548DE80A2B09AA82C6452",1)</f>
        <v>=DISPIMG("ID_FA6E090C009548DE80A2B09AA82C6452",1)</v>
      </c>
      <c r="G8" s="44" t="str">
        <f>_xlfn.DISPIMG("ID_E100B39D3C26472E81B0CB608C2B5B9E",1)</f>
        <v>=DISPIMG("ID_E100B39D3C26472E81B0CB608C2B5B9E",1)</v>
      </c>
      <c r="H8" t="str">
        <f>_xlfn.DISPIMG("ID_EC5C506399134A4183DC8E6868C87485",1)</f>
        <v>=DISPIMG("ID_EC5C506399134A4183DC8E6868C87485",1)</v>
      </c>
      <c r="I8" s="21" t="str">
        <f>_xlfn.DISPIMG("ID_02B1AA528AAB45F7BBB5C7CC7CDCCB95",1)</f>
        <v>=DISPIMG("ID_02B1AA528AAB45F7BBB5C7CC7CDCCB95",1)</v>
      </c>
      <c r="J8" s="45"/>
      <c r="K8" s="46"/>
      <c r="L8" s="46"/>
      <c r="M8" s="46"/>
      <c r="N8" s="46"/>
      <c r="O8" s="46"/>
      <c r="P8" s="46"/>
      <c r="Q8" s="47" t="s">
        <v>303</v>
      </c>
    </row>
    <row r="9" customFormat="1" ht="20" customHeight="1" spans="1:17">
      <c r="A9" s="17"/>
      <c r="B9" s="176"/>
      <c r="C9" s="28"/>
      <c r="D9" s="29"/>
      <c r="E9" s="21" t="s">
        <v>39</v>
      </c>
      <c r="F9" s="21" t="s">
        <v>90</v>
      </c>
      <c r="G9" s="21" t="s">
        <v>90</v>
      </c>
      <c r="H9" s="21" t="s">
        <v>90</v>
      </c>
      <c r="I9" s="48">
        <v>9825172564</v>
      </c>
      <c r="J9" s="49"/>
      <c r="K9" s="50"/>
      <c r="L9" s="50"/>
      <c r="M9" s="50"/>
      <c r="N9" s="50"/>
      <c r="O9" s="50"/>
      <c r="P9" s="51"/>
      <c r="Q9" s="47"/>
    </row>
    <row r="10" customFormat="1" ht="20" customHeight="1" spans="1:17">
      <c r="A10" s="17"/>
      <c r="B10" s="176"/>
      <c r="C10" s="28"/>
      <c r="D10" s="29"/>
      <c r="E10" s="21" t="s">
        <v>147</v>
      </c>
      <c r="F10" s="177" t="s">
        <v>199</v>
      </c>
      <c r="G10" s="178"/>
      <c r="H10" s="179"/>
      <c r="I10" s="181" t="s">
        <v>154</v>
      </c>
      <c r="J10" s="56"/>
      <c r="K10" s="57"/>
      <c r="L10" s="57"/>
      <c r="M10" s="57"/>
      <c r="N10" s="57"/>
      <c r="O10" s="57"/>
      <c r="P10" s="57"/>
      <c r="Q10" s="47"/>
    </row>
    <row r="11" s="2" customFormat="1" ht="9" customHeight="1" spans="1:17">
      <c r="A11" s="17"/>
      <c r="B11" s="176"/>
      <c r="C11" s="28"/>
      <c r="D11" s="36"/>
      <c r="E11" s="37"/>
      <c r="F11" s="37"/>
      <c r="G11" s="37"/>
      <c r="H11" s="38"/>
      <c r="I11" s="37"/>
      <c r="J11" s="39"/>
      <c r="K11" s="40"/>
      <c r="L11" s="41"/>
      <c r="M11" s="40"/>
      <c r="N11" s="41"/>
      <c r="O11" s="40"/>
      <c r="P11" s="42"/>
      <c r="Q11" s="75"/>
    </row>
    <row r="12" customFormat="1" ht="64" customHeight="1" spans="1:17">
      <c r="A12" s="17"/>
      <c r="B12" s="176"/>
      <c r="C12" s="28"/>
      <c r="D12" s="20" t="s">
        <v>304</v>
      </c>
      <c r="E12" s="21" t="s">
        <v>140</v>
      </c>
      <c r="F12" s="44" t="str">
        <f>_xlfn.DISPIMG("ID_7C322AB96C944C80B1F9B98562FD1DB3",1)</f>
        <v>=DISPIMG("ID_7C322AB96C944C80B1F9B98562FD1DB3",1)</v>
      </c>
      <c r="G12" s="44" t="str">
        <f>_xlfn.DISPIMG("ID_6703E36CE94D495E962FA29B67E59DDA",1)</f>
        <v>=DISPIMG("ID_6703E36CE94D495E962FA29B67E59DDA",1)</v>
      </c>
      <c r="H12" t="str">
        <f>_xlfn.DISPIMG("ID_4C06C57E93CC4048AF39525E4A213E14",1)</f>
        <v>=DISPIMG("ID_4C06C57E93CC4048AF39525E4A213E14",1)</v>
      </c>
      <c r="I12" s="44" t="str">
        <f>_xlfn.DISPIMG("ID_6DD8FB91A03A4E00BB1190DCEE4175B7",1)</f>
        <v>=DISPIMG("ID_6DD8FB91A03A4E00BB1190DCEE4175B7",1)</v>
      </c>
      <c r="J12" s="31" t="s">
        <v>305</v>
      </c>
      <c r="K12" s="58" t="str">
        <f>_xlfn.DISPIMG("ID_24D991CAA2924AA48C3D49CE952050BC",1)</f>
        <v>=DISPIMG("ID_24D991CAA2924AA48C3D49CE952050BC",1)</v>
      </c>
      <c r="L12" s="59" t="s">
        <v>306</v>
      </c>
      <c r="M12" s="58" t="str">
        <f>_xlfn.DISPIMG("ID_8E92609EF82F4844A1E0827CD8F0A2F2",1)</f>
        <v>=DISPIMG("ID_8E92609EF82F4844A1E0827CD8F0A2F2",1)</v>
      </c>
      <c r="N12" s="60" t="s">
        <v>307</v>
      </c>
      <c r="O12" s="58"/>
      <c r="P12" s="61"/>
      <c r="Q12" s="47"/>
    </row>
    <row r="13" customFormat="1" ht="20" customHeight="1" spans="1:17">
      <c r="A13" s="17"/>
      <c r="B13" s="176"/>
      <c r="C13" s="28"/>
      <c r="D13" s="29"/>
      <c r="E13" s="21" t="s">
        <v>39</v>
      </c>
      <c r="F13" s="21" t="s">
        <v>144</v>
      </c>
      <c r="G13" s="21" t="s">
        <v>74</v>
      </c>
      <c r="H13" s="21" t="s">
        <v>142</v>
      </c>
      <c r="I13" s="62" t="s">
        <v>145</v>
      </c>
      <c r="J13" s="31"/>
      <c r="K13" s="63" t="s">
        <v>308</v>
      </c>
      <c r="L13" s="33"/>
      <c r="M13" s="63" t="s">
        <v>309</v>
      </c>
      <c r="N13" s="64"/>
      <c r="O13" s="63"/>
      <c r="P13" s="65"/>
      <c r="Q13" s="47"/>
    </row>
    <row r="14" customFormat="1" ht="20" customHeight="1" spans="1:17">
      <c r="A14" s="17"/>
      <c r="B14" s="176"/>
      <c r="C14" s="28"/>
      <c r="D14" s="29"/>
      <c r="E14" s="21" t="s">
        <v>147</v>
      </c>
      <c r="F14" s="55" t="s">
        <v>372</v>
      </c>
      <c r="G14" s="181" t="s">
        <v>175</v>
      </c>
      <c r="H14" s="55">
        <v>0</v>
      </c>
      <c r="I14" s="55" t="s">
        <v>177</v>
      </c>
      <c r="J14" s="31"/>
      <c r="K14" s="66"/>
      <c r="L14" s="33"/>
      <c r="M14" s="66"/>
      <c r="N14" s="64"/>
      <c r="O14" s="66"/>
      <c r="P14" s="65"/>
      <c r="Q14" s="47"/>
    </row>
    <row r="15" customFormat="1" ht="36" customHeight="1" spans="1:17">
      <c r="A15" s="17"/>
      <c r="B15" s="176"/>
      <c r="C15" s="28"/>
      <c r="D15" s="58"/>
      <c r="E15" s="21" t="s">
        <v>311</v>
      </c>
      <c r="F15" s="62" t="s">
        <v>312</v>
      </c>
      <c r="G15" s="55" t="s">
        <v>313</v>
      </c>
      <c r="H15" s="62" t="s">
        <v>314</v>
      </c>
      <c r="I15" s="55" t="s">
        <v>315</v>
      </c>
      <c r="J15" s="68"/>
      <c r="K15" s="69"/>
      <c r="L15" s="33"/>
      <c r="M15" s="69"/>
      <c r="N15" s="70"/>
      <c r="O15" s="69"/>
      <c r="P15" s="71"/>
      <c r="Q15" s="47"/>
    </row>
    <row r="16" s="2" customFormat="1" ht="9" customHeight="1" spans="1:17">
      <c r="A16" s="17"/>
      <c r="B16" s="176"/>
      <c r="C16" s="28"/>
      <c r="D16" s="36"/>
      <c r="E16" s="37"/>
      <c r="F16" s="37"/>
      <c r="G16" s="37"/>
      <c r="H16" s="38"/>
      <c r="I16" s="37"/>
      <c r="J16" s="39"/>
      <c r="K16" s="40"/>
      <c r="L16" s="41"/>
      <c r="M16" s="40"/>
      <c r="N16" s="125"/>
      <c r="O16" s="40"/>
      <c r="P16" s="221"/>
      <c r="Q16" s="47"/>
    </row>
    <row r="17" customFormat="1" ht="64" customHeight="1" spans="1:17">
      <c r="A17" s="17"/>
      <c r="B17" s="176"/>
      <c r="C17" s="28"/>
      <c r="D17" s="20" t="s">
        <v>316</v>
      </c>
      <c r="E17" s="21" t="s">
        <v>140</v>
      </c>
      <c r="F17" s="44"/>
      <c r="G17" s="44"/>
      <c r="H17" s="222" t="str">
        <f>_xlfn.DISPIMG("ID_F26B04DAB1A748059B44FCFC037699DB",1)</f>
        <v>=DISPIMG("ID_F26B04DAB1A748059B44FCFC037699DB",1)</v>
      </c>
      <c r="I17" s="44"/>
      <c r="J17" s="31"/>
      <c r="K17" s="58"/>
      <c r="L17" s="59"/>
      <c r="M17" s="58"/>
      <c r="N17" s="60"/>
      <c r="O17" s="58"/>
      <c r="P17" s="61"/>
      <c r="Q17" s="47"/>
    </row>
    <row r="18" customFormat="1" ht="20" customHeight="1" spans="1:17">
      <c r="A18" s="17"/>
      <c r="B18" s="176"/>
      <c r="C18" s="28"/>
      <c r="D18" s="29"/>
      <c r="E18" s="21" t="s">
        <v>39</v>
      </c>
      <c r="F18" s="21"/>
      <c r="G18" s="21"/>
      <c r="H18" s="21" t="s">
        <v>317</v>
      </c>
      <c r="I18" s="62"/>
      <c r="J18" s="31"/>
      <c r="K18" s="63"/>
      <c r="L18" s="33"/>
      <c r="M18" s="63"/>
      <c r="N18" s="64"/>
      <c r="O18" s="63"/>
      <c r="P18" s="65"/>
      <c r="Q18" s="47"/>
    </row>
    <row r="19" customFormat="1" ht="20" customHeight="1" spans="1:17">
      <c r="A19" s="17"/>
      <c r="B19" s="176"/>
      <c r="C19" s="28"/>
      <c r="D19" s="29"/>
      <c r="E19" s="21" t="s">
        <v>147</v>
      </c>
      <c r="F19" s="55"/>
      <c r="G19" s="181"/>
      <c r="H19" s="55"/>
      <c r="I19" s="55"/>
      <c r="J19" s="31"/>
      <c r="K19" s="66"/>
      <c r="L19" s="33"/>
      <c r="M19" s="66"/>
      <c r="N19" s="64"/>
      <c r="O19" s="66"/>
      <c r="P19" s="65"/>
      <c r="Q19" s="47"/>
    </row>
    <row r="20" customFormat="1" ht="36" customHeight="1" spans="1:17">
      <c r="A20" s="17"/>
      <c r="B20" s="176"/>
      <c r="C20" s="67"/>
      <c r="D20" s="58"/>
      <c r="E20" s="21" t="s">
        <v>311</v>
      </c>
      <c r="F20" s="62"/>
      <c r="G20" s="55"/>
      <c r="H20" s="62" t="s">
        <v>373</v>
      </c>
      <c r="I20" s="55"/>
      <c r="J20" s="68"/>
      <c r="K20" s="69"/>
      <c r="L20" s="33"/>
      <c r="M20" s="69"/>
      <c r="N20" s="70"/>
      <c r="O20" s="69"/>
      <c r="P20" s="71"/>
      <c r="Q20" s="47"/>
    </row>
    <row r="21" s="2" customFormat="1" ht="9" customHeight="1" spans="1:17">
      <c r="A21" s="17"/>
      <c r="B21" s="176"/>
      <c r="C21" s="35"/>
      <c r="D21" s="36"/>
      <c r="E21" s="37"/>
      <c r="F21" s="37"/>
      <c r="G21" s="37"/>
      <c r="H21" s="38"/>
      <c r="I21" s="37"/>
      <c r="J21" s="39"/>
      <c r="K21" s="40"/>
      <c r="L21" s="41"/>
      <c r="M21" s="40"/>
      <c r="N21" s="41"/>
      <c r="O21" s="40"/>
      <c r="P21" s="42"/>
      <c r="Q21" s="47"/>
    </row>
    <row r="22" customFormat="1" ht="64" customHeight="1" spans="1:17">
      <c r="A22" s="17"/>
      <c r="B22" s="176"/>
      <c r="C22" s="19" t="s">
        <v>319</v>
      </c>
      <c r="D22" s="20" t="s">
        <v>302</v>
      </c>
      <c r="E22" s="21" t="s">
        <v>140</v>
      </c>
      <c r="F22" s="72" t="str">
        <f>_xlfn.DISPIMG("ID_F34369943DBA4BBB89BB72E1C166F4E4",1)</f>
        <v>=DISPIMG("ID_F34369943DBA4BBB89BB72E1C166F4E4",1)</v>
      </c>
      <c r="G22" s="44" t="str">
        <f>_xlfn.DISPIMG("ID_982C97D873ED457CB740AA66736D5711",1)</f>
        <v>=DISPIMG("ID_982C97D873ED457CB740AA66736D5711",1)</v>
      </c>
      <c r="H22" s="21" t="str">
        <f>_xlfn.DISPIMG("ID_C1DCDC2CDE584BF0895178D77A887D7D",1)</f>
        <v>=DISPIMG("ID_C1DCDC2CDE584BF0895178D77A887D7D",1)</v>
      </c>
      <c r="I22" s="24"/>
      <c r="J22" s="31" t="s">
        <v>305</v>
      </c>
      <c r="K22" s="58" t="str">
        <f>_xlfn.DISPIMG("ID_24D991CAA2924AA48C3D49CE952050BC",1)</f>
        <v>=DISPIMG("ID_24D991CAA2924AA48C3D49CE952050BC",1)</v>
      </c>
      <c r="L22" s="59" t="s">
        <v>306</v>
      </c>
      <c r="M22" s="58" t="str">
        <f>_xlfn.DISPIMG("ID_8E92609EF82F4844A1E0827CD8F0A2F2",1)</f>
        <v>=DISPIMG("ID_8E92609EF82F4844A1E0827CD8F0A2F2",1)</v>
      </c>
      <c r="N22" s="60" t="s">
        <v>307</v>
      </c>
      <c r="O22" s="58"/>
      <c r="P22" s="61"/>
      <c r="Q22" s="47"/>
    </row>
    <row r="23" customFormat="1" ht="20" customHeight="1" spans="1:17">
      <c r="A23" s="17"/>
      <c r="B23" s="176"/>
      <c r="C23" s="28"/>
      <c r="D23" s="29"/>
      <c r="E23" s="21" t="s">
        <v>39</v>
      </c>
      <c r="F23" s="21" t="s">
        <v>190</v>
      </c>
      <c r="G23" s="375" t="s">
        <v>104</v>
      </c>
      <c r="H23" s="21" t="s">
        <v>191</v>
      </c>
      <c r="I23" s="30"/>
      <c r="J23" s="31"/>
      <c r="K23" s="63" t="s">
        <v>308</v>
      </c>
      <c r="L23" s="33"/>
      <c r="M23" s="63" t="s">
        <v>309</v>
      </c>
      <c r="N23" s="64"/>
      <c r="O23" s="63"/>
      <c r="P23" s="65"/>
      <c r="Q23" s="47"/>
    </row>
    <row r="24" customFormat="1" ht="20" customHeight="1" spans="1:17">
      <c r="A24" s="17"/>
      <c r="B24" s="176"/>
      <c r="C24" s="28"/>
      <c r="D24" s="29"/>
      <c r="E24" s="21" t="s">
        <v>147</v>
      </c>
      <c r="F24" s="55"/>
      <c r="G24" s="180" t="s">
        <v>229</v>
      </c>
      <c r="H24" s="55" t="s">
        <v>200</v>
      </c>
      <c r="I24" s="24"/>
      <c r="J24" s="31"/>
      <c r="K24" s="66"/>
      <c r="L24" s="33"/>
      <c r="M24" s="66"/>
      <c r="N24" s="64"/>
      <c r="O24" s="66"/>
      <c r="P24" s="65"/>
      <c r="Q24" s="47"/>
    </row>
    <row r="25" customFormat="1" ht="36" customHeight="1" spans="1:17">
      <c r="A25" s="17"/>
      <c r="B25" s="176"/>
      <c r="C25" s="67"/>
      <c r="D25" s="58"/>
      <c r="E25" s="21" t="s">
        <v>311</v>
      </c>
      <c r="F25" s="62" t="s">
        <v>320</v>
      </c>
      <c r="G25" s="62" t="s">
        <v>321</v>
      </c>
      <c r="H25" s="62" t="s">
        <v>314</v>
      </c>
      <c r="I25" s="24"/>
      <c r="J25" s="68"/>
      <c r="K25" s="69"/>
      <c r="L25" s="33"/>
      <c r="M25" s="69"/>
      <c r="N25" s="70"/>
      <c r="O25" s="69"/>
      <c r="P25" s="71"/>
      <c r="Q25" s="47"/>
    </row>
    <row r="26" s="2" customFormat="1" ht="9" customHeight="1" spans="1:17">
      <c r="A26" s="17"/>
      <c r="B26" s="176"/>
      <c r="C26" s="35"/>
      <c r="D26" s="36"/>
      <c r="E26" s="37"/>
      <c r="F26" s="37"/>
      <c r="G26" s="37"/>
      <c r="H26" s="38"/>
      <c r="I26" s="37"/>
      <c r="J26" s="39"/>
      <c r="K26" s="40"/>
      <c r="L26" s="41"/>
      <c r="M26" s="40"/>
      <c r="N26" s="41"/>
      <c r="O26" s="40"/>
      <c r="P26" s="42"/>
      <c r="Q26" s="47"/>
    </row>
    <row r="27" customFormat="1" ht="64" customHeight="1" spans="1:17">
      <c r="A27" s="17"/>
      <c r="B27" s="176"/>
      <c r="C27" s="19" t="s">
        <v>322</v>
      </c>
      <c r="D27" s="20" t="s">
        <v>302</v>
      </c>
      <c r="E27" s="21" t="s">
        <v>140</v>
      </c>
      <c r="F27" s="44" t="str">
        <f>_xlfn.DISPIMG("ID_F8108630DD3E4EBE88A3B42963404464",1)</f>
        <v>=DISPIMG("ID_F8108630DD3E4EBE88A3B42963404464",1)</v>
      </c>
      <c r="G27" s="21" t="str">
        <f>_xlfn.DISPIMG("ID_13A7C8EA19D443A2B514BBE651E2C680",1)</f>
        <v>=DISPIMG("ID_13A7C8EA19D443A2B514BBE651E2C680",1)</v>
      </c>
      <c r="H27" s="21" t="str">
        <f>_xlfn.DISPIMG("ID_790950F495FC4B9A855205E862245F89",1)</f>
        <v>=DISPIMG("ID_790950F495FC4B9A855205E862245F89",1)</v>
      </c>
      <c r="I27" s="21"/>
      <c r="J27" s="45"/>
      <c r="K27" s="46"/>
      <c r="L27" s="46"/>
      <c r="M27" s="46"/>
      <c r="N27" s="46"/>
      <c r="O27" s="46"/>
      <c r="P27" s="46"/>
      <c r="Q27" s="47"/>
    </row>
    <row r="28" customFormat="1" ht="20" customHeight="1" spans="1:17">
      <c r="A28" s="17"/>
      <c r="B28" s="176"/>
      <c r="C28" s="28"/>
      <c r="D28" s="29"/>
      <c r="E28" s="21" t="s">
        <v>39</v>
      </c>
      <c r="F28" s="21" t="s">
        <v>223</v>
      </c>
      <c r="G28" s="21" t="s">
        <v>223</v>
      </c>
      <c r="H28" s="21" t="s">
        <v>223</v>
      </c>
      <c r="I28" s="21"/>
      <c r="J28" s="49"/>
      <c r="K28" s="50"/>
      <c r="L28" s="50"/>
      <c r="M28" s="50"/>
      <c r="N28" s="50"/>
      <c r="O28" s="50"/>
      <c r="P28" s="51"/>
      <c r="Q28" s="47"/>
    </row>
    <row r="29" customFormat="1" ht="20" customHeight="1" spans="1:17">
      <c r="A29" s="17"/>
      <c r="B29" s="176"/>
      <c r="C29" s="28"/>
      <c r="D29" s="29"/>
      <c r="E29" s="21" t="s">
        <v>147</v>
      </c>
      <c r="F29" s="52" t="s">
        <v>374</v>
      </c>
      <c r="G29" s="53"/>
      <c r="H29" s="54"/>
      <c r="I29" s="21"/>
      <c r="J29" s="49"/>
      <c r="K29" s="50"/>
      <c r="L29" s="50"/>
      <c r="M29" s="50"/>
      <c r="N29" s="50"/>
      <c r="O29" s="50"/>
      <c r="P29" s="51"/>
      <c r="Q29" s="47"/>
    </row>
    <row r="30" s="2" customFormat="1" ht="9" customHeight="1" spans="1:17">
      <c r="A30" s="17"/>
      <c r="B30" s="176"/>
      <c r="C30" s="35"/>
      <c r="D30" s="36"/>
      <c r="E30" s="37"/>
      <c r="F30" s="37"/>
      <c r="G30" s="37"/>
      <c r="H30" s="38"/>
      <c r="I30" s="37"/>
      <c r="J30" s="39"/>
      <c r="K30" s="40"/>
      <c r="L30" s="41"/>
      <c r="M30" s="40"/>
      <c r="N30" s="41"/>
      <c r="O30" s="40"/>
      <c r="P30" s="42"/>
      <c r="Q30" s="75"/>
    </row>
    <row r="31" customFormat="1" ht="64" customHeight="1" spans="1:17">
      <c r="A31" s="17"/>
      <c r="B31" s="176"/>
      <c r="C31" s="28"/>
      <c r="D31" s="20" t="s">
        <v>304</v>
      </c>
      <c r="E31" s="21" t="s">
        <v>140</v>
      </c>
      <c r="F31" s="24"/>
      <c r="G31" s="24"/>
      <c r="H31" s="24"/>
      <c r="I31" s="21" t="str">
        <f>_xlfn.DISPIMG("ID_CDD3FDB9965A41799CEB857875EFCEB5",1)</f>
        <v>=DISPIMG("ID_CDD3FDB9965A41799CEB857875EFCEB5",1)</v>
      </c>
      <c r="J31" s="25" t="s">
        <v>324</v>
      </c>
      <c r="K31" s="21" t="str">
        <f>_xlfn.DISPIMG("ID_24D991CAA2924AA48C3D49CE952050BC",1)</f>
        <v>=DISPIMG("ID_24D991CAA2924AA48C3D49CE952050BC",1)</v>
      </c>
      <c r="L31" s="33" t="s">
        <v>306</v>
      </c>
      <c r="M31" s="21" t="str">
        <f>_xlfn.DISPIMG("ID_8E92609EF82F4844A1E0827CD8F0A2F2",1)</f>
        <v>=DISPIMG("ID_8E92609EF82F4844A1E0827CD8F0A2F2",1)</v>
      </c>
      <c r="N31" s="73" t="s">
        <v>307</v>
      </c>
      <c r="O31" s="21"/>
      <c r="P31" s="74"/>
      <c r="Q31" s="47"/>
    </row>
    <row r="32" customFormat="1" ht="20" customHeight="1" spans="1:17">
      <c r="A32" s="17"/>
      <c r="B32" s="176"/>
      <c r="C32" s="28"/>
      <c r="D32" s="29"/>
      <c r="E32" s="21" t="s">
        <v>39</v>
      </c>
      <c r="F32" s="24"/>
      <c r="G32" s="24"/>
      <c r="H32" s="24"/>
      <c r="I32" s="62">
        <v>9825172565</v>
      </c>
      <c r="J32" s="31"/>
      <c r="K32" s="63" t="s">
        <v>308</v>
      </c>
      <c r="L32" s="33"/>
      <c r="M32" s="63" t="s">
        <v>309</v>
      </c>
      <c r="N32" s="64"/>
      <c r="O32" s="63"/>
      <c r="P32" s="65"/>
      <c r="Q32" s="47"/>
    </row>
    <row r="33" customFormat="1" ht="20" customHeight="1" spans="1:19">
      <c r="A33" s="17"/>
      <c r="B33" s="176"/>
      <c r="C33" s="28"/>
      <c r="D33" s="29"/>
      <c r="E33" s="21" t="s">
        <v>147</v>
      </c>
      <c r="F33" s="24"/>
      <c r="G33" s="24"/>
      <c r="H33" s="24"/>
      <c r="I33" s="55" t="s">
        <v>375</v>
      </c>
      <c r="J33" s="31"/>
      <c r="K33" s="66"/>
      <c r="L33" s="33"/>
      <c r="M33" s="66"/>
      <c r="N33" s="64"/>
      <c r="O33" s="66"/>
      <c r="P33" s="65"/>
      <c r="Q33" s="47"/>
    </row>
    <row r="34" customFormat="1" ht="36" customHeight="1" spans="1:19">
      <c r="A34" s="17"/>
      <c r="B34" s="176"/>
      <c r="C34" s="67"/>
      <c r="D34" s="58"/>
      <c r="E34" s="21" t="s">
        <v>311</v>
      </c>
      <c r="F34" s="24"/>
      <c r="G34" s="24"/>
      <c r="H34" s="24"/>
      <c r="I34" s="55" t="s">
        <v>315</v>
      </c>
      <c r="J34" s="68"/>
      <c r="K34" s="69"/>
      <c r="L34" s="33"/>
      <c r="M34" s="69"/>
      <c r="N34" s="70"/>
      <c r="O34" s="69"/>
      <c r="P34" s="71"/>
      <c r="Q34" s="47"/>
    </row>
    <row r="35" s="2" customFormat="1" ht="9" customHeight="1" spans="1:19">
      <c r="A35" s="17"/>
      <c r="B35" s="176"/>
      <c r="C35" s="35"/>
      <c r="D35" s="36"/>
      <c r="E35" s="37"/>
      <c r="F35" s="37"/>
      <c r="G35" s="37"/>
      <c r="H35" s="38"/>
      <c r="I35" s="37"/>
      <c r="J35" s="39"/>
      <c r="K35" s="40"/>
      <c r="L35" s="41"/>
      <c r="M35" s="40"/>
      <c r="N35" s="41"/>
      <c r="O35" s="40"/>
      <c r="P35" s="42"/>
      <c r="Q35" s="75"/>
    </row>
    <row r="36" customFormat="1" ht="64" customHeight="1" spans="1:19">
      <c r="A36" s="17"/>
      <c r="B36" s="176"/>
      <c r="C36" s="19" t="s">
        <v>326</v>
      </c>
      <c r="D36" s="20" t="s">
        <v>302</v>
      </c>
      <c r="E36" s="21" t="s">
        <v>140</v>
      </c>
      <c r="F36" s="182" t="str">
        <f>_xlfn.DISPIMG("ID_2945C316D7DF4A28BEE78A9A2E8721E7",1)</f>
        <v>=DISPIMG("ID_2945C316D7DF4A28BEE78A9A2E8721E7",1)</v>
      </c>
      <c r="G36" s="44"/>
      <c r="H36" s="183"/>
      <c r="I36" s="21"/>
      <c r="J36" s="184" t="s">
        <v>327</v>
      </c>
      <c r="K36" s="21" t="str">
        <f>_xlfn.DISPIMG("ID_7BDE424261F44BE1A02A5086A159B0EA",1)</f>
        <v>=DISPIMG("ID_7BDE424261F44BE1A02A5086A159B0EA",1)</v>
      </c>
      <c r="L36" s="128" t="s">
        <v>298</v>
      </c>
      <c r="M36" s="21" t="str">
        <f>_xlfn.DISPIMG("ID_B631EE74C24F484398A5C45A260A7A1B",1)</f>
        <v>=DISPIMG("ID_B631EE74C24F484398A5C45A260A7A1B",1)</v>
      </c>
      <c r="N36" s="129" t="s">
        <v>328</v>
      </c>
      <c r="O36" s="21"/>
      <c r="P36" s="129"/>
      <c r="Q36" s="185" t="s">
        <v>329</v>
      </c>
      <c r="R36" s="2"/>
      <c r="S36" s="2"/>
    </row>
    <row r="37" customFormat="1" ht="20" customHeight="1" spans="1:19">
      <c r="A37" s="17"/>
      <c r="B37" s="176"/>
      <c r="C37" s="28"/>
      <c r="D37" s="29"/>
      <c r="E37" s="21" t="s">
        <v>39</v>
      </c>
      <c r="F37" s="186" t="s">
        <v>143</v>
      </c>
      <c r="G37" s="21"/>
      <c r="H37" s="183"/>
      <c r="I37" s="48"/>
      <c r="J37" s="187"/>
      <c r="K37" s="188" t="s">
        <v>300</v>
      </c>
      <c r="L37" s="128"/>
      <c r="M37" s="20" t="s">
        <v>330</v>
      </c>
      <c r="N37" s="131"/>
      <c r="O37" s="20"/>
      <c r="P37" s="131"/>
      <c r="Q37" s="189"/>
      <c r="R37" s="2"/>
      <c r="S37" s="2"/>
    </row>
    <row r="38" customFormat="1" ht="20" customHeight="1" spans="1:19">
      <c r="A38" s="17"/>
      <c r="B38" s="176"/>
      <c r="C38" s="28"/>
      <c r="D38" s="29"/>
      <c r="E38" s="21" t="s">
        <v>147</v>
      </c>
      <c r="F38" s="190" t="s">
        <v>155</v>
      </c>
      <c r="G38" s="21"/>
      <c r="H38" s="21"/>
      <c r="I38" s="21"/>
      <c r="J38" s="187"/>
      <c r="K38" s="191"/>
      <c r="L38" s="128"/>
      <c r="M38" s="29"/>
      <c r="N38" s="131"/>
      <c r="O38" s="29"/>
      <c r="P38" s="131"/>
      <c r="Q38" s="189"/>
      <c r="R38" s="2"/>
      <c r="S38" s="2"/>
    </row>
    <row r="39" customFormat="1" ht="36" customHeight="1" spans="1:19">
      <c r="A39" s="17"/>
      <c r="B39" s="176"/>
      <c r="C39" s="67"/>
      <c r="D39" s="58"/>
      <c r="E39" s="21" t="s">
        <v>311</v>
      </c>
      <c r="F39" s="192" t="s">
        <v>331</v>
      </c>
      <c r="G39" s="21"/>
      <c r="H39" s="55"/>
      <c r="I39" s="21"/>
      <c r="J39" s="193"/>
      <c r="K39" s="194"/>
      <c r="L39" s="128"/>
      <c r="M39" s="58"/>
      <c r="N39" s="133"/>
      <c r="O39" s="58"/>
      <c r="P39" s="133"/>
      <c r="Q39" s="189"/>
      <c r="R39" s="2"/>
      <c r="S39" s="2"/>
    </row>
    <row r="40" s="2" customFormat="1" ht="9" customHeight="1" spans="1:19">
      <c r="A40" s="17"/>
      <c r="B40" s="100"/>
      <c r="C40" s="35"/>
      <c r="D40" s="36"/>
      <c r="E40" s="37"/>
      <c r="F40" s="37"/>
      <c r="G40" s="37"/>
      <c r="H40" s="38"/>
      <c r="I40" s="37"/>
      <c r="J40" s="39"/>
      <c r="K40" s="40"/>
      <c r="L40" s="41"/>
      <c r="M40" s="40"/>
      <c r="N40" s="41"/>
      <c r="O40" s="40"/>
      <c r="P40" s="41"/>
      <c r="Q40" s="195"/>
    </row>
    <row r="41" customFormat="1" ht="64" customHeight="1" spans="1:19">
      <c r="A41" s="17"/>
      <c r="B41" s="101" t="s">
        <v>332</v>
      </c>
      <c r="C41" s="19" t="s">
        <v>333</v>
      </c>
      <c r="D41" s="20" t="s">
        <v>302</v>
      </c>
      <c r="E41" s="21" t="s">
        <v>140</v>
      </c>
      <c r="F41" s="192" t="str">
        <f>_xlfn.DISPIMG("ID_2310E25DD5E041F2A2B0A0A5B8733527",1)</f>
        <v>=DISPIMG("ID_2310E25DD5E041F2A2B0A0A5B8733527",1)</v>
      </c>
      <c r="G41" s="44" t="str">
        <f>_xlfn.DISPIMG("ID_49E5CD0E8D034F89B902ADA79FADAE0B",1)</f>
        <v>=DISPIMG("ID_49E5CD0E8D034F89B902ADA79FADAE0B",1)</v>
      </c>
      <c r="H41" s="2" t="str">
        <f>_xlfn.DISPIMG("ID_74E30E14C4D2407FA5A3ECC7AD5849CB",1)</f>
        <v>=DISPIMG("ID_74E30E14C4D2407FA5A3ECC7AD5849CB",1)</v>
      </c>
      <c r="I41" s="21"/>
      <c r="J41" s="127"/>
      <c r="K41" s="21"/>
      <c r="L41" s="128"/>
      <c r="M41" s="21"/>
      <c r="N41" s="129"/>
      <c r="O41" s="21"/>
      <c r="P41" s="129"/>
      <c r="Q41" s="21"/>
      <c r="R41" s="128"/>
      <c r="S41" s="196"/>
    </row>
    <row r="42" customFormat="1" ht="20" customHeight="1" spans="1:19">
      <c r="A42" s="17"/>
      <c r="B42" s="101"/>
      <c r="C42" s="28"/>
      <c r="D42" s="29"/>
      <c r="E42" s="21" t="s">
        <v>39</v>
      </c>
      <c r="F42" s="192" t="s">
        <v>169</v>
      </c>
      <c r="G42" s="375" t="s">
        <v>105</v>
      </c>
      <c r="H42" s="21" t="s">
        <v>211</v>
      </c>
      <c r="I42" s="48"/>
      <c r="J42" s="130"/>
      <c r="K42" s="20"/>
      <c r="L42" s="128"/>
      <c r="M42" s="20"/>
      <c r="N42" s="131"/>
      <c r="O42" s="20"/>
      <c r="P42" s="131"/>
      <c r="Q42" s="20"/>
      <c r="R42" s="128"/>
      <c r="S42" s="196"/>
    </row>
    <row r="43" customFormat="1" ht="20" customHeight="1" spans="1:19">
      <c r="A43" s="17"/>
      <c r="B43" s="101"/>
      <c r="C43" s="28"/>
      <c r="D43" s="29"/>
      <c r="E43" s="21" t="s">
        <v>147</v>
      </c>
      <c r="F43" s="192" t="s">
        <v>178</v>
      </c>
      <c r="G43" s="223" t="s">
        <v>376</v>
      </c>
      <c r="H43" s="48">
        <v>0</v>
      </c>
      <c r="I43" s="21"/>
      <c r="J43" s="130"/>
      <c r="K43" s="29"/>
      <c r="L43" s="128"/>
      <c r="M43" s="29"/>
      <c r="N43" s="131"/>
      <c r="O43" s="29"/>
      <c r="P43" s="131"/>
      <c r="Q43" s="29"/>
      <c r="R43" s="128"/>
      <c r="S43" s="196"/>
    </row>
    <row r="44" customFormat="1" ht="36" customHeight="1" spans="1:19">
      <c r="A44" s="17"/>
      <c r="B44" s="101"/>
      <c r="C44" s="28"/>
      <c r="D44" s="58"/>
      <c r="E44" s="21" t="s">
        <v>311</v>
      </c>
      <c r="F44" s="186" t="s">
        <v>331</v>
      </c>
      <c r="G44" s="21"/>
      <c r="H44" s="62" t="s">
        <v>314</v>
      </c>
      <c r="I44" s="21"/>
      <c r="J44" s="193"/>
      <c r="K44" s="194"/>
      <c r="L44" s="128"/>
      <c r="M44" s="58"/>
      <c r="N44" s="133"/>
      <c r="O44" s="58"/>
      <c r="P44" s="133"/>
      <c r="Q44" s="189"/>
      <c r="R44" s="2"/>
      <c r="S44" s="2"/>
    </row>
    <row r="45" s="2" customFormat="1" ht="9" customHeight="1" spans="1:19">
      <c r="A45" s="17"/>
      <c r="B45" s="101"/>
      <c r="C45" s="28"/>
      <c r="D45" s="36"/>
      <c r="E45" s="37"/>
      <c r="F45" s="37"/>
      <c r="G45" s="37"/>
      <c r="H45" s="38"/>
      <c r="I45" s="37"/>
      <c r="J45" s="39"/>
      <c r="K45" s="40"/>
      <c r="L45" s="41"/>
      <c r="M45" s="40"/>
      <c r="N45" s="125"/>
      <c r="O45" s="40"/>
      <c r="P45" s="125"/>
      <c r="Q45" s="195"/>
      <c r="S45" s="196"/>
    </row>
    <row r="46" customFormat="1" ht="64" customHeight="1" spans="1:19">
      <c r="A46" s="17"/>
      <c r="B46" s="101"/>
      <c r="C46" s="19" t="s">
        <v>333</v>
      </c>
      <c r="D46" s="20" t="s">
        <v>302</v>
      </c>
      <c r="E46" s="21" t="s">
        <v>140</v>
      </c>
      <c r="F46" s="197" t="str">
        <f>_xlfn.DISPIMG("ID_05B077C895684BDAB2810C698A9D80BC",1)</f>
        <v>=DISPIMG("ID_05B077C895684BDAB2810C698A9D80BC",1)</v>
      </c>
      <c r="G46" s="21"/>
      <c r="H46" s="21"/>
      <c r="I46" s="21"/>
      <c r="J46" s="127"/>
      <c r="K46" s="21"/>
      <c r="L46" s="128"/>
      <c r="M46" s="21"/>
      <c r="N46" s="129"/>
      <c r="O46" s="21"/>
      <c r="P46" s="129"/>
      <c r="Q46" s="21"/>
      <c r="R46" s="128"/>
      <c r="S46" s="196"/>
    </row>
    <row r="47" customFormat="1" ht="20" customHeight="1" spans="1:19">
      <c r="A47" s="17"/>
      <c r="B47" s="101"/>
      <c r="C47" s="28"/>
      <c r="D47" s="29"/>
      <c r="E47" s="21" t="s">
        <v>39</v>
      </c>
      <c r="F47" s="186" t="s">
        <v>193</v>
      </c>
      <c r="G47" s="48"/>
      <c r="H47" s="48"/>
      <c r="I47" s="48"/>
      <c r="J47" s="130"/>
      <c r="K47" s="20"/>
      <c r="L47" s="128"/>
      <c r="M47" s="20"/>
      <c r="N47" s="131"/>
      <c r="O47" s="20"/>
      <c r="P47" s="131"/>
      <c r="Q47" s="20"/>
      <c r="R47" s="128"/>
      <c r="S47" s="196"/>
    </row>
    <row r="48" customFormat="1" ht="20" customHeight="1" spans="1:19">
      <c r="A48" s="17"/>
      <c r="B48" s="101"/>
      <c r="C48" s="28"/>
      <c r="D48" s="29"/>
      <c r="E48" s="21" t="s">
        <v>147</v>
      </c>
      <c r="F48" s="186">
        <v>0</v>
      </c>
      <c r="G48" s="21"/>
      <c r="H48" s="21"/>
      <c r="I48" s="21"/>
      <c r="J48" s="130"/>
      <c r="K48" s="29"/>
      <c r="L48" s="128"/>
      <c r="M48" s="29"/>
      <c r="N48" s="131"/>
      <c r="O48" s="29"/>
      <c r="P48" s="131"/>
      <c r="Q48" s="29"/>
      <c r="R48" s="128"/>
      <c r="S48" s="196"/>
    </row>
    <row r="49" customFormat="1" ht="36" customHeight="1" spans="1:19">
      <c r="A49" s="17"/>
      <c r="B49" s="101"/>
      <c r="C49" s="28"/>
      <c r="D49" s="58"/>
      <c r="E49" s="21" t="s">
        <v>311</v>
      </c>
      <c r="F49" s="186" t="s">
        <v>331</v>
      </c>
      <c r="G49" s="21"/>
      <c r="H49" s="21"/>
      <c r="I49" s="21"/>
      <c r="J49" s="193"/>
      <c r="K49" s="194"/>
      <c r="L49" s="128"/>
      <c r="M49" s="58"/>
      <c r="N49" s="133"/>
      <c r="O49" s="58"/>
      <c r="P49" s="133"/>
      <c r="Q49" s="189"/>
      <c r="R49" s="2"/>
      <c r="S49" s="2"/>
    </row>
    <row r="50" s="2" customFormat="1" ht="9" customHeight="1" spans="1:19">
      <c r="A50" s="17"/>
      <c r="B50" s="101"/>
      <c r="C50" s="28"/>
      <c r="D50" s="36"/>
      <c r="E50" s="37"/>
      <c r="F50" s="37"/>
      <c r="G50" s="37"/>
      <c r="H50" s="38"/>
      <c r="I50" s="37"/>
      <c r="J50" s="39"/>
      <c r="K50" s="40"/>
      <c r="L50" s="41"/>
      <c r="M50" s="40"/>
      <c r="N50" s="125"/>
      <c r="O50" s="40"/>
      <c r="P50" s="125"/>
      <c r="Q50" s="195"/>
      <c r="S50" s="196"/>
    </row>
    <row r="51" customFormat="1" ht="64" customHeight="1" spans="1:19">
      <c r="A51" s="17"/>
      <c r="B51" s="101"/>
      <c r="C51" s="28"/>
      <c r="D51" s="20" t="s">
        <v>304</v>
      </c>
      <c r="E51" s="21" t="s">
        <v>140</v>
      </c>
      <c r="F51" s="126" t="str">
        <f>_xlfn.DISPIMG("ID_4381379F8D104E54B4077E47C15CB18C",1)</f>
        <v>=DISPIMG("ID_4381379F8D104E54B4077E47C15CB18C",1)</v>
      </c>
      <c r="G51" s="21"/>
      <c r="H51" s="21"/>
      <c r="I51" s="21"/>
      <c r="J51" s="127" t="s">
        <v>334</v>
      </c>
      <c r="K51" s="21" t="str">
        <f>_xlfn.DISPIMG("ID_529EDD5706834456B48BEC490D8416DE",1)</f>
        <v>=DISPIMG("ID_529EDD5706834456B48BEC490D8416DE",1)</v>
      </c>
      <c r="L51" s="128" t="s">
        <v>335</v>
      </c>
      <c r="M51" s="21" t="str">
        <f>_xlfn.DISPIMG("ID_CBB1AED5D78546DB88B571FA8E9D8991",1)</f>
        <v>=DISPIMG("ID_CBB1AED5D78546DB88B571FA8E9D8991",1)</v>
      </c>
      <c r="N51" s="129" t="s">
        <v>336</v>
      </c>
      <c r="O51" s="21" t="str">
        <f>_xlfn.DISPIMG("ID_9331AB350A1E4890AB0D91223975C7DA",1)</f>
        <v>=DISPIMG("ID_9331AB350A1E4890AB0D91223975C7DA",1)</v>
      </c>
      <c r="P51" s="198" t="s">
        <v>337</v>
      </c>
      <c r="Q51" s="21" t="str">
        <f>_xlfn.DISPIMG("ID_92E37CBC8CA14A6B8D3EE6D67C747850",1)</f>
        <v>=DISPIMG("ID_92E37CBC8CA14A6B8D3EE6D67C747850",1)</v>
      </c>
      <c r="R51" s="128" t="s">
        <v>338</v>
      </c>
      <c r="S51" s="196"/>
    </row>
    <row r="52" customFormat="1" ht="20" customHeight="1" spans="1:19">
      <c r="A52" s="17"/>
      <c r="B52" s="101"/>
      <c r="C52" s="28"/>
      <c r="D52" s="29"/>
      <c r="E52" s="21" t="s">
        <v>39</v>
      </c>
      <c r="F52" s="375" t="s">
        <v>339</v>
      </c>
      <c r="G52" s="21"/>
      <c r="H52" s="21"/>
      <c r="I52" s="48"/>
      <c r="J52" s="130"/>
      <c r="K52" s="20" t="s">
        <v>340</v>
      </c>
      <c r="L52" s="128"/>
      <c r="M52" s="20" t="s">
        <v>341</v>
      </c>
      <c r="N52" s="131"/>
      <c r="O52" s="20">
        <v>20</v>
      </c>
      <c r="P52" s="131"/>
      <c r="Q52" s="20" t="s">
        <v>342</v>
      </c>
      <c r="R52" s="128"/>
      <c r="S52" s="196"/>
    </row>
    <row r="53" customFormat="1" ht="20" customHeight="1" spans="1:19">
      <c r="A53" s="17"/>
      <c r="B53" s="101"/>
      <c r="C53" s="28"/>
      <c r="D53" s="29"/>
      <c r="E53" s="21" t="s">
        <v>147</v>
      </c>
      <c r="F53" s="55" t="s">
        <v>377</v>
      </c>
      <c r="G53" s="21"/>
      <c r="H53" s="21"/>
      <c r="I53" s="21"/>
      <c r="J53" s="130"/>
      <c r="K53" s="29"/>
      <c r="L53" s="128"/>
      <c r="M53" s="29"/>
      <c r="N53" s="131"/>
      <c r="O53" s="29"/>
      <c r="P53" s="131"/>
      <c r="Q53" s="29"/>
      <c r="R53" s="128"/>
      <c r="S53" s="196"/>
    </row>
    <row r="54" customFormat="1" ht="36" customHeight="1" spans="1:19">
      <c r="A54" s="17"/>
      <c r="B54" s="101"/>
      <c r="C54" s="67"/>
      <c r="D54" s="58"/>
      <c r="E54" s="21" t="s">
        <v>311</v>
      </c>
      <c r="F54" s="21"/>
      <c r="G54" s="21"/>
      <c r="H54" s="55"/>
      <c r="I54" s="21"/>
      <c r="J54" s="132"/>
      <c r="K54" s="58"/>
      <c r="L54" s="128"/>
      <c r="M54" s="58"/>
      <c r="N54" s="133"/>
      <c r="O54" s="58"/>
      <c r="P54" s="133"/>
      <c r="Q54" s="58"/>
      <c r="R54" s="128"/>
      <c r="S54" s="196"/>
    </row>
    <row r="55" s="2" customFormat="1" ht="9" customHeight="1" spans="1:19">
      <c r="A55" s="17"/>
      <c r="B55" s="101"/>
      <c r="C55" s="35"/>
      <c r="D55" s="36"/>
      <c r="E55" s="37"/>
      <c r="F55" s="37"/>
      <c r="G55" s="37"/>
      <c r="H55" s="38"/>
      <c r="I55" s="37"/>
      <c r="J55" s="39"/>
      <c r="K55" s="40"/>
      <c r="L55" s="41"/>
      <c r="M55" s="40"/>
      <c r="N55" s="125"/>
      <c r="O55" s="40"/>
      <c r="P55" s="125"/>
    </row>
    <row r="56" customFormat="1" ht="64" customHeight="1" spans="1:19">
      <c r="A56" s="17"/>
      <c r="B56" s="101"/>
      <c r="C56" s="19" t="s">
        <v>344</v>
      </c>
      <c r="D56" s="20" t="s">
        <v>302</v>
      </c>
      <c r="E56" s="21" t="s">
        <v>140</v>
      </c>
      <c r="F56" s="199" t="str">
        <f>_xlfn.DISPIMG("ID_58DC546FE8E540C98D109C7710757818",1)</f>
        <v>=DISPIMG("ID_58DC546FE8E540C98D109C7710757818",1)</v>
      </c>
      <c r="G56" s="144"/>
      <c r="H56" s="2"/>
      <c r="I56" s="21"/>
      <c r="J56" s="127"/>
      <c r="K56" s="21"/>
      <c r="L56" s="128"/>
      <c r="M56" s="21"/>
      <c r="N56" s="129"/>
      <c r="O56" s="21"/>
      <c r="P56" s="129"/>
    </row>
    <row r="57" customFormat="1" ht="20" customHeight="1" spans="1:19">
      <c r="A57" s="17"/>
      <c r="B57" s="101"/>
      <c r="C57" s="28"/>
      <c r="D57" s="29"/>
      <c r="E57" s="21" t="s">
        <v>39</v>
      </c>
      <c r="F57" s="186" t="s">
        <v>194</v>
      </c>
      <c r="G57" s="21"/>
      <c r="H57" s="21"/>
      <c r="I57" s="48"/>
      <c r="J57" s="130"/>
      <c r="K57" s="20"/>
      <c r="L57" s="128"/>
      <c r="M57" s="20"/>
      <c r="N57" s="131"/>
      <c r="O57" s="20"/>
      <c r="P57" s="131"/>
    </row>
    <row r="58" customFormat="1" ht="20" customHeight="1" spans="1:19">
      <c r="A58" s="17"/>
      <c r="B58" s="101"/>
      <c r="C58" s="28"/>
      <c r="D58" s="29"/>
      <c r="E58" s="21" t="s">
        <v>147</v>
      </c>
      <c r="F58" s="224" t="s">
        <v>215</v>
      </c>
      <c r="G58" s="21"/>
      <c r="H58" s="21"/>
      <c r="I58" s="21"/>
      <c r="J58" s="130"/>
      <c r="K58" s="29"/>
      <c r="L58" s="128"/>
      <c r="M58" s="29"/>
      <c r="N58" s="131"/>
      <c r="O58" s="29"/>
      <c r="P58" s="131"/>
    </row>
    <row r="59" customFormat="1" ht="36" customHeight="1" spans="1:19">
      <c r="A59" s="17"/>
      <c r="B59" s="101"/>
      <c r="C59" s="67"/>
      <c r="D59" s="58"/>
      <c r="E59" s="21" t="s">
        <v>311</v>
      </c>
      <c r="F59" s="200" t="s">
        <v>331</v>
      </c>
      <c r="G59" s="21"/>
      <c r="H59" s="55"/>
      <c r="I59" s="21"/>
      <c r="J59" s="132"/>
      <c r="K59" s="58"/>
      <c r="L59" s="128"/>
      <c r="M59" s="58"/>
      <c r="N59" s="133"/>
      <c r="O59" s="58"/>
      <c r="P59" s="133"/>
    </row>
    <row r="60" s="2" customFormat="1" ht="9" customHeight="1" spans="1:19">
      <c r="A60" s="17"/>
      <c r="B60" s="101"/>
      <c r="C60" s="35"/>
      <c r="D60" s="36"/>
      <c r="E60" s="37"/>
      <c r="F60" s="37"/>
      <c r="G60" s="37"/>
      <c r="H60" s="38"/>
      <c r="I60" s="37"/>
      <c r="J60" s="39"/>
      <c r="K60" s="40"/>
      <c r="L60" s="41"/>
      <c r="M60" s="40"/>
      <c r="N60" s="125"/>
      <c r="O60" s="40"/>
      <c r="P60" s="125"/>
    </row>
    <row r="61" customFormat="1" ht="64" customHeight="1" spans="1:19">
      <c r="A61" s="17"/>
      <c r="B61" s="101"/>
      <c r="C61" s="19" t="s">
        <v>345</v>
      </c>
      <c r="D61" s="20" t="s">
        <v>302</v>
      </c>
      <c r="E61" s="21" t="s">
        <v>140</v>
      </c>
      <c r="F61" s="201" t="str">
        <f>_xlfn.DISPIMG("ID_62CD4478FA8542DA810C373267B540C0",1)</f>
        <v>=DISPIMG("ID_62CD4478FA8542DA810C373267B540C0",1)</v>
      </c>
      <c r="G61" s="44"/>
      <c r="H61" s="183"/>
      <c r="I61" s="21"/>
      <c r="J61" s="184"/>
      <c r="K61" s="21"/>
      <c r="L61" s="128"/>
      <c r="M61" s="21"/>
      <c r="N61" s="129"/>
      <c r="O61" s="21"/>
      <c r="P61" s="129"/>
      <c r="Q61" s="185"/>
      <c r="R61" s="2"/>
      <c r="S61" s="2"/>
    </row>
    <row r="62" customFormat="1" ht="20" customHeight="1" spans="1:19">
      <c r="A62" s="17"/>
      <c r="B62" s="101"/>
      <c r="C62" s="28"/>
      <c r="D62" s="29"/>
      <c r="E62" s="21" t="s">
        <v>39</v>
      </c>
      <c r="F62" s="186" t="s">
        <v>225</v>
      </c>
      <c r="G62" s="21"/>
      <c r="H62" s="183"/>
      <c r="I62" s="48"/>
      <c r="J62" s="187"/>
      <c r="K62" s="188"/>
      <c r="L62" s="128"/>
      <c r="M62" s="20"/>
      <c r="N62" s="131"/>
      <c r="O62" s="20"/>
      <c r="P62" s="131"/>
      <c r="Q62" s="189"/>
      <c r="R62" s="2"/>
      <c r="S62" s="2"/>
    </row>
    <row r="63" customFormat="1" ht="20" customHeight="1" spans="1:19">
      <c r="A63" s="17"/>
      <c r="B63" s="101"/>
      <c r="C63" s="28"/>
      <c r="D63" s="29"/>
      <c r="E63" s="21" t="s">
        <v>147</v>
      </c>
      <c r="F63" s="201">
        <v>0</v>
      </c>
      <c r="G63" s="21"/>
      <c r="H63" s="21"/>
      <c r="I63" s="21"/>
      <c r="J63" s="187"/>
      <c r="K63" s="191"/>
      <c r="L63" s="128"/>
      <c r="M63" s="29"/>
      <c r="N63" s="131"/>
      <c r="O63" s="29"/>
      <c r="P63" s="131"/>
      <c r="Q63" s="189"/>
      <c r="R63" s="2"/>
      <c r="S63" s="2"/>
    </row>
    <row r="64" customFormat="1" ht="36" customHeight="1" spans="1:19">
      <c r="A64" s="17"/>
      <c r="B64" s="101"/>
      <c r="C64" s="67"/>
      <c r="D64" s="58"/>
      <c r="E64" s="21" t="s">
        <v>311</v>
      </c>
      <c r="F64" s="192" t="s">
        <v>331</v>
      </c>
      <c r="G64" s="21"/>
      <c r="H64" s="55"/>
      <c r="I64" s="21"/>
      <c r="J64" s="193"/>
      <c r="K64" s="194"/>
      <c r="L64" s="128"/>
      <c r="M64" s="58"/>
      <c r="N64" s="133"/>
      <c r="O64" s="58"/>
      <c r="P64" s="133"/>
      <c r="Q64" s="189"/>
      <c r="R64" s="2"/>
      <c r="S64" s="2"/>
    </row>
    <row r="65" s="2" customFormat="1" ht="9" customHeight="1" spans="1:19">
      <c r="A65" s="17"/>
      <c r="B65" s="101"/>
      <c r="C65" s="35"/>
      <c r="D65" s="36"/>
      <c r="E65" s="37"/>
      <c r="F65" s="37"/>
      <c r="G65" s="37"/>
      <c r="H65" s="38"/>
      <c r="I65" s="37"/>
      <c r="J65" s="39"/>
      <c r="K65" s="40"/>
      <c r="L65" s="41"/>
      <c r="M65" s="40"/>
      <c r="N65" s="125"/>
      <c r="O65" s="40"/>
      <c r="P65" s="125"/>
    </row>
    <row r="66" customFormat="1" ht="64" customHeight="1" spans="1:19">
      <c r="A66" s="17"/>
      <c r="B66" s="101"/>
      <c r="C66" s="19" t="s">
        <v>346</v>
      </c>
      <c r="D66" s="20" t="s">
        <v>302</v>
      </c>
      <c r="E66" s="21" t="s">
        <v>140</v>
      </c>
      <c r="F66" s="201" t="str">
        <f>_xlfn.DISPIMG("ID_E558A86E481845E2BAFAF6CA9161F442",1)</f>
        <v>=DISPIMG("ID_E558A86E481845E2BAFAF6CA9161F442",1)</v>
      </c>
      <c r="G66" s="44"/>
      <c r="H66" s="183"/>
      <c r="I66" s="21"/>
      <c r="J66" s="184"/>
      <c r="K66" s="21"/>
      <c r="L66" s="128"/>
      <c r="M66" s="21"/>
      <c r="N66" s="129"/>
      <c r="O66" s="21"/>
      <c r="P66" s="129"/>
      <c r="Q66" s="185"/>
      <c r="R66" s="2"/>
      <c r="S66" s="2"/>
    </row>
    <row r="67" customFormat="1" ht="20" customHeight="1" spans="1:19">
      <c r="A67" s="17"/>
      <c r="B67" s="101"/>
      <c r="C67" s="28"/>
      <c r="D67" s="29"/>
      <c r="E67" s="21" t="s">
        <v>39</v>
      </c>
      <c r="F67" s="186" t="s">
        <v>238</v>
      </c>
      <c r="G67" s="21"/>
      <c r="H67" s="183"/>
      <c r="I67" s="48"/>
      <c r="J67" s="187"/>
      <c r="K67" s="188"/>
      <c r="L67" s="128"/>
      <c r="M67" s="20"/>
      <c r="N67" s="131"/>
      <c r="O67" s="20"/>
      <c r="P67" s="131"/>
      <c r="Q67" s="189"/>
      <c r="R67" s="2"/>
      <c r="S67" s="2"/>
    </row>
    <row r="68" customFormat="1" ht="20" customHeight="1" spans="1:19">
      <c r="A68" s="17"/>
      <c r="B68" s="101"/>
      <c r="C68" s="28"/>
      <c r="D68" s="29"/>
      <c r="E68" s="21" t="s">
        <v>147</v>
      </c>
      <c r="F68" s="201">
        <v>0</v>
      </c>
      <c r="G68" s="21"/>
      <c r="H68" s="21"/>
      <c r="I68" s="21"/>
      <c r="J68" s="187"/>
      <c r="K68" s="191"/>
      <c r="L68" s="128"/>
      <c r="M68" s="29"/>
      <c r="N68" s="131"/>
      <c r="O68" s="29"/>
      <c r="P68" s="131"/>
      <c r="Q68" s="189"/>
      <c r="R68" s="2"/>
      <c r="S68" s="2"/>
    </row>
    <row r="69" customFormat="1" ht="36" customHeight="1" spans="1:19">
      <c r="A69" s="17"/>
      <c r="B69" s="101"/>
      <c r="C69" s="28"/>
      <c r="D69" s="58"/>
      <c r="E69" s="21" t="s">
        <v>311</v>
      </c>
      <c r="F69" s="192" t="s">
        <v>331</v>
      </c>
      <c r="G69" s="21"/>
      <c r="H69" s="55"/>
      <c r="I69" s="21"/>
      <c r="J69" s="193"/>
      <c r="K69" s="194"/>
      <c r="L69" s="128"/>
      <c r="M69" s="58"/>
      <c r="N69" s="133"/>
      <c r="O69" s="58"/>
      <c r="P69" s="133"/>
      <c r="Q69" s="189"/>
      <c r="R69" s="2"/>
      <c r="S69" s="2"/>
    </row>
    <row r="70" s="2" customFormat="1" ht="9" customHeight="1" spans="1:19">
      <c r="A70" s="17"/>
      <c r="B70" s="101"/>
      <c r="C70" s="28"/>
      <c r="D70" s="36"/>
      <c r="E70" s="37"/>
      <c r="F70" s="37"/>
      <c r="G70" s="37"/>
      <c r="H70" s="38"/>
      <c r="I70" s="37"/>
      <c r="J70" s="39"/>
      <c r="K70" s="40"/>
      <c r="L70" s="41"/>
      <c r="M70" s="40"/>
      <c r="N70" s="125"/>
      <c r="O70" s="40"/>
      <c r="P70" s="125"/>
      <c r="Q70" s="195"/>
    </row>
    <row r="71" customFormat="1" ht="64" customHeight="1" spans="1:19">
      <c r="A71" s="17"/>
      <c r="B71" s="101"/>
      <c r="C71" s="28"/>
      <c r="D71" s="20" t="s">
        <v>302</v>
      </c>
      <c r="E71" s="21" t="s">
        <v>140</v>
      </c>
      <c r="F71" s="202" t="str">
        <f>_xlfn.DISPIMG("ID_1818236A213845DAA29AB2CB684D0D24",1)</f>
        <v>=DISPIMG("ID_1818236A213845DAA29AB2CB684D0D24",1)</v>
      </c>
      <c r="G71" s="44"/>
      <c r="H71" s="183"/>
      <c r="I71" s="21"/>
      <c r="J71" s="184"/>
      <c r="K71" s="21"/>
      <c r="L71" s="128"/>
      <c r="M71" s="21"/>
      <c r="N71" s="129"/>
      <c r="O71" s="21"/>
      <c r="P71" s="129"/>
      <c r="Q71" s="185"/>
      <c r="R71" s="2"/>
      <c r="S71" s="2"/>
    </row>
    <row r="72" customFormat="1" ht="20" customHeight="1" spans="1:19">
      <c r="A72" s="17"/>
      <c r="B72" s="101"/>
      <c r="C72" s="28"/>
      <c r="D72" s="29"/>
      <c r="E72" s="21" t="s">
        <v>39</v>
      </c>
      <c r="F72" s="186" t="s">
        <v>248</v>
      </c>
      <c r="G72" s="21"/>
      <c r="H72" s="183"/>
      <c r="I72" s="48"/>
      <c r="J72" s="187"/>
      <c r="K72" s="188"/>
      <c r="L72" s="128"/>
      <c r="M72" s="20"/>
      <c r="N72" s="131"/>
      <c r="O72" s="20"/>
      <c r="P72" s="131"/>
      <c r="Q72" s="189"/>
      <c r="R72" s="2"/>
      <c r="S72" s="2"/>
    </row>
    <row r="73" customFormat="1" ht="20" customHeight="1" spans="1:19">
      <c r="A73" s="17"/>
      <c r="B73" s="101"/>
      <c r="C73" s="28"/>
      <c r="D73" s="29"/>
      <c r="E73" s="21" t="s">
        <v>147</v>
      </c>
      <c r="F73" s="201">
        <v>0</v>
      </c>
      <c r="G73" s="21"/>
      <c r="H73" s="21"/>
      <c r="I73" s="21"/>
      <c r="J73" s="187"/>
      <c r="K73" s="191"/>
      <c r="L73" s="128"/>
      <c r="M73" s="29"/>
      <c r="N73" s="131"/>
      <c r="O73" s="29"/>
      <c r="P73" s="131"/>
      <c r="Q73" s="189"/>
      <c r="R73" s="2"/>
      <c r="S73" s="2"/>
    </row>
    <row r="74" customFormat="1" ht="36" customHeight="1" spans="1:19">
      <c r="A74" s="17"/>
      <c r="B74" s="121"/>
      <c r="C74" s="67"/>
      <c r="D74" s="58"/>
      <c r="E74" s="21" t="s">
        <v>311</v>
      </c>
      <c r="F74" s="192" t="s">
        <v>331</v>
      </c>
      <c r="G74" s="21"/>
      <c r="H74" s="55"/>
      <c r="I74" s="21"/>
      <c r="J74" s="193"/>
      <c r="K74" s="194"/>
      <c r="L74" s="128"/>
      <c r="M74" s="58"/>
      <c r="N74" s="133"/>
      <c r="O74" s="58"/>
      <c r="P74" s="133"/>
      <c r="Q74" s="189"/>
      <c r="R74" s="2"/>
      <c r="S74" s="2"/>
    </row>
    <row r="75" s="2" customFormat="1" ht="9" customHeight="1" spans="1:19">
      <c r="A75" s="17"/>
      <c r="B75" s="203"/>
      <c r="C75" s="35"/>
      <c r="D75" s="36"/>
      <c r="E75" s="37"/>
      <c r="F75" s="37"/>
      <c r="G75" s="37"/>
      <c r="H75" s="38"/>
      <c r="I75" s="37"/>
      <c r="J75" s="39"/>
      <c r="K75" s="40"/>
      <c r="L75" s="41"/>
      <c r="M75" s="40"/>
      <c r="N75" s="41"/>
      <c r="O75" s="40"/>
      <c r="P75" s="41"/>
      <c r="Q75" s="195"/>
    </row>
    <row r="76" customFormat="1" ht="64" customHeight="1" spans="1:19">
      <c r="A76" s="17"/>
      <c r="B76" s="135" t="s">
        <v>347</v>
      </c>
      <c r="C76" s="19" t="s">
        <v>348</v>
      </c>
      <c r="D76" s="20" t="s">
        <v>302</v>
      </c>
      <c r="E76" s="21" t="s">
        <v>140</v>
      </c>
      <c r="F76" s="204" t="str">
        <f>_xlfn.DISPIMG("ID_836E779EEB1D49509E3C8477E1A54F89",1)</f>
        <v>=DISPIMG("ID_836E779EEB1D49509E3C8477E1A54F89",1)</v>
      </c>
      <c r="G76" s="44" t="str">
        <f>_xlfn.DISPIMG("ID_0B9FBC989D76416AAD17E32B6FB0C14B",1)</f>
        <v>=DISPIMG("ID_0B9FBC989D76416AAD17E32B6FB0C14B",1)</v>
      </c>
      <c r="H76" s="23"/>
      <c r="I76" s="24"/>
      <c r="J76" s="136" t="s">
        <v>349</v>
      </c>
      <c r="K76" s="21"/>
      <c r="L76" s="33"/>
      <c r="M76" s="21"/>
      <c r="N76" s="73"/>
      <c r="O76" s="21"/>
      <c r="P76" s="73"/>
    </row>
    <row r="77" customFormat="1" ht="20" customHeight="1" spans="1:19">
      <c r="A77" s="17"/>
      <c r="B77" s="135"/>
      <c r="C77" s="28"/>
      <c r="D77" s="29"/>
      <c r="E77" s="21" t="s">
        <v>39</v>
      </c>
      <c r="F77" s="377" t="s">
        <v>170</v>
      </c>
      <c r="G77" s="375" t="s">
        <v>224</v>
      </c>
      <c r="H77" s="24"/>
      <c r="I77" s="30"/>
      <c r="J77" s="137"/>
      <c r="K77" s="63"/>
      <c r="L77" s="33"/>
      <c r="M77" s="63"/>
      <c r="N77" s="64"/>
      <c r="O77" s="63"/>
      <c r="P77" s="64"/>
    </row>
    <row r="78" customFormat="1" ht="20" customHeight="1" spans="1:19">
      <c r="A78" s="17"/>
      <c r="B78" s="135"/>
      <c r="C78" s="28"/>
      <c r="D78" s="29"/>
      <c r="E78" s="21" t="s">
        <v>147</v>
      </c>
      <c r="F78" s="192">
        <v>0</v>
      </c>
      <c r="G78" s="55" t="s">
        <v>230</v>
      </c>
      <c r="H78" s="24"/>
      <c r="I78" s="24"/>
      <c r="J78" s="137"/>
      <c r="K78" s="66"/>
      <c r="L78" s="33"/>
      <c r="M78" s="66"/>
      <c r="N78" s="64"/>
      <c r="O78" s="66"/>
      <c r="P78" s="64"/>
    </row>
    <row r="79" customFormat="1" ht="36" customHeight="1" spans="1:19">
      <c r="A79" s="17"/>
      <c r="B79" s="135"/>
      <c r="C79" s="28"/>
      <c r="D79" s="58"/>
      <c r="E79" s="21" t="s">
        <v>311</v>
      </c>
      <c r="F79" s="200" t="s">
        <v>331</v>
      </c>
      <c r="G79" s="62" t="s">
        <v>314</v>
      </c>
      <c r="H79" s="139"/>
      <c r="I79" s="24"/>
      <c r="J79" s="140"/>
      <c r="K79" s="69"/>
      <c r="L79" s="33"/>
      <c r="M79" s="69"/>
      <c r="N79" s="70"/>
      <c r="O79" s="69"/>
      <c r="P79" s="70"/>
    </row>
    <row r="80" s="2" customFormat="1" ht="9" customHeight="1" spans="1:19">
      <c r="A80" s="17"/>
      <c r="B80" s="135"/>
      <c r="C80" s="28"/>
      <c r="D80" s="36"/>
      <c r="E80" s="37"/>
      <c r="F80" s="37"/>
      <c r="G80" s="37"/>
      <c r="H80" s="38"/>
      <c r="I80" s="37"/>
      <c r="J80" s="39"/>
      <c r="K80" s="40"/>
      <c r="L80" s="41"/>
      <c r="M80" s="40"/>
      <c r="N80" s="125"/>
      <c r="O80" s="40"/>
      <c r="P80" s="125"/>
    </row>
    <row r="81" customFormat="1" ht="64" customHeight="1" spans="1:16">
      <c r="A81" s="17"/>
      <c r="B81" s="135"/>
      <c r="C81" s="28"/>
      <c r="D81" s="20" t="s">
        <v>302</v>
      </c>
      <c r="E81" s="21" t="s">
        <v>140</v>
      </c>
      <c r="F81" s="205" t="str">
        <f>_xlfn.DISPIMG("ID_B98E44B033674C4A8E1AFBEB509D6293",1)</f>
        <v>=DISPIMG("ID_B98E44B033674C4A8E1AFBEB509D6293",1)</v>
      </c>
      <c r="G81" s="44"/>
      <c r="H81" s="23"/>
      <c r="I81" s="24"/>
      <c r="J81" s="136" t="s">
        <v>349</v>
      </c>
      <c r="K81" s="21"/>
      <c r="L81" s="33"/>
      <c r="M81" s="21"/>
      <c r="N81" s="73"/>
      <c r="O81" s="21"/>
      <c r="P81" s="73"/>
    </row>
    <row r="82" customFormat="1" ht="20" customHeight="1" spans="1:16">
      <c r="A82" s="17"/>
      <c r="B82" s="135"/>
      <c r="C82" s="28"/>
      <c r="D82" s="29"/>
      <c r="E82" s="21" t="s">
        <v>39</v>
      </c>
      <c r="F82" s="377" t="s">
        <v>261</v>
      </c>
      <c r="G82" s="21"/>
      <c r="H82" s="24"/>
      <c r="I82" s="30"/>
      <c r="J82" s="137"/>
      <c r="K82" s="63"/>
      <c r="L82" s="33"/>
      <c r="M82" s="63"/>
      <c r="N82" s="64"/>
      <c r="O82" s="63"/>
      <c r="P82" s="64"/>
    </row>
    <row r="83" customFormat="1" ht="20" customHeight="1" spans="1:16">
      <c r="A83" s="17"/>
      <c r="B83" s="135"/>
      <c r="C83" s="28"/>
      <c r="D83" s="29"/>
      <c r="E83" s="21" t="s">
        <v>147</v>
      </c>
      <c r="F83" s="192">
        <v>0</v>
      </c>
      <c r="G83" s="55"/>
      <c r="H83" s="24"/>
      <c r="I83" s="24"/>
      <c r="J83" s="137"/>
      <c r="K83" s="66"/>
      <c r="L83" s="33"/>
      <c r="M83" s="66"/>
      <c r="N83" s="64"/>
      <c r="O83" s="66"/>
      <c r="P83" s="64"/>
    </row>
    <row r="84" customFormat="1" ht="36" customHeight="1" spans="1:16">
      <c r="A84" s="17"/>
      <c r="B84" s="135"/>
      <c r="C84" s="67"/>
      <c r="D84" s="58"/>
      <c r="E84" s="21" t="s">
        <v>311</v>
      </c>
      <c r="F84" s="200" t="s">
        <v>331</v>
      </c>
      <c r="G84" s="62"/>
      <c r="H84" s="139"/>
      <c r="I84" s="24"/>
      <c r="J84" s="140"/>
      <c r="K84" s="69"/>
      <c r="L84" s="33"/>
      <c r="M84" s="69"/>
      <c r="N84" s="70"/>
      <c r="O84" s="69"/>
      <c r="P84" s="70"/>
    </row>
    <row r="85" s="2" customFormat="1" ht="9" customHeight="1" spans="1:16">
      <c r="A85" s="17"/>
      <c r="B85" s="134"/>
      <c r="C85" s="35"/>
      <c r="D85" s="36"/>
      <c r="E85" s="37"/>
      <c r="F85" s="37"/>
      <c r="G85" s="37"/>
      <c r="H85" s="38"/>
      <c r="I85" s="37"/>
      <c r="J85" s="39"/>
      <c r="K85" s="40"/>
      <c r="L85" s="41"/>
      <c r="M85" s="40"/>
      <c r="N85" s="125"/>
      <c r="O85" s="40"/>
      <c r="P85" s="125"/>
    </row>
    <row r="86" s="2" customFormat="1" ht="9" customHeight="1" spans="1:16">
      <c r="A86" s="17"/>
      <c r="B86" s="100"/>
      <c r="C86" s="35"/>
      <c r="D86" s="36"/>
      <c r="E86" s="37"/>
      <c r="F86" s="37"/>
      <c r="G86" s="37"/>
      <c r="H86" s="38"/>
      <c r="I86" s="37"/>
      <c r="J86" s="39"/>
      <c r="K86" s="40"/>
      <c r="L86" s="41"/>
      <c r="M86" s="40"/>
      <c r="N86" s="41"/>
      <c r="O86" s="40"/>
      <c r="P86" s="41"/>
    </row>
    <row r="87" customFormat="1" ht="64" customHeight="1" spans="1:16">
      <c r="A87" s="17"/>
      <c r="B87" s="101" t="s">
        <v>350</v>
      </c>
      <c r="C87" s="19" t="s">
        <v>351</v>
      </c>
      <c r="D87" s="20" t="s">
        <v>302</v>
      </c>
      <c r="E87" s="21" t="s">
        <v>140</v>
      </c>
      <c r="F87" s="44" t="str">
        <f>_xlfn.DISPIMG("ID_0A6F9B7221614643B84961AC18EAD8C6",1)</f>
        <v>=DISPIMG("ID_0A6F9B7221614643B84961AC18EAD8C6",1)</v>
      </c>
      <c r="G87" s="141" t="str">
        <f>_xlfn.DISPIMG("ID_D705C1D7EAE44C4BA011D0A425FD2C5B",1)</f>
        <v>=DISPIMG("ID_D705C1D7EAE44C4BA011D0A425FD2C5B",1)</v>
      </c>
      <c r="H87" t="str">
        <f>_xlfn.DISPIMG("ID_301DAB72AEE6407BA0A827AE1BB9B5A2",1)</f>
        <v>=DISPIMG("ID_301DAB72AEE6407BA0A827AE1BB9B5A2",1)</v>
      </c>
      <c r="I87" s="21"/>
      <c r="J87" s="25"/>
      <c r="K87" s="21"/>
      <c r="L87" s="33"/>
      <c r="M87" s="21"/>
      <c r="N87" s="73"/>
      <c r="O87" s="21"/>
      <c r="P87" s="73"/>
    </row>
    <row r="88" customFormat="1" ht="20" customHeight="1" spans="1:16">
      <c r="A88" s="17"/>
      <c r="B88" s="101"/>
      <c r="C88" s="28"/>
      <c r="D88" s="29"/>
      <c r="E88" s="21" t="s">
        <v>39</v>
      </c>
      <c r="F88" s="375" t="s">
        <v>76</v>
      </c>
      <c r="G88" s="375" t="s">
        <v>76</v>
      </c>
      <c r="H88" s="375" t="s">
        <v>76</v>
      </c>
      <c r="I88" s="48"/>
      <c r="J88" s="31"/>
      <c r="K88" s="63"/>
      <c r="L88" s="33"/>
      <c r="M88" s="63"/>
      <c r="N88" s="64"/>
      <c r="O88" s="63"/>
      <c r="P88" s="64"/>
    </row>
    <row r="89" customFormat="1" ht="20" customHeight="1" spans="1:16">
      <c r="A89" s="17"/>
      <c r="B89" s="101"/>
      <c r="C89" s="28"/>
      <c r="D89" s="29"/>
      <c r="E89" s="21" t="s">
        <v>147</v>
      </c>
      <c r="F89" s="206" t="s">
        <v>153</v>
      </c>
      <c r="G89" s="207"/>
      <c r="H89" s="208"/>
      <c r="I89" s="21"/>
      <c r="J89" s="31"/>
      <c r="K89" s="66"/>
      <c r="L89" s="33"/>
      <c r="M89" s="66"/>
      <c r="N89" s="64"/>
      <c r="O89" s="66"/>
      <c r="P89" s="64"/>
    </row>
    <row r="90" s="2" customFormat="1" ht="9" customHeight="1" spans="1:16">
      <c r="A90" s="17"/>
      <c r="B90" s="101"/>
      <c r="C90" s="35"/>
      <c r="D90" s="36"/>
      <c r="E90" s="37"/>
      <c r="F90" s="37"/>
      <c r="G90" s="37"/>
      <c r="H90" s="38"/>
      <c r="I90" s="37"/>
      <c r="J90" s="39"/>
      <c r="K90" s="40"/>
      <c r="L90" s="41"/>
      <c r="M90" s="40"/>
      <c r="N90" s="125"/>
      <c r="O90" s="40"/>
      <c r="P90" s="125"/>
    </row>
    <row r="91" customFormat="1" ht="64" customHeight="1" spans="1:16">
      <c r="A91" s="17"/>
      <c r="B91" s="101"/>
      <c r="C91" s="28"/>
      <c r="D91" s="20" t="s">
        <v>304</v>
      </c>
      <c r="E91" s="21" t="s">
        <v>140</v>
      </c>
      <c r="F91" s="22"/>
      <c r="G91" s="142" t="str">
        <f>_xlfn.DISPIMG("ID_4CAD4088BA22458384FDF986479C84AD",1)</f>
        <v>=DISPIMG("ID_4CAD4088BA22458384FDF986479C84AD",1)</v>
      </c>
      <c r="H91" t="str">
        <f>_xlfn.DISPIMG("ID_7E93B99009644F769BB0818F98A3702F",1)</f>
        <v>=DISPIMG("ID_7E93B99009644F769BB0818F98A3702F",1)</v>
      </c>
      <c r="I91" s="21"/>
      <c r="J91" s="25"/>
      <c r="K91" s="21"/>
      <c r="L91" s="33"/>
      <c r="M91" s="21"/>
      <c r="N91" s="73"/>
      <c r="O91" s="21"/>
      <c r="P91" s="73"/>
    </row>
    <row r="92" customFormat="1" ht="20" customHeight="1" spans="1:16">
      <c r="A92" s="17"/>
      <c r="B92" s="101"/>
      <c r="C92" s="28"/>
      <c r="D92" s="29"/>
      <c r="E92" s="21" t="s">
        <v>39</v>
      </c>
      <c r="F92" s="24"/>
      <c r="G92" s="375" t="s">
        <v>353</v>
      </c>
      <c r="H92" s="21" t="s">
        <v>237</v>
      </c>
      <c r="I92" s="48"/>
      <c r="J92" s="31"/>
      <c r="K92" s="63"/>
      <c r="L92" s="33"/>
      <c r="M92" s="63"/>
      <c r="N92" s="64"/>
      <c r="O92" s="63"/>
      <c r="P92" s="64"/>
    </row>
    <row r="93" customFormat="1" ht="20" customHeight="1" spans="1:16">
      <c r="A93" s="17"/>
      <c r="B93" s="101"/>
      <c r="C93" s="28"/>
      <c r="D93" s="29"/>
      <c r="E93" s="21" t="s">
        <v>147</v>
      </c>
      <c r="F93" s="24"/>
      <c r="G93" s="209" t="s">
        <v>378</v>
      </c>
      <c r="H93" s="143" t="s">
        <v>240</v>
      </c>
      <c r="I93" s="21"/>
      <c r="J93" s="31"/>
      <c r="K93" s="66"/>
      <c r="L93" s="33"/>
      <c r="M93" s="66"/>
      <c r="N93" s="64"/>
      <c r="O93" s="66"/>
      <c r="P93" s="64"/>
    </row>
    <row r="94" customFormat="1" ht="36" customHeight="1" spans="1:16">
      <c r="A94" s="17"/>
      <c r="B94" s="101"/>
      <c r="C94" s="28"/>
      <c r="D94" s="58"/>
      <c r="E94" s="21" t="s">
        <v>311</v>
      </c>
      <c r="F94" s="139"/>
      <c r="G94" s="55" t="s">
        <v>355</v>
      </c>
      <c r="H94" s="62" t="s">
        <v>314</v>
      </c>
      <c r="I94" s="21"/>
      <c r="J94" s="68"/>
      <c r="K94" s="69"/>
      <c r="L94" s="33"/>
      <c r="M94" s="69"/>
      <c r="N94" s="70"/>
      <c r="O94" s="69"/>
      <c r="P94" s="70"/>
    </row>
    <row r="95" s="2" customFormat="1" ht="9" customHeight="1" spans="1:16">
      <c r="A95" s="17"/>
      <c r="B95" s="101"/>
      <c r="C95" s="35"/>
      <c r="D95" s="36"/>
      <c r="E95" s="37"/>
      <c r="F95" s="37"/>
      <c r="G95" s="37"/>
      <c r="H95" s="38"/>
      <c r="I95" s="37"/>
      <c r="J95" s="39"/>
      <c r="K95" s="40"/>
      <c r="L95" s="41"/>
      <c r="M95" s="40"/>
      <c r="N95" s="125"/>
      <c r="O95" s="40"/>
      <c r="P95" s="125"/>
    </row>
    <row r="96" customFormat="1" ht="64" customHeight="1" spans="1:16">
      <c r="A96" s="17"/>
      <c r="B96" s="101"/>
      <c r="C96" s="28"/>
      <c r="D96" s="20" t="s">
        <v>316</v>
      </c>
      <c r="E96" s="21" t="s">
        <v>140</v>
      </c>
      <c r="F96" s="22"/>
      <c r="G96" s="144" t="str">
        <f>_xlfn.DISPIMG("ID_57BA7E295B624CC1B9196CDE6DF177B8",1)</f>
        <v>=DISPIMG("ID_57BA7E295B624CC1B9196CDE6DF177B8",1)</v>
      </c>
      <c r="H96" s="23"/>
      <c r="I96" s="21"/>
      <c r="J96" s="145" t="s">
        <v>356</v>
      </c>
      <c r="K96" s="21"/>
      <c r="L96" s="33"/>
      <c r="M96" s="21"/>
      <c r="N96" s="73"/>
      <c r="O96" s="21"/>
      <c r="P96" s="73"/>
    </row>
    <row r="97" customFormat="1" ht="20" customHeight="1" spans="1:16">
      <c r="A97" s="17"/>
      <c r="B97" s="101"/>
      <c r="C97" s="28"/>
      <c r="D97" s="29"/>
      <c r="E97" s="21" t="s">
        <v>39</v>
      </c>
      <c r="F97" s="24"/>
      <c r="G97" s="21" t="s">
        <v>247</v>
      </c>
      <c r="H97" s="24"/>
      <c r="I97" s="48"/>
      <c r="J97" s="146"/>
      <c r="K97" s="63"/>
      <c r="L97" s="33"/>
      <c r="M97" s="63"/>
      <c r="N97" s="64"/>
      <c r="O97" s="63"/>
      <c r="P97" s="64"/>
    </row>
    <row r="98" customFormat="1" ht="20" customHeight="1" spans="1:16">
      <c r="A98" s="17"/>
      <c r="B98" s="101"/>
      <c r="C98" s="28"/>
      <c r="D98" s="29"/>
      <c r="E98" s="21" t="s">
        <v>147</v>
      </c>
      <c r="F98" s="24"/>
      <c r="G98" s="143" t="s">
        <v>273</v>
      </c>
      <c r="H98" s="24"/>
      <c r="I98" s="21"/>
      <c r="J98" s="146"/>
      <c r="K98" s="66"/>
      <c r="L98" s="33"/>
      <c r="M98" s="66"/>
      <c r="N98" s="64"/>
      <c r="O98" s="66"/>
      <c r="P98" s="64"/>
    </row>
    <row r="99" customFormat="1" ht="36" customHeight="1" spans="1:16">
      <c r="A99" s="17"/>
      <c r="B99" s="101"/>
      <c r="C99" s="67"/>
      <c r="D99" s="58"/>
      <c r="E99" s="21" t="s">
        <v>311</v>
      </c>
      <c r="F99" s="139"/>
      <c r="G99" s="62" t="s">
        <v>357</v>
      </c>
      <c r="H99" s="139"/>
      <c r="I99" s="21"/>
      <c r="J99" s="148"/>
      <c r="K99" s="69"/>
      <c r="L99" s="33"/>
      <c r="M99" s="69"/>
      <c r="N99" s="70"/>
      <c r="O99" s="69"/>
      <c r="P99" s="70"/>
    </row>
    <row r="100" s="2" customFormat="1" ht="9" customHeight="1" spans="1:16">
      <c r="A100" s="17"/>
      <c r="B100" s="101"/>
      <c r="C100" s="35"/>
      <c r="D100" s="36"/>
      <c r="E100" s="37"/>
      <c r="F100" s="37"/>
      <c r="G100" s="37"/>
      <c r="H100" s="38"/>
      <c r="I100" s="37"/>
      <c r="J100" s="39"/>
      <c r="K100" s="40"/>
      <c r="L100" s="41"/>
      <c r="M100" s="40"/>
      <c r="N100" s="41"/>
      <c r="O100" s="40"/>
      <c r="P100" s="41"/>
    </row>
    <row r="101" customFormat="1" ht="64" customHeight="1" spans="1:16">
      <c r="A101" s="17"/>
      <c r="B101" s="101"/>
      <c r="C101" s="19" t="s">
        <v>358</v>
      </c>
      <c r="D101" s="20" t="s">
        <v>302</v>
      </c>
      <c r="E101" s="21" t="s">
        <v>140</v>
      </c>
      <c r="F101" s="210" t="str">
        <f>_xlfn.DISPIMG("ID_8AA8322826C14063B92DDC46DFA4E7B5",1)</f>
        <v>=DISPIMG("ID_8AA8322826C14063B92DDC46DFA4E7B5",1)</v>
      </c>
      <c r="G101" s="21"/>
      <c r="H101" s="21"/>
      <c r="I101" s="21"/>
      <c r="J101" s="32"/>
      <c r="K101" s="21"/>
      <c r="L101" s="33"/>
      <c r="M101" s="21"/>
      <c r="N101" s="73"/>
      <c r="O101" s="21"/>
      <c r="P101" s="73"/>
    </row>
    <row r="102" customFormat="1" ht="20" customHeight="1" spans="1:16">
      <c r="A102" s="17"/>
      <c r="B102" s="101"/>
      <c r="C102" s="28"/>
      <c r="D102" s="29"/>
      <c r="E102" s="21" t="s">
        <v>39</v>
      </c>
      <c r="F102" s="377" t="s">
        <v>256</v>
      </c>
      <c r="G102" s="48"/>
      <c r="H102" s="48"/>
      <c r="I102" s="48"/>
      <c r="J102" s="34"/>
      <c r="K102" s="63"/>
      <c r="L102" s="33"/>
      <c r="M102" s="63"/>
      <c r="N102" s="64"/>
      <c r="O102" s="63"/>
      <c r="P102" s="64"/>
    </row>
    <row r="103" customFormat="1" ht="20" customHeight="1" spans="1:16">
      <c r="A103" s="17"/>
      <c r="B103" s="101"/>
      <c r="C103" s="28"/>
      <c r="D103" s="29"/>
      <c r="E103" s="21" t="s">
        <v>147</v>
      </c>
      <c r="F103" s="211">
        <v>0</v>
      </c>
      <c r="G103" s="21"/>
      <c r="H103" s="21"/>
      <c r="I103" s="21"/>
      <c r="J103" s="34"/>
      <c r="K103" s="66"/>
      <c r="L103" s="33"/>
      <c r="M103" s="66"/>
      <c r="N103" s="64"/>
      <c r="O103" s="66"/>
      <c r="P103" s="64"/>
    </row>
    <row r="104" customFormat="1" ht="36" customHeight="1" spans="1:16">
      <c r="A104" s="17"/>
      <c r="B104" s="101"/>
      <c r="C104" s="67"/>
      <c r="D104" s="58"/>
      <c r="E104" s="21" t="s">
        <v>311</v>
      </c>
      <c r="F104" s="200" t="s">
        <v>331</v>
      </c>
      <c r="G104" s="21"/>
      <c r="H104" s="21"/>
      <c r="I104" s="21"/>
      <c r="J104" s="212"/>
      <c r="K104" s="69"/>
      <c r="L104" s="33"/>
      <c r="M104" s="69"/>
      <c r="N104" s="70"/>
      <c r="O104" s="69"/>
      <c r="P104" s="70"/>
    </row>
    <row r="105" s="2" customFormat="1" ht="9" customHeight="1" spans="1:16">
      <c r="A105" s="17"/>
      <c r="B105" s="101"/>
      <c r="C105" s="28"/>
      <c r="D105" s="36"/>
      <c r="E105" s="37"/>
      <c r="F105" s="37"/>
      <c r="G105" s="37"/>
      <c r="H105" s="38"/>
      <c r="I105" s="37"/>
      <c r="J105" s="39"/>
      <c r="K105" s="40"/>
      <c r="L105" s="41"/>
      <c r="M105" s="40"/>
      <c r="N105" s="213"/>
      <c r="O105" s="40"/>
      <c r="P105" s="213"/>
    </row>
    <row r="106" customFormat="1" ht="64" customHeight="1" spans="1:16">
      <c r="A106" s="17"/>
      <c r="B106" s="101"/>
      <c r="C106" s="28"/>
      <c r="D106" s="20" t="s">
        <v>304</v>
      </c>
      <c r="E106" s="21" t="s">
        <v>140</v>
      </c>
      <c r="F106" s="44" t="str">
        <f>_xlfn.DISPIMG("ID_7E207847075F444783F52E2A685A43BD",1)</f>
        <v>=DISPIMG("ID_7E207847075F444783F52E2A685A43BD",1)</v>
      </c>
      <c r="G106" s="44" t="str">
        <f>_xlfn.DISPIMG("ID_7E207847075F444783F52E2A685A43BD",1)</f>
        <v>=DISPIMG("ID_7E207847075F444783F52E2A685A43BD",1)</v>
      </c>
      <c r="I106" s="21"/>
      <c r="J106" s="25"/>
      <c r="K106" s="21"/>
      <c r="L106" s="33"/>
      <c r="M106" s="21"/>
      <c r="N106" s="73"/>
      <c r="O106" s="21"/>
      <c r="P106" s="73"/>
    </row>
    <row r="107" customFormat="1" ht="20" customHeight="1" spans="1:16">
      <c r="A107" s="17"/>
      <c r="B107" s="101"/>
      <c r="C107" s="28"/>
      <c r="D107" s="29"/>
      <c r="E107" s="21" t="s">
        <v>39</v>
      </c>
      <c r="F107" s="375" t="s">
        <v>249</v>
      </c>
      <c r="G107" s="375" t="s">
        <v>249</v>
      </c>
      <c r="H107" s="21"/>
      <c r="I107" s="48"/>
      <c r="J107" s="31"/>
      <c r="K107" s="63"/>
      <c r="L107" s="33"/>
      <c r="M107" s="63"/>
      <c r="N107" s="64"/>
      <c r="O107" s="63"/>
      <c r="P107" s="64"/>
    </row>
    <row r="108" customFormat="1" ht="20" customHeight="1" spans="1:16">
      <c r="A108" s="17"/>
      <c r="B108" s="101"/>
      <c r="C108" s="28"/>
      <c r="D108" s="29"/>
      <c r="E108" s="21" t="s">
        <v>147</v>
      </c>
      <c r="F108" s="52" t="s">
        <v>251</v>
      </c>
      <c r="G108" s="54"/>
      <c r="H108" s="21"/>
      <c r="I108" s="21"/>
      <c r="J108" s="31"/>
      <c r="K108" s="66"/>
      <c r="L108" s="33"/>
      <c r="M108" s="66"/>
      <c r="N108" s="64"/>
      <c r="O108" s="66"/>
      <c r="P108" s="64"/>
    </row>
    <row r="109" s="2" customFormat="1" ht="9" customHeight="1" spans="1:16">
      <c r="A109" s="17"/>
      <c r="B109" s="101"/>
      <c r="C109" s="28"/>
      <c r="D109" s="36"/>
      <c r="E109" s="37"/>
      <c r="F109" s="37"/>
      <c r="G109" s="37"/>
      <c r="H109" s="38"/>
      <c r="I109" s="37"/>
      <c r="J109" s="39"/>
      <c r="K109" s="40"/>
      <c r="L109" s="41"/>
      <c r="M109" s="40"/>
      <c r="N109" s="125"/>
      <c r="O109" s="40"/>
      <c r="P109" s="125"/>
    </row>
    <row r="110" customFormat="1" ht="64" customHeight="1" spans="1:16">
      <c r="A110" s="17"/>
      <c r="B110" s="101"/>
      <c r="C110" s="28"/>
      <c r="D110" s="20" t="s">
        <v>316</v>
      </c>
      <c r="E110" s="21" t="s">
        <v>140</v>
      </c>
      <c r="F110" s="182" t="str">
        <f>_xlfn.DISPIMG("ID_1B54D3B83AD54C18A08FEA64F2B37375",1)</f>
        <v>=DISPIMG("ID_1B54D3B83AD54C18A08FEA64F2B37375",1)</v>
      </c>
      <c r="G110" s="149" t="str">
        <f>_xlfn.DISPIMG("ID_1B54D3B83AD54C18A08FEA64F2B37375",1)</f>
        <v>=DISPIMG("ID_1B54D3B83AD54C18A08FEA64F2B37375",1)</v>
      </c>
      <c r="H110" s="141"/>
      <c r="I110" s="21"/>
      <c r="J110" s="25" t="s">
        <v>359</v>
      </c>
      <c r="K110" s="21" t="str">
        <f>_xlfn.DISPIMG("ID_993262276E7F48C68A572BAC289B4F6A",1)</f>
        <v>=DISPIMG("ID_993262276E7F48C68A572BAC289B4F6A",1)</v>
      </c>
      <c r="L110" s="33" t="s">
        <v>360</v>
      </c>
      <c r="M110" s="21"/>
      <c r="N110" s="73"/>
      <c r="O110" s="21"/>
      <c r="P110" s="73"/>
    </row>
    <row r="111" customFormat="1" ht="20" customHeight="1" spans="1:16">
      <c r="A111" s="17"/>
      <c r="B111" s="101"/>
      <c r="C111" s="28"/>
      <c r="D111" s="29"/>
      <c r="E111" s="21" t="s">
        <v>39</v>
      </c>
      <c r="F111" s="381" t="s">
        <v>361</v>
      </c>
      <c r="G111" s="52" t="s">
        <v>277</v>
      </c>
      <c r="H111" s="141"/>
      <c r="I111" s="48"/>
      <c r="J111" s="31"/>
      <c r="K111" s="63"/>
      <c r="L111" s="33"/>
      <c r="M111" s="63"/>
      <c r="N111" s="64"/>
      <c r="O111" s="63"/>
      <c r="P111" s="64"/>
    </row>
    <row r="112" customFormat="1" ht="48" customHeight="1" spans="1:16">
      <c r="A112" s="17"/>
      <c r="B112" s="101"/>
      <c r="C112" s="28"/>
      <c r="D112" s="29"/>
      <c r="E112" s="21" t="s">
        <v>147</v>
      </c>
      <c r="F112" s="227" t="s">
        <v>379</v>
      </c>
      <c r="G112" s="214" t="s">
        <v>278</v>
      </c>
      <c r="H112" s="141"/>
      <c r="I112" s="21"/>
      <c r="J112" s="31"/>
      <c r="K112" s="66"/>
      <c r="L112" s="33"/>
      <c r="M112" s="66"/>
      <c r="N112" s="64"/>
      <c r="O112" s="66"/>
      <c r="P112" s="64"/>
    </row>
    <row r="113" customFormat="1" ht="36" customHeight="1" spans="1:16">
      <c r="A113" s="17"/>
      <c r="B113" s="101"/>
      <c r="C113" s="67"/>
      <c r="D113" s="58"/>
      <c r="E113" s="21" t="s">
        <v>311</v>
      </c>
      <c r="F113" s="200" t="s">
        <v>364</v>
      </c>
      <c r="G113" s="62" t="s">
        <v>365</v>
      </c>
      <c r="H113" s="55" t="s">
        <v>366</v>
      </c>
      <c r="I113" s="21"/>
      <c r="J113" s="68"/>
      <c r="K113" s="69"/>
      <c r="L113" s="33"/>
      <c r="M113" s="69"/>
      <c r="N113" s="70"/>
      <c r="O113" s="69"/>
      <c r="P113" s="70"/>
    </row>
    <row r="114" s="2" customFormat="1" ht="9" customHeight="1" spans="1:16">
      <c r="A114" s="17"/>
      <c r="B114" s="101"/>
      <c r="C114" s="35"/>
      <c r="D114" s="36"/>
      <c r="E114" s="37"/>
      <c r="F114" s="37"/>
      <c r="G114" s="150"/>
      <c r="H114" s="38"/>
      <c r="I114" s="150"/>
      <c r="J114" s="39"/>
      <c r="K114" s="40"/>
      <c r="L114" s="41"/>
      <c r="M114" s="40"/>
      <c r="N114" s="41"/>
      <c r="O114" s="40"/>
      <c r="P114" s="41"/>
    </row>
    <row r="115" customFormat="1" ht="64" customHeight="1" spans="1:16">
      <c r="A115" s="17"/>
      <c r="B115" s="101"/>
      <c r="C115" s="19" t="s">
        <v>367</v>
      </c>
      <c r="D115" s="20" t="s">
        <v>302</v>
      </c>
      <c r="E115" s="21" t="s">
        <v>140</v>
      </c>
      <c r="F115" s="44"/>
      <c r="G115" s="44" t="str">
        <f>_xlfn.DISPIMG("ID_966C8B7F8D9E4D3FB424B3A6B283596B",1)</f>
        <v>=DISPIMG("ID_966C8B7F8D9E4D3FB424B3A6B283596B",1)</v>
      </c>
      <c r="H115" t="str">
        <f>_xlfn.DISPIMG("ID_507A729FDBCF4CBBA9A82F25DDABEB11",1)</f>
        <v>=DISPIMG("ID_507A729FDBCF4CBBA9A82F25DDABEB11",1)</v>
      </c>
      <c r="I115" s="21"/>
      <c r="J115" s="25"/>
      <c r="K115" s="21"/>
      <c r="L115" s="33"/>
      <c r="M115" s="21"/>
      <c r="N115" s="73"/>
      <c r="O115" s="21"/>
      <c r="P115" s="73"/>
    </row>
    <row r="116" customFormat="1" ht="20" customHeight="1" spans="1:16">
      <c r="A116" s="17"/>
      <c r="B116" s="101"/>
      <c r="C116" s="28"/>
      <c r="D116" s="29"/>
      <c r="E116" s="21" t="s">
        <v>39</v>
      </c>
      <c r="F116" s="21"/>
      <c r="G116" s="375" t="s">
        <v>97</v>
      </c>
      <c r="H116" s="375" t="s">
        <v>255</v>
      </c>
      <c r="I116" s="48"/>
      <c r="J116" s="31"/>
      <c r="K116" s="63"/>
      <c r="L116" s="33"/>
      <c r="M116" s="63"/>
      <c r="N116" s="64"/>
      <c r="O116" s="63"/>
      <c r="P116" s="64"/>
    </row>
    <row r="117" customFormat="1" ht="20" customHeight="1" spans="1:16">
      <c r="A117" s="17"/>
      <c r="B117" s="101"/>
      <c r="C117" s="28"/>
      <c r="D117" s="29"/>
      <c r="E117" s="21" t="s">
        <v>147</v>
      </c>
      <c r="F117" s="21"/>
      <c r="G117" s="181" t="s">
        <v>176</v>
      </c>
      <c r="H117" s="55" t="s">
        <v>258</v>
      </c>
      <c r="I117" s="21"/>
      <c r="J117" s="31"/>
      <c r="K117" s="66"/>
      <c r="L117" s="33"/>
      <c r="M117" s="66"/>
      <c r="N117" s="64"/>
      <c r="O117" s="66"/>
      <c r="P117" s="64"/>
    </row>
    <row r="118" customFormat="1" ht="36" customHeight="1" spans="1:16">
      <c r="A118" s="17"/>
      <c r="B118" s="101"/>
      <c r="C118" s="67"/>
      <c r="D118" s="58"/>
      <c r="E118" s="21" t="s">
        <v>311</v>
      </c>
      <c r="F118" s="55" t="s">
        <v>368</v>
      </c>
      <c r="G118" s="62" t="s">
        <v>369</v>
      </c>
      <c r="H118" s="62" t="s">
        <v>314</v>
      </c>
      <c r="I118" s="21"/>
      <c r="J118" s="68"/>
      <c r="K118" s="69"/>
      <c r="L118" s="33"/>
      <c r="M118" s="69"/>
      <c r="N118" s="70"/>
      <c r="O118" s="69"/>
      <c r="P118" s="70"/>
    </row>
    <row r="119" s="2" customFormat="1" ht="9" customHeight="1" spans="1:16">
      <c r="A119" s="17"/>
      <c r="B119" s="101"/>
      <c r="C119" s="35"/>
      <c r="D119" s="36"/>
      <c r="E119" s="37"/>
      <c r="F119" s="37"/>
      <c r="G119" s="150"/>
      <c r="H119" s="38"/>
      <c r="I119" s="150"/>
      <c r="J119" s="39"/>
      <c r="K119" s="40"/>
      <c r="L119" s="41"/>
      <c r="M119" s="40"/>
      <c r="N119" s="41"/>
      <c r="O119" s="40"/>
      <c r="P119" s="41"/>
    </row>
    <row r="120" customFormat="1" ht="64" customHeight="1" spans="1:16">
      <c r="A120" s="151"/>
      <c r="B120" s="101"/>
      <c r="C120" s="19" t="s">
        <v>370</v>
      </c>
      <c r="D120" s="20" t="s">
        <v>302</v>
      </c>
      <c r="E120" s="21" t="s">
        <v>140</v>
      </c>
      <c r="F120" s="215" t="str">
        <f>_xlfn.DISPIMG("ID_D4D3286F4B254872A399C9E3E2EB3B59",1)</f>
        <v>=DISPIMG("ID_D4D3286F4B254872A399C9E3E2EB3B59",1)</v>
      </c>
      <c r="G120" s="44"/>
      <c r="I120" s="21"/>
      <c r="J120" s="25"/>
      <c r="K120" s="21"/>
      <c r="L120" s="33"/>
      <c r="M120" s="21"/>
      <c r="N120" s="73"/>
      <c r="O120" s="21"/>
      <c r="P120" s="73"/>
    </row>
    <row r="121" customFormat="1" ht="20" customHeight="1" spans="1:16">
      <c r="A121" s="151"/>
      <c r="B121" s="101"/>
      <c r="C121" s="28"/>
      <c r="D121" s="29"/>
      <c r="E121" s="21" t="s">
        <v>39</v>
      </c>
      <c r="F121" s="186" t="s">
        <v>146</v>
      </c>
      <c r="G121" s="21"/>
      <c r="H121" s="21"/>
      <c r="I121" s="48"/>
      <c r="J121" s="31"/>
      <c r="K121" s="63"/>
      <c r="L121" s="33"/>
      <c r="M121" s="63"/>
      <c r="N121" s="64"/>
      <c r="O121" s="63"/>
      <c r="P121" s="64"/>
    </row>
    <row r="122" customFormat="1" ht="20" customHeight="1" spans="1:16">
      <c r="A122" s="151"/>
      <c r="B122" s="101"/>
      <c r="C122" s="28"/>
      <c r="D122" s="29"/>
      <c r="E122" s="21" t="s">
        <v>147</v>
      </c>
      <c r="F122" s="186">
        <v>0</v>
      </c>
      <c r="G122" s="21"/>
      <c r="H122" s="21"/>
      <c r="I122" s="21"/>
      <c r="J122" s="31"/>
      <c r="K122" s="66"/>
      <c r="L122" s="33"/>
      <c r="M122" s="66"/>
      <c r="N122" s="64"/>
      <c r="O122" s="66"/>
      <c r="P122" s="64"/>
    </row>
    <row r="123" customFormat="1" ht="36" customHeight="1" spans="1:16">
      <c r="A123" s="151"/>
      <c r="B123" s="101"/>
      <c r="C123" s="28"/>
      <c r="D123" s="29"/>
      <c r="E123" s="20" t="s">
        <v>311</v>
      </c>
      <c r="F123" s="200" t="s">
        <v>331</v>
      </c>
      <c r="G123" s="20"/>
      <c r="H123" s="153"/>
      <c r="I123" s="20"/>
      <c r="J123" s="31"/>
      <c r="K123" s="66"/>
      <c r="L123" s="73"/>
      <c r="M123" s="66"/>
      <c r="N123" s="64"/>
      <c r="O123" s="66"/>
      <c r="P123" s="64"/>
    </row>
    <row r="124" customFormat="1" ht="64" customHeight="1" spans="1:16">
      <c r="A124" s="216"/>
      <c r="B124" s="217"/>
      <c r="C124" s="162" t="s">
        <v>371</v>
      </c>
      <c r="D124" s="162"/>
      <c r="E124" s="21" t="s">
        <v>140</v>
      </c>
      <c r="F124" s="201"/>
      <c r="G124" s="44"/>
      <c r="H124" s="141"/>
      <c r="I124" s="21"/>
      <c r="J124" s="218"/>
      <c r="K124" s="21"/>
      <c r="L124" s="33"/>
      <c r="M124" s="21"/>
      <c r="N124" s="33"/>
      <c r="O124" s="21"/>
      <c r="P124" s="33"/>
    </row>
    <row r="125" customFormat="1" ht="20" customHeight="1" spans="1:16">
      <c r="A125" s="216"/>
      <c r="B125" s="135"/>
      <c r="C125" s="162"/>
      <c r="D125" s="162"/>
      <c r="E125" s="21" t="s">
        <v>39</v>
      </c>
      <c r="F125" s="379" t="s">
        <v>267</v>
      </c>
      <c r="G125" s="21"/>
      <c r="H125" s="21"/>
      <c r="I125" s="48"/>
      <c r="J125" s="218"/>
      <c r="K125" s="26"/>
      <c r="L125" s="33"/>
      <c r="M125" s="26"/>
      <c r="N125" s="219"/>
      <c r="O125" s="26"/>
      <c r="P125" s="219"/>
    </row>
    <row r="126" customFormat="1" ht="20" customHeight="1" spans="1:16">
      <c r="A126" s="216"/>
      <c r="B126" s="135"/>
      <c r="C126" s="162"/>
      <c r="D126" s="162"/>
      <c r="E126" s="21" t="s">
        <v>147</v>
      </c>
      <c r="F126" s="201">
        <v>0</v>
      </c>
      <c r="G126" s="21"/>
      <c r="H126" s="21"/>
      <c r="I126" s="21"/>
      <c r="J126" s="218"/>
      <c r="K126" s="26"/>
      <c r="L126" s="33"/>
      <c r="M126" s="26"/>
      <c r="N126" s="219"/>
      <c r="O126" s="26"/>
      <c r="P126" s="219"/>
    </row>
    <row r="127" customFormat="1" ht="36" customHeight="1" spans="1:16">
      <c r="A127" s="216"/>
      <c r="B127" s="220"/>
      <c r="C127" s="162"/>
      <c r="D127" s="162"/>
      <c r="E127" s="21" t="s">
        <v>311</v>
      </c>
      <c r="F127" s="200" t="s">
        <v>331</v>
      </c>
      <c r="G127" s="21"/>
      <c r="H127" s="55"/>
      <c r="I127" s="21"/>
      <c r="J127" s="218"/>
      <c r="K127" s="26"/>
      <c r="L127" s="33"/>
      <c r="M127" s="26"/>
      <c r="N127" s="219"/>
      <c r="O127" s="26"/>
      <c r="P127" s="219"/>
    </row>
    <row r="128" s="3" customFormat="1" ht="36" customHeight="1" spans="1:16">
      <c r="A128" s="154"/>
      <c r="B128" s="155"/>
      <c r="C128" s="7"/>
      <c r="D128" s="7"/>
      <c r="E128" s="7"/>
      <c r="F128" s="7"/>
      <c r="G128" s="7"/>
      <c r="H128" s="7"/>
      <c r="I128" s="7"/>
      <c r="J128" s="159"/>
      <c r="K128" s="157"/>
      <c r="L128" s="157"/>
      <c r="M128" s="157"/>
      <c r="N128" s="161"/>
      <c r="O128" s="157"/>
      <c r="P128" s="161"/>
    </row>
    <row r="129" customFormat="1" spans="1:16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N129" s="8"/>
      <c r="P129" s="8"/>
    </row>
    <row r="130" customFormat="1" spans="1:16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N130" s="8"/>
      <c r="P130" s="8"/>
    </row>
    <row r="131" customFormat="1" spans="1:16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N131" s="8"/>
      <c r="P131" s="8"/>
    </row>
    <row r="132" customFormat="1" spans="1:16">
      <c r="A132" s="6"/>
      <c r="B132" s="6"/>
      <c r="C132" s="7"/>
      <c r="D132" s="7"/>
      <c r="E132" s="7"/>
      <c r="F132" s="7"/>
      <c r="G132" s="7"/>
      <c r="H132" s="7"/>
      <c r="I132" s="7"/>
      <c r="J132" s="158"/>
      <c r="K132" s="7"/>
      <c r="N132" s="8"/>
      <c r="P132" s="8"/>
    </row>
    <row r="133" customFormat="1" spans="1:16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8"/>
      <c r="N133" s="8"/>
      <c r="P133" s="8"/>
    </row>
    <row r="134" customFormat="1" spans="1:16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8"/>
      <c r="N134" s="8"/>
      <c r="P134" s="8"/>
    </row>
    <row r="135" customFormat="1" spans="1:16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8"/>
      <c r="N135" s="8"/>
      <c r="P135" s="8"/>
    </row>
    <row r="136" customFormat="1" spans="1:16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8"/>
      <c r="N136" s="8"/>
      <c r="P136" s="8"/>
    </row>
    <row r="137" customFormat="1" spans="1:16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8"/>
      <c r="N137" s="8"/>
      <c r="P137" s="8"/>
    </row>
    <row r="138" customFormat="1" spans="1:16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8"/>
      <c r="N138" s="8"/>
      <c r="P138" s="8"/>
    </row>
    <row r="139" customFormat="1" spans="1:16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8"/>
      <c r="P139" s="8"/>
    </row>
    <row r="140" customFormat="1" spans="1:16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8"/>
      <c r="N140" s="8"/>
      <c r="P140" s="8"/>
    </row>
    <row r="141" customFormat="1" spans="1:16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8"/>
      <c r="N141" s="8"/>
      <c r="P141" s="8"/>
    </row>
    <row r="142" customFormat="1" spans="1:16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8"/>
      <c r="N142" s="8"/>
      <c r="P142" s="8"/>
    </row>
    <row r="143" customFormat="1" spans="1:16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8"/>
      <c r="N143" s="8"/>
      <c r="P143" s="8"/>
    </row>
    <row r="144" customFormat="1" spans="1:16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8"/>
      <c r="N144" s="8"/>
      <c r="P144" s="8"/>
    </row>
    <row r="145" customFormat="1" spans="1:16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8"/>
      <c r="N145" s="8"/>
      <c r="P145" s="8"/>
    </row>
    <row r="146" customFormat="1" spans="1:16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8"/>
      <c r="N146" s="8"/>
      <c r="P146" s="8"/>
    </row>
    <row r="147" customFormat="1" spans="1:16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8"/>
      <c r="N147" s="8"/>
      <c r="P147" s="8"/>
    </row>
    <row r="148" customFormat="1" spans="1:16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8"/>
      <c r="N148" s="8"/>
      <c r="P148" s="8"/>
    </row>
    <row r="149" customFormat="1" spans="1:16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8"/>
      <c r="N149" s="8"/>
      <c r="P149" s="8"/>
    </row>
    <row r="150" customFormat="1" spans="1:16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8"/>
      <c r="N150" s="8"/>
      <c r="P150" s="8"/>
    </row>
    <row r="151" customFormat="1" spans="1:16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8"/>
      <c r="N151" s="8"/>
      <c r="P151" s="8"/>
    </row>
    <row r="152" customFormat="1" spans="1:16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8"/>
      <c r="N152" s="8"/>
      <c r="P152" s="8"/>
    </row>
    <row r="153" customFormat="1" spans="1:16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8"/>
      <c r="N153" s="8"/>
      <c r="P153" s="8"/>
    </row>
    <row r="154" customFormat="1" spans="1:16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8"/>
      <c r="N154" s="8"/>
      <c r="P154" s="8"/>
    </row>
    <row r="155" customFormat="1" spans="1:16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8"/>
      <c r="N155" s="8"/>
      <c r="P155" s="8"/>
    </row>
    <row r="156" customFormat="1" spans="1:16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8"/>
      <c r="N156" s="8"/>
      <c r="P156" s="8"/>
    </row>
    <row r="157" customFormat="1" spans="1:16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8"/>
      <c r="N157" s="8"/>
      <c r="P157" s="8"/>
    </row>
    <row r="158" customFormat="1" spans="1:16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8"/>
      <c r="N158" s="8"/>
      <c r="P158" s="8"/>
    </row>
    <row r="159" customFormat="1" spans="1:16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8"/>
      <c r="N159" s="8"/>
      <c r="P159" s="8"/>
    </row>
    <row r="160" customFormat="1" spans="1:16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8"/>
      <c r="N160" s="8"/>
      <c r="P160" s="8"/>
    </row>
    <row r="161" customFormat="1" spans="1:16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8"/>
      <c r="N161" s="8"/>
      <c r="P161" s="8"/>
    </row>
    <row r="162" customFormat="1" spans="1:16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7"/>
      <c r="L162" s="8"/>
      <c r="N162" s="8"/>
      <c r="P162" s="8"/>
    </row>
    <row r="163" customFormat="1" spans="1:16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7"/>
      <c r="L163" s="8"/>
      <c r="N163" s="8"/>
      <c r="P163" s="8"/>
    </row>
    <row r="164" customFormat="1" spans="1:16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7"/>
      <c r="L164" s="8"/>
      <c r="N164" s="8"/>
      <c r="P164" s="8"/>
    </row>
    <row r="165" customFormat="1" spans="1:16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7"/>
      <c r="L165" s="8"/>
      <c r="N165" s="8"/>
      <c r="P165" s="8"/>
    </row>
    <row r="166" customFormat="1" spans="1:16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7"/>
      <c r="L166" s="8"/>
      <c r="N166" s="8"/>
      <c r="P166" s="8"/>
    </row>
    <row r="167" customFormat="1" spans="1:16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7"/>
      <c r="L167" s="8"/>
      <c r="N167" s="8"/>
      <c r="P167" s="8"/>
    </row>
    <row r="168" customFormat="1" spans="1:16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7"/>
      <c r="L168" s="8"/>
      <c r="N168" s="8"/>
      <c r="P168" s="8"/>
    </row>
    <row r="169" customFormat="1" spans="1:16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7"/>
      <c r="L169" s="8"/>
      <c r="N169" s="8"/>
      <c r="P169" s="8"/>
    </row>
    <row r="170" customFormat="1" spans="1:16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7"/>
      <c r="L170" s="8"/>
      <c r="N170" s="8"/>
      <c r="P170" s="8"/>
    </row>
    <row r="171" customFormat="1" spans="1:16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7"/>
      <c r="L171" s="8"/>
      <c r="N171" s="8"/>
      <c r="P171" s="8"/>
    </row>
    <row r="172" customFormat="1" spans="1:16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7"/>
      <c r="L172" s="8"/>
      <c r="N172" s="8"/>
      <c r="P172" s="8"/>
    </row>
    <row r="173" customFormat="1" spans="1:16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7"/>
      <c r="L173" s="8"/>
      <c r="N173" s="8"/>
      <c r="P173" s="8"/>
    </row>
    <row r="174" customFormat="1" spans="1:16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7"/>
      <c r="L174" s="8"/>
      <c r="N174" s="8"/>
      <c r="P174" s="8"/>
    </row>
    <row r="175" customFormat="1" spans="1:16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7"/>
      <c r="L175" s="8"/>
      <c r="N175" s="8"/>
      <c r="P175" s="8"/>
    </row>
    <row r="176" customFormat="1" spans="1:16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7"/>
      <c r="L176" s="8"/>
      <c r="N176" s="8"/>
      <c r="P176" s="8"/>
    </row>
    <row r="177" customFormat="1" spans="1:16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7"/>
      <c r="L177" s="8"/>
      <c r="N177" s="8"/>
      <c r="P177" s="8"/>
    </row>
    <row r="178" customFormat="1" spans="1:16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7"/>
      <c r="L178" s="8"/>
      <c r="N178" s="8"/>
      <c r="P178" s="8"/>
    </row>
    <row r="179" customFormat="1" spans="1:16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7"/>
      <c r="L179" s="8"/>
      <c r="N179" s="8"/>
      <c r="P179" s="8"/>
    </row>
    <row r="180" customFormat="1" spans="1:16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7"/>
      <c r="L180" s="8"/>
      <c r="N180" s="8"/>
      <c r="P180" s="8"/>
    </row>
    <row r="181" customFormat="1" spans="1:16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7"/>
      <c r="L181" s="8"/>
      <c r="N181" s="8"/>
      <c r="P181" s="8"/>
    </row>
    <row r="182" customFormat="1" spans="1:16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7"/>
      <c r="L182" s="8"/>
      <c r="N182" s="8"/>
      <c r="P182" s="8"/>
    </row>
    <row r="183" customFormat="1" spans="1:16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7"/>
      <c r="L183" s="8"/>
      <c r="N183" s="8"/>
      <c r="P183" s="8"/>
    </row>
    <row r="184" customFormat="1" spans="1:16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7"/>
      <c r="L184" s="8"/>
      <c r="N184" s="8"/>
      <c r="P184" s="8"/>
    </row>
    <row r="185" customFormat="1" spans="1:16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7"/>
      <c r="L185" s="8"/>
      <c r="N185" s="8"/>
      <c r="P185" s="8"/>
    </row>
    <row r="186" customFormat="1" spans="1:16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7"/>
      <c r="L186" s="8"/>
      <c r="N186" s="8"/>
      <c r="P186" s="8"/>
    </row>
    <row r="187" customFormat="1" spans="1:16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7"/>
      <c r="L187" s="8"/>
      <c r="N187" s="8"/>
      <c r="P187" s="8"/>
    </row>
    <row r="188" customFormat="1" spans="1:16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7"/>
      <c r="L188" s="8"/>
      <c r="N188" s="8"/>
      <c r="P188" s="8"/>
    </row>
    <row r="189" customFormat="1" spans="1:16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7"/>
      <c r="L189" s="8"/>
      <c r="N189" s="8"/>
      <c r="P189" s="8"/>
    </row>
    <row r="190" customFormat="1" spans="1:16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7"/>
      <c r="L190" s="8"/>
      <c r="N190" s="8"/>
      <c r="P190" s="8"/>
    </row>
    <row r="191" customFormat="1" spans="1:16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7"/>
      <c r="L191" s="8"/>
      <c r="N191" s="8"/>
      <c r="P191" s="8"/>
    </row>
    <row r="192" customFormat="1" spans="1:16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7"/>
      <c r="L192" s="8"/>
      <c r="N192" s="8"/>
      <c r="P192" s="8"/>
    </row>
    <row r="193" customFormat="1" spans="1:16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7"/>
      <c r="L193" s="8"/>
      <c r="N193" s="8"/>
      <c r="P193" s="8"/>
    </row>
    <row r="194" customFormat="1" spans="1:16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7"/>
      <c r="L194" s="8"/>
      <c r="N194" s="8"/>
      <c r="P194" s="8"/>
    </row>
    <row r="195" customFormat="1" spans="1:16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7"/>
      <c r="L195" s="8"/>
      <c r="N195" s="8"/>
      <c r="P195" s="8"/>
    </row>
    <row r="196" customFormat="1" spans="1:16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7"/>
      <c r="L196" s="8"/>
      <c r="N196" s="8"/>
      <c r="P196" s="8"/>
    </row>
    <row r="197" customFormat="1" spans="1:16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7"/>
      <c r="L197" s="8"/>
      <c r="N197" s="8"/>
      <c r="P197" s="8"/>
    </row>
    <row r="198" customFormat="1" spans="1:16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7"/>
      <c r="L198" s="8"/>
      <c r="N198" s="8"/>
      <c r="P198" s="8"/>
    </row>
    <row r="199" customFormat="1" spans="1:16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7"/>
      <c r="L199" s="8"/>
      <c r="N199" s="8"/>
      <c r="P199" s="8"/>
    </row>
    <row r="200" customFormat="1" spans="1:16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7"/>
      <c r="L200" s="8"/>
      <c r="N200" s="8"/>
      <c r="P200" s="8"/>
    </row>
    <row r="201" customFormat="1" spans="1:16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7"/>
      <c r="L201" s="8"/>
      <c r="N201" s="8"/>
      <c r="P201" s="8"/>
    </row>
    <row r="202" customFormat="1" spans="1:16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7"/>
      <c r="L202" s="8"/>
      <c r="N202" s="8"/>
      <c r="P202" s="8"/>
    </row>
    <row r="203" customFormat="1" spans="1:16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7"/>
      <c r="L203" s="8"/>
      <c r="N203" s="8"/>
      <c r="P203" s="8"/>
    </row>
    <row r="204" customFormat="1" spans="1:16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7"/>
      <c r="L204" s="8"/>
      <c r="N204" s="8"/>
      <c r="P204" s="8"/>
    </row>
    <row r="205" customFormat="1" spans="1:16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7"/>
      <c r="L205" s="8"/>
      <c r="N205" s="8"/>
      <c r="P205" s="8"/>
    </row>
    <row r="206" customFormat="1" spans="1:16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7"/>
      <c r="L206" s="8"/>
      <c r="N206" s="8"/>
      <c r="P206" s="8"/>
    </row>
    <row r="207" customFormat="1" spans="1:16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7"/>
      <c r="L207" s="8"/>
      <c r="N207" s="8"/>
      <c r="P207" s="8"/>
    </row>
    <row r="208" customFormat="1" spans="1:16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7"/>
      <c r="L208" s="8"/>
      <c r="N208" s="8"/>
      <c r="P208" s="8"/>
    </row>
    <row r="209" customFormat="1" spans="1:16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7"/>
      <c r="L209" s="8"/>
      <c r="N209" s="8"/>
      <c r="P209" s="8"/>
    </row>
    <row r="210" customFormat="1" spans="1:16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7"/>
      <c r="L210" s="8"/>
      <c r="N210" s="8"/>
      <c r="P210" s="8"/>
    </row>
    <row r="211" customFormat="1" spans="1:16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7"/>
      <c r="L211" s="8"/>
      <c r="N211" s="8"/>
      <c r="P211" s="8"/>
    </row>
    <row r="212" customFormat="1" spans="1:16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7"/>
      <c r="L212" s="8"/>
      <c r="N212" s="8"/>
      <c r="P212" s="8"/>
    </row>
    <row r="213" customFormat="1" spans="1:16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7"/>
      <c r="L213" s="8"/>
      <c r="N213" s="8"/>
      <c r="P213" s="8"/>
    </row>
    <row r="214" customFormat="1" spans="1:16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7"/>
      <c r="L214" s="8"/>
      <c r="N214" s="8"/>
      <c r="P214" s="8"/>
    </row>
    <row r="215" customFormat="1" spans="1:16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7"/>
      <c r="L215" s="8"/>
      <c r="N215" s="8"/>
      <c r="P215" s="8"/>
    </row>
    <row r="216" customFormat="1" spans="1:16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7"/>
      <c r="L216" s="8"/>
      <c r="N216" s="8"/>
      <c r="P216" s="8"/>
    </row>
    <row r="217" customFormat="1" spans="1:16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7"/>
      <c r="L217" s="8"/>
      <c r="N217" s="8"/>
      <c r="P217" s="8"/>
    </row>
    <row r="218" customFormat="1" spans="1:16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7"/>
      <c r="L218" s="8"/>
      <c r="N218" s="8"/>
      <c r="P218" s="8"/>
    </row>
    <row r="219" customFormat="1" spans="1:16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7"/>
      <c r="L219" s="8"/>
      <c r="N219" s="8"/>
      <c r="P219" s="8"/>
    </row>
    <row r="220" customFormat="1" spans="1:16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7"/>
      <c r="L220" s="8"/>
      <c r="N220" s="8"/>
      <c r="P220" s="8"/>
    </row>
    <row r="221" customFormat="1" spans="1:16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7"/>
      <c r="L221" s="8"/>
      <c r="N221" s="8"/>
      <c r="P221" s="8"/>
    </row>
    <row r="222" customFormat="1" spans="1:16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7"/>
      <c r="L222" s="8"/>
      <c r="N222" s="8"/>
      <c r="P222" s="8"/>
    </row>
    <row r="223" customFormat="1" spans="1:16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7"/>
      <c r="L223" s="8"/>
      <c r="N223" s="8"/>
      <c r="P223" s="8"/>
    </row>
    <row r="224" customFormat="1" spans="1:16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7"/>
      <c r="L224" s="8"/>
      <c r="N224" s="8"/>
      <c r="P224" s="8"/>
    </row>
    <row r="225" customFormat="1" spans="1:16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7"/>
      <c r="L225" s="8"/>
      <c r="N225" s="8"/>
      <c r="P225" s="8"/>
    </row>
    <row r="226" customFormat="1" spans="1:16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7"/>
      <c r="L226" s="8"/>
      <c r="N226" s="8"/>
      <c r="P226" s="8"/>
    </row>
    <row r="227" customFormat="1" spans="1:16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7"/>
      <c r="L227" s="8"/>
      <c r="N227" s="8"/>
      <c r="P227" s="8"/>
    </row>
    <row r="228" customFormat="1" spans="1:16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7"/>
      <c r="L228" s="8"/>
      <c r="N228" s="8"/>
      <c r="P228" s="8"/>
    </row>
    <row r="229" customFormat="1" spans="1:16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7"/>
      <c r="L229" s="8"/>
      <c r="N229" s="8"/>
      <c r="P229" s="8"/>
    </row>
    <row r="230" customFormat="1" spans="1:16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7"/>
      <c r="L230" s="8"/>
      <c r="N230" s="8"/>
      <c r="P230" s="8"/>
    </row>
    <row r="231" customFormat="1" spans="1:16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7"/>
      <c r="L231" s="8"/>
      <c r="N231" s="8"/>
      <c r="P231" s="8"/>
    </row>
    <row r="232" customFormat="1" spans="1:16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7"/>
      <c r="L232" s="8"/>
      <c r="N232" s="8"/>
      <c r="P232" s="8"/>
    </row>
    <row r="233" customFormat="1" spans="1:16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7"/>
      <c r="L233" s="8"/>
      <c r="N233" s="8"/>
      <c r="P233" s="8"/>
    </row>
    <row r="234" customFormat="1" spans="1:16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7"/>
      <c r="L234" s="8"/>
      <c r="N234" s="8"/>
      <c r="P234" s="8"/>
    </row>
    <row r="235" customFormat="1" spans="1:16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7"/>
      <c r="L235" s="8"/>
      <c r="N235" s="8"/>
      <c r="P235" s="8"/>
    </row>
    <row r="236" customFormat="1" spans="1:16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7"/>
      <c r="L236" s="8"/>
      <c r="N236" s="8"/>
      <c r="P236" s="8"/>
    </row>
    <row r="237" customFormat="1" spans="1:16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7"/>
      <c r="L237" s="8"/>
      <c r="N237" s="8"/>
      <c r="P237" s="8"/>
    </row>
    <row r="238" customFormat="1" spans="1:16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7"/>
      <c r="L238" s="8"/>
      <c r="N238" s="8"/>
      <c r="P238" s="8"/>
    </row>
    <row r="239" customFormat="1" spans="1:16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7"/>
      <c r="L239" s="8"/>
      <c r="N239" s="8"/>
      <c r="P239" s="8"/>
    </row>
    <row r="240" customFormat="1" spans="1:16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7"/>
      <c r="L240" s="8"/>
      <c r="N240" s="8"/>
      <c r="P240" s="8"/>
    </row>
    <row r="241" customFormat="1" spans="1:16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7"/>
      <c r="L241" s="8"/>
      <c r="N241" s="8"/>
      <c r="P241" s="8"/>
    </row>
    <row r="242" customFormat="1" spans="1:16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7"/>
      <c r="L242" s="8"/>
      <c r="N242" s="8"/>
      <c r="P242" s="8"/>
    </row>
    <row r="243" customFormat="1" spans="1:16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7"/>
      <c r="L243" s="8"/>
      <c r="N243" s="8"/>
      <c r="P243" s="8"/>
    </row>
    <row r="244" customFormat="1" spans="1:16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7"/>
      <c r="L244" s="8"/>
      <c r="N244" s="8"/>
      <c r="P244" s="8"/>
    </row>
    <row r="245" customFormat="1" spans="1:16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7"/>
      <c r="L245" s="8"/>
      <c r="N245" s="8"/>
      <c r="P245" s="8"/>
    </row>
    <row r="246" customFormat="1" spans="1:16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7"/>
      <c r="L246" s="8"/>
      <c r="N246" s="8"/>
      <c r="P246" s="8"/>
    </row>
    <row r="247" customFormat="1" spans="1:16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7"/>
      <c r="L247" s="8"/>
      <c r="N247" s="8"/>
      <c r="P247" s="8"/>
    </row>
    <row r="248" customFormat="1" spans="1:16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7"/>
      <c r="L248" s="8"/>
      <c r="N248" s="8"/>
      <c r="P248" s="8"/>
    </row>
    <row r="249" customFormat="1" spans="1:16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7"/>
      <c r="L249" s="8"/>
      <c r="N249" s="8"/>
      <c r="P249" s="8"/>
    </row>
    <row r="250" customFormat="1" spans="1:16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7"/>
      <c r="L250" s="8"/>
      <c r="N250" s="8"/>
      <c r="P250" s="8"/>
    </row>
    <row r="251" customFormat="1" spans="1:16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7"/>
      <c r="L251" s="8"/>
      <c r="N251" s="8"/>
      <c r="P251" s="8"/>
    </row>
    <row r="252" customFormat="1" spans="1:16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7"/>
      <c r="L252" s="8"/>
      <c r="N252" s="8"/>
      <c r="P252" s="8"/>
    </row>
    <row r="253" customFormat="1" spans="1:16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7"/>
      <c r="L253" s="8"/>
      <c r="N253" s="8"/>
      <c r="P253" s="8"/>
    </row>
    <row r="254" customFormat="1" spans="1:16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7"/>
      <c r="L254" s="8"/>
      <c r="N254" s="8"/>
      <c r="P254" s="8"/>
    </row>
    <row r="255" customFormat="1" spans="1:16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7"/>
      <c r="L255" s="8"/>
      <c r="N255" s="8"/>
      <c r="P255" s="8"/>
    </row>
    <row r="256" customFormat="1" spans="1:16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7"/>
      <c r="L256" s="8"/>
      <c r="N256" s="8"/>
      <c r="P256" s="8"/>
    </row>
    <row r="257" customFormat="1" spans="1:16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7"/>
      <c r="L257" s="8"/>
      <c r="N257" s="8"/>
      <c r="P257" s="8"/>
    </row>
    <row r="258" customFormat="1" spans="1:16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7"/>
      <c r="L258" s="8"/>
      <c r="N258" s="8"/>
      <c r="P258" s="8"/>
    </row>
    <row r="259" customFormat="1" spans="1:16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7"/>
      <c r="L259" s="8"/>
      <c r="N259" s="8"/>
      <c r="P259" s="8"/>
    </row>
    <row r="260" customFormat="1" spans="1:16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7"/>
      <c r="L260" s="8"/>
      <c r="N260" s="8"/>
      <c r="P260" s="8"/>
    </row>
    <row r="261" customFormat="1" spans="1:16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7"/>
      <c r="L261" s="8"/>
      <c r="N261" s="8"/>
      <c r="P261" s="8"/>
    </row>
    <row r="262" customFormat="1" spans="1:16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7"/>
      <c r="L262" s="8"/>
      <c r="N262" s="8"/>
      <c r="P262" s="8"/>
    </row>
    <row r="263" customFormat="1" spans="1:16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7"/>
      <c r="L263" s="8"/>
      <c r="N263" s="8"/>
      <c r="P263" s="8"/>
    </row>
    <row r="264" customFormat="1" spans="1:16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7"/>
      <c r="L264" s="8"/>
      <c r="N264" s="8"/>
      <c r="P264" s="8"/>
    </row>
    <row r="265" customFormat="1" spans="1:16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7"/>
      <c r="L265" s="8"/>
      <c r="N265" s="8"/>
      <c r="P265" s="8"/>
    </row>
    <row r="266" customFormat="1" spans="1:16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7"/>
      <c r="L266" s="8"/>
      <c r="N266" s="8"/>
      <c r="P266" s="8"/>
    </row>
    <row r="267" customFormat="1" spans="1:16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7"/>
      <c r="L267" s="8"/>
      <c r="N267" s="8"/>
      <c r="P267" s="8"/>
    </row>
    <row r="268" customFormat="1" spans="1:16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7"/>
      <c r="L268" s="8"/>
      <c r="N268" s="8"/>
      <c r="P268" s="8"/>
    </row>
    <row r="269" customFormat="1" spans="1:16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7"/>
      <c r="L269" s="8"/>
      <c r="N269" s="8"/>
      <c r="P269" s="8"/>
    </row>
    <row r="270" customFormat="1" spans="1:16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7"/>
      <c r="L270" s="8"/>
      <c r="N270" s="8"/>
      <c r="P270" s="8"/>
    </row>
    <row r="271" customFormat="1" spans="1:16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7"/>
      <c r="L271" s="8"/>
      <c r="N271" s="8"/>
      <c r="P271" s="8"/>
    </row>
    <row r="272" customFormat="1" spans="1:16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7"/>
      <c r="L272" s="8"/>
      <c r="N272" s="8"/>
      <c r="P272" s="8"/>
    </row>
    <row r="273" customFormat="1" spans="1:16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7"/>
      <c r="L273" s="8"/>
      <c r="N273" s="8"/>
      <c r="P273" s="8"/>
    </row>
    <row r="274" customFormat="1" spans="1:16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7"/>
      <c r="L274" s="8"/>
      <c r="N274" s="8"/>
      <c r="P274" s="8"/>
    </row>
    <row r="275" customFormat="1" spans="1:16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7"/>
      <c r="L275" s="8"/>
      <c r="N275" s="8"/>
      <c r="P275" s="8"/>
    </row>
    <row r="276" customFormat="1" spans="1:16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7"/>
      <c r="L276" s="8"/>
      <c r="N276" s="8"/>
      <c r="P276" s="8"/>
    </row>
    <row r="277" customFormat="1" spans="1:16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7"/>
      <c r="L277" s="8"/>
      <c r="N277" s="8"/>
      <c r="P277" s="8"/>
    </row>
    <row r="278" customFormat="1" spans="1:16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7"/>
      <c r="L278" s="8"/>
      <c r="N278" s="8"/>
      <c r="P278" s="8"/>
    </row>
    <row r="279" customFormat="1" spans="1:16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7"/>
      <c r="L279" s="8"/>
      <c r="N279" s="8"/>
      <c r="P279" s="8"/>
    </row>
    <row r="280" customFormat="1" spans="1:16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7"/>
      <c r="L280" s="8"/>
      <c r="N280" s="8"/>
      <c r="P280" s="8"/>
    </row>
    <row r="281" customFormat="1" spans="1:16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7"/>
      <c r="L281" s="8"/>
      <c r="N281" s="8"/>
      <c r="P281" s="8"/>
    </row>
    <row r="282" customFormat="1" spans="1:16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7"/>
      <c r="L282" s="8"/>
      <c r="N282" s="8"/>
      <c r="P282" s="8"/>
    </row>
    <row r="283" customFormat="1" spans="1:16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7"/>
      <c r="L283" s="8"/>
      <c r="N283" s="8"/>
      <c r="P283" s="8"/>
    </row>
    <row r="284" customFormat="1" spans="1:16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7"/>
      <c r="L284" s="8"/>
      <c r="N284" s="8"/>
      <c r="P284" s="8"/>
    </row>
    <row r="285" customFormat="1" spans="1:16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7"/>
      <c r="L285" s="8"/>
      <c r="N285" s="8"/>
      <c r="P285" s="8"/>
    </row>
    <row r="286" customFormat="1" spans="1:16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7"/>
      <c r="L286" s="8"/>
      <c r="N286" s="8"/>
      <c r="P286" s="8"/>
    </row>
    <row r="287" customFormat="1" spans="1:16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7"/>
      <c r="L287" s="8"/>
      <c r="N287" s="8"/>
      <c r="P287" s="8"/>
    </row>
    <row r="288" customFormat="1" spans="1:16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7"/>
      <c r="L288" s="8"/>
      <c r="N288" s="8"/>
      <c r="P288" s="8"/>
    </row>
    <row r="289" customFormat="1" spans="1:16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7"/>
      <c r="L289" s="8"/>
      <c r="N289" s="8"/>
      <c r="P289" s="8"/>
    </row>
    <row r="290" customFormat="1" spans="1:16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7"/>
      <c r="L290" s="8"/>
      <c r="N290" s="8"/>
      <c r="P290" s="8"/>
    </row>
    <row r="291" customFormat="1" spans="1:16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7"/>
      <c r="L291" s="8"/>
      <c r="N291" s="8"/>
      <c r="P291" s="8"/>
    </row>
    <row r="292" customFormat="1" spans="1:16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7"/>
      <c r="L292" s="8"/>
      <c r="N292" s="8"/>
      <c r="P292" s="8"/>
    </row>
    <row r="293" customFormat="1" spans="1:16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7"/>
      <c r="L293" s="8"/>
      <c r="N293" s="8"/>
      <c r="P293" s="8"/>
    </row>
    <row r="294" customFormat="1" spans="1:16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7"/>
      <c r="L294" s="8"/>
      <c r="N294" s="8"/>
      <c r="P294" s="8"/>
    </row>
    <row r="295" customFormat="1" spans="1:16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7"/>
      <c r="L295" s="8"/>
      <c r="N295" s="8"/>
      <c r="P295" s="8"/>
    </row>
    <row r="296" customFormat="1" spans="1:16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7"/>
      <c r="L296" s="8"/>
      <c r="N296" s="8"/>
      <c r="P296" s="8"/>
    </row>
    <row r="297" customFormat="1" spans="1:16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7"/>
      <c r="L297" s="8"/>
      <c r="N297" s="8"/>
      <c r="P297" s="8"/>
    </row>
    <row r="298" customFormat="1" spans="1:16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7"/>
      <c r="L298" s="8"/>
      <c r="N298" s="8"/>
      <c r="P298" s="8"/>
    </row>
    <row r="299" customFormat="1" spans="1:16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7"/>
      <c r="L299" s="8"/>
      <c r="N299" s="8"/>
      <c r="P299" s="8"/>
    </row>
    <row r="300" customFormat="1" spans="1:16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7"/>
      <c r="L300" s="8"/>
      <c r="N300" s="8"/>
      <c r="P300" s="8"/>
    </row>
    <row r="301" customFormat="1" spans="1:16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7"/>
      <c r="L301" s="8"/>
      <c r="N301" s="8"/>
      <c r="P301" s="8"/>
    </row>
    <row r="302" customFormat="1" spans="1:16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7"/>
      <c r="L302" s="8"/>
      <c r="N302" s="8"/>
      <c r="P302" s="8"/>
    </row>
    <row r="303" customFormat="1" spans="1:16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7"/>
      <c r="L303" s="8"/>
      <c r="N303" s="8"/>
      <c r="P303" s="8"/>
    </row>
    <row r="304" customFormat="1" spans="1:16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7"/>
      <c r="L304" s="8"/>
      <c r="N304" s="8"/>
      <c r="P304" s="8"/>
    </row>
    <row r="305" customFormat="1" spans="1:16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7"/>
      <c r="L305" s="8"/>
      <c r="N305" s="8"/>
      <c r="P305" s="8"/>
    </row>
    <row r="306" customFormat="1" spans="1:16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7"/>
      <c r="L306" s="8"/>
      <c r="N306" s="8"/>
      <c r="P306" s="8"/>
    </row>
    <row r="307" customFormat="1" spans="1:16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7"/>
      <c r="L307" s="8"/>
      <c r="N307" s="8"/>
      <c r="P307" s="8"/>
    </row>
    <row r="308" customFormat="1" spans="1:16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7"/>
      <c r="L308" s="8"/>
      <c r="N308" s="8"/>
      <c r="P308" s="8"/>
    </row>
    <row r="309" customFormat="1" spans="1:16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7"/>
      <c r="L309" s="8"/>
      <c r="N309" s="8"/>
      <c r="P309" s="8"/>
    </row>
    <row r="310" customFormat="1" spans="1:16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7"/>
      <c r="L310" s="8"/>
      <c r="N310" s="8"/>
      <c r="P310" s="8"/>
    </row>
    <row r="311" customFormat="1" spans="1:16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7"/>
      <c r="L311" s="8"/>
      <c r="N311" s="8"/>
      <c r="P311" s="8"/>
    </row>
    <row r="312" customFormat="1" spans="1:16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7"/>
      <c r="L312" s="8"/>
      <c r="N312" s="8"/>
      <c r="P312" s="8"/>
    </row>
    <row r="313" customFormat="1" spans="1:16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7"/>
      <c r="L313" s="8"/>
      <c r="N313" s="8"/>
      <c r="P313" s="8"/>
    </row>
    <row r="314" customFormat="1" spans="1:16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7"/>
      <c r="L314" s="8"/>
      <c r="N314" s="8"/>
      <c r="P314" s="8"/>
    </row>
    <row r="315" customFormat="1" spans="1:16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7"/>
      <c r="L315" s="8"/>
      <c r="N315" s="8"/>
      <c r="P315" s="8"/>
    </row>
    <row r="316" customFormat="1" spans="1:16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7"/>
      <c r="L316" s="8"/>
      <c r="N316" s="8"/>
      <c r="P316" s="8"/>
    </row>
    <row r="317" customFormat="1" spans="1:16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7"/>
      <c r="L317" s="8"/>
      <c r="N317" s="8"/>
      <c r="P317" s="8"/>
    </row>
    <row r="318" customFormat="1" spans="1:16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7"/>
      <c r="L318" s="8"/>
      <c r="N318" s="8"/>
      <c r="P318" s="8"/>
    </row>
    <row r="319" customFormat="1" spans="1:16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7"/>
      <c r="L319" s="8"/>
      <c r="N319" s="8"/>
      <c r="P319" s="8"/>
    </row>
    <row r="320" customFormat="1" spans="1:16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7"/>
      <c r="L320" s="8"/>
      <c r="N320" s="8"/>
      <c r="P320" s="8"/>
    </row>
    <row r="321" customFormat="1" spans="1:16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7"/>
      <c r="L321" s="8"/>
      <c r="N321" s="8"/>
      <c r="P321" s="8"/>
    </row>
    <row r="322" customFormat="1" spans="1:16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7"/>
      <c r="L322" s="8"/>
      <c r="N322" s="8"/>
      <c r="P322" s="8"/>
    </row>
    <row r="323" customFormat="1" spans="1:16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7"/>
      <c r="L323" s="8"/>
      <c r="N323" s="8"/>
      <c r="P323" s="8"/>
    </row>
    <row r="324" customFormat="1" spans="1:16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7"/>
      <c r="L324" s="8"/>
      <c r="N324" s="8"/>
      <c r="P324" s="8"/>
    </row>
    <row r="325" customFormat="1" spans="1:16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7"/>
      <c r="L325" s="8"/>
      <c r="N325" s="8"/>
      <c r="P325" s="8"/>
    </row>
    <row r="326" customFormat="1" spans="1:16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7"/>
      <c r="L326" s="8"/>
      <c r="N326" s="8"/>
      <c r="P326" s="8"/>
    </row>
    <row r="327" customFormat="1" spans="1:16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7"/>
      <c r="L327" s="8"/>
      <c r="N327" s="8"/>
      <c r="P327" s="8"/>
    </row>
    <row r="328" customFormat="1" spans="1:16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7"/>
      <c r="L328" s="8"/>
      <c r="N328" s="8"/>
      <c r="P328" s="8"/>
    </row>
    <row r="329" customFormat="1" spans="1:16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7"/>
      <c r="L329" s="8"/>
      <c r="N329" s="8"/>
      <c r="P329" s="8"/>
    </row>
    <row r="330" customFormat="1" spans="1:16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7"/>
      <c r="L330" s="8"/>
      <c r="N330" s="8"/>
      <c r="P330" s="8"/>
    </row>
    <row r="331" customFormat="1" spans="1:16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7"/>
      <c r="L331" s="8"/>
      <c r="N331" s="8"/>
      <c r="P331" s="8"/>
    </row>
    <row r="332" customFormat="1" spans="1:16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7"/>
      <c r="L332" s="8"/>
      <c r="N332" s="8"/>
      <c r="P332" s="8"/>
    </row>
    <row r="333" customFormat="1" spans="1:16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7"/>
      <c r="L333" s="8"/>
      <c r="N333" s="8"/>
      <c r="P333" s="8"/>
    </row>
    <row r="334" customFormat="1" spans="1:16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7"/>
      <c r="L334" s="8"/>
      <c r="N334" s="8"/>
      <c r="P334" s="8"/>
    </row>
    <row r="335" customFormat="1" spans="1:16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7"/>
      <c r="L335" s="8"/>
      <c r="N335" s="8"/>
      <c r="P335" s="8"/>
    </row>
    <row r="336" customFormat="1" spans="1:16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7"/>
      <c r="L336" s="8"/>
      <c r="N336" s="8"/>
      <c r="P336" s="8"/>
    </row>
    <row r="337" customFormat="1" spans="1:16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7"/>
      <c r="L337" s="8"/>
      <c r="N337" s="8"/>
      <c r="P337" s="8"/>
    </row>
    <row r="338" customFormat="1" spans="1:16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7"/>
      <c r="L338" s="8"/>
      <c r="N338" s="8"/>
      <c r="P338" s="8"/>
    </row>
    <row r="339" customFormat="1" spans="1:16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7"/>
      <c r="L339" s="8"/>
      <c r="N339" s="8"/>
      <c r="P339" s="8"/>
    </row>
    <row r="340" customFormat="1" spans="1:16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7"/>
      <c r="L340" s="8"/>
      <c r="N340" s="8"/>
      <c r="P340" s="8"/>
    </row>
    <row r="341" customFormat="1" spans="1:16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7"/>
      <c r="L341" s="8"/>
      <c r="N341" s="8"/>
      <c r="P341" s="8"/>
    </row>
    <row r="342" customFormat="1" spans="1:16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7"/>
      <c r="L342" s="8"/>
      <c r="N342" s="8"/>
      <c r="P342" s="8"/>
    </row>
    <row r="343" customFormat="1" spans="1:16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7"/>
      <c r="L343" s="8"/>
      <c r="N343" s="8"/>
      <c r="P343" s="8"/>
    </row>
    <row r="344" customFormat="1" spans="1:16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7"/>
      <c r="L344" s="8"/>
      <c r="N344" s="8"/>
      <c r="P344" s="8"/>
    </row>
    <row r="345" customFormat="1" spans="1:16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7"/>
      <c r="L345" s="8"/>
      <c r="N345" s="8"/>
      <c r="P345" s="8"/>
    </row>
    <row r="346" customFormat="1" spans="1:16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7"/>
      <c r="L346" s="8"/>
      <c r="N346" s="8"/>
      <c r="P346" s="8"/>
    </row>
    <row r="347" customFormat="1" spans="1:16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7"/>
      <c r="L347" s="8"/>
      <c r="N347" s="8"/>
      <c r="P347" s="8"/>
    </row>
    <row r="348" customFormat="1" spans="1:16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7"/>
      <c r="L348" s="8"/>
      <c r="N348" s="8"/>
      <c r="P348" s="8"/>
    </row>
    <row r="349" customFormat="1" spans="1:16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7"/>
      <c r="L349" s="8"/>
      <c r="N349" s="8"/>
      <c r="P349" s="8"/>
    </row>
    <row r="350" customFormat="1" spans="1:16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7"/>
      <c r="L350" s="8"/>
      <c r="N350" s="8"/>
      <c r="P350" s="8"/>
    </row>
    <row r="351" customFormat="1" spans="1:16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7"/>
      <c r="L351" s="8"/>
      <c r="N351" s="8"/>
      <c r="P351" s="8"/>
    </row>
    <row r="352" customFormat="1" spans="1:16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7"/>
      <c r="L352" s="8"/>
      <c r="N352" s="8"/>
      <c r="P352" s="8"/>
    </row>
    <row r="353" customFormat="1" spans="1:16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7"/>
      <c r="L353" s="8"/>
      <c r="N353" s="8"/>
      <c r="P353" s="8"/>
    </row>
    <row r="354" customFormat="1" spans="1:16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7"/>
      <c r="L354" s="8"/>
      <c r="N354" s="8"/>
      <c r="P354" s="8"/>
    </row>
    <row r="355" customFormat="1" spans="1:16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7"/>
      <c r="L355" s="8"/>
      <c r="N355" s="8"/>
      <c r="P355" s="8"/>
    </row>
    <row r="356" customFormat="1" spans="1:16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7"/>
      <c r="L356" s="8"/>
      <c r="N356" s="8"/>
      <c r="P356" s="8"/>
    </row>
    <row r="357" customFormat="1" spans="1:16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7"/>
      <c r="L357" s="8"/>
      <c r="N357" s="8"/>
      <c r="P357" s="8"/>
    </row>
    <row r="358" customFormat="1" spans="1:16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7"/>
      <c r="L358" s="8"/>
      <c r="N358" s="8"/>
      <c r="P358" s="8"/>
    </row>
    <row r="359" customFormat="1" spans="1:16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7"/>
      <c r="L359" s="8"/>
      <c r="N359" s="8"/>
      <c r="P359" s="8"/>
    </row>
    <row r="360" customFormat="1" spans="1:16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7"/>
      <c r="L360" s="8"/>
      <c r="N360" s="8"/>
      <c r="P360" s="8"/>
    </row>
    <row r="361" customFormat="1" spans="1:16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7"/>
      <c r="L361" s="8"/>
      <c r="N361" s="8"/>
      <c r="P361" s="8"/>
    </row>
    <row r="362" customFormat="1" spans="1:16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7"/>
      <c r="L362" s="8"/>
      <c r="N362" s="8"/>
      <c r="P362" s="8"/>
    </row>
    <row r="363" customFormat="1" spans="1:16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7"/>
      <c r="L363" s="8"/>
      <c r="N363" s="8"/>
      <c r="P363" s="8"/>
    </row>
    <row r="364" customFormat="1" spans="1:16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7"/>
      <c r="L364" s="8"/>
      <c r="N364" s="8"/>
      <c r="P364" s="8"/>
    </row>
    <row r="365" customFormat="1" spans="1:16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7"/>
      <c r="L365" s="8"/>
      <c r="N365" s="8"/>
      <c r="P365" s="8"/>
    </row>
    <row r="366" customFormat="1" spans="1:16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7"/>
      <c r="L366" s="8"/>
      <c r="N366" s="8"/>
      <c r="P366" s="8"/>
    </row>
    <row r="367" customFormat="1" spans="1:16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7"/>
      <c r="L367" s="8"/>
      <c r="N367" s="8"/>
      <c r="P367" s="8"/>
    </row>
    <row r="368" customFormat="1" spans="1:16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7"/>
      <c r="L368" s="8"/>
      <c r="N368" s="8"/>
      <c r="P368" s="8"/>
    </row>
    <row r="369" customFormat="1" spans="1:16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7"/>
      <c r="L369" s="8"/>
      <c r="N369" s="8"/>
      <c r="P369" s="8"/>
    </row>
    <row r="370" customFormat="1" spans="1:16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7"/>
      <c r="L370" s="8"/>
      <c r="N370" s="8"/>
      <c r="P370" s="8"/>
    </row>
    <row r="371" customFormat="1" spans="1:16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7"/>
      <c r="L371" s="8"/>
      <c r="N371" s="8"/>
      <c r="P371" s="8"/>
    </row>
    <row r="372" customFormat="1" spans="1:16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7"/>
      <c r="L372" s="8"/>
      <c r="N372" s="8"/>
      <c r="P372" s="8"/>
    </row>
    <row r="373" customFormat="1" spans="1:16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7"/>
      <c r="L373" s="8"/>
      <c r="N373" s="8"/>
      <c r="P373" s="8"/>
    </row>
    <row r="374" customFormat="1" spans="1:16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7"/>
      <c r="L374" s="8"/>
      <c r="N374" s="8"/>
      <c r="P374" s="8"/>
    </row>
    <row r="375" customFormat="1" spans="1:16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7"/>
      <c r="L375" s="8"/>
      <c r="N375" s="8"/>
      <c r="P375" s="8"/>
    </row>
    <row r="376" customFormat="1" spans="1:16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7"/>
      <c r="L376" s="8"/>
      <c r="N376" s="8"/>
      <c r="P376" s="8"/>
    </row>
    <row r="377" customFormat="1" spans="1:16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7"/>
      <c r="L377" s="8"/>
      <c r="N377" s="8"/>
      <c r="P377" s="8"/>
    </row>
    <row r="378" customFormat="1" spans="1:16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7"/>
      <c r="L378" s="8"/>
      <c r="N378" s="8"/>
      <c r="P378" s="8"/>
    </row>
    <row r="379" customFormat="1" spans="1:16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7"/>
      <c r="L379" s="8"/>
      <c r="N379" s="8"/>
      <c r="P379" s="8"/>
    </row>
    <row r="380" customFormat="1" spans="1:16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7"/>
      <c r="L380" s="8"/>
      <c r="N380" s="8"/>
      <c r="P380" s="8"/>
    </row>
    <row r="381" customFormat="1" spans="1:16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7"/>
      <c r="L381" s="8"/>
      <c r="N381" s="8"/>
      <c r="P381" s="8"/>
    </row>
    <row r="382" customFormat="1" spans="1:16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7"/>
      <c r="L382" s="8"/>
      <c r="N382" s="8"/>
      <c r="P382" s="8"/>
    </row>
    <row r="383" customFormat="1" spans="1:16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7"/>
      <c r="L383" s="8"/>
      <c r="N383" s="8"/>
      <c r="P383" s="8"/>
    </row>
    <row r="384" customFormat="1" spans="1:16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7"/>
      <c r="L384" s="8"/>
      <c r="N384" s="8"/>
      <c r="P384" s="8"/>
    </row>
    <row r="385" customFormat="1" spans="1:16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7"/>
      <c r="L385" s="8"/>
      <c r="N385" s="8"/>
      <c r="P385" s="8"/>
    </row>
    <row r="386" customFormat="1" spans="1:16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7"/>
      <c r="L386" s="8"/>
      <c r="N386" s="8"/>
      <c r="P386" s="8"/>
    </row>
    <row r="387" customFormat="1" spans="1:16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7"/>
      <c r="L387" s="8"/>
      <c r="N387" s="8"/>
      <c r="P387" s="8"/>
    </row>
    <row r="388" customFormat="1" spans="1:16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7"/>
      <c r="L388" s="8"/>
      <c r="N388" s="8"/>
      <c r="P388" s="8"/>
    </row>
    <row r="389" customFormat="1" spans="1:16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7"/>
      <c r="L389" s="8"/>
      <c r="N389" s="8"/>
      <c r="P389" s="8"/>
    </row>
    <row r="390" customFormat="1" spans="1:16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7"/>
      <c r="L390" s="8"/>
      <c r="N390" s="8"/>
      <c r="P390" s="8"/>
    </row>
    <row r="391" customFormat="1" spans="1:16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7"/>
      <c r="L391" s="8"/>
      <c r="N391" s="8"/>
      <c r="P391" s="8"/>
    </row>
    <row r="392" customFormat="1" spans="1:16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7"/>
      <c r="L392" s="8"/>
      <c r="N392" s="8"/>
      <c r="P392" s="8"/>
    </row>
    <row r="393" customFormat="1" spans="1:16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7"/>
      <c r="L393" s="8"/>
      <c r="N393" s="8"/>
      <c r="P393" s="8"/>
    </row>
    <row r="394" customFormat="1" spans="1:16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7"/>
      <c r="L394" s="8"/>
      <c r="N394" s="8"/>
      <c r="P394" s="8"/>
    </row>
    <row r="395" customFormat="1" spans="1:16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7"/>
      <c r="L395" s="8"/>
      <c r="N395" s="8"/>
      <c r="P395" s="8"/>
    </row>
    <row r="396" customFormat="1" spans="1:16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7"/>
      <c r="L396" s="8"/>
      <c r="N396" s="8"/>
      <c r="P396" s="8"/>
    </row>
    <row r="397" customFormat="1" spans="1:16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7"/>
      <c r="L397" s="8"/>
      <c r="N397" s="8"/>
      <c r="P397" s="8"/>
    </row>
    <row r="398" customFormat="1" spans="1:16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7"/>
      <c r="L398" s="8"/>
      <c r="N398" s="8"/>
      <c r="P398" s="8"/>
    </row>
    <row r="399" customFormat="1" spans="1:16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7"/>
      <c r="L399" s="8"/>
      <c r="N399" s="8"/>
      <c r="P399" s="8"/>
    </row>
    <row r="400" customFormat="1" spans="1:16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7"/>
      <c r="L400" s="8"/>
      <c r="N400" s="8"/>
      <c r="P400" s="8"/>
    </row>
    <row r="401" customFormat="1" spans="1:16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7"/>
      <c r="L401" s="8"/>
      <c r="N401" s="8"/>
      <c r="P401" s="8"/>
    </row>
    <row r="402" customFormat="1" spans="1:16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7"/>
      <c r="L402" s="8"/>
      <c r="N402" s="8"/>
      <c r="P402" s="8"/>
    </row>
    <row r="403" customFormat="1" spans="1:16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7"/>
      <c r="L403" s="8"/>
      <c r="N403" s="8"/>
      <c r="P403" s="8"/>
    </row>
    <row r="404" customFormat="1" spans="1:16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7"/>
      <c r="L404" s="8"/>
      <c r="N404" s="8"/>
      <c r="P404" s="8"/>
    </row>
    <row r="405" customFormat="1" spans="1:16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7"/>
      <c r="L405" s="8"/>
      <c r="N405" s="8"/>
      <c r="P405" s="8"/>
    </row>
    <row r="406" customFormat="1" spans="1:16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7"/>
      <c r="L406" s="8"/>
      <c r="N406" s="8"/>
      <c r="P406" s="8"/>
    </row>
    <row r="407" customFormat="1" spans="1:16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7"/>
      <c r="L407" s="8"/>
      <c r="N407" s="8"/>
      <c r="P407" s="8"/>
    </row>
    <row r="408" customFormat="1" spans="1:16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7"/>
      <c r="L408" s="8"/>
      <c r="N408" s="8"/>
      <c r="P408" s="8"/>
    </row>
    <row r="409" customFormat="1" spans="1:16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7"/>
      <c r="L409" s="8"/>
      <c r="N409" s="8"/>
      <c r="P409" s="8"/>
    </row>
    <row r="410" customFormat="1" spans="1:16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7"/>
      <c r="L410" s="8"/>
      <c r="N410" s="8"/>
      <c r="P410" s="8"/>
    </row>
    <row r="411" customFormat="1" spans="1:16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7"/>
      <c r="L411" s="8"/>
      <c r="N411" s="8"/>
      <c r="P411" s="8"/>
    </row>
    <row r="412" customFormat="1" spans="1:16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7"/>
      <c r="L412" s="8"/>
      <c r="N412" s="8"/>
      <c r="P412" s="8"/>
    </row>
    <row r="413" customFormat="1" spans="1:16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7"/>
      <c r="L413" s="8"/>
      <c r="N413" s="8"/>
      <c r="P413" s="8"/>
    </row>
    <row r="414" customFormat="1" spans="1:16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7"/>
      <c r="L414" s="8"/>
      <c r="N414" s="8"/>
      <c r="P414" s="8"/>
    </row>
    <row r="415" customFormat="1" spans="1:16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7"/>
      <c r="L415" s="8"/>
      <c r="N415" s="8"/>
      <c r="P415" s="8"/>
    </row>
    <row r="416" customFormat="1" spans="1:16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7"/>
      <c r="L416" s="8"/>
      <c r="N416" s="8"/>
      <c r="P416" s="8"/>
    </row>
    <row r="417" customFormat="1" spans="1:16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7"/>
      <c r="L417" s="8"/>
      <c r="N417" s="8"/>
      <c r="P417" s="8"/>
    </row>
    <row r="418" customFormat="1" spans="1:16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7"/>
      <c r="L418" s="8"/>
      <c r="N418" s="8"/>
      <c r="P418" s="8"/>
    </row>
    <row r="419" customFormat="1" spans="1:16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7"/>
      <c r="L419" s="8"/>
      <c r="N419" s="8"/>
      <c r="P419" s="8"/>
    </row>
    <row r="420" customFormat="1" spans="1:16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7"/>
      <c r="L420" s="8"/>
      <c r="N420" s="8"/>
      <c r="P420" s="8"/>
    </row>
    <row r="421" customFormat="1" spans="1:16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7"/>
      <c r="L421" s="8"/>
      <c r="N421" s="8"/>
      <c r="P421" s="8"/>
    </row>
    <row r="422" customFormat="1" spans="1:16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7"/>
      <c r="L422" s="8"/>
      <c r="N422" s="8"/>
      <c r="P422" s="8"/>
    </row>
    <row r="423" customFormat="1" spans="1:16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7"/>
      <c r="L423" s="8"/>
      <c r="N423" s="8"/>
      <c r="P423" s="8"/>
    </row>
    <row r="424" customFormat="1" spans="1:16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7"/>
      <c r="L424" s="8"/>
      <c r="N424" s="8"/>
      <c r="P424" s="8"/>
    </row>
    <row r="425" customFormat="1" spans="1:16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7"/>
      <c r="L425" s="8"/>
      <c r="N425" s="8"/>
      <c r="P425" s="8"/>
    </row>
    <row r="426" customFormat="1" spans="1:16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7"/>
      <c r="L426" s="8"/>
      <c r="N426" s="8"/>
      <c r="P426" s="8"/>
    </row>
    <row r="427" customFormat="1" spans="1:16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7"/>
      <c r="L427" s="8"/>
      <c r="N427" s="8"/>
      <c r="P427" s="8"/>
    </row>
    <row r="428" customFormat="1" spans="1:16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7"/>
      <c r="L428" s="8"/>
      <c r="N428" s="8"/>
      <c r="P428" s="8"/>
    </row>
    <row r="429" customFormat="1" spans="1:16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7"/>
      <c r="L429" s="8"/>
      <c r="N429" s="8"/>
      <c r="P429" s="8"/>
    </row>
    <row r="430" customFormat="1" spans="1:16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7"/>
      <c r="L430" s="8"/>
      <c r="N430" s="8"/>
      <c r="P430" s="8"/>
    </row>
    <row r="431" customFormat="1" spans="1:16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7"/>
      <c r="L431" s="8"/>
      <c r="N431" s="8"/>
      <c r="P431" s="8"/>
    </row>
    <row r="432" customFormat="1" spans="1:16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7"/>
      <c r="L432" s="8"/>
      <c r="N432" s="8"/>
      <c r="P432" s="8"/>
    </row>
    <row r="433" customFormat="1" spans="1:16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7"/>
      <c r="L433" s="8"/>
      <c r="N433" s="8"/>
      <c r="P433" s="8"/>
    </row>
    <row r="434" customFormat="1" spans="1:16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7"/>
      <c r="L434" s="8"/>
      <c r="N434" s="8"/>
      <c r="P434" s="8"/>
    </row>
    <row r="435" customFormat="1" spans="1:16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7"/>
      <c r="L435" s="8"/>
      <c r="N435" s="8"/>
      <c r="P435" s="8"/>
    </row>
    <row r="436" customFormat="1" spans="1:16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7"/>
      <c r="L436" s="8"/>
      <c r="N436" s="8"/>
      <c r="P436" s="8"/>
    </row>
    <row r="437" customFormat="1" spans="1:16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7"/>
      <c r="L437" s="8"/>
      <c r="N437" s="8"/>
      <c r="P437" s="8"/>
    </row>
    <row r="438" customFormat="1" spans="1:16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7"/>
      <c r="L438" s="8"/>
      <c r="N438" s="8"/>
      <c r="P438" s="8"/>
    </row>
    <row r="439" customFormat="1" spans="1:16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7"/>
      <c r="L439" s="8"/>
      <c r="N439" s="8"/>
      <c r="P439" s="8"/>
    </row>
    <row r="440" customFormat="1" spans="1:16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7"/>
      <c r="L440" s="8"/>
      <c r="N440" s="8"/>
      <c r="P440" s="8"/>
    </row>
    <row r="441" customFormat="1" spans="1:16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7"/>
      <c r="L441" s="8"/>
      <c r="N441" s="8"/>
      <c r="P441" s="8"/>
    </row>
    <row r="442" customFormat="1" spans="1:16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7"/>
      <c r="L442" s="8"/>
      <c r="N442" s="8"/>
      <c r="P442" s="8"/>
    </row>
    <row r="443" customFormat="1" spans="1:16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7"/>
      <c r="L443" s="8"/>
      <c r="N443" s="8"/>
      <c r="P443" s="8"/>
    </row>
    <row r="444" customFormat="1" spans="1:16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7"/>
      <c r="L444" s="8"/>
      <c r="N444" s="8"/>
      <c r="P444" s="8"/>
    </row>
    <row r="445" customFormat="1" spans="1:16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7"/>
      <c r="L445" s="8"/>
      <c r="N445" s="8"/>
      <c r="P445" s="8"/>
    </row>
    <row r="446" customFormat="1" spans="1:16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7"/>
      <c r="L446" s="8"/>
      <c r="N446" s="8"/>
      <c r="P446" s="8"/>
    </row>
    <row r="447" customFormat="1" spans="1:16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7"/>
      <c r="L447" s="8"/>
      <c r="N447" s="8"/>
      <c r="P447" s="8"/>
    </row>
    <row r="448" customFormat="1" spans="1:16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7"/>
      <c r="L448" s="8"/>
      <c r="N448" s="8"/>
      <c r="P448" s="8"/>
    </row>
    <row r="449" customFormat="1" spans="1:16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7"/>
      <c r="L449" s="8"/>
      <c r="N449" s="8"/>
      <c r="P449" s="8"/>
    </row>
    <row r="450" customFormat="1" spans="1:16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7"/>
      <c r="L450" s="8"/>
      <c r="N450" s="8"/>
      <c r="P450" s="8"/>
    </row>
    <row r="451" customFormat="1" spans="1:16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7"/>
      <c r="L451" s="8"/>
      <c r="N451" s="8"/>
      <c r="P451" s="8"/>
    </row>
    <row r="452" customFormat="1" spans="1:16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7"/>
      <c r="L452" s="8"/>
      <c r="N452" s="8"/>
      <c r="P452" s="8"/>
    </row>
    <row r="453" customFormat="1" spans="1:16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7"/>
      <c r="L453" s="8"/>
      <c r="N453" s="8"/>
      <c r="P453" s="8"/>
    </row>
    <row r="454" customFormat="1" spans="1:16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7"/>
      <c r="L454" s="8"/>
      <c r="N454" s="8"/>
      <c r="P454" s="8"/>
    </row>
    <row r="455" customFormat="1" spans="1:16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7"/>
      <c r="L455" s="8"/>
      <c r="N455" s="8"/>
      <c r="P455" s="8"/>
    </row>
    <row r="456" customFormat="1" spans="1:16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7"/>
      <c r="L456" s="8"/>
      <c r="N456" s="8"/>
      <c r="P456" s="8"/>
    </row>
    <row r="457" customFormat="1" spans="1:16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7"/>
      <c r="L457" s="8"/>
      <c r="N457" s="8"/>
      <c r="P457" s="8"/>
    </row>
    <row r="458" customFormat="1" spans="1:16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7"/>
      <c r="L458" s="8"/>
      <c r="N458" s="8"/>
      <c r="P458" s="8"/>
    </row>
    <row r="459" customFormat="1" spans="1:16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7"/>
      <c r="L459" s="8"/>
      <c r="N459" s="8"/>
      <c r="P459" s="8"/>
    </row>
    <row r="460" customFormat="1" spans="1:16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7"/>
      <c r="L460" s="8"/>
      <c r="N460" s="8"/>
      <c r="P460" s="8"/>
    </row>
    <row r="461" customFormat="1" spans="1:16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7"/>
      <c r="L461" s="8"/>
      <c r="N461" s="8"/>
      <c r="P461" s="8"/>
    </row>
    <row r="462" customFormat="1" spans="1:16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7"/>
      <c r="L462" s="8"/>
      <c r="N462" s="8"/>
      <c r="P462" s="8"/>
    </row>
    <row r="463" customFormat="1" spans="1:16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7"/>
      <c r="L463" s="8"/>
      <c r="N463" s="8"/>
      <c r="P463" s="8"/>
    </row>
    <row r="464" customFormat="1" spans="1:16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7"/>
      <c r="L464" s="8"/>
      <c r="N464" s="8"/>
      <c r="P464" s="8"/>
    </row>
    <row r="465" customFormat="1" spans="1:16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7"/>
      <c r="L465" s="8"/>
      <c r="N465" s="8"/>
      <c r="P465" s="8"/>
    </row>
    <row r="466" customFormat="1" spans="1:16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7"/>
      <c r="L466" s="8"/>
      <c r="N466" s="8"/>
      <c r="P466" s="8"/>
    </row>
    <row r="467" customFormat="1" spans="1:16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7"/>
      <c r="L467" s="8"/>
      <c r="N467" s="8"/>
      <c r="P467" s="8"/>
    </row>
    <row r="468" customFormat="1" spans="1:16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7"/>
      <c r="L468" s="8"/>
      <c r="N468" s="8"/>
      <c r="P468" s="8"/>
    </row>
    <row r="469" customFormat="1" spans="1:16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7"/>
      <c r="L469" s="8"/>
      <c r="N469" s="8"/>
      <c r="P469" s="8"/>
    </row>
    <row r="470" customFormat="1" spans="1:16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7"/>
      <c r="L470" s="8"/>
      <c r="N470" s="8"/>
      <c r="P470" s="8"/>
    </row>
    <row r="471" customFormat="1" spans="1:16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7"/>
      <c r="L471" s="8"/>
      <c r="N471" s="8"/>
      <c r="P471" s="8"/>
    </row>
    <row r="472" customFormat="1" spans="1:16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7"/>
      <c r="L472" s="8"/>
      <c r="N472" s="8"/>
      <c r="P472" s="8"/>
    </row>
    <row r="473" customFormat="1" spans="1:16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7"/>
      <c r="L473" s="8"/>
      <c r="N473" s="8"/>
      <c r="P473" s="8"/>
    </row>
    <row r="474" customFormat="1" spans="1:16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7"/>
      <c r="L474" s="8"/>
      <c r="N474" s="8"/>
      <c r="P474" s="8"/>
    </row>
    <row r="475" customFormat="1" spans="1:16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7"/>
      <c r="L475" s="8"/>
      <c r="N475" s="8"/>
      <c r="P475" s="8"/>
    </row>
    <row r="476" customFormat="1" spans="1:16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7"/>
      <c r="L476" s="8"/>
      <c r="N476" s="8"/>
      <c r="P476" s="8"/>
    </row>
    <row r="477" customFormat="1" spans="1:16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7"/>
      <c r="L477" s="8"/>
      <c r="N477" s="8"/>
      <c r="P477" s="8"/>
    </row>
    <row r="478" customFormat="1" spans="1:16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7"/>
      <c r="L478" s="8"/>
      <c r="N478" s="8"/>
      <c r="P478" s="8"/>
    </row>
    <row r="479" customFormat="1" spans="1:16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7"/>
      <c r="L479" s="8"/>
      <c r="N479" s="8"/>
      <c r="P479" s="8"/>
    </row>
    <row r="480" customFormat="1" spans="1:16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7"/>
      <c r="L480" s="8"/>
      <c r="N480" s="8"/>
      <c r="P480" s="8"/>
    </row>
    <row r="481" customFormat="1" spans="1:16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7"/>
      <c r="L481" s="8"/>
      <c r="N481" s="8"/>
      <c r="P481" s="8"/>
    </row>
    <row r="482" customFormat="1" spans="1:16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7"/>
      <c r="L482" s="8"/>
      <c r="N482" s="8"/>
      <c r="P482" s="8"/>
    </row>
    <row r="483" customFormat="1" spans="1:16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7"/>
      <c r="L483" s="8"/>
      <c r="N483" s="8"/>
      <c r="P483" s="8"/>
    </row>
    <row r="484" customFormat="1" spans="1:16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7"/>
      <c r="L484" s="8"/>
      <c r="N484" s="8"/>
      <c r="P484" s="8"/>
    </row>
    <row r="485" customFormat="1" spans="1:16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7"/>
      <c r="L485" s="8"/>
      <c r="N485" s="8"/>
      <c r="P485" s="8"/>
    </row>
    <row r="486" customFormat="1" spans="1:16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7"/>
      <c r="L486" s="8"/>
      <c r="N486" s="8"/>
      <c r="P486" s="8"/>
    </row>
    <row r="487" customFormat="1" spans="1:16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7"/>
      <c r="L487" s="8"/>
      <c r="N487" s="8"/>
      <c r="P487" s="8"/>
    </row>
    <row r="488" customFormat="1" spans="1:16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7"/>
      <c r="L488" s="8"/>
      <c r="N488" s="8"/>
      <c r="P488" s="8"/>
    </row>
    <row r="489" customFormat="1" spans="1:16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7"/>
      <c r="L489" s="8"/>
      <c r="N489" s="8"/>
      <c r="P489" s="8"/>
    </row>
    <row r="490" customFormat="1" spans="1:16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7"/>
      <c r="L490" s="8"/>
      <c r="N490" s="8"/>
      <c r="P490" s="8"/>
    </row>
    <row r="491" customFormat="1" spans="1:16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7"/>
      <c r="L491" s="8"/>
      <c r="N491" s="8"/>
      <c r="P491" s="8"/>
    </row>
    <row r="492" customFormat="1" spans="1:16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7"/>
      <c r="L492" s="8"/>
      <c r="N492" s="8"/>
      <c r="P492" s="8"/>
    </row>
    <row r="493" customFormat="1" spans="1:16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7"/>
      <c r="L493" s="8"/>
      <c r="N493" s="8"/>
      <c r="P493" s="8"/>
    </row>
    <row r="494" customFormat="1" spans="1:16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7"/>
      <c r="L494" s="8"/>
      <c r="N494" s="8"/>
      <c r="P494" s="8"/>
    </row>
    <row r="495" customFormat="1" spans="1:16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7"/>
      <c r="L495" s="8"/>
      <c r="N495" s="8"/>
      <c r="P495" s="8"/>
    </row>
    <row r="496" customFormat="1" spans="1:16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7"/>
      <c r="L496" s="8"/>
      <c r="N496" s="8"/>
      <c r="P496" s="8"/>
    </row>
    <row r="497" customFormat="1" spans="1:16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7"/>
      <c r="L497" s="8"/>
      <c r="N497" s="8"/>
      <c r="P497" s="8"/>
    </row>
    <row r="498" customFormat="1" spans="1:16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7"/>
      <c r="L498" s="8"/>
      <c r="N498" s="8"/>
      <c r="P498" s="8"/>
    </row>
    <row r="499" customFormat="1" spans="1:16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7"/>
      <c r="L499" s="8"/>
      <c r="N499" s="8"/>
      <c r="P499" s="8"/>
    </row>
    <row r="500" customFormat="1" spans="1:16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7"/>
      <c r="L500" s="8"/>
      <c r="N500" s="8"/>
      <c r="P500" s="8"/>
    </row>
    <row r="501" customFormat="1" spans="1:16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7"/>
      <c r="L501" s="8"/>
      <c r="N501" s="8"/>
      <c r="P501" s="8"/>
    </row>
    <row r="502" customFormat="1" spans="1:16">
      <c r="A502" s="6"/>
      <c r="B502" s="6"/>
      <c r="C502" s="6"/>
      <c r="D502" s="6"/>
      <c r="E502" s="6"/>
      <c r="F502" s="6"/>
      <c r="G502" s="6"/>
      <c r="H502" s="6"/>
      <c r="I502" s="6"/>
      <c r="J502" s="7"/>
      <c r="K502" s="7"/>
      <c r="L502" s="8"/>
      <c r="N502" s="8"/>
      <c r="P502" s="8"/>
    </row>
    <row r="503" customFormat="1" spans="1:16">
      <c r="A503" s="6"/>
      <c r="B503" s="6"/>
      <c r="C503" s="6"/>
      <c r="D503" s="6"/>
      <c r="E503" s="6"/>
      <c r="F503" s="6"/>
      <c r="G503" s="6"/>
      <c r="H503" s="6"/>
      <c r="I503" s="6"/>
      <c r="J503" s="7"/>
      <c r="K503" s="7"/>
      <c r="L503" s="8"/>
      <c r="N503" s="8"/>
      <c r="P503" s="8"/>
    </row>
    <row r="504" customFormat="1" spans="1:16">
      <c r="A504" s="6"/>
      <c r="B504" s="6"/>
      <c r="C504" s="6"/>
      <c r="D504" s="6"/>
      <c r="E504" s="6"/>
      <c r="F504" s="6"/>
      <c r="G504" s="6"/>
      <c r="H504" s="6"/>
      <c r="I504" s="6"/>
      <c r="J504" s="7"/>
      <c r="K504" s="7"/>
      <c r="L504" s="8"/>
      <c r="N504" s="8"/>
      <c r="P504" s="8"/>
    </row>
    <row r="505" customFormat="1" spans="1:16">
      <c r="A505" s="6"/>
      <c r="B505" s="6"/>
      <c r="C505" s="6"/>
      <c r="D505" s="6"/>
      <c r="E505" s="6"/>
      <c r="F505" s="6"/>
      <c r="G505" s="6"/>
      <c r="H505" s="6"/>
      <c r="I505" s="6"/>
      <c r="J505" s="7"/>
      <c r="K505" s="7"/>
      <c r="L505" s="8"/>
      <c r="N505" s="8"/>
      <c r="P505" s="8"/>
    </row>
    <row r="506" customFormat="1" spans="1:16">
      <c r="A506" s="6"/>
      <c r="B506" s="6"/>
      <c r="C506" s="6"/>
      <c r="D506" s="6"/>
      <c r="E506" s="6"/>
      <c r="F506" s="6"/>
      <c r="G506" s="6"/>
      <c r="H506" s="6"/>
      <c r="I506" s="6"/>
      <c r="J506" s="7"/>
      <c r="K506" s="7"/>
      <c r="L506" s="8"/>
      <c r="N506" s="8"/>
      <c r="P506" s="8"/>
    </row>
    <row r="507" customFormat="1" spans="1:16">
      <c r="A507" s="6"/>
      <c r="B507" s="6"/>
      <c r="C507" s="6"/>
      <c r="D507" s="6"/>
      <c r="E507" s="6"/>
      <c r="F507" s="6"/>
      <c r="G507" s="6"/>
      <c r="H507" s="6"/>
      <c r="I507" s="6"/>
      <c r="J507" s="7"/>
      <c r="K507" s="7"/>
      <c r="L507" s="8"/>
      <c r="N507" s="8"/>
      <c r="P507" s="8"/>
    </row>
    <row r="508" customFormat="1" spans="1:16">
      <c r="A508" s="6"/>
      <c r="B508" s="6"/>
      <c r="C508" s="6"/>
      <c r="D508" s="6"/>
      <c r="E508" s="6"/>
      <c r="F508" s="6"/>
      <c r="G508" s="6"/>
      <c r="H508" s="6"/>
      <c r="I508" s="6"/>
      <c r="J508" s="7"/>
      <c r="K508" s="7"/>
      <c r="L508" s="8"/>
      <c r="N508" s="8"/>
      <c r="P508" s="8"/>
    </row>
    <row r="509" customFormat="1" spans="1:16">
      <c r="A509" s="6"/>
      <c r="B509" s="6"/>
      <c r="C509" s="6"/>
      <c r="D509" s="6"/>
      <c r="E509" s="6"/>
      <c r="F509" s="6"/>
      <c r="G509" s="6"/>
      <c r="H509" s="6"/>
      <c r="I509" s="6"/>
      <c r="J509" s="7"/>
      <c r="K509" s="7"/>
      <c r="L509" s="8"/>
      <c r="N509" s="8"/>
      <c r="P509" s="8"/>
    </row>
    <row r="510" customFormat="1" spans="1:16">
      <c r="A510" s="6"/>
      <c r="B510" s="6"/>
      <c r="C510" s="6"/>
      <c r="D510" s="6"/>
      <c r="E510" s="6"/>
      <c r="F510" s="6"/>
      <c r="G510" s="6"/>
      <c r="H510" s="6"/>
      <c r="I510" s="6"/>
      <c r="J510" s="7"/>
      <c r="K510" s="7"/>
      <c r="L510" s="8"/>
      <c r="N510" s="8"/>
      <c r="P510" s="8"/>
    </row>
    <row r="511" customFormat="1" spans="1:16">
      <c r="A511" s="6"/>
      <c r="B511" s="6"/>
      <c r="C511" s="6"/>
      <c r="D511" s="6"/>
      <c r="E511" s="6"/>
      <c r="F511" s="6"/>
      <c r="G511" s="6"/>
      <c r="H511" s="6"/>
      <c r="I511" s="6"/>
      <c r="J511" s="7"/>
      <c r="K511" s="7"/>
      <c r="L511" s="8"/>
      <c r="N511" s="8"/>
      <c r="P511" s="8"/>
    </row>
    <row r="512" customFormat="1" spans="1:16">
      <c r="A512" s="6"/>
      <c r="B512" s="6"/>
      <c r="C512" s="6"/>
      <c r="D512" s="6"/>
      <c r="E512" s="6"/>
      <c r="F512" s="6"/>
      <c r="G512" s="6"/>
      <c r="H512" s="6"/>
      <c r="I512" s="6"/>
      <c r="J512" s="7"/>
      <c r="K512" s="7"/>
      <c r="L512" s="8"/>
      <c r="N512" s="8"/>
      <c r="P512" s="8"/>
    </row>
    <row r="513" customFormat="1" spans="1:16">
      <c r="A513" s="6"/>
      <c r="B513" s="6"/>
      <c r="C513" s="6"/>
      <c r="D513" s="6"/>
      <c r="E513" s="6"/>
      <c r="F513" s="6"/>
      <c r="G513" s="6"/>
      <c r="H513" s="6"/>
      <c r="I513" s="6"/>
      <c r="J513" s="7"/>
      <c r="K513" s="7"/>
      <c r="L513" s="8"/>
      <c r="N513" s="8"/>
      <c r="P513" s="8"/>
    </row>
  </sheetData>
  <mergeCells count="245">
    <mergeCell ref="A1:P1"/>
    <mergeCell ref="F3:I3"/>
    <mergeCell ref="F10:H10"/>
    <mergeCell ref="F29:H29"/>
    <mergeCell ref="F89:H89"/>
    <mergeCell ref="F108:G108"/>
    <mergeCell ref="A2:A3"/>
    <mergeCell ref="A4:A118"/>
    <mergeCell ref="B2:B3"/>
    <mergeCell ref="B4:B39"/>
    <mergeCell ref="B41:B74"/>
    <mergeCell ref="B76:B84"/>
    <mergeCell ref="B87:B123"/>
    <mergeCell ref="B124:B127"/>
    <mergeCell ref="C4:C6"/>
    <mergeCell ref="C8:C20"/>
    <mergeCell ref="C22:C25"/>
    <mergeCell ref="C27:C34"/>
    <mergeCell ref="C36:C39"/>
    <mergeCell ref="C41:C54"/>
    <mergeCell ref="C56:C59"/>
    <mergeCell ref="C61:C64"/>
    <mergeCell ref="C66:C74"/>
    <mergeCell ref="C76:C84"/>
    <mergeCell ref="C87:C99"/>
    <mergeCell ref="C101:C113"/>
    <mergeCell ref="C115:C118"/>
    <mergeCell ref="C120:C123"/>
    <mergeCell ref="C124:C127"/>
    <mergeCell ref="D4:D6"/>
    <mergeCell ref="D8:D10"/>
    <mergeCell ref="D12:D15"/>
    <mergeCell ref="D17:D20"/>
    <mergeCell ref="D22:D25"/>
    <mergeCell ref="D27:D29"/>
    <mergeCell ref="D31:D34"/>
    <mergeCell ref="D36:D39"/>
    <mergeCell ref="D41:D44"/>
    <mergeCell ref="D46:D49"/>
    <mergeCell ref="D51:D54"/>
    <mergeCell ref="D56:D59"/>
    <mergeCell ref="D61:D64"/>
    <mergeCell ref="D66:D69"/>
    <mergeCell ref="D71:D74"/>
    <mergeCell ref="D76:D79"/>
    <mergeCell ref="D81:D84"/>
    <mergeCell ref="D87:D89"/>
    <mergeCell ref="D91:D94"/>
    <mergeCell ref="D96:D99"/>
    <mergeCell ref="D101:D104"/>
    <mergeCell ref="D106:D108"/>
    <mergeCell ref="D110:D113"/>
    <mergeCell ref="D115:D118"/>
    <mergeCell ref="D120:D123"/>
    <mergeCell ref="D124:D127"/>
    <mergeCell ref="J2:J3"/>
    <mergeCell ref="J4:J6"/>
    <mergeCell ref="J12:J15"/>
    <mergeCell ref="J17:J20"/>
    <mergeCell ref="J22:J25"/>
    <mergeCell ref="J31:J34"/>
    <mergeCell ref="J36:J39"/>
    <mergeCell ref="J41:J43"/>
    <mergeCell ref="J46:J48"/>
    <mergeCell ref="J51:J54"/>
    <mergeCell ref="J56:J59"/>
    <mergeCell ref="J61:J64"/>
    <mergeCell ref="J66:J69"/>
    <mergeCell ref="J71:J74"/>
    <mergeCell ref="J76:J79"/>
    <mergeCell ref="J81:J84"/>
    <mergeCell ref="J87:J89"/>
    <mergeCell ref="J91:J94"/>
    <mergeCell ref="J96:J99"/>
    <mergeCell ref="J101:J104"/>
    <mergeCell ref="J106:J108"/>
    <mergeCell ref="J110:J113"/>
    <mergeCell ref="J115:J118"/>
    <mergeCell ref="J120:J123"/>
    <mergeCell ref="J124:J127"/>
    <mergeCell ref="K2:K3"/>
    <mergeCell ref="K5:K6"/>
    <mergeCell ref="K13:K15"/>
    <mergeCell ref="K18:K20"/>
    <mergeCell ref="K23:K25"/>
    <mergeCell ref="K32:K34"/>
    <mergeCell ref="K37:K39"/>
    <mergeCell ref="K42:K43"/>
    <mergeCell ref="K47:K48"/>
    <mergeCell ref="K52:K54"/>
    <mergeCell ref="K57:K59"/>
    <mergeCell ref="K62:K64"/>
    <mergeCell ref="K67:K69"/>
    <mergeCell ref="K72:K74"/>
    <mergeCell ref="K77:K79"/>
    <mergeCell ref="K82:K84"/>
    <mergeCell ref="K88:K89"/>
    <mergeCell ref="K92:K94"/>
    <mergeCell ref="K97:K99"/>
    <mergeCell ref="K102:K103"/>
    <mergeCell ref="K107:K108"/>
    <mergeCell ref="K111:K113"/>
    <mergeCell ref="K116:K118"/>
    <mergeCell ref="K121:K123"/>
    <mergeCell ref="K125:K127"/>
    <mergeCell ref="L2:L3"/>
    <mergeCell ref="L4:L6"/>
    <mergeCell ref="L12:L15"/>
    <mergeCell ref="L17:L20"/>
    <mergeCell ref="L22:L25"/>
    <mergeCell ref="L31:L34"/>
    <mergeCell ref="L36:L39"/>
    <mergeCell ref="L41:L43"/>
    <mergeCell ref="L46:L48"/>
    <mergeCell ref="L51:L54"/>
    <mergeCell ref="L56:L59"/>
    <mergeCell ref="L61:L64"/>
    <mergeCell ref="L66:L69"/>
    <mergeCell ref="L71:L74"/>
    <mergeCell ref="L76:L79"/>
    <mergeCell ref="L81:L84"/>
    <mergeCell ref="L87:L89"/>
    <mergeCell ref="L91:L94"/>
    <mergeCell ref="L96:L99"/>
    <mergeCell ref="L101:L103"/>
    <mergeCell ref="L106:L108"/>
    <mergeCell ref="L110:L113"/>
    <mergeCell ref="L115:L118"/>
    <mergeCell ref="L120:L123"/>
    <mergeCell ref="L124:L127"/>
    <mergeCell ref="M2:M3"/>
    <mergeCell ref="M5:M6"/>
    <mergeCell ref="M13:M15"/>
    <mergeCell ref="M18:M20"/>
    <mergeCell ref="M23:M25"/>
    <mergeCell ref="M32:M34"/>
    <mergeCell ref="M37:M39"/>
    <mergeCell ref="M42:M43"/>
    <mergeCell ref="M47:M48"/>
    <mergeCell ref="M52:M54"/>
    <mergeCell ref="M57:M59"/>
    <mergeCell ref="M62:M64"/>
    <mergeCell ref="M67:M69"/>
    <mergeCell ref="M72:M74"/>
    <mergeCell ref="M77:M79"/>
    <mergeCell ref="M82:M84"/>
    <mergeCell ref="M88:M89"/>
    <mergeCell ref="M92:M94"/>
    <mergeCell ref="M97:M99"/>
    <mergeCell ref="M102:M103"/>
    <mergeCell ref="M107:M108"/>
    <mergeCell ref="M111:M113"/>
    <mergeCell ref="M116:M118"/>
    <mergeCell ref="M121:M123"/>
    <mergeCell ref="M125:M127"/>
    <mergeCell ref="N2:N3"/>
    <mergeCell ref="N4:N6"/>
    <mergeCell ref="N12:N15"/>
    <mergeCell ref="N17:N20"/>
    <mergeCell ref="N22:N25"/>
    <mergeCell ref="N31:N34"/>
    <mergeCell ref="N36:N39"/>
    <mergeCell ref="N41:N43"/>
    <mergeCell ref="N46:N48"/>
    <mergeCell ref="N51:N54"/>
    <mergeCell ref="N56:N59"/>
    <mergeCell ref="N61:N64"/>
    <mergeCell ref="N66:N69"/>
    <mergeCell ref="N71:N74"/>
    <mergeCell ref="N76:N79"/>
    <mergeCell ref="N81:N84"/>
    <mergeCell ref="N87:N89"/>
    <mergeCell ref="N91:N94"/>
    <mergeCell ref="N96:N99"/>
    <mergeCell ref="N101:N103"/>
    <mergeCell ref="N106:N108"/>
    <mergeCell ref="N110:N113"/>
    <mergeCell ref="N115:N118"/>
    <mergeCell ref="N120:N123"/>
    <mergeCell ref="N124:N127"/>
    <mergeCell ref="O2:O3"/>
    <mergeCell ref="O5:O6"/>
    <mergeCell ref="O13:O15"/>
    <mergeCell ref="O18:O20"/>
    <mergeCell ref="O23:O25"/>
    <mergeCell ref="O32:O34"/>
    <mergeCell ref="O37:O39"/>
    <mergeCell ref="O42:O43"/>
    <mergeCell ref="O47:O48"/>
    <mergeCell ref="O52:O54"/>
    <mergeCell ref="O57:O59"/>
    <mergeCell ref="O62:O64"/>
    <mergeCell ref="O67:O69"/>
    <mergeCell ref="O72:O74"/>
    <mergeCell ref="O77:O79"/>
    <mergeCell ref="O82:O84"/>
    <mergeCell ref="O88:O89"/>
    <mergeCell ref="O92:O94"/>
    <mergeCell ref="O97:O99"/>
    <mergeCell ref="O102:O103"/>
    <mergeCell ref="O107:O108"/>
    <mergeCell ref="O111:O113"/>
    <mergeCell ref="O116:O118"/>
    <mergeCell ref="O121:O123"/>
    <mergeCell ref="O125:O127"/>
    <mergeCell ref="P2:P3"/>
    <mergeCell ref="P4:P6"/>
    <mergeCell ref="P12:P15"/>
    <mergeCell ref="P17:P20"/>
    <mergeCell ref="P22:P25"/>
    <mergeCell ref="P31:P34"/>
    <mergeCell ref="P36:P39"/>
    <mergeCell ref="P41:P43"/>
    <mergeCell ref="P46:P48"/>
    <mergeCell ref="P51:P54"/>
    <mergeCell ref="P56:P59"/>
    <mergeCell ref="P61:P64"/>
    <mergeCell ref="P66:P69"/>
    <mergeCell ref="P71:P74"/>
    <mergeCell ref="P76:P79"/>
    <mergeCell ref="P81:P84"/>
    <mergeCell ref="P87:P89"/>
    <mergeCell ref="P91:P94"/>
    <mergeCell ref="P96:P99"/>
    <mergeCell ref="P101:P103"/>
    <mergeCell ref="P106:P108"/>
    <mergeCell ref="P110:P113"/>
    <mergeCell ref="P115:P118"/>
    <mergeCell ref="P120:P123"/>
    <mergeCell ref="P124:P127"/>
    <mergeCell ref="Q8:Q34"/>
    <mergeCell ref="Q36:Q39"/>
    <mergeCell ref="Q42:Q43"/>
    <mergeCell ref="Q47:Q48"/>
    <mergeCell ref="Q52:Q54"/>
    <mergeCell ref="Q61:Q64"/>
    <mergeCell ref="Q66:Q69"/>
    <mergeCell ref="Q71:Q74"/>
    <mergeCell ref="R41:R43"/>
    <mergeCell ref="R46:R48"/>
    <mergeCell ref="R51:R54"/>
    <mergeCell ref="S41:S54"/>
    <mergeCell ref="C2:E3"/>
    <mergeCell ref="J8:P10"/>
    <mergeCell ref="J27:P29"/>
  </mergeCells>
  <hyperlinks>
    <hyperlink ref="L4" r:id="rId1" display="https://detail.tmall.com/item.htm?id=796906176537&amp;last_time=1763358043&amp;mi_id=0000tao4H4a6uP1yay8ZRbGpxQSkLdyJLE5bUH1r-KB3BFM&amp;scm=1007.13982.82927.0&amp;spm=tbpc.mytb_footmark.item.goods&amp;upStreamPrice=3080"/>
    <hyperlink ref="L12" r:id="rId1" display="https://detail.tmall.com/item.htm?id=816611195057&amp;mi_id=0000f3hH-j-6a3yld8r8YrYHfrymQxdNmKAPvDmqhs1Ta7o&amp;sku_properties=1627207%3A33361482491&amp;spm=a21xtw.29178619.0.0"/>
    <hyperlink ref="N12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4" r:id="rId3" display="https://detail.tmall.com/item.htm?id=806875245900&amp;last_time=1763090979&amp;mi_id=0000yuRy4X16Z6wS8AxCPS-e7rgHCI5Sg_JpnHCXwxRW4Gk&amp;scm=1007.13982.82927.0&amp;sku_properties=1627207%3A33001478542&amp;spm=tbpc.mytb_footmark.item.goods&amp;upStreamPrice=5190"/>
    <hyperlink ref="L31" r:id="rId1" display="https://detail.tmall.com/item.htm?id=816611195057&amp;mi_id=0000f3hH-j-6a3yld8r8YrYHfrymQxdNmKAPvDmqhs1Ta7o&amp;sku_properties=1627207%3A33361482491&amp;spm=a21xtw.29178619.0.0"/>
    <hyperlink ref="N31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L22" r:id="rId1" display="https://detail.tmall.com/item.htm?id=816611195057&amp;mi_id=0000f3hH-j-6a3yld8r8YrYHfrymQxdNmKAPvDmqhs1Ta7o&amp;sku_properties=1627207%3A33361482491&amp;spm=a21xtw.29178619.0.0"/>
    <hyperlink ref="N22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36" r:id="rId4" display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/>
    <hyperlink ref="L51" r:id="rId5" display="https://detail.tmall.com/item.htm?id=809860749271&amp;last_time=1763091314&amp;mi_id=0000eGQmLuXNEvxXjxjc4RfuQACR-O_W46KkFlcIvbV4pFE&amp;scm=1007.13982.82927.0&amp;spm=tbpc.mytb_footmark.item.goods&amp;upStreamPrice=4840" tooltip="https://detail.tmall.com/item.htm?id=809860749271&amp;last_time=1763091314&amp;mi_id=0000eGQmLuXNEvxXjxjc4RfuQACR-O_W46KkFlcIvbV4pFE&amp;scm=1007.13982.82927.0&amp;spm=tbpc.mytb_footmark.item.goods&amp;upStreamPrice=4840"/>
    <hyperlink ref="P51" r:id="rId6" display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ooltip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"/>
    <hyperlink ref="N51" r:id="rId7" display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/>
    <hyperlink ref="R51" r:id="rId8" display="https://detail.tmall.com/item.htm?id=797393318956&amp;mi_id=0000y1Xe5OfanubmC93Y3jvSi-JJ5Y-P6uAsRPDfkpRSR4Y&amp;spm=a21xtw.29178619.0.0&amp;skuId=5434749856451"/>
    <hyperlink ref="L110" r:id="rId9" display="https://detail.tmall.com/item.htm?ali_refid=a3_430673_1006%3A1687146107%3AH%3AzPVVtyeZHoLUSXBr%2F7ITjQ%3D%3D%3A2548fce522ef77887d06fb5ed19878b8&amp;ali_trackid=282_2548fce522ef77887d06fb5ed19878b8&amp;id=779208410893&amp;loginBonus=1&amp;mi_id=0000o2jfV1mMfSybrTZ2iQ5NDvCOugbN0pVRbFeWhUq_pzs&amp;mm_sceneid=1_0_5453097102_0&amp;priceTId=2150494517673247611881455e100d&amp;skuId=5719878080460&amp;spm=a21n57.sem.item.23&amp;utparam=%7B%22aplus_abtest%22%3A%22533469c26bd17209df34d5fd496a8687%22%7D&amp;xxc=ad_ztc" tooltip="https://detail.tmall.com/item.htm?ali_refid=a3_430673_1006%3A1687146107%3AH%3AzPVVtyeZHoLUSXBr%2F7ITjQ%3D%3D%3A2548fce522ef77887d06fb5ed19878b8&amp;ali_trackid=282_2548fce522ef77887d06fb5ed19878b8&amp;id=779208410893&amp;loginBonus=1&amp;mi_id=0000o2jfV1mMfSybrTZ2iQ5NDvC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3"/>
  <sheetViews>
    <sheetView zoomScale="115" zoomScaleNormal="115" topLeftCell="C102" workbookViewId="0">
      <selection activeCell="F112" sqref="F112"/>
    </sheetView>
  </sheetViews>
  <sheetFormatPr defaultColWidth="8.89166666666667" defaultRowHeight="13.5"/>
  <cols>
    <col min="1" max="1" width="16" style="4" customWidth="1"/>
    <col min="2" max="2" width="10.6333333333333" style="5" customWidth="1"/>
    <col min="3" max="3" width="14.1166666666667" style="5" customWidth="1"/>
    <col min="4" max="5" width="8.89166666666667" style="6" customWidth="1"/>
    <col min="6" max="9" width="11.6666666666667" style="6" customWidth="1"/>
    <col min="10" max="10" width="16.825" style="7" customWidth="1"/>
    <col min="11" max="11" width="13.0083333333333" style="7" customWidth="1"/>
    <col min="12" max="12" width="13.0083333333333" style="8" customWidth="1"/>
    <col min="13" max="13" width="13.0083333333333" customWidth="1"/>
    <col min="14" max="14" width="13.0083333333333" style="8" customWidth="1"/>
    <col min="15" max="15" width="13.0083333333333" customWidth="1"/>
    <col min="16" max="16" width="13.0083333333333" style="8" customWidth="1"/>
    <col min="17" max="18" width="13.0083333333333" customWidth="1"/>
    <col min="19" max="19" width="13.4916666666667" customWidth="1"/>
  </cols>
  <sheetData>
    <row r="1" customFormat="1" ht="36" customHeight="1" spans="1:17">
      <c r="A1" s="9" t="s">
        <v>280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="166" customFormat="1" ht="38" customHeight="1" spans="1:17">
      <c r="A2" s="167" t="s">
        <v>281</v>
      </c>
      <c r="B2" s="168" t="s">
        <v>282</v>
      </c>
      <c r="C2" s="16" t="s">
        <v>283</v>
      </c>
      <c r="D2" s="13"/>
      <c r="E2" s="13"/>
      <c r="F2" s="169" t="s">
        <v>284</v>
      </c>
      <c r="G2" s="169" t="s">
        <v>285</v>
      </c>
      <c r="H2" s="169" t="s">
        <v>286</v>
      </c>
      <c r="I2" s="169" t="s">
        <v>287</v>
      </c>
      <c r="J2" s="12" t="s">
        <v>288</v>
      </c>
      <c r="K2" s="12" t="s">
        <v>289</v>
      </c>
      <c r="L2" s="13" t="s">
        <v>290</v>
      </c>
      <c r="M2" s="13" t="s">
        <v>289</v>
      </c>
      <c r="N2" s="170" t="s">
        <v>290</v>
      </c>
      <c r="O2" s="170" t="s">
        <v>289</v>
      </c>
      <c r="P2" s="170" t="s">
        <v>290</v>
      </c>
    </row>
    <row r="3" s="166" customFormat="1" ht="13" customHeight="1" spans="1:17">
      <c r="A3" s="171"/>
      <c r="B3" s="172"/>
      <c r="C3" s="16"/>
      <c r="D3" s="13"/>
      <c r="E3" s="13"/>
      <c r="F3" s="173" t="s">
        <v>291</v>
      </c>
      <c r="G3" s="173"/>
      <c r="H3" s="173"/>
      <c r="I3" s="173"/>
      <c r="J3" s="12"/>
      <c r="K3" s="12"/>
      <c r="L3" s="13"/>
      <c r="M3" s="13"/>
      <c r="N3" s="174"/>
      <c r="O3" s="174"/>
      <c r="P3" s="174"/>
    </row>
    <row r="4" customFormat="1" ht="64" customHeight="1" spans="1:17">
      <c r="A4" s="17" t="s">
        <v>292</v>
      </c>
      <c r="B4" s="175" t="s">
        <v>293</v>
      </c>
      <c r="C4" s="19" t="s">
        <v>294</v>
      </c>
      <c r="D4" s="20" t="s">
        <v>295</v>
      </c>
      <c r="E4" s="21" t="s">
        <v>140</v>
      </c>
      <c r="F4" s="22"/>
      <c r="G4" s="22"/>
      <c r="H4" s="23"/>
      <c r="I4" s="24"/>
      <c r="J4" s="25" t="s">
        <v>296</v>
      </c>
      <c r="K4" s="26" t="str">
        <f>_xlfn.DISPIMG("ID_5ADF9DBC20D145C2939B7455932ED417",1)</f>
        <v>=DISPIMG("ID_5ADF9DBC20D145C2939B7455932ED417",1)</v>
      </c>
      <c r="L4" s="27" t="s">
        <v>297</v>
      </c>
      <c r="M4" s="21" t="str">
        <f>_xlfn.DISPIMG("ID_3DD3465D01CF44A18F91E7F30C14C9C4",1)</f>
        <v>=DISPIMG("ID_3DD3465D01CF44A18F91E7F30C14C9C4",1)</v>
      </c>
      <c r="N4" s="27" t="s">
        <v>298</v>
      </c>
      <c r="O4" s="21"/>
      <c r="P4" s="27"/>
    </row>
    <row r="5" customFormat="1" ht="20" customHeight="1" spans="1:17">
      <c r="A5" s="17"/>
      <c r="B5" s="176"/>
      <c r="C5" s="28"/>
      <c r="D5" s="29"/>
      <c r="E5" s="21" t="s">
        <v>39</v>
      </c>
      <c r="F5" s="24"/>
      <c r="G5" s="24"/>
      <c r="H5" s="24"/>
      <c r="I5" s="30"/>
      <c r="J5" s="31"/>
      <c r="K5" s="32" t="s">
        <v>299</v>
      </c>
      <c r="L5" s="33"/>
      <c r="M5" s="32" t="s">
        <v>300</v>
      </c>
      <c r="N5" s="33"/>
      <c r="O5" s="32"/>
      <c r="P5" s="33"/>
    </row>
    <row r="6" customFormat="1" ht="20" customHeight="1" spans="1:17">
      <c r="A6" s="17"/>
      <c r="B6" s="176"/>
      <c r="C6" s="28"/>
      <c r="D6" s="29"/>
      <c r="E6" s="21" t="s">
        <v>147</v>
      </c>
      <c r="F6" s="24"/>
      <c r="G6" s="24"/>
      <c r="H6" s="24"/>
      <c r="I6" s="24"/>
      <c r="J6" s="31"/>
      <c r="K6" s="34"/>
      <c r="L6" s="33"/>
      <c r="M6" s="34"/>
      <c r="N6" s="33"/>
      <c r="O6" s="34"/>
      <c r="P6" s="33"/>
    </row>
    <row r="7" s="2" customFormat="1" ht="9" customHeight="1" spans="1:17">
      <c r="A7" s="17"/>
      <c r="B7" s="176"/>
      <c r="C7" s="35"/>
      <c r="D7" s="36"/>
      <c r="E7" s="37"/>
      <c r="F7" s="37"/>
      <c r="G7" s="37"/>
      <c r="H7" s="38"/>
      <c r="I7" s="37"/>
      <c r="J7" s="39"/>
      <c r="K7" s="40"/>
      <c r="L7" s="41"/>
      <c r="M7" s="40"/>
      <c r="N7" s="41"/>
      <c r="O7" s="40"/>
      <c r="P7" s="42"/>
      <c r="Q7" s="43"/>
    </row>
    <row r="8" customFormat="1" ht="64" customHeight="1" spans="1:17">
      <c r="A8" s="17"/>
      <c r="B8" s="176"/>
      <c r="C8" s="19" t="s">
        <v>301</v>
      </c>
      <c r="D8" s="20" t="s">
        <v>302</v>
      </c>
      <c r="E8" s="21" t="s">
        <v>140</v>
      </c>
      <c r="F8" s="44" t="str">
        <f>_xlfn.DISPIMG("ID_FA6E090C009548DE80A2B09AA82C6452",1)</f>
        <v>=DISPIMG("ID_FA6E090C009548DE80A2B09AA82C6452",1)</v>
      </c>
      <c r="G8" s="44" t="str">
        <f>_xlfn.DISPIMG("ID_E100B39D3C26472E81B0CB608C2B5B9E",1)</f>
        <v>=DISPIMG("ID_E100B39D3C26472E81B0CB608C2B5B9E",1)</v>
      </c>
      <c r="H8" t="str">
        <f>_xlfn.DISPIMG("ID_EC5C506399134A4183DC8E6868C87485",1)</f>
        <v>=DISPIMG("ID_EC5C506399134A4183DC8E6868C87485",1)</v>
      </c>
      <c r="I8" s="21" t="str">
        <f>_xlfn.DISPIMG("ID_02B1AA528AAB45F7BBB5C7CC7CDCCB95",1)</f>
        <v>=DISPIMG("ID_02B1AA528AAB45F7BBB5C7CC7CDCCB95",1)</v>
      </c>
      <c r="J8" s="45"/>
      <c r="K8" s="46"/>
      <c r="L8" s="46"/>
      <c r="M8" s="46"/>
      <c r="N8" s="46"/>
      <c r="O8" s="46"/>
      <c r="P8" s="46"/>
      <c r="Q8" s="47" t="s">
        <v>303</v>
      </c>
    </row>
    <row r="9" customFormat="1" ht="20" customHeight="1" spans="1:17">
      <c r="A9" s="17"/>
      <c r="B9" s="176"/>
      <c r="C9" s="28"/>
      <c r="D9" s="29"/>
      <c r="E9" s="21" t="s">
        <v>39</v>
      </c>
      <c r="F9" s="21" t="s">
        <v>90</v>
      </c>
      <c r="G9" s="21" t="s">
        <v>90</v>
      </c>
      <c r="H9" s="21" t="s">
        <v>90</v>
      </c>
      <c r="I9" s="48">
        <v>9825172564</v>
      </c>
      <c r="J9" s="49"/>
      <c r="K9" s="50"/>
      <c r="L9" s="50"/>
      <c r="M9" s="50"/>
      <c r="N9" s="50"/>
      <c r="O9" s="50"/>
      <c r="P9" s="51"/>
      <c r="Q9" s="47"/>
    </row>
    <row r="10" customFormat="1" ht="20" customHeight="1" spans="1:17">
      <c r="A10" s="17"/>
      <c r="B10" s="176"/>
      <c r="C10" s="28"/>
      <c r="D10" s="29"/>
      <c r="E10" s="21" t="s">
        <v>147</v>
      </c>
      <c r="F10" s="177" t="s">
        <v>201</v>
      </c>
      <c r="G10" s="178"/>
      <c r="H10" s="179"/>
      <c r="I10" s="181" t="s">
        <v>180</v>
      </c>
      <c r="J10" s="56"/>
      <c r="K10" s="57"/>
      <c r="L10" s="57"/>
      <c r="M10" s="57"/>
      <c r="N10" s="57"/>
      <c r="O10" s="57"/>
      <c r="P10" s="57"/>
      <c r="Q10" s="47"/>
    </row>
    <row r="11" s="2" customFormat="1" ht="9" customHeight="1" spans="1:17">
      <c r="A11" s="17"/>
      <c r="B11" s="176"/>
      <c r="C11" s="28"/>
      <c r="D11" s="36"/>
      <c r="E11" s="37"/>
      <c r="F11" s="37"/>
      <c r="G11" s="37"/>
      <c r="H11" s="38"/>
      <c r="I11" s="37"/>
      <c r="J11" s="39"/>
      <c r="K11" s="40"/>
      <c r="L11" s="41"/>
      <c r="M11" s="40"/>
      <c r="N11" s="41"/>
      <c r="O11" s="40"/>
      <c r="P11" s="42"/>
      <c r="Q11" s="43"/>
    </row>
    <row r="12" customFormat="1" ht="64" customHeight="1" spans="1:17">
      <c r="A12" s="17"/>
      <c r="B12" s="176"/>
      <c r="C12" s="28"/>
      <c r="D12" s="20" t="s">
        <v>304</v>
      </c>
      <c r="E12" s="21" t="s">
        <v>140</v>
      </c>
      <c r="F12" s="44" t="str">
        <f>_xlfn.DISPIMG("ID_7C322AB96C944C80B1F9B98562FD1DB3",1)</f>
        <v>=DISPIMG("ID_7C322AB96C944C80B1F9B98562FD1DB3",1)</v>
      </c>
      <c r="G12" s="44" t="str">
        <f>_xlfn.DISPIMG("ID_6703E36CE94D495E962FA29B67E59DDA",1)</f>
        <v>=DISPIMG("ID_6703E36CE94D495E962FA29B67E59DDA",1)</v>
      </c>
      <c r="H12" t="str">
        <f>_xlfn.DISPIMG("ID_4C06C57E93CC4048AF39525E4A213E14",1)</f>
        <v>=DISPIMG("ID_4C06C57E93CC4048AF39525E4A213E14",1)</v>
      </c>
      <c r="I12" s="44" t="str">
        <f>_xlfn.DISPIMG("ID_6DD8FB91A03A4E00BB1190DCEE4175B7",1)</f>
        <v>=DISPIMG("ID_6DD8FB91A03A4E00BB1190DCEE4175B7",1)</v>
      </c>
      <c r="J12" s="31" t="s">
        <v>305</v>
      </c>
      <c r="K12" s="58" t="str">
        <f>_xlfn.DISPIMG("ID_24D991CAA2924AA48C3D49CE952050BC",1)</f>
        <v>=DISPIMG("ID_24D991CAA2924AA48C3D49CE952050BC",1)</v>
      </c>
      <c r="L12" s="59" t="s">
        <v>306</v>
      </c>
      <c r="M12" s="58" t="str">
        <f>_xlfn.DISPIMG("ID_8E92609EF82F4844A1E0827CD8F0A2F2",1)</f>
        <v>=DISPIMG("ID_8E92609EF82F4844A1E0827CD8F0A2F2",1)</v>
      </c>
      <c r="N12" s="60" t="s">
        <v>307</v>
      </c>
      <c r="O12" s="58"/>
      <c r="P12" s="61"/>
      <c r="Q12" s="47"/>
    </row>
    <row r="13" customFormat="1" ht="20" customHeight="1" spans="1:17">
      <c r="A13" s="17"/>
      <c r="B13" s="176"/>
      <c r="C13" s="28"/>
      <c r="D13" s="29"/>
      <c r="E13" s="21" t="s">
        <v>39</v>
      </c>
      <c r="F13" s="21" t="s">
        <v>144</v>
      </c>
      <c r="G13" s="21" t="s">
        <v>74</v>
      </c>
      <c r="H13" s="21" t="s">
        <v>142</v>
      </c>
      <c r="I13" s="62" t="s">
        <v>145</v>
      </c>
      <c r="J13" s="31"/>
      <c r="K13" s="63" t="s">
        <v>308</v>
      </c>
      <c r="L13" s="33"/>
      <c r="M13" s="63" t="s">
        <v>309</v>
      </c>
      <c r="N13" s="64"/>
      <c r="O13" s="63"/>
      <c r="P13" s="65"/>
      <c r="Q13" s="47"/>
    </row>
    <row r="14" customFormat="1" ht="20" customHeight="1" spans="1:17">
      <c r="A14" s="17"/>
      <c r="B14" s="176"/>
      <c r="C14" s="28"/>
      <c r="D14" s="29"/>
      <c r="E14" s="21" t="s">
        <v>147</v>
      </c>
      <c r="F14" s="55" t="s">
        <v>380</v>
      </c>
      <c r="G14" s="181" t="s">
        <v>179</v>
      </c>
      <c r="H14" s="55" t="s">
        <v>157</v>
      </c>
      <c r="I14" s="55" t="s">
        <v>181</v>
      </c>
      <c r="J14" s="31"/>
      <c r="K14" s="66"/>
      <c r="L14" s="33"/>
      <c r="M14" s="66"/>
      <c r="N14" s="64"/>
      <c r="O14" s="66"/>
      <c r="P14" s="65"/>
      <c r="Q14" s="47"/>
    </row>
    <row r="15" customFormat="1" ht="36" customHeight="1" spans="1:17">
      <c r="A15" s="17"/>
      <c r="B15" s="176"/>
      <c r="C15" s="28"/>
      <c r="D15" s="58"/>
      <c r="E15" s="21" t="s">
        <v>311</v>
      </c>
      <c r="F15" s="62" t="s">
        <v>312</v>
      </c>
      <c r="G15" s="55" t="s">
        <v>313</v>
      </c>
      <c r="H15" s="62" t="s">
        <v>314</v>
      </c>
      <c r="I15" s="55" t="s">
        <v>315</v>
      </c>
      <c r="J15" s="68"/>
      <c r="K15" s="69"/>
      <c r="L15" s="33"/>
      <c r="M15" s="69"/>
      <c r="N15" s="70"/>
      <c r="O15" s="69"/>
      <c r="P15" s="71"/>
      <c r="Q15" s="47"/>
    </row>
    <row r="16" s="2" customFormat="1" ht="9" customHeight="1" spans="1:17">
      <c r="A16" s="17"/>
      <c r="B16" s="176"/>
      <c r="C16" s="28"/>
      <c r="D16" s="36"/>
      <c r="E16" s="37"/>
      <c r="F16" s="37"/>
      <c r="G16" s="37"/>
      <c r="H16" s="38"/>
      <c r="I16" s="37"/>
      <c r="J16" s="39"/>
      <c r="K16" s="40"/>
      <c r="L16" s="41"/>
      <c r="M16" s="40"/>
      <c r="N16" s="125"/>
      <c r="O16" s="40"/>
      <c r="P16" s="221"/>
      <c r="Q16" s="47"/>
    </row>
    <row r="17" customFormat="1" ht="64" customHeight="1" spans="1:17">
      <c r="A17" s="17"/>
      <c r="B17" s="176"/>
      <c r="C17" s="28"/>
      <c r="D17" s="20" t="s">
        <v>316</v>
      </c>
      <c r="E17" s="21" t="s">
        <v>140</v>
      </c>
      <c r="F17" s="44"/>
      <c r="G17" s="44"/>
      <c r="H17" s="222" t="str">
        <f>_xlfn.DISPIMG("ID_F26B04DAB1A748059B44FCFC037699DB",1)</f>
        <v>=DISPIMG("ID_F26B04DAB1A748059B44FCFC037699DB",1)</v>
      </c>
      <c r="I17" s="44"/>
      <c r="J17" s="31"/>
      <c r="K17" s="58"/>
      <c r="L17" s="59"/>
      <c r="M17" s="58"/>
      <c r="N17" s="60"/>
      <c r="O17" s="58"/>
      <c r="P17" s="61"/>
      <c r="Q17" s="47"/>
    </row>
    <row r="18" customFormat="1" ht="20" customHeight="1" spans="1:17">
      <c r="A18" s="17"/>
      <c r="B18" s="176"/>
      <c r="C18" s="28"/>
      <c r="D18" s="29"/>
      <c r="E18" s="21" t="s">
        <v>39</v>
      </c>
      <c r="F18" s="21"/>
      <c r="G18" s="21"/>
      <c r="H18" s="21" t="s">
        <v>317</v>
      </c>
      <c r="I18" s="62"/>
      <c r="J18" s="31"/>
      <c r="K18" s="63"/>
      <c r="L18" s="33"/>
      <c r="M18" s="63"/>
      <c r="N18" s="64"/>
      <c r="O18" s="63"/>
      <c r="P18" s="65"/>
      <c r="Q18" s="47"/>
    </row>
    <row r="19" customFormat="1" ht="20" customHeight="1" spans="1:17">
      <c r="A19" s="17"/>
      <c r="B19" s="176"/>
      <c r="C19" s="28"/>
      <c r="D19" s="29"/>
      <c r="E19" s="21" t="s">
        <v>147</v>
      </c>
      <c r="F19" s="55"/>
      <c r="G19" s="181"/>
      <c r="H19" s="55"/>
      <c r="I19" s="55"/>
      <c r="J19" s="31"/>
      <c r="K19" s="66"/>
      <c r="L19" s="33"/>
      <c r="M19" s="66"/>
      <c r="N19" s="64"/>
      <c r="O19" s="66"/>
      <c r="P19" s="65"/>
      <c r="Q19" s="47"/>
    </row>
    <row r="20" customFormat="1" ht="36" customHeight="1" spans="1:17">
      <c r="A20" s="17"/>
      <c r="B20" s="176"/>
      <c r="C20" s="67"/>
      <c r="D20" s="58"/>
      <c r="E20" s="21" t="s">
        <v>311</v>
      </c>
      <c r="F20" s="62"/>
      <c r="G20" s="55"/>
      <c r="H20" s="62" t="s">
        <v>373</v>
      </c>
      <c r="I20" s="55"/>
      <c r="J20" s="68"/>
      <c r="K20" s="69"/>
      <c r="L20" s="33"/>
      <c r="M20" s="69"/>
      <c r="N20" s="70"/>
      <c r="O20" s="69"/>
      <c r="P20" s="71"/>
      <c r="Q20" s="47"/>
    </row>
    <row r="21" s="2" customFormat="1" ht="9" customHeight="1" spans="1:17">
      <c r="A21" s="17"/>
      <c r="B21" s="176"/>
      <c r="C21" s="35"/>
      <c r="D21" s="36"/>
      <c r="E21" s="37"/>
      <c r="F21" s="37"/>
      <c r="G21" s="37"/>
      <c r="H21" s="38"/>
      <c r="I21" s="37"/>
      <c r="J21" s="39"/>
      <c r="K21" s="40"/>
      <c r="L21" s="41"/>
      <c r="M21" s="40"/>
      <c r="N21" s="41"/>
      <c r="O21" s="40"/>
      <c r="P21" s="42"/>
      <c r="Q21" s="47"/>
    </row>
    <row r="22" customFormat="1" ht="64" customHeight="1" spans="1:17">
      <c r="A22" s="17"/>
      <c r="B22" s="176"/>
      <c r="C22" s="19" t="s">
        <v>319</v>
      </c>
      <c r="D22" s="20" t="s">
        <v>302</v>
      </c>
      <c r="E22" s="21" t="s">
        <v>140</v>
      </c>
      <c r="F22" s="72" t="str">
        <f>_xlfn.DISPIMG("ID_F34369943DBA4BBB89BB72E1C166F4E4",1)</f>
        <v>=DISPIMG("ID_F34369943DBA4BBB89BB72E1C166F4E4",1)</v>
      </c>
      <c r="G22" s="44" t="str">
        <f>_xlfn.DISPIMG("ID_982C97D873ED457CB740AA66736D5711",1)</f>
        <v>=DISPIMG("ID_982C97D873ED457CB740AA66736D5711",1)</v>
      </c>
      <c r="H22" s="21" t="str">
        <f>_xlfn.DISPIMG("ID_C1DCDC2CDE584BF0895178D77A887D7D",1)</f>
        <v>=DISPIMG("ID_C1DCDC2CDE584BF0895178D77A887D7D",1)</v>
      </c>
      <c r="I22" s="24"/>
      <c r="J22" s="31" t="s">
        <v>305</v>
      </c>
      <c r="K22" s="58" t="str">
        <f>_xlfn.DISPIMG("ID_24D991CAA2924AA48C3D49CE952050BC",1)</f>
        <v>=DISPIMG("ID_24D991CAA2924AA48C3D49CE952050BC",1)</v>
      </c>
      <c r="L22" s="59" t="s">
        <v>306</v>
      </c>
      <c r="M22" s="58" t="str">
        <f>_xlfn.DISPIMG("ID_8E92609EF82F4844A1E0827CD8F0A2F2",1)</f>
        <v>=DISPIMG("ID_8E92609EF82F4844A1E0827CD8F0A2F2",1)</v>
      </c>
      <c r="N22" s="60" t="s">
        <v>307</v>
      </c>
      <c r="O22" s="58"/>
      <c r="P22" s="61"/>
      <c r="Q22" s="47"/>
    </row>
    <row r="23" customFormat="1" ht="20" customHeight="1" spans="1:17">
      <c r="A23" s="17"/>
      <c r="B23" s="176"/>
      <c r="C23" s="28"/>
      <c r="D23" s="29"/>
      <c r="E23" s="21" t="s">
        <v>39</v>
      </c>
      <c r="F23" s="21" t="s">
        <v>190</v>
      </c>
      <c r="G23" s="375" t="s">
        <v>104</v>
      </c>
      <c r="H23" s="21" t="s">
        <v>191</v>
      </c>
      <c r="I23" s="30"/>
      <c r="J23" s="31"/>
      <c r="K23" s="63" t="s">
        <v>308</v>
      </c>
      <c r="L23" s="33"/>
      <c r="M23" s="63" t="s">
        <v>309</v>
      </c>
      <c r="N23" s="64"/>
      <c r="O23" s="63"/>
      <c r="P23" s="65"/>
      <c r="Q23" s="47"/>
    </row>
    <row r="24" customFormat="1" ht="20" customHeight="1" spans="1:17">
      <c r="A24" s="17"/>
      <c r="B24" s="176"/>
      <c r="C24" s="28"/>
      <c r="D24" s="29"/>
      <c r="E24" s="21" t="s">
        <v>147</v>
      </c>
      <c r="F24" s="55" t="s">
        <v>202</v>
      </c>
      <c r="G24" s="180" t="s">
        <v>241</v>
      </c>
      <c r="H24" s="55" t="s">
        <v>203</v>
      </c>
      <c r="I24" s="24"/>
      <c r="J24" s="31"/>
      <c r="K24" s="66"/>
      <c r="L24" s="33"/>
      <c r="M24" s="66"/>
      <c r="N24" s="64"/>
      <c r="O24" s="66"/>
      <c r="P24" s="65"/>
      <c r="Q24" s="47"/>
    </row>
    <row r="25" customFormat="1" ht="36" customHeight="1" spans="1:17">
      <c r="A25" s="17"/>
      <c r="B25" s="176"/>
      <c r="C25" s="67"/>
      <c r="D25" s="58"/>
      <c r="E25" s="21" t="s">
        <v>311</v>
      </c>
      <c r="F25" s="62" t="s">
        <v>357</v>
      </c>
      <c r="G25" s="62" t="s">
        <v>321</v>
      </c>
      <c r="H25" s="62" t="s">
        <v>314</v>
      </c>
      <c r="I25" s="24"/>
      <c r="J25" s="68"/>
      <c r="K25" s="69"/>
      <c r="L25" s="33"/>
      <c r="M25" s="69"/>
      <c r="N25" s="70"/>
      <c r="O25" s="69"/>
      <c r="P25" s="71"/>
      <c r="Q25" s="47"/>
    </row>
    <row r="26" s="2" customFormat="1" ht="9" customHeight="1" spans="1:17">
      <c r="A26" s="17"/>
      <c r="B26" s="176"/>
      <c r="C26" s="35"/>
      <c r="D26" s="36"/>
      <c r="E26" s="37"/>
      <c r="F26" s="37"/>
      <c r="G26" s="37"/>
      <c r="H26" s="38"/>
      <c r="I26" s="37"/>
      <c r="J26" s="39"/>
      <c r="K26" s="40"/>
      <c r="L26" s="41"/>
      <c r="M26" s="40"/>
      <c r="N26" s="41"/>
      <c r="O26" s="40"/>
      <c r="P26" s="42"/>
      <c r="Q26" s="47"/>
    </row>
    <row r="27" customFormat="1" ht="64" customHeight="1" spans="1:17">
      <c r="A27" s="17"/>
      <c r="B27" s="176"/>
      <c r="C27" s="19" t="s">
        <v>322</v>
      </c>
      <c r="D27" s="20" t="s">
        <v>302</v>
      </c>
      <c r="E27" s="21" t="s">
        <v>140</v>
      </c>
      <c r="F27" s="44" t="str">
        <f>_xlfn.DISPIMG("ID_F8108630DD3E4EBE88A3B42963404464",1)</f>
        <v>=DISPIMG("ID_F8108630DD3E4EBE88A3B42963404464",1)</v>
      </c>
      <c r="G27" s="21" t="str">
        <f>_xlfn.DISPIMG("ID_13A7C8EA19D443A2B514BBE651E2C680",1)</f>
        <v>=DISPIMG("ID_13A7C8EA19D443A2B514BBE651E2C680",1)</v>
      </c>
      <c r="H27" s="21" t="str">
        <f>_xlfn.DISPIMG("ID_790950F495FC4B9A855205E862245F89",1)</f>
        <v>=DISPIMG("ID_790950F495FC4B9A855205E862245F89",1)</v>
      </c>
      <c r="I27" s="21"/>
      <c r="J27" s="45"/>
      <c r="K27" s="46"/>
      <c r="L27" s="46"/>
      <c r="M27" s="46"/>
      <c r="N27" s="46"/>
      <c r="O27" s="46"/>
      <c r="P27" s="46"/>
      <c r="Q27" s="47"/>
    </row>
    <row r="28" customFormat="1" ht="20" customHeight="1" spans="1:17">
      <c r="A28" s="17"/>
      <c r="B28" s="176"/>
      <c r="C28" s="28"/>
      <c r="D28" s="29"/>
      <c r="E28" s="21" t="s">
        <v>39</v>
      </c>
      <c r="F28" s="21" t="s">
        <v>223</v>
      </c>
      <c r="G28" s="21" t="s">
        <v>223</v>
      </c>
      <c r="H28" s="21" t="s">
        <v>223</v>
      </c>
      <c r="I28" s="21"/>
      <c r="J28" s="49"/>
      <c r="K28" s="50"/>
      <c r="L28" s="50"/>
      <c r="M28" s="50"/>
      <c r="N28" s="50"/>
      <c r="O28" s="50"/>
      <c r="P28" s="51"/>
      <c r="Q28" s="47"/>
    </row>
    <row r="29" customFormat="1" ht="20" customHeight="1" spans="1:17">
      <c r="A29" s="17"/>
      <c r="B29" s="176"/>
      <c r="C29" s="28"/>
      <c r="D29" s="29"/>
      <c r="E29" s="21" t="s">
        <v>147</v>
      </c>
      <c r="F29" s="52" t="s">
        <v>381</v>
      </c>
      <c r="G29" s="53"/>
      <c r="H29" s="54"/>
      <c r="I29" s="21"/>
      <c r="J29" s="49"/>
      <c r="K29" s="50"/>
      <c r="L29" s="50"/>
      <c r="M29" s="50"/>
      <c r="N29" s="50"/>
      <c r="O29" s="50"/>
      <c r="P29" s="51"/>
      <c r="Q29" s="47"/>
    </row>
    <row r="30" s="2" customFormat="1" ht="9" customHeight="1" spans="1:17">
      <c r="A30" s="17"/>
      <c r="B30" s="176"/>
      <c r="C30" s="35"/>
      <c r="D30" s="36"/>
      <c r="E30" s="37"/>
      <c r="F30" s="37"/>
      <c r="G30" s="37"/>
      <c r="H30" s="38"/>
      <c r="I30" s="37"/>
      <c r="J30" s="39"/>
      <c r="K30" s="40"/>
      <c r="L30" s="41"/>
      <c r="M30" s="40"/>
      <c r="N30" s="41"/>
      <c r="O30" s="40"/>
      <c r="P30" s="42"/>
      <c r="Q30" s="75"/>
    </row>
    <row r="31" customFormat="1" ht="64" customHeight="1" spans="1:17">
      <c r="A31" s="17"/>
      <c r="B31" s="176"/>
      <c r="C31" s="28"/>
      <c r="D31" s="20" t="s">
        <v>304</v>
      </c>
      <c r="E31" s="21" t="s">
        <v>140</v>
      </c>
      <c r="F31" s="24"/>
      <c r="G31" s="24"/>
      <c r="H31" s="24"/>
      <c r="I31" s="21" t="str">
        <f>_xlfn.DISPIMG("ID_CDD3FDB9965A41799CEB857875EFCEB5",1)</f>
        <v>=DISPIMG("ID_CDD3FDB9965A41799CEB857875EFCEB5",1)</v>
      </c>
      <c r="J31" s="25" t="s">
        <v>324</v>
      </c>
      <c r="K31" s="21" t="str">
        <f>_xlfn.DISPIMG("ID_24D991CAA2924AA48C3D49CE952050BC",1)</f>
        <v>=DISPIMG("ID_24D991CAA2924AA48C3D49CE952050BC",1)</v>
      </c>
      <c r="L31" s="33" t="s">
        <v>306</v>
      </c>
      <c r="M31" s="21" t="str">
        <f>_xlfn.DISPIMG("ID_8E92609EF82F4844A1E0827CD8F0A2F2",1)</f>
        <v>=DISPIMG("ID_8E92609EF82F4844A1E0827CD8F0A2F2",1)</v>
      </c>
      <c r="N31" s="73" t="s">
        <v>307</v>
      </c>
      <c r="O31" s="21"/>
      <c r="P31" s="74"/>
      <c r="Q31" s="47"/>
    </row>
    <row r="32" customFormat="1" ht="20" customHeight="1" spans="1:17">
      <c r="A32" s="17"/>
      <c r="B32" s="176"/>
      <c r="C32" s="28"/>
      <c r="D32" s="29"/>
      <c r="E32" s="21" t="s">
        <v>39</v>
      </c>
      <c r="F32" s="24"/>
      <c r="G32" s="24"/>
      <c r="H32" s="24"/>
      <c r="I32" s="62">
        <v>9825172565</v>
      </c>
      <c r="J32" s="31"/>
      <c r="K32" s="63" t="s">
        <v>308</v>
      </c>
      <c r="L32" s="33"/>
      <c r="M32" s="63" t="s">
        <v>309</v>
      </c>
      <c r="N32" s="64"/>
      <c r="O32" s="63"/>
      <c r="P32" s="65"/>
      <c r="Q32" s="47"/>
    </row>
    <row r="33" customFormat="1" ht="20" customHeight="1" spans="1:19">
      <c r="A33" s="17"/>
      <c r="B33" s="176"/>
      <c r="C33" s="28"/>
      <c r="D33" s="29"/>
      <c r="E33" s="21" t="s">
        <v>147</v>
      </c>
      <c r="F33" s="24"/>
      <c r="G33" s="24"/>
      <c r="H33" s="24"/>
      <c r="I33" s="55" t="s">
        <v>382</v>
      </c>
      <c r="J33" s="31"/>
      <c r="K33" s="66"/>
      <c r="L33" s="33"/>
      <c r="M33" s="66"/>
      <c r="N33" s="64"/>
      <c r="O33" s="66"/>
      <c r="P33" s="65"/>
      <c r="Q33" s="47"/>
    </row>
    <row r="34" customFormat="1" ht="36" customHeight="1" spans="1:19">
      <c r="A34" s="17"/>
      <c r="B34" s="176"/>
      <c r="C34" s="67"/>
      <c r="D34" s="58"/>
      <c r="E34" s="21" t="s">
        <v>311</v>
      </c>
      <c r="F34" s="24"/>
      <c r="G34" s="24"/>
      <c r="H34" s="24"/>
      <c r="I34" s="55" t="s">
        <v>315</v>
      </c>
      <c r="J34" s="68"/>
      <c r="K34" s="69"/>
      <c r="L34" s="33"/>
      <c r="M34" s="69"/>
      <c r="N34" s="70"/>
      <c r="O34" s="69"/>
      <c r="P34" s="71"/>
      <c r="Q34" s="47"/>
    </row>
    <row r="35" s="2" customFormat="1" ht="9" customHeight="1" spans="1:19">
      <c r="A35" s="17"/>
      <c r="B35" s="176"/>
      <c r="C35" s="35"/>
      <c r="D35" s="36"/>
      <c r="E35" s="37"/>
      <c r="F35" s="37"/>
      <c r="G35" s="37"/>
      <c r="H35" s="38"/>
      <c r="I35" s="37"/>
      <c r="J35" s="39"/>
      <c r="K35" s="40"/>
      <c r="L35" s="41"/>
      <c r="M35" s="40"/>
      <c r="N35" s="41"/>
      <c r="O35" s="40"/>
      <c r="P35" s="42"/>
      <c r="Q35" s="75"/>
    </row>
    <row r="36" customFormat="1" ht="64" customHeight="1" spans="1:19">
      <c r="A36" s="17"/>
      <c r="B36" s="176"/>
      <c r="C36" s="19" t="s">
        <v>326</v>
      </c>
      <c r="D36" s="20" t="s">
        <v>302</v>
      </c>
      <c r="E36" s="21" t="s">
        <v>140</v>
      </c>
      <c r="F36" s="182" t="str">
        <f>_xlfn.DISPIMG("ID_2945C316D7DF4A28BEE78A9A2E8721E7",1)</f>
        <v>=DISPIMG("ID_2945C316D7DF4A28BEE78A9A2E8721E7",1)</v>
      </c>
      <c r="G36" s="44"/>
      <c r="H36" s="183"/>
      <c r="I36" s="21"/>
      <c r="J36" s="184" t="s">
        <v>327</v>
      </c>
      <c r="K36" s="21" t="str">
        <f>_xlfn.DISPIMG("ID_7BDE424261F44BE1A02A5086A159B0EA",1)</f>
        <v>=DISPIMG("ID_7BDE424261F44BE1A02A5086A159B0EA",1)</v>
      </c>
      <c r="L36" s="128" t="s">
        <v>298</v>
      </c>
      <c r="M36" s="21" t="str">
        <f>_xlfn.DISPIMG("ID_B631EE74C24F484398A5C45A260A7A1B",1)</f>
        <v>=DISPIMG("ID_B631EE74C24F484398A5C45A260A7A1B",1)</v>
      </c>
      <c r="N36" s="129" t="s">
        <v>328</v>
      </c>
      <c r="O36" s="21"/>
      <c r="P36" s="129"/>
      <c r="Q36" s="185" t="s">
        <v>329</v>
      </c>
      <c r="R36" s="2"/>
      <c r="S36" s="2"/>
    </row>
    <row r="37" customFormat="1" ht="20" customHeight="1" spans="1:19">
      <c r="A37" s="17"/>
      <c r="B37" s="176"/>
      <c r="C37" s="28"/>
      <c r="D37" s="29"/>
      <c r="E37" s="21" t="s">
        <v>39</v>
      </c>
      <c r="F37" s="186" t="s">
        <v>143</v>
      </c>
      <c r="G37" s="21"/>
      <c r="H37" s="183"/>
      <c r="I37" s="48"/>
      <c r="J37" s="187"/>
      <c r="K37" s="188" t="s">
        <v>300</v>
      </c>
      <c r="L37" s="128"/>
      <c r="M37" s="20" t="s">
        <v>330</v>
      </c>
      <c r="N37" s="131"/>
      <c r="O37" s="20"/>
      <c r="P37" s="131"/>
      <c r="Q37" s="189"/>
      <c r="R37" s="2"/>
      <c r="S37" s="2"/>
    </row>
    <row r="38" customFormat="1" ht="20" customHeight="1" spans="1:19">
      <c r="A38" s="17"/>
      <c r="B38" s="176"/>
      <c r="C38" s="28"/>
      <c r="D38" s="29"/>
      <c r="E38" s="21" t="s">
        <v>147</v>
      </c>
      <c r="F38" s="190" t="s">
        <v>158</v>
      </c>
      <c r="G38" s="21"/>
      <c r="H38" s="21"/>
      <c r="I38" s="21"/>
      <c r="J38" s="187"/>
      <c r="K38" s="191"/>
      <c r="L38" s="128"/>
      <c r="M38" s="29"/>
      <c r="N38" s="131"/>
      <c r="O38" s="29"/>
      <c r="P38" s="131"/>
      <c r="Q38" s="189"/>
      <c r="R38" s="2"/>
      <c r="S38" s="2"/>
    </row>
    <row r="39" customFormat="1" ht="36" customHeight="1" spans="1:19">
      <c r="A39" s="17"/>
      <c r="B39" s="176"/>
      <c r="C39" s="67"/>
      <c r="D39" s="58"/>
      <c r="E39" s="21" t="s">
        <v>311</v>
      </c>
      <c r="F39" s="192" t="s">
        <v>331</v>
      </c>
      <c r="G39" s="21"/>
      <c r="H39" s="55"/>
      <c r="I39" s="21"/>
      <c r="J39" s="193"/>
      <c r="K39" s="194"/>
      <c r="L39" s="128"/>
      <c r="M39" s="58"/>
      <c r="N39" s="133"/>
      <c r="O39" s="58"/>
      <c r="P39" s="133"/>
      <c r="Q39" s="189"/>
      <c r="R39" s="2"/>
      <c r="S39" s="2"/>
    </row>
    <row r="40" s="2" customFormat="1" ht="9" customHeight="1" spans="1:19">
      <c r="A40" s="17"/>
      <c r="B40" s="100"/>
      <c r="C40" s="35"/>
      <c r="D40" s="36"/>
      <c r="E40" s="37"/>
      <c r="F40" s="37"/>
      <c r="G40" s="37"/>
      <c r="H40" s="38"/>
      <c r="I40" s="37"/>
      <c r="J40" s="39"/>
      <c r="K40" s="40"/>
      <c r="L40" s="41"/>
      <c r="M40" s="40"/>
      <c r="N40" s="41"/>
      <c r="O40" s="40"/>
      <c r="P40" s="41"/>
      <c r="Q40" s="195"/>
    </row>
    <row r="41" customFormat="1" ht="64" customHeight="1" spans="1:19">
      <c r="A41" s="17"/>
      <c r="B41" s="101" t="s">
        <v>332</v>
      </c>
      <c r="C41" s="19" t="s">
        <v>333</v>
      </c>
      <c r="D41" s="20" t="s">
        <v>302</v>
      </c>
      <c r="E41" s="21" t="s">
        <v>140</v>
      </c>
      <c r="F41" s="192" t="str">
        <f>_xlfn.DISPIMG("ID_2310E25DD5E041F2A2B0A0A5B8733527",1)</f>
        <v>=DISPIMG("ID_2310E25DD5E041F2A2B0A0A5B8733527",1)</v>
      </c>
      <c r="G41" s="44" t="str">
        <f>_xlfn.DISPIMG("ID_49E5CD0E8D034F89B902ADA79FADAE0B",1)</f>
        <v>=DISPIMG("ID_49E5CD0E8D034F89B902ADA79FADAE0B",1)</v>
      </c>
      <c r="H41" s="2" t="str">
        <f>_xlfn.DISPIMG("ID_74E30E14C4D2407FA5A3ECC7AD5849CB",1)</f>
        <v>=DISPIMG("ID_74E30E14C4D2407FA5A3ECC7AD5849CB",1)</v>
      </c>
      <c r="I41" s="21"/>
      <c r="J41" s="127"/>
      <c r="K41" s="21"/>
      <c r="L41" s="128"/>
      <c r="M41" s="21"/>
      <c r="N41" s="129"/>
      <c r="O41" s="21"/>
      <c r="P41" s="129"/>
      <c r="Q41" s="21"/>
      <c r="R41" s="128"/>
      <c r="S41" s="196"/>
    </row>
    <row r="42" customFormat="1" ht="20" customHeight="1" spans="1:19">
      <c r="A42" s="17"/>
      <c r="B42" s="101"/>
      <c r="C42" s="28"/>
      <c r="D42" s="29"/>
      <c r="E42" s="21" t="s">
        <v>39</v>
      </c>
      <c r="F42" s="192" t="s">
        <v>169</v>
      </c>
      <c r="G42" s="375" t="s">
        <v>105</v>
      </c>
      <c r="H42" s="21" t="s">
        <v>211</v>
      </c>
      <c r="I42" s="48"/>
      <c r="J42" s="130"/>
      <c r="K42" s="20"/>
      <c r="L42" s="128"/>
      <c r="M42" s="20"/>
      <c r="N42" s="131"/>
      <c r="O42" s="20"/>
      <c r="P42" s="131"/>
      <c r="Q42" s="20"/>
      <c r="R42" s="128"/>
      <c r="S42" s="196"/>
    </row>
    <row r="43" customFormat="1" ht="20" customHeight="1" spans="1:19">
      <c r="A43" s="17"/>
      <c r="B43" s="101"/>
      <c r="C43" s="28"/>
      <c r="D43" s="29"/>
      <c r="E43" s="21" t="s">
        <v>147</v>
      </c>
      <c r="F43" s="192" t="s">
        <v>182</v>
      </c>
      <c r="G43" s="223" t="s">
        <v>383</v>
      </c>
      <c r="H43" s="48" t="s">
        <v>217</v>
      </c>
      <c r="I43" s="21"/>
      <c r="J43" s="130"/>
      <c r="K43" s="29"/>
      <c r="L43" s="128"/>
      <c r="M43" s="29"/>
      <c r="N43" s="131"/>
      <c r="O43" s="29"/>
      <c r="P43" s="131"/>
      <c r="Q43" s="29"/>
      <c r="R43" s="128"/>
      <c r="S43" s="196"/>
    </row>
    <row r="44" customFormat="1" ht="36" customHeight="1" spans="1:19">
      <c r="A44" s="17"/>
      <c r="B44" s="101"/>
      <c r="C44" s="28"/>
      <c r="D44" s="58"/>
      <c r="E44" s="21" t="s">
        <v>311</v>
      </c>
      <c r="F44" s="186" t="s">
        <v>331</v>
      </c>
      <c r="G44" s="21"/>
      <c r="H44" s="62" t="s">
        <v>314</v>
      </c>
      <c r="I44" s="21"/>
      <c r="J44" s="193"/>
      <c r="K44" s="194"/>
      <c r="L44" s="128"/>
      <c r="M44" s="58"/>
      <c r="N44" s="133"/>
      <c r="O44" s="58"/>
      <c r="P44" s="133"/>
      <c r="Q44" s="189"/>
      <c r="R44" s="2"/>
      <c r="S44" s="2"/>
    </row>
    <row r="45" s="2" customFormat="1" ht="9" customHeight="1" spans="1:19">
      <c r="A45" s="17"/>
      <c r="B45" s="101"/>
      <c r="C45" s="28"/>
      <c r="D45" s="36"/>
      <c r="E45" s="37"/>
      <c r="F45" s="37"/>
      <c r="G45" s="37"/>
      <c r="H45" s="38"/>
      <c r="I45" s="37"/>
      <c r="J45" s="39"/>
      <c r="K45" s="40"/>
      <c r="L45" s="41"/>
      <c r="M45" s="40"/>
      <c r="N45" s="125"/>
      <c r="O45" s="40"/>
      <c r="P45" s="125"/>
      <c r="Q45" s="195"/>
    </row>
    <row r="46" customFormat="1" ht="64" customHeight="1" spans="1:19">
      <c r="A46" s="17"/>
      <c r="B46" s="101"/>
      <c r="C46" s="19" t="s">
        <v>333</v>
      </c>
      <c r="D46" s="20" t="s">
        <v>302</v>
      </c>
      <c r="E46" s="21" t="s">
        <v>140</v>
      </c>
      <c r="F46" s="197" t="str">
        <f>_xlfn.DISPIMG("ID_05B077C895684BDAB2810C698A9D80BC",1)</f>
        <v>=DISPIMG("ID_05B077C895684BDAB2810C698A9D80BC",1)</v>
      </c>
      <c r="G46" s="21"/>
      <c r="H46" s="21"/>
      <c r="I46" s="21"/>
      <c r="J46" s="127"/>
      <c r="K46" s="21"/>
      <c r="L46" s="128"/>
      <c r="M46" s="21"/>
      <c r="N46" s="129"/>
      <c r="O46" s="21"/>
      <c r="P46" s="129"/>
      <c r="Q46" s="21"/>
      <c r="R46" s="128"/>
      <c r="S46" s="196"/>
    </row>
    <row r="47" customFormat="1" ht="20" customHeight="1" spans="1:19">
      <c r="A47" s="17"/>
      <c r="B47" s="101"/>
      <c r="C47" s="28"/>
      <c r="D47" s="29"/>
      <c r="E47" s="21" t="s">
        <v>39</v>
      </c>
      <c r="F47" s="186" t="s">
        <v>193</v>
      </c>
      <c r="G47" s="48"/>
      <c r="H47" s="48"/>
      <c r="I47" s="48"/>
      <c r="J47" s="130"/>
      <c r="K47" s="20"/>
      <c r="L47" s="128"/>
      <c r="M47" s="20"/>
      <c r="N47" s="131"/>
      <c r="O47" s="20"/>
      <c r="P47" s="131"/>
      <c r="Q47" s="20"/>
      <c r="R47" s="128"/>
      <c r="S47" s="196"/>
    </row>
    <row r="48" customFormat="1" ht="20" customHeight="1" spans="1:19">
      <c r="A48" s="17"/>
      <c r="B48" s="101"/>
      <c r="C48" s="28"/>
      <c r="D48" s="29"/>
      <c r="E48" s="21" t="s">
        <v>147</v>
      </c>
      <c r="F48" s="186">
        <v>0</v>
      </c>
      <c r="G48" s="21"/>
      <c r="H48" s="21"/>
      <c r="I48" s="21"/>
      <c r="J48" s="130"/>
      <c r="K48" s="29"/>
      <c r="L48" s="128"/>
      <c r="M48" s="29"/>
      <c r="N48" s="131"/>
      <c r="O48" s="29"/>
      <c r="P48" s="131"/>
      <c r="Q48" s="29"/>
      <c r="R48" s="128"/>
      <c r="S48" s="196"/>
    </row>
    <row r="49" customFormat="1" ht="36" customHeight="1" spans="1:19">
      <c r="A49" s="17"/>
      <c r="B49" s="101"/>
      <c r="C49" s="28"/>
      <c r="D49" s="58"/>
      <c r="E49" s="21" t="s">
        <v>311</v>
      </c>
      <c r="F49" s="186" t="s">
        <v>331</v>
      </c>
      <c r="G49" s="21"/>
      <c r="H49" s="21"/>
      <c r="I49" s="21"/>
      <c r="J49" s="193"/>
      <c r="K49" s="194"/>
      <c r="L49" s="128"/>
      <c r="M49" s="58"/>
      <c r="N49" s="133"/>
      <c r="O49" s="58"/>
      <c r="P49" s="133"/>
      <c r="Q49" s="189"/>
      <c r="R49" s="2"/>
      <c r="S49" s="2"/>
    </row>
    <row r="50" s="2" customFormat="1" ht="9" customHeight="1" spans="1:19">
      <c r="A50" s="17"/>
      <c r="B50" s="101"/>
      <c r="C50" s="28"/>
      <c r="D50" s="36"/>
      <c r="E50" s="37"/>
      <c r="F50" s="37"/>
      <c r="G50" s="37"/>
      <c r="H50" s="38"/>
      <c r="I50" s="37"/>
      <c r="J50" s="39"/>
      <c r="K50" s="40"/>
      <c r="L50" s="41"/>
      <c r="M50" s="40"/>
      <c r="N50" s="125"/>
      <c r="O50" s="40"/>
      <c r="P50" s="125"/>
      <c r="Q50" s="195"/>
    </row>
    <row r="51" customFormat="1" ht="64" customHeight="1" spans="1:19">
      <c r="A51" s="17"/>
      <c r="B51" s="101"/>
      <c r="C51" s="28"/>
      <c r="D51" s="20" t="s">
        <v>304</v>
      </c>
      <c r="E51" s="21" t="s">
        <v>140</v>
      </c>
      <c r="F51" s="126" t="str">
        <f>_xlfn.DISPIMG("ID_4381379F8D104E54B4077E47C15CB18C",1)</f>
        <v>=DISPIMG("ID_4381379F8D104E54B4077E47C15CB18C",1)</v>
      </c>
      <c r="G51" s="21"/>
      <c r="H51" s="21"/>
      <c r="I51" s="21"/>
      <c r="J51" s="127" t="s">
        <v>334</v>
      </c>
      <c r="K51" s="21" t="str">
        <f>_xlfn.DISPIMG("ID_529EDD5706834456B48BEC490D8416DE",1)</f>
        <v>=DISPIMG("ID_529EDD5706834456B48BEC490D8416DE",1)</v>
      </c>
      <c r="L51" s="128" t="s">
        <v>335</v>
      </c>
      <c r="M51" s="21" t="str">
        <f>_xlfn.DISPIMG("ID_CBB1AED5D78546DB88B571FA8E9D8991",1)</f>
        <v>=DISPIMG("ID_CBB1AED5D78546DB88B571FA8E9D8991",1)</v>
      </c>
      <c r="N51" s="129" t="s">
        <v>336</v>
      </c>
      <c r="O51" s="21" t="str">
        <f>_xlfn.DISPIMG("ID_9331AB350A1E4890AB0D91223975C7DA",1)</f>
        <v>=DISPIMG("ID_9331AB350A1E4890AB0D91223975C7DA",1)</v>
      </c>
      <c r="P51" s="198" t="s">
        <v>337</v>
      </c>
      <c r="Q51" s="21" t="str">
        <f>_xlfn.DISPIMG("ID_92E37CBC8CA14A6B8D3EE6D67C747850",1)</f>
        <v>=DISPIMG("ID_92E37CBC8CA14A6B8D3EE6D67C747850",1)</v>
      </c>
      <c r="R51" s="128" t="s">
        <v>338</v>
      </c>
      <c r="S51" s="196"/>
    </row>
    <row r="52" customFormat="1" ht="20" customHeight="1" spans="1:19">
      <c r="A52" s="17"/>
      <c r="B52" s="101"/>
      <c r="C52" s="28"/>
      <c r="D52" s="29"/>
      <c r="E52" s="21" t="s">
        <v>39</v>
      </c>
      <c r="F52" s="375" t="s">
        <v>339</v>
      </c>
      <c r="G52" s="21"/>
      <c r="H52" s="21"/>
      <c r="I52" s="48"/>
      <c r="J52" s="130"/>
      <c r="K52" s="20" t="s">
        <v>340</v>
      </c>
      <c r="L52" s="128"/>
      <c r="M52" s="20" t="s">
        <v>341</v>
      </c>
      <c r="N52" s="131"/>
      <c r="O52" s="20">
        <v>20</v>
      </c>
      <c r="P52" s="131"/>
      <c r="Q52" s="20" t="s">
        <v>342</v>
      </c>
      <c r="R52" s="128"/>
      <c r="S52" s="196"/>
    </row>
    <row r="53" customFormat="1" ht="20" customHeight="1" spans="1:19">
      <c r="A53" s="17"/>
      <c r="B53" s="101"/>
      <c r="C53" s="28"/>
      <c r="D53" s="29"/>
      <c r="E53" s="21" t="s">
        <v>147</v>
      </c>
      <c r="F53" s="55" t="s">
        <v>384</v>
      </c>
      <c r="G53" s="21"/>
      <c r="H53" s="21"/>
      <c r="I53" s="21"/>
      <c r="J53" s="130"/>
      <c r="K53" s="29"/>
      <c r="L53" s="128"/>
      <c r="M53" s="29"/>
      <c r="N53" s="131"/>
      <c r="O53" s="29"/>
      <c r="P53" s="131"/>
      <c r="Q53" s="29"/>
      <c r="R53" s="128"/>
      <c r="S53" s="196"/>
    </row>
    <row r="54" customFormat="1" ht="36" customHeight="1" spans="1:19">
      <c r="A54" s="17"/>
      <c r="B54" s="101"/>
      <c r="C54" s="67"/>
      <c r="D54" s="58"/>
      <c r="E54" s="21" t="s">
        <v>311</v>
      </c>
      <c r="F54" s="21"/>
      <c r="G54" s="21"/>
      <c r="H54" s="55"/>
      <c r="I54" s="21"/>
      <c r="J54" s="132"/>
      <c r="K54" s="58"/>
      <c r="L54" s="128"/>
      <c r="M54" s="58"/>
      <c r="N54" s="133"/>
      <c r="O54" s="58"/>
      <c r="P54" s="133"/>
      <c r="Q54" s="58"/>
      <c r="R54" s="128"/>
      <c r="S54" s="196"/>
    </row>
    <row r="55" s="2" customFormat="1" ht="9" customHeight="1" spans="1:19">
      <c r="A55" s="17"/>
      <c r="B55" s="101"/>
      <c r="C55" s="35"/>
      <c r="D55" s="36"/>
      <c r="E55" s="37"/>
      <c r="F55" s="37"/>
      <c r="G55" s="37"/>
      <c r="H55" s="38"/>
      <c r="I55" s="37"/>
      <c r="J55" s="39"/>
      <c r="K55" s="40"/>
      <c r="L55" s="41"/>
      <c r="M55" s="40"/>
      <c r="N55" s="125"/>
      <c r="O55" s="40"/>
      <c r="P55" s="125"/>
    </row>
    <row r="56" customFormat="1" ht="64" customHeight="1" spans="1:19">
      <c r="A56" s="17"/>
      <c r="B56" s="101"/>
      <c r="C56" s="19" t="s">
        <v>344</v>
      </c>
      <c r="D56" s="20" t="s">
        <v>302</v>
      </c>
      <c r="E56" s="21" t="s">
        <v>140</v>
      </c>
      <c r="F56" s="199" t="str">
        <f>_xlfn.DISPIMG("ID_58DC546FE8E540C98D109C7710757818",1)</f>
        <v>=DISPIMG("ID_58DC546FE8E540C98D109C7710757818",1)</v>
      </c>
      <c r="G56" s="144"/>
      <c r="H56" s="2"/>
      <c r="I56" s="21"/>
      <c r="J56" s="127"/>
      <c r="K56" s="21"/>
      <c r="L56" s="128"/>
      <c r="M56" s="21"/>
      <c r="N56" s="129"/>
      <c r="O56" s="21"/>
      <c r="P56" s="129"/>
    </row>
    <row r="57" customFormat="1" ht="20" customHeight="1" spans="1:19">
      <c r="A57" s="17"/>
      <c r="B57" s="101"/>
      <c r="C57" s="28"/>
      <c r="D57" s="29"/>
      <c r="E57" s="21" t="s">
        <v>39</v>
      </c>
      <c r="F57" s="186" t="s">
        <v>194</v>
      </c>
      <c r="G57" s="21"/>
      <c r="H57" s="21"/>
      <c r="I57" s="48"/>
      <c r="J57" s="130"/>
      <c r="K57" s="20"/>
      <c r="L57" s="128"/>
      <c r="M57" s="20"/>
      <c r="N57" s="131"/>
      <c r="O57" s="20"/>
      <c r="P57" s="131"/>
    </row>
    <row r="58" customFormat="1" ht="20" customHeight="1" spans="1:19">
      <c r="A58" s="17"/>
      <c r="B58" s="101"/>
      <c r="C58" s="28"/>
      <c r="D58" s="29"/>
      <c r="E58" s="21" t="s">
        <v>147</v>
      </c>
      <c r="F58" s="224" t="s">
        <v>218</v>
      </c>
      <c r="G58" s="21"/>
      <c r="H58" s="21"/>
      <c r="I58" s="21"/>
      <c r="J58" s="130"/>
      <c r="K58" s="29"/>
      <c r="L58" s="128"/>
      <c r="M58" s="29"/>
      <c r="N58" s="131"/>
      <c r="O58" s="29"/>
      <c r="P58" s="131"/>
    </row>
    <row r="59" customFormat="1" ht="36" customHeight="1" spans="1:19">
      <c r="A59" s="17"/>
      <c r="B59" s="101"/>
      <c r="C59" s="67"/>
      <c r="D59" s="58"/>
      <c r="E59" s="21" t="s">
        <v>311</v>
      </c>
      <c r="F59" s="200" t="s">
        <v>331</v>
      </c>
      <c r="G59" s="21"/>
      <c r="H59" s="55"/>
      <c r="I59" s="21"/>
      <c r="J59" s="132"/>
      <c r="K59" s="58"/>
      <c r="L59" s="128"/>
      <c r="M59" s="58"/>
      <c r="N59" s="133"/>
      <c r="O59" s="58"/>
      <c r="P59" s="133"/>
    </row>
    <row r="60" s="2" customFormat="1" ht="9" customHeight="1" spans="1:19">
      <c r="A60" s="17"/>
      <c r="B60" s="101"/>
      <c r="C60" s="35"/>
      <c r="D60" s="36"/>
      <c r="E60" s="37"/>
      <c r="F60" s="37"/>
      <c r="G60" s="37"/>
      <c r="H60" s="38"/>
      <c r="I60" s="37"/>
      <c r="J60" s="39"/>
      <c r="K60" s="40"/>
      <c r="L60" s="41"/>
      <c r="M60" s="40"/>
      <c r="N60" s="125"/>
      <c r="O60" s="40"/>
      <c r="P60" s="125"/>
    </row>
    <row r="61" customFormat="1" ht="64" customHeight="1" spans="1:19">
      <c r="A61" s="17"/>
      <c r="B61" s="101"/>
      <c r="C61" s="19" t="s">
        <v>345</v>
      </c>
      <c r="D61" s="20" t="s">
        <v>302</v>
      </c>
      <c r="E61" s="21" t="s">
        <v>140</v>
      </c>
      <c r="F61" s="201" t="str">
        <f>_xlfn.DISPIMG("ID_62CD4478FA8542DA810C373267B540C0",1)</f>
        <v>=DISPIMG("ID_62CD4478FA8542DA810C373267B540C0",1)</v>
      </c>
      <c r="G61" s="44"/>
      <c r="H61" s="183"/>
      <c r="I61" s="21"/>
      <c r="J61" s="184"/>
      <c r="K61" s="21"/>
      <c r="L61" s="128"/>
      <c r="M61" s="21"/>
      <c r="N61" s="129"/>
      <c r="O61" s="21"/>
      <c r="P61" s="129"/>
      <c r="Q61" s="185"/>
      <c r="R61" s="2"/>
      <c r="S61" s="2"/>
    </row>
    <row r="62" customFormat="1" ht="20" customHeight="1" spans="1:19">
      <c r="A62" s="17"/>
      <c r="B62" s="101"/>
      <c r="C62" s="28"/>
      <c r="D62" s="29"/>
      <c r="E62" s="21" t="s">
        <v>39</v>
      </c>
      <c r="F62" s="186" t="s">
        <v>225</v>
      </c>
      <c r="G62" s="21"/>
      <c r="H62" s="183"/>
      <c r="I62" s="48"/>
      <c r="J62" s="187"/>
      <c r="K62" s="188"/>
      <c r="L62" s="128"/>
      <c r="M62" s="20"/>
      <c r="N62" s="131"/>
      <c r="O62" s="20"/>
      <c r="P62" s="131"/>
      <c r="Q62" s="189"/>
      <c r="R62" s="2"/>
      <c r="S62" s="2"/>
    </row>
    <row r="63" customFormat="1" ht="20" customHeight="1" spans="1:19">
      <c r="A63" s="17"/>
      <c r="B63" s="101"/>
      <c r="C63" s="28"/>
      <c r="D63" s="29"/>
      <c r="E63" s="21" t="s">
        <v>147</v>
      </c>
      <c r="F63" s="201">
        <v>0</v>
      </c>
      <c r="G63" s="21"/>
      <c r="H63" s="21"/>
      <c r="I63" s="21"/>
      <c r="J63" s="187"/>
      <c r="K63" s="191"/>
      <c r="L63" s="128"/>
      <c r="M63" s="29"/>
      <c r="N63" s="131"/>
      <c r="O63" s="29"/>
      <c r="P63" s="131"/>
      <c r="Q63" s="189"/>
      <c r="R63" s="2"/>
      <c r="S63" s="2"/>
    </row>
    <row r="64" customFormat="1" ht="36" customHeight="1" spans="1:19">
      <c r="A64" s="17"/>
      <c r="B64" s="101"/>
      <c r="C64" s="67"/>
      <c r="D64" s="58"/>
      <c r="E64" s="21" t="s">
        <v>311</v>
      </c>
      <c r="F64" s="192" t="s">
        <v>331</v>
      </c>
      <c r="G64" s="21"/>
      <c r="H64" s="55"/>
      <c r="I64" s="21"/>
      <c r="J64" s="193"/>
      <c r="K64" s="194"/>
      <c r="L64" s="128"/>
      <c r="M64" s="58"/>
      <c r="N64" s="133"/>
      <c r="O64" s="58"/>
      <c r="P64" s="133"/>
      <c r="Q64" s="189"/>
      <c r="R64" s="2"/>
      <c r="S64" s="2"/>
    </row>
    <row r="65" s="2" customFormat="1" ht="9" customHeight="1" spans="1:19">
      <c r="A65" s="17"/>
      <c r="B65" s="101"/>
      <c r="C65" s="35"/>
      <c r="D65" s="36"/>
      <c r="E65" s="37"/>
      <c r="F65" s="37"/>
      <c r="G65" s="37"/>
      <c r="H65" s="38"/>
      <c r="I65" s="37"/>
      <c r="J65" s="39"/>
      <c r="K65" s="40"/>
      <c r="L65" s="41"/>
      <c r="M65" s="40"/>
      <c r="N65" s="125"/>
      <c r="O65" s="40"/>
      <c r="P65" s="125"/>
    </row>
    <row r="66" customFormat="1" ht="64" customHeight="1" spans="1:19">
      <c r="A66" s="17"/>
      <c r="B66" s="101"/>
      <c r="C66" s="19" t="s">
        <v>346</v>
      </c>
      <c r="D66" s="20" t="s">
        <v>302</v>
      </c>
      <c r="E66" s="21" t="s">
        <v>140</v>
      </c>
      <c r="F66" s="201" t="str">
        <f>_xlfn.DISPIMG("ID_E558A86E481845E2BAFAF6CA9161F442",1)</f>
        <v>=DISPIMG("ID_E558A86E481845E2BAFAF6CA9161F442",1)</v>
      </c>
      <c r="G66" s="44"/>
      <c r="H66" s="183"/>
      <c r="I66" s="21"/>
      <c r="J66" s="184"/>
      <c r="K66" s="21"/>
      <c r="L66" s="128"/>
      <c r="M66" s="21"/>
      <c r="N66" s="129"/>
      <c r="O66" s="21"/>
      <c r="P66" s="129"/>
      <c r="Q66" s="185"/>
      <c r="R66" s="2"/>
      <c r="S66" s="2"/>
    </row>
    <row r="67" customFormat="1" ht="20" customHeight="1" spans="1:19">
      <c r="A67" s="17"/>
      <c r="B67" s="101"/>
      <c r="C67" s="28"/>
      <c r="D67" s="29"/>
      <c r="E67" s="21" t="s">
        <v>39</v>
      </c>
      <c r="F67" s="186" t="s">
        <v>238</v>
      </c>
      <c r="G67" s="21"/>
      <c r="H67" s="183"/>
      <c r="I67" s="48"/>
      <c r="J67" s="187"/>
      <c r="K67" s="188"/>
      <c r="L67" s="128"/>
      <c r="M67" s="20"/>
      <c r="N67" s="131"/>
      <c r="O67" s="20"/>
      <c r="P67" s="131"/>
      <c r="Q67" s="189"/>
      <c r="R67" s="2"/>
      <c r="S67" s="2"/>
    </row>
    <row r="68" customFormat="1" ht="20" customHeight="1" spans="1:19">
      <c r="A68" s="17"/>
      <c r="B68" s="101"/>
      <c r="C68" s="28"/>
      <c r="D68" s="29"/>
      <c r="E68" s="21" t="s">
        <v>147</v>
      </c>
      <c r="F68" s="201">
        <v>0</v>
      </c>
      <c r="G68" s="21"/>
      <c r="H68" s="21"/>
      <c r="I68" s="21"/>
      <c r="J68" s="187"/>
      <c r="K68" s="191"/>
      <c r="L68" s="128"/>
      <c r="M68" s="29"/>
      <c r="N68" s="131"/>
      <c r="O68" s="29"/>
      <c r="P68" s="131"/>
      <c r="Q68" s="189"/>
      <c r="R68" s="2"/>
      <c r="S68" s="2"/>
    </row>
    <row r="69" customFormat="1" ht="36" customHeight="1" spans="1:19">
      <c r="A69" s="17"/>
      <c r="B69" s="101"/>
      <c r="C69" s="28"/>
      <c r="D69" s="58"/>
      <c r="E69" s="21" t="s">
        <v>311</v>
      </c>
      <c r="F69" s="192" t="s">
        <v>331</v>
      </c>
      <c r="G69" s="21"/>
      <c r="H69" s="55"/>
      <c r="I69" s="21"/>
      <c r="J69" s="193"/>
      <c r="K69" s="194"/>
      <c r="L69" s="128"/>
      <c r="M69" s="58"/>
      <c r="N69" s="133"/>
      <c r="O69" s="58"/>
      <c r="P69" s="133"/>
      <c r="Q69" s="189"/>
      <c r="R69" s="2"/>
      <c r="S69" s="2"/>
    </row>
    <row r="70" s="2" customFormat="1" ht="9" customHeight="1" spans="1:19">
      <c r="A70" s="17"/>
      <c r="B70" s="101"/>
      <c r="C70" s="28"/>
      <c r="D70" s="36"/>
      <c r="E70" s="37"/>
      <c r="F70" s="37"/>
      <c r="G70" s="37"/>
      <c r="H70" s="38"/>
      <c r="I70" s="37"/>
      <c r="J70" s="39"/>
      <c r="K70" s="40"/>
      <c r="L70" s="41"/>
      <c r="M70" s="40"/>
      <c r="N70" s="125"/>
      <c r="O70" s="40"/>
      <c r="P70" s="125"/>
      <c r="Q70" s="195"/>
    </row>
    <row r="71" customFormat="1" ht="64" customHeight="1" spans="1:19">
      <c r="A71" s="17"/>
      <c r="B71" s="101"/>
      <c r="C71" s="28"/>
      <c r="D71" s="20" t="s">
        <v>302</v>
      </c>
      <c r="E71" s="21" t="s">
        <v>140</v>
      </c>
      <c r="F71" s="202" t="str">
        <f>_xlfn.DISPIMG("ID_1818236A213845DAA29AB2CB684D0D24",1)</f>
        <v>=DISPIMG("ID_1818236A213845DAA29AB2CB684D0D24",1)</v>
      </c>
      <c r="G71" s="44"/>
      <c r="H71" s="183"/>
      <c r="I71" s="21"/>
      <c r="J71" s="184"/>
      <c r="K71" s="21"/>
      <c r="L71" s="128"/>
      <c r="M71" s="21"/>
      <c r="N71" s="129"/>
      <c r="O71" s="21"/>
      <c r="P71" s="129"/>
      <c r="Q71" s="185"/>
      <c r="R71" s="2"/>
      <c r="S71" s="2"/>
    </row>
    <row r="72" customFormat="1" ht="20" customHeight="1" spans="1:19">
      <c r="A72" s="17"/>
      <c r="B72" s="101"/>
      <c r="C72" s="28"/>
      <c r="D72" s="29"/>
      <c r="E72" s="21" t="s">
        <v>39</v>
      </c>
      <c r="F72" s="186" t="s">
        <v>248</v>
      </c>
      <c r="G72" s="21"/>
      <c r="H72" s="183"/>
      <c r="I72" s="48"/>
      <c r="J72" s="187"/>
      <c r="K72" s="188"/>
      <c r="L72" s="128"/>
      <c r="M72" s="20"/>
      <c r="N72" s="131"/>
      <c r="O72" s="20"/>
      <c r="P72" s="131"/>
      <c r="Q72" s="189"/>
      <c r="R72" s="2"/>
      <c r="S72" s="2"/>
    </row>
    <row r="73" customFormat="1" ht="20" customHeight="1" spans="1:19">
      <c r="A73" s="17"/>
      <c r="B73" s="101"/>
      <c r="C73" s="28"/>
      <c r="D73" s="29"/>
      <c r="E73" s="21" t="s">
        <v>147</v>
      </c>
      <c r="F73" s="201">
        <v>0</v>
      </c>
      <c r="G73" s="21"/>
      <c r="H73" s="21"/>
      <c r="I73" s="21"/>
      <c r="J73" s="187"/>
      <c r="K73" s="191"/>
      <c r="L73" s="128"/>
      <c r="M73" s="29"/>
      <c r="N73" s="131"/>
      <c r="O73" s="29"/>
      <c r="P73" s="131"/>
      <c r="Q73" s="189"/>
      <c r="R73" s="2"/>
      <c r="S73" s="2"/>
    </row>
    <row r="74" customFormat="1" ht="36" customHeight="1" spans="1:19">
      <c r="A74" s="17"/>
      <c r="B74" s="121"/>
      <c r="C74" s="67"/>
      <c r="D74" s="58"/>
      <c r="E74" s="21" t="s">
        <v>311</v>
      </c>
      <c r="F74" s="192" t="s">
        <v>331</v>
      </c>
      <c r="G74" s="21"/>
      <c r="H74" s="55"/>
      <c r="I74" s="21"/>
      <c r="J74" s="193"/>
      <c r="K74" s="194"/>
      <c r="L74" s="128"/>
      <c r="M74" s="58"/>
      <c r="N74" s="133"/>
      <c r="O74" s="58"/>
      <c r="P74" s="133"/>
      <c r="Q74" s="189"/>
      <c r="R74" s="2"/>
      <c r="S74" s="2"/>
    </row>
    <row r="75" s="2" customFormat="1" ht="9" customHeight="1" spans="1:19">
      <c r="A75" s="17"/>
      <c r="B75" s="203"/>
      <c r="C75" s="35"/>
      <c r="D75" s="36"/>
      <c r="E75" s="37"/>
      <c r="F75" s="37"/>
      <c r="G75" s="37"/>
      <c r="H75" s="38"/>
      <c r="I75" s="37"/>
      <c r="J75" s="39"/>
      <c r="K75" s="40"/>
      <c r="L75" s="41"/>
      <c r="M75" s="40"/>
      <c r="N75" s="41"/>
      <c r="O75" s="40"/>
      <c r="P75" s="41"/>
      <c r="Q75" s="195"/>
    </row>
    <row r="76" customFormat="1" ht="64" customHeight="1" spans="1:19">
      <c r="A76" s="17"/>
      <c r="B76" s="135" t="s">
        <v>347</v>
      </c>
      <c r="C76" s="19" t="s">
        <v>348</v>
      </c>
      <c r="D76" s="20" t="s">
        <v>302</v>
      </c>
      <c r="E76" s="21" t="s">
        <v>140</v>
      </c>
      <c r="F76" s="204" t="str">
        <f>_xlfn.DISPIMG("ID_836E779EEB1D49509E3C8477E1A54F89",1)</f>
        <v>=DISPIMG("ID_836E779EEB1D49509E3C8477E1A54F89",1)</v>
      </c>
      <c r="G76" s="44" t="str">
        <f>_xlfn.DISPIMG("ID_0B9FBC989D76416AAD17E32B6FB0C14B",1)</f>
        <v>=DISPIMG("ID_0B9FBC989D76416AAD17E32B6FB0C14B",1)</v>
      </c>
      <c r="H76" s="23"/>
      <c r="I76" s="24"/>
      <c r="J76" s="136" t="s">
        <v>349</v>
      </c>
      <c r="K76" s="21"/>
      <c r="L76" s="33"/>
      <c r="M76" s="21"/>
      <c r="N76" s="73"/>
      <c r="O76" s="21"/>
      <c r="P76" s="73"/>
    </row>
    <row r="77" customFormat="1" ht="20" customHeight="1" spans="1:19">
      <c r="A77" s="17"/>
      <c r="B77" s="135"/>
      <c r="C77" s="28"/>
      <c r="D77" s="29"/>
      <c r="E77" s="21" t="s">
        <v>39</v>
      </c>
      <c r="F77" s="377" t="s">
        <v>170</v>
      </c>
      <c r="G77" s="375" t="s">
        <v>224</v>
      </c>
      <c r="H77" s="24"/>
      <c r="I77" s="30"/>
      <c r="J77" s="137"/>
      <c r="K77" s="63"/>
      <c r="L77" s="33"/>
      <c r="M77" s="63"/>
      <c r="N77" s="64"/>
      <c r="O77" s="63"/>
      <c r="P77" s="64"/>
    </row>
    <row r="78" customFormat="1" ht="20" customHeight="1" spans="1:19">
      <c r="A78" s="17"/>
      <c r="B78" s="135"/>
      <c r="C78" s="28"/>
      <c r="D78" s="29"/>
      <c r="E78" s="21" t="s">
        <v>147</v>
      </c>
      <c r="F78" s="192">
        <v>0</v>
      </c>
      <c r="G78" s="55" t="s">
        <v>231</v>
      </c>
      <c r="H78" s="24"/>
      <c r="I78" s="24"/>
      <c r="J78" s="137"/>
      <c r="K78" s="66"/>
      <c r="L78" s="33"/>
      <c r="M78" s="66"/>
      <c r="N78" s="64"/>
      <c r="O78" s="66"/>
      <c r="P78" s="64"/>
    </row>
    <row r="79" customFormat="1" ht="36" customHeight="1" spans="1:19">
      <c r="A79" s="17"/>
      <c r="B79" s="135"/>
      <c r="C79" s="28"/>
      <c r="D79" s="58"/>
      <c r="E79" s="21" t="s">
        <v>311</v>
      </c>
      <c r="F79" s="200" t="s">
        <v>331</v>
      </c>
      <c r="G79" s="62" t="s">
        <v>314</v>
      </c>
      <c r="H79" s="139"/>
      <c r="I79" s="24"/>
      <c r="J79" s="140"/>
      <c r="K79" s="69"/>
      <c r="L79" s="33"/>
      <c r="M79" s="69"/>
      <c r="N79" s="70"/>
      <c r="O79" s="69"/>
      <c r="P79" s="70"/>
    </row>
    <row r="80" s="2" customFormat="1" ht="9" customHeight="1" spans="1:19">
      <c r="A80" s="17"/>
      <c r="B80" s="135"/>
      <c r="C80" s="28"/>
      <c r="D80" s="36"/>
      <c r="E80" s="37"/>
      <c r="F80" s="37"/>
      <c r="G80" s="37"/>
      <c r="H80" s="38"/>
      <c r="I80" s="37"/>
      <c r="J80" s="39"/>
      <c r="K80" s="40"/>
      <c r="L80" s="41"/>
      <c r="M80" s="40"/>
      <c r="N80" s="125"/>
      <c r="O80" s="40"/>
      <c r="P80" s="125"/>
    </row>
    <row r="81" customFormat="1" ht="64" customHeight="1" spans="1:16">
      <c r="A81" s="17"/>
      <c r="B81" s="135"/>
      <c r="C81" s="28"/>
      <c r="D81" s="20" t="s">
        <v>302</v>
      </c>
      <c r="E81" s="21" t="s">
        <v>140</v>
      </c>
      <c r="F81" s="205" t="str">
        <f>_xlfn.DISPIMG("ID_B98E44B033674C4A8E1AFBEB509D6293",1)</f>
        <v>=DISPIMG("ID_B98E44B033674C4A8E1AFBEB509D6293",1)</v>
      </c>
      <c r="G81" s="44"/>
      <c r="H81" s="23"/>
      <c r="I81" s="24"/>
      <c r="J81" s="136" t="s">
        <v>349</v>
      </c>
      <c r="K81" s="21"/>
      <c r="L81" s="33"/>
      <c r="M81" s="21"/>
      <c r="N81" s="73"/>
      <c r="O81" s="21"/>
      <c r="P81" s="73"/>
    </row>
    <row r="82" customFormat="1" ht="20" customHeight="1" spans="1:16">
      <c r="A82" s="17"/>
      <c r="B82" s="135"/>
      <c r="C82" s="28"/>
      <c r="D82" s="29"/>
      <c r="E82" s="21" t="s">
        <v>39</v>
      </c>
      <c r="F82" s="377" t="s">
        <v>261</v>
      </c>
      <c r="G82" s="21"/>
      <c r="H82" s="24"/>
      <c r="I82" s="30"/>
      <c r="J82" s="137"/>
      <c r="K82" s="63"/>
      <c r="L82" s="33"/>
      <c r="M82" s="63"/>
      <c r="N82" s="64"/>
      <c r="O82" s="63"/>
      <c r="P82" s="64"/>
    </row>
    <row r="83" customFormat="1" ht="20" customHeight="1" spans="1:16">
      <c r="A83" s="17"/>
      <c r="B83" s="135"/>
      <c r="C83" s="28"/>
      <c r="D83" s="29"/>
      <c r="E83" s="21" t="s">
        <v>147</v>
      </c>
      <c r="F83" s="192">
        <v>0</v>
      </c>
      <c r="G83" s="55"/>
      <c r="H83" s="24"/>
      <c r="I83" s="24"/>
      <c r="J83" s="137"/>
      <c r="K83" s="66"/>
      <c r="L83" s="33"/>
      <c r="M83" s="66"/>
      <c r="N83" s="64"/>
      <c r="O83" s="66"/>
      <c r="P83" s="64"/>
    </row>
    <row r="84" customFormat="1" ht="36" customHeight="1" spans="1:16">
      <c r="A84" s="17"/>
      <c r="B84" s="135"/>
      <c r="C84" s="67"/>
      <c r="D84" s="58"/>
      <c r="E84" s="21" t="s">
        <v>311</v>
      </c>
      <c r="F84" s="200" t="s">
        <v>331</v>
      </c>
      <c r="G84" s="62"/>
      <c r="H84" s="139"/>
      <c r="I84" s="24"/>
      <c r="J84" s="140"/>
      <c r="K84" s="69"/>
      <c r="L84" s="33"/>
      <c r="M84" s="69"/>
      <c r="N84" s="70"/>
      <c r="O84" s="69"/>
      <c r="P84" s="70"/>
    </row>
    <row r="85" s="2" customFormat="1" ht="9" customHeight="1" spans="1:16">
      <c r="A85" s="17"/>
      <c r="B85" s="134"/>
      <c r="C85" s="35"/>
      <c r="D85" s="36"/>
      <c r="E85" s="37"/>
      <c r="F85" s="37"/>
      <c r="G85" s="37"/>
      <c r="H85" s="38"/>
      <c r="I85" s="37"/>
      <c r="J85" s="39"/>
      <c r="K85" s="40"/>
      <c r="L85" s="41"/>
      <c r="M85" s="40"/>
      <c r="N85" s="125"/>
      <c r="O85" s="40"/>
      <c r="P85" s="125"/>
    </row>
    <row r="86" s="2" customFormat="1" ht="9" customHeight="1" spans="1:16">
      <c r="A86" s="17"/>
      <c r="B86" s="100"/>
      <c r="C86" s="35"/>
      <c r="D86" s="36"/>
      <c r="E86" s="37"/>
      <c r="F86" s="37"/>
      <c r="G86" s="37"/>
      <c r="H86" s="38"/>
      <c r="I86" s="37"/>
      <c r="J86" s="39"/>
      <c r="K86" s="40"/>
      <c r="L86" s="41"/>
      <c r="M86" s="40"/>
      <c r="N86" s="41"/>
      <c r="O86" s="40"/>
      <c r="P86" s="41"/>
    </row>
    <row r="87" customFormat="1" ht="64" customHeight="1" spans="1:16">
      <c r="A87" s="17"/>
      <c r="B87" s="101" t="s">
        <v>350</v>
      </c>
      <c r="C87" s="19" t="s">
        <v>351</v>
      </c>
      <c r="D87" s="20" t="s">
        <v>302</v>
      </c>
      <c r="E87" s="21" t="s">
        <v>140</v>
      </c>
      <c r="F87" s="44" t="str">
        <f>_xlfn.DISPIMG("ID_0A6F9B7221614643B84961AC18EAD8C6",1)</f>
        <v>=DISPIMG("ID_0A6F9B7221614643B84961AC18EAD8C6",1)</v>
      </c>
      <c r="G87" s="141" t="str">
        <f>_xlfn.DISPIMG("ID_D705C1D7EAE44C4BA011D0A425FD2C5B",1)</f>
        <v>=DISPIMG("ID_D705C1D7EAE44C4BA011D0A425FD2C5B",1)</v>
      </c>
      <c r="H87" t="str">
        <f>_xlfn.DISPIMG("ID_301DAB72AEE6407BA0A827AE1BB9B5A2",1)</f>
        <v>=DISPIMG("ID_301DAB72AEE6407BA0A827AE1BB9B5A2",1)</v>
      </c>
      <c r="I87" s="21"/>
      <c r="J87" s="25"/>
      <c r="K87" s="21"/>
      <c r="L87" s="33"/>
      <c r="M87" s="21"/>
      <c r="N87" s="73"/>
      <c r="O87" s="21"/>
      <c r="P87" s="73"/>
    </row>
    <row r="88" customFormat="1" ht="20" customHeight="1" spans="1:16">
      <c r="A88" s="17"/>
      <c r="B88" s="101"/>
      <c r="C88" s="28"/>
      <c r="D88" s="29"/>
      <c r="E88" s="21" t="s">
        <v>39</v>
      </c>
      <c r="F88" s="375" t="s">
        <v>76</v>
      </c>
      <c r="G88" s="375" t="s">
        <v>76</v>
      </c>
      <c r="H88" s="375" t="s">
        <v>76</v>
      </c>
      <c r="I88" s="48"/>
      <c r="J88" s="31"/>
      <c r="K88" s="63"/>
      <c r="L88" s="33"/>
      <c r="M88" s="63"/>
      <c r="N88" s="64"/>
      <c r="O88" s="63"/>
      <c r="P88" s="64"/>
    </row>
    <row r="89" customFormat="1" ht="20" customHeight="1" spans="1:16">
      <c r="A89" s="17"/>
      <c r="B89" s="101"/>
      <c r="C89" s="28"/>
      <c r="D89" s="29"/>
      <c r="E89" s="21" t="s">
        <v>147</v>
      </c>
      <c r="F89" s="206" t="s">
        <v>156</v>
      </c>
      <c r="G89" s="207"/>
      <c r="H89" s="208"/>
      <c r="I89" s="21"/>
      <c r="J89" s="31"/>
      <c r="K89" s="66"/>
      <c r="L89" s="33"/>
      <c r="M89" s="66"/>
      <c r="N89" s="64"/>
      <c r="O89" s="66"/>
      <c r="P89" s="64"/>
    </row>
    <row r="90" s="2" customFormat="1" ht="9" customHeight="1" spans="1:16">
      <c r="A90" s="17"/>
      <c r="B90" s="101"/>
      <c r="C90" s="35"/>
      <c r="D90" s="36"/>
      <c r="E90" s="37"/>
      <c r="F90" s="37"/>
      <c r="G90" s="37"/>
      <c r="H90" s="38"/>
      <c r="I90" s="37"/>
      <c r="J90" s="39"/>
      <c r="K90" s="40"/>
      <c r="L90" s="41"/>
      <c r="M90" s="40"/>
      <c r="N90" s="125"/>
      <c r="O90" s="40"/>
      <c r="P90" s="125"/>
    </row>
    <row r="91" customFormat="1" ht="64" customHeight="1" spans="1:16">
      <c r="A91" s="17"/>
      <c r="B91" s="101"/>
      <c r="C91" s="28"/>
      <c r="D91" s="20" t="s">
        <v>304</v>
      </c>
      <c r="E91" s="21" t="s">
        <v>140</v>
      </c>
      <c r="F91" s="22"/>
      <c r="G91" s="142" t="str">
        <f>_xlfn.DISPIMG("ID_4CAD4088BA22458384FDF986479C84AD",1)</f>
        <v>=DISPIMG("ID_4CAD4088BA22458384FDF986479C84AD",1)</v>
      </c>
      <c r="H91" t="str">
        <f>_xlfn.DISPIMG("ID_7E93B99009644F769BB0818F98A3702F",1)</f>
        <v>=DISPIMG("ID_7E93B99009644F769BB0818F98A3702F",1)</v>
      </c>
      <c r="I91" s="21"/>
      <c r="J91" s="25"/>
      <c r="K91" s="21"/>
      <c r="L91" s="33"/>
      <c r="M91" s="21"/>
      <c r="N91" s="73"/>
      <c r="O91" s="21"/>
      <c r="P91" s="73"/>
    </row>
    <row r="92" customFormat="1" ht="20" customHeight="1" spans="1:16">
      <c r="A92" s="17"/>
      <c r="B92" s="101"/>
      <c r="C92" s="28"/>
      <c r="D92" s="29"/>
      <c r="E92" s="21" t="s">
        <v>39</v>
      </c>
      <c r="F92" s="24"/>
      <c r="G92" s="375" t="s">
        <v>353</v>
      </c>
      <c r="H92" s="21" t="s">
        <v>237</v>
      </c>
      <c r="I92" s="48"/>
      <c r="J92" s="31"/>
      <c r="K92" s="63"/>
      <c r="L92" s="33"/>
      <c r="M92" s="63"/>
      <c r="N92" s="64"/>
      <c r="O92" s="63"/>
      <c r="P92" s="64"/>
    </row>
    <row r="93" customFormat="1" ht="20" customHeight="1" spans="1:16">
      <c r="A93" s="17"/>
      <c r="B93" s="101"/>
      <c r="C93" s="28"/>
      <c r="D93" s="29"/>
      <c r="E93" s="21" t="s">
        <v>147</v>
      </c>
      <c r="F93" s="24"/>
      <c r="G93" s="209" t="s">
        <v>385</v>
      </c>
      <c r="H93" s="143" t="s">
        <v>242</v>
      </c>
      <c r="I93" s="21"/>
      <c r="J93" s="31"/>
      <c r="K93" s="66"/>
      <c r="L93" s="33"/>
      <c r="M93" s="66"/>
      <c r="N93" s="64"/>
      <c r="O93" s="66"/>
      <c r="P93" s="64"/>
    </row>
    <row r="94" customFormat="1" ht="36" customHeight="1" spans="1:16">
      <c r="A94" s="17"/>
      <c r="B94" s="101"/>
      <c r="C94" s="28"/>
      <c r="D94" s="58"/>
      <c r="E94" s="21" t="s">
        <v>311</v>
      </c>
      <c r="F94" s="139"/>
      <c r="G94" s="55" t="s">
        <v>355</v>
      </c>
      <c r="H94" s="62" t="s">
        <v>314</v>
      </c>
      <c r="I94" s="21"/>
      <c r="J94" s="68"/>
      <c r="K94" s="69"/>
      <c r="L94" s="33"/>
      <c r="M94" s="69"/>
      <c r="N94" s="70"/>
      <c r="O94" s="69"/>
      <c r="P94" s="70"/>
    </row>
    <row r="95" s="2" customFormat="1" ht="9" customHeight="1" spans="1:16">
      <c r="A95" s="17"/>
      <c r="B95" s="101"/>
      <c r="C95" s="35"/>
      <c r="D95" s="36"/>
      <c r="E95" s="37"/>
      <c r="F95" s="37"/>
      <c r="G95" s="37"/>
      <c r="H95" s="38"/>
      <c r="I95" s="37"/>
      <c r="J95" s="39"/>
      <c r="K95" s="40"/>
      <c r="L95" s="41"/>
      <c r="M95" s="40"/>
      <c r="N95" s="125"/>
      <c r="O95" s="40"/>
      <c r="P95" s="125"/>
    </row>
    <row r="96" customFormat="1" ht="64" customHeight="1" spans="1:16">
      <c r="A96" s="17"/>
      <c r="B96" s="101"/>
      <c r="C96" s="28"/>
      <c r="D96" s="20" t="s">
        <v>316</v>
      </c>
      <c r="E96" s="21" t="s">
        <v>140</v>
      </c>
      <c r="F96" s="22"/>
      <c r="G96" s="144" t="str">
        <f>_xlfn.DISPIMG("ID_57BA7E295B624CC1B9196CDE6DF177B8",1)</f>
        <v>=DISPIMG("ID_57BA7E295B624CC1B9196CDE6DF177B8",1)</v>
      </c>
      <c r="H96" s="23"/>
      <c r="I96" s="21"/>
      <c r="J96" s="145" t="s">
        <v>356</v>
      </c>
      <c r="K96" s="21"/>
      <c r="L96" s="33"/>
      <c r="M96" s="21"/>
      <c r="N96" s="73"/>
      <c r="O96" s="21"/>
      <c r="P96" s="73"/>
    </row>
    <row r="97" customFormat="1" ht="20" customHeight="1" spans="1:16">
      <c r="A97" s="17"/>
      <c r="B97" s="101"/>
      <c r="C97" s="28"/>
      <c r="D97" s="29"/>
      <c r="E97" s="21" t="s">
        <v>39</v>
      </c>
      <c r="F97" s="24"/>
      <c r="G97" s="21" t="s">
        <v>247</v>
      </c>
      <c r="H97" s="24"/>
      <c r="I97" s="48"/>
      <c r="J97" s="146"/>
      <c r="K97" s="63"/>
      <c r="L97" s="33"/>
      <c r="M97" s="63"/>
      <c r="N97" s="64"/>
      <c r="O97" s="63"/>
      <c r="P97" s="64"/>
    </row>
    <row r="98" customFormat="1" ht="20" customHeight="1" spans="1:16">
      <c r="A98" s="17"/>
      <c r="B98" s="101"/>
      <c r="C98" s="28"/>
      <c r="D98" s="29"/>
      <c r="E98" s="21" t="s">
        <v>147</v>
      </c>
      <c r="F98" s="24"/>
      <c r="G98" s="143" t="s">
        <v>275</v>
      </c>
      <c r="H98" s="24"/>
      <c r="I98" s="21"/>
      <c r="J98" s="146"/>
      <c r="K98" s="66"/>
      <c r="L98" s="33"/>
      <c r="M98" s="66"/>
      <c r="N98" s="64"/>
      <c r="O98" s="66"/>
      <c r="P98" s="64"/>
    </row>
    <row r="99" customFormat="1" ht="36" customHeight="1" spans="1:16">
      <c r="A99" s="17"/>
      <c r="B99" s="101"/>
      <c r="C99" s="67"/>
      <c r="D99" s="58"/>
      <c r="E99" s="21" t="s">
        <v>311</v>
      </c>
      <c r="F99" s="139"/>
      <c r="G99" s="62" t="s">
        <v>357</v>
      </c>
      <c r="H99" s="139"/>
      <c r="I99" s="21"/>
      <c r="J99" s="148"/>
      <c r="K99" s="69"/>
      <c r="L99" s="33"/>
      <c r="M99" s="69"/>
      <c r="N99" s="70"/>
      <c r="O99" s="69"/>
      <c r="P99" s="70"/>
    </row>
    <row r="100" s="2" customFormat="1" ht="9" customHeight="1" spans="1:16">
      <c r="A100" s="17"/>
      <c r="B100" s="101"/>
      <c r="C100" s="35"/>
      <c r="D100" s="36"/>
      <c r="E100" s="37"/>
      <c r="F100" s="37"/>
      <c r="G100" s="37"/>
      <c r="H100" s="38"/>
      <c r="I100" s="37"/>
      <c r="J100" s="39"/>
      <c r="K100" s="40"/>
      <c r="L100" s="41"/>
      <c r="M100" s="40"/>
      <c r="N100" s="41"/>
      <c r="O100" s="40"/>
      <c r="P100" s="41"/>
    </row>
    <row r="101" customFormat="1" ht="64" customHeight="1" spans="1:16">
      <c r="A101" s="17"/>
      <c r="B101" s="101"/>
      <c r="C101" s="19" t="s">
        <v>358</v>
      </c>
      <c r="D101" s="20" t="s">
        <v>302</v>
      </c>
      <c r="E101" s="21" t="s">
        <v>140</v>
      </c>
      <c r="F101" s="210" t="str">
        <f>_xlfn.DISPIMG("ID_8AA8322826C14063B92DDC46DFA4E7B5",1)</f>
        <v>=DISPIMG("ID_8AA8322826C14063B92DDC46DFA4E7B5",1)</v>
      </c>
      <c r="G101" s="21"/>
      <c r="H101" s="21"/>
      <c r="I101" s="21"/>
      <c r="J101" s="32"/>
      <c r="K101" s="21"/>
      <c r="L101" s="33"/>
      <c r="M101" s="21"/>
      <c r="N101" s="73"/>
      <c r="O101" s="21"/>
      <c r="P101" s="73"/>
    </row>
    <row r="102" customFormat="1" ht="20" customHeight="1" spans="1:16">
      <c r="A102" s="17"/>
      <c r="B102" s="101"/>
      <c r="C102" s="28"/>
      <c r="D102" s="29"/>
      <c r="E102" s="21" t="s">
        <v>39</v>
      </c>
      <c r="F102" s="377" t="s">
        <v>256</v>
      </c>
      <c r="G102" s="48"/>
      <c r="H102" s="48"/>
      <c r="I102" s="48"/>
      <c r="J102" s="34"/>
      <c r="K102" s="63"/>
      <c r="L102" s="33"/>
      <c r="M102" s="63"/>
      <c r="N102" s="64"/>
      <c r="O102" s="63"/>
      <c r="P102" s="64"/>
    </row>
    <row r="103" customFormat="1" ht="20" customHeight="1" spans="1:16">
      <c r="A103" s="17"/>
      <c r="B103" s="101"/>
      <c r="C103" s="28"/>
      <c r="D103" s="29"/>
      <c r="E103" s="21" t="s">
        <v>147</v>
      </c>
      <c r="F103" s="211">
        <v>0</v>
      </c>
      <c r="G103" s="21"/>
      <c r="H103" s="21"/>
      <c r="I103" s="21"/>
      <c r="J103" s="34"/>
      <c r="K103" s="66"/>
      <c r="L103" s="33"/>
      <c r="M103" s="66"/>
      <c r="N103" s="64"/>
      <c r="O103" s="66"/>
      <c r="P103" s="64"/>
    </row>
    <row r="104" customFormat="1" ht="36" customHeight="1" spans="1:16">
      <c r="A104" s="17"/>
      <c r="B104" s="101"/>
      <c r="C104" s="67"/>
      <c r="D104" s="58"/>
      <c r="E104" s="21" t="s">
        <v>311</v>
      </c>
      <c r="F104" s="200" t="s">
        <v>331</v>
      </c>
      <c r="G104" s="21"/>
      <c r="H104" s="21"/>
      <c r="I104" s="21"/>
      <c r="J104" s="212"/>
      <c r="K104" s="69"/>
      <c r="L104" s="33"/>
      <c r="M104" s="69"/>
      <c r="N104" s="70"/>
      <c r="O104" s="69"/>
      <c r="P104" s="70"/>
    </row>
    <row r="105" s="2" customFormat="1" ht="9" customHeight="1" spans="1:16">
      <c r="A105" s="17"/>
      <c r="B105" s="101"/>
      <c r="C105" s="28"/>
      <c r="D105" s="36"/>
      <c r="E105" s="37"/>
      <c r="F105" s="37"/>
      <c r="G105" s="37"/>
      <c r="H105" s="38"/>
      <c r="I105" s="37"/>
      <c r="J105" s="39"/>
      <c r="K105" s="40"/>
      <c r="L105" s="41"/>
      <c r="M105" s="40"/>
      <c r="N105" s="213"/>
      <c r="O105" s="40"/>
      <c r="P105" s="213"/>
    </row>
    <row r="106" customFormat="1" ht="64" customHeight="1" spans="1:16">
      <c r="A106" s="17"/>
      <c r="B106" s="101"/>
      <c r="C106" s="28"/>
      <c r="D106" s="20" t="s">
        <v>304</v>
      </c>
      <c r="E106" s="21" t="s">
        <v>140</v>
      </c>
      <c r="F106" s="44" t="str">
        <f>_xlfn.DISPIMG("ID_7E207847075F444783F52E2A685A43BD",1)</f>
        <v>=DISPIMG("ID_7E207847075F444783F52E2A685A43BD",1)</v>
      </c>
      <c r="G106" s="44" t="str">
        <f>_xlfn.DISPIMG("ID_7E207847075F444783F52E2A685A43BD",1)</f>
        <v>=DISPIMG("ID_7E207847075F444783F52E2A685A43BD",1)</v>
      </c>
      <c r="I106" s="21"/>
      <c r="J106" s="25"/>
      <c r="K106" s="21"/>
      <c r="L106" s="33"/>
      <c r="M106" s="21"/>
      <c r="N106" s="73"/>
      <c r="O106" s="21"/>
      <c r="P106" s="73"/>
    </row>
    <row r="107" customFormat="1" ht="20" customHeight="1" spans="1:16">
      <c r="A107" s="17"/>
      <c r="B107" s="101"/>
      <c r="C107" s="28"/>
      <c r="D107" s="29"/>
      <c r="E107" s="21" t="s">
        <v>39</v>
      </c>
      <c r="F107" s="375" t="s">
        <v>249</v>
      </c>
      <c r="G107" s="375" t="s">
        <v>249</v>
      </c>
      <c r="H107" s="21"/>
      <c r="I107" s="48"/>
      <c r="J107" s="31"/>
      <c r="K107" s="63"/>
      <c r="L107" s="33"/>
      <c r="M107" s="63"/>
      <c r="N107" s="64"/>
      <c r="O107" s="63"/>
      <c r="P107" s="64"/>
    </row>
    <row r="108" customFormat="1" ht="20" customHeight="1" spans="1:16">
      <c r="A108" s="17"/>
      <c r="B108" s="101"/>
      <c r="C108" s="28"/>
      <c r="D108" s="29"/>
      <c r="E108" s="21" t="s">
        <v>147</v>
      </c>
      <c r="F108" s="52" t="s">
        <v>252</v>
      </c>
      <c r="G108" s="54"/>
      <c r="H108" s="21"/>
      <c r="I108" s="21"/>
      <c r="J108" s="31"/>
      <c r="K108" s="66"/>
      <c r="L108" s="33"/>
      <c r="M108" s="66"/>
      <c r="N108" s="64"/>
      <c r="O108" s="66"/>
      <c r="P108" s="64"/>
    </row>
    <row r="109" s="2" customFormat="1" ht="9" customHeight="1" spans="1:16">
      <c r="A109" s="17"/>
      <c r="B109" s="101"/>
      <c r="C109" s="28"/>
      <c r="D109" s="36"/>
      <c r="E109" s="37"/>
      <c r="F109" s="37"/>
      <c r="G109" s="37"/>
      <c r="H109" s="38"/>
      <c r="I109" s="37"/>
      <c r="J109" s="39"/>
      <c r="K109" s="40"/>
      <c r="L109" s="41"/>
      <c r="M109" s="40"/>
      <c r="N109" s="125"/>
      <c r="O109" s="40"/>
      <c r="P109" s="125"/>
    </row>
    <row r="110" customFormat="1" ht="64" customHeight="1" spans="1:16">
      <c r="A110" s="17"/>
      <c r="B110" s="101"/>
      <c r="C110" s="28"/>
      <c r="D110" s="20" t="s">
        <v>316</v>
      </c>
      <c r="E110" s="21" t="s">
        <v>140</v>
      </c>
      <c r="F110" s="182" t="str">
        <f>_xlfn.DISPIMG("ID_1B54D3B83AD54C18A08FEA64F2B37375",1)</f>
        <v>=DISPIMG("ID_1B54D3B83AD54C18A08FEA64F2B37375",1)</v>
      </c>
      <c r="G110" s="149" t="str">
        <f>_xlfn.DISPIMG("ID_1B54D3B83AD54C18A08FEA64F2B37375",1)</f>
        <v>=DISPIMG("ID_1B54D3B83AD54C18A08FEA64F2B37375",1)</v>
      </c>
      <c r="H110" s="141"/>
      <c r="I110" s="21"/>
      <c r="J110" s="25" t="s">
        <v>359</v>
      </c>
      <c r="K110" s="21" t="str">
        <f>_xlfn.DISPIMG("ID_993262276E7F48C68A572BAC289B4F6A",1)</f>
        <v>=DISPIMG("ID_993262276E7F48C68A572BAC289B4F6A",1)</v>
      </c>
      <c r="L110" s="33" t="s">
        <v>360</v>
      </c>
      <c r="M110" s="21"/>
      <c r="N110" s="73"/>
      <c r="O110" s="21"/>
      <c r="P110" s="73"/>
    </row>
    <row r="111" customFormat="1" ht="20" customHeight="1" spans="1:16">
      <c r="A111" s="17"/>
      <c r="B111" s="101"/>
      <c r="C111" s="28"/>
      <c r="D111" s="29"/>
      <c r="E111" s="21" t="s">
        <v>39</v>
      </c>
      <c r="F111" s="381" t="s">
        <v>361</v>
      </c>
      <c r="G111" s="52" t="s">
        <v>277</v>
      </c>
      <c r="H111" s="141"/>
      <c r="I111" s="48"/>
      <c r="J111" s="31"/>
      <c r="K111" s="63"/>
      <c r="L111" s="33"/>
      <c r="M111" s="63"/>
      <c r="N111" s="64"/>
      <c r="O111" s="63"/>
      <c r="P111" s="64"/>
    </row>
    <row r="112" customFormat="1" ht="20" customHeight="1" spans="1:16">
      <c r="A112" s="17"/>
      <c r="B112" s="101"/>
      <c r="C112" s="28"/>
      <c r="D112" s="29"/>
      <c r="E112" s="21" t="s">
        <v>147</v>
      </c>
      <c r="F112" s="226" t="s">
        <v>386</v>
      </c>
      <c r="G112" s="214"/>
      <c r="H112" s="141"/>
      <c r="I112" s="21"/>
      <c r="J112" s="31"/>
      <c r="K112" s="66"/>
      <c r="L112" s="33"/>
      <c r="M112" s="66"/>
      <c r="N112" s="64"/>
      <c r="O112" s="66"/>
      <c r="P112" s="64"/>
    </row>
    <row r="113" customFormat="1" ht="36" customHeight="1" spans="1:16">
      <c r="A113" s="17"/>
      <c r="B113" s="101"/>
      <c r="C113" s="67"/>
      <c r="D113" s="58"/>
      <c r="E113" s="21" t="s">
        <v>311</v>
      </c>
      <c r="F113" s="200" t="s">
        <v>364</v>
      </c>
      <c r="G113" s="62" t="s">
        <v>365</v>
      </c>
      <c r="H113" s="55" t="s">
        <v>366</v>
      </c>
      <c r="I113" s="21"/>
      <c r="J113" s="68"/>
      <c r="K113" s="69"/>
      <c r="L113" s="33"/>
      <c r="M113" s="69"/>
      <c r="N113" s="70"/>
      <c r="O113" s="69"/>
      <c r="P113" s="70"/>
    </row>
    <row r="114" s="2" customFormat="1" ht="9" customHeight="1" spans="1:16">
      <c r="A114" s="17"/>
      <c r="B114" s="101"/>
      <c r="C114" s="35"/>
      <c r="D114" s="36"/>
      <c r="E114" s="37"/>
      <c r="F114" s="37"/>
      <c r="G114" s="150"/>
      <c r="H114" s="38"/>
      <c r="I114" s="150"/>
      <c r="J114" s="39"/>
      <c r="K114" s="40"/>
      <c r="L114" s="41"/>
      <c r="M114" s="40"/>
      <c r="N114" s="41"/>
      <c r="O114" s="40"/>
      <c r="P114" s="41"/>
    </row>
    <row r="115" customFormat="1" ht="64" customHeight="1" spans="1:16">
      <c r="A115" s="17"/>
      <c r="B115" s="101"/>
      <c r="C115" s="19" t="s">
        <v>367</v>
      </c>
      <c r="D115" s="20" t="s">
        <v>302</v>
      </c>
      <c r="E115" s="21" t="s">
        <v>140</v>
      </c>
      <c r="F115" s="44"/>
      <c r="G115" s="44" t="str">
        <f>_xlfn.DISPIMG("ID_966C8B7F8D9E4D3FB424B3A6B283596B",1)</f>
        <v>=DISPIMG("ID_966C8B7F8D9E4D3FB424B3A6B283596B",1)</v>
      </c>
      <c r="H115" t="str">
        <f>_xlfn.DISPIMG("ID_507A729FDBCF4CBBA9A82F25DDABEB11",1)</f>
        <v>=DISPIMG("ID_507A729FDBCF4CBBA9A82F25DDABEB11",1)</v>
      </c>
      <c r="I115" s="21"/>
      <c r="J115" s="25"/>
      <c r="K115" s="21"/>
      <c r="L115" s="33"/>
      <c r="M115" s="21"/>
      <c r="N115" s="73"/>
      <c r="O115" s="21"/>
      <c r="P115" s="73"/>
    </row>
    <row r="116" customFormat="1" ht="20" customHeight="1" spans="1:16">
      <c r="A116" s="17"/>
      <c r="B116" s="101"/>
      <c r="C116" s="28"/>
      <c r="D116" s="29"/>
      <c r="E116" s="21" t="s">
        <v>39</v>
      </c>
      <c r="F116" s="21"/>
      <c r="G116" s="375" t="s">
        <v>97</v>
      </c>
      <c r="H116" s="375" t="s">
        <v>255</v>
      </c>
      <c r="I116" s="48"/>
      <c r="J116" s="31"/>
      <c r="K116" s="63"/>
      <c r="L116" s="33"/>
      <c r="M116" s="63"/>
      <c r="N116" s="64"/>
      <c r="O116" s="63"/>
      <c r="P116" s="64"/>
    </row>
    <row r="117" customFormat="1" ht="20" customHeight="1" spans="1:16">
      <c r="A117" s="17"/>
      <c r="B117" s="101"/>
      <c r="C117" s="28"/>
      <c r="D117" s="29"/>
      <c r="E117" s="21" t="s">
        <v>147</v>
      </c>
      <c r="F117" s="21"/>
      <c r="G117" s="181" t="s">
        <v>216</v>
      </c>
      <c r="H117" s="55" t="s">
        <v>259</v>
      </c>
      <c r="I117" s="21"/>
      <c r="J117" s="31"/>
      <c r="K117" s="66"/>
      <c r="L117" s="33"/>
      <c r="M117" s="66"/>
      <c r="N117" s="64"/>
      <c r="O117" s="66"/>
      <c r="P117" s="64"/>
    </row>
    <row r="118" customFormat="1" ht="36" customHeight="1" spans="1:16">
      <c r="A118" s="17"/>
      <c r="B118" s="101"/>
      <c r="C118" s="67"/>
      <c r="D118" s="58"/>
      <c r="E118" s="21" t="s">
        <v>311</v>
      </c>
      <c r="F118" s="55" t="s">
        <v>368</v>
      </c>
      <c r="G118" s="62" t="s">
        <v>369</v>
      </c>
      <c r="H118" s="62" t="s">
        <v>314</v>
      </c>
      <c r="I118" s="21"/>
      <c r="J118" s="68"/>
      <c r="K118" s="69"/>
      <c r="L118" s="33"/>
      <c r="M118" s="69"/>
      <c r="N118" s="70"/>
      <c r="O118" s="69"/>
      <c r="P118" s="70"/>
    </row>
    <row r="119" s="2" customFormat="1" ht="9" customHeight="1" spans="1:16">
      <c r="A119" s="17"/>
      <c r="B119" s="101"/>
      <c r="C119" s="35"/>
      <c r="D119" s="36"/>
      <c r="E119" s="37"/>
      <c r="F119" s="37"/>
      <c r="G119" s="150"/>
      <c r="H119" s="38"/>
      <c r="I119" s="150"/>
      <c r="J119" s="39"/>
      <c r="K119" s="40"/>
      <c r="L119" s="41"/>
      <c r="M119" s="40"/>
      <c r="N119" s="41"/>
      <c r="O119" s="40"/>
      <c r="P119" s="41"/>
    </row>
    <row r="120" customFormat="1" ht="64" customHeight="1" spans="1:16">
      <c r="A120" s="151"/>
      <c r="B120" s="101"/>
      <c r="C120" s="19" t="s">
        <v>370</v>
      </c>
      <c r="D120" s="20" t="s">
        <v>302</v>
      </c>
      <c r="E120" s="21" t="s">
        <v>140</v>
      </c>
      <c r="F120" s="215" t="str">
        <f>_xlfn.DISPIMG("ID_D4D3286F4B254872A399C9E3E2EB3B59",1)</f>
        <v>=DISPIMG("ID_D4D3286F4B254872A399C9E3E2EB3B59",1)</v>
      </c>
      <c r="G120" s="44"/>
      <c r="I120" s="21"/>
      <c r="J120" s="25"/>
      <c r="K120" s="21"/>
      <c r="L120" s="33"/>
      <c r="M120" s="21"/>
      <c r="N120" s="73"/>
      <c r="O120" s="21"/>
      <c r="P120" s="73"/>
    </row>
    <row r="121" customFormat="1" ht="20" customHeight="1" spans="1:16">
      <c r="A121" s="151"/>
      <c r="B121" s="101"/>
      <c r="C121" s="28"/>
      <c r="D121" s="29"/>
      <c r="E121" s="21" t="s">
        <v>39</v>
      </c>
      <c r="F121" s="186" t="s">
        <v>146</v>
      </c>
      <c r="G121" s="21"/>
      <c r="H121" s="21"/>
      <c r="I121" s="48"/>
      <c r="J121" s="31"/>
      <c r="K121" s="63"/>
      <c r="L121" s="33"/>
      <c r="M121" s="63"/>
      <c r="N121" s="64"/>
      <c r="O121" s="63"/>
      <c r="P121" s="64"/>
    </row>
    <row r="122" customFormat="1" ht="20" customHeight="1" spans="1:16">
      <c r="A122" s="151"/>
      <c r="B122" s="101"/>
      <c r="C122" s="28"/>
      <c r="D122" s="29"/>
      <c r="E122" s="21" t="s">
        <v>147</v>
      </c>
      <c r="F122" s="186">
        <v>0</v>
      </c>
      <c r="G122" s="21"/>
      <c r="H122" s="21"/>
      <c r="I122" s="21"/>
      <c r="J122" s="31"/>
      <c r="K122" s="66"/>
      <c r="L122" s="33"/>
      <c r="M122" s="66"/>
      <c r="N122" s="64"/>
      <c r="O122" s="66"/>
      <c r="P122" s="64"/>
    </row>
    <row r="123" customFormat="1" ht="36" customHeight="1" spans="1:16">
      <c r="A123" s="151"/>
      <c r="B123" s="101"/>
      <c r="C123" s="28"/>
      <c r="D123" s="29"/>
      <c r="E123" s="20" t="s">
        <v>311</v>
      </c>
      <c r="F123" s="200" t="s">
        <v>331</v>
      </c>
      <c r="G123" s="20"/>
      <c r="H123" s="153"/>
      <c r="I123" s="20"/>
      <c r="J123" s="31"/>
      <c r="K123" s="66"/>
      <c r="L123" s="73"/>
      <c r="M123" s="66"/>
      <c r="N123" s="64"/>
      <c r="O123" s="66"/>
      <c r="P123" s="64"/>
    </row>
    <row r="124" customFormat="1" ht="64" customHeight="1" spans="1:16">
      <c r="A124" s="216"/>
      <c r="B124" s="217"/>
      <c r="C124" s="162" t="s">
        <v>371</v>
      </c>
      <c r="D124" s="162"/>
      <c r="E124" s="21" t="s">
        <v>140</v>
      </c>
      <c r="F124" s="201"/>
      <c r="G124" s="44"/>
      <c r="H124" s="141"/>
      <c r="I124" s="21"/>
      <c r="J124" s="218"/>
      <c r="K124" s="21"/>
      <c r="L124" s="33"/>
      <c r="M124" s="21"/>
      <c r="N124" s="33"/>
      <c r="O124" s="21"/>
      <c r="P124" s="33"/>
    </row>
    <row r="125" customFormat="1" ht="20" customHeight="1" spans="1:16">
      <c r="A125" s="216"/>
      <c r="B125" s="135"/>
      <c r="C125" s="162"/>
      <c r="D125" s="162"/>
      <c r="E125" s="21" t="s">
        <v>39</v>
      </c>
      <c r="F125" s="379" t="s">
        <v>267</v>
      </c>
      <c r="G125" s="21"/>
      <c r="H125" s="21"/>
      <c r="I125" s="48"/>
      <c r="J125" s="218"/>
      <c r="K125" s="26"/>
      <c r="L125" s="33"/>
      <c r="M125" s="26"/>
      <c r="N125" s="219"/>
      <c r="O125" s="26"/>
      <c r="P125" s="219"/>
    </row>
    <row r="126" customFormat="1" ht="20" customHeight="1" spans="1:16">
      <c r="A126" s="216"/>
      <c r="B126" s="135"/>
      <c r="C126" s="162"/>
      <c r="D126" s="162"/>
      <c r="E126" s="21" t="s">
        <v>147</v>
      </c>
      <c r="F126" s="201">
        <v>0</v>
      </c>
      <c r="G126" s="21"/>
      <c r="H126" s="21"/>
      <c r="I126" s="21"/>
      <c r="J126" s="218"/>
      <c r="K126" s="26"/>
      <c r="L126" s="33"/>
      <c r="M126" s="26"/>
      <c r="N126" s="219"/>
      <c r="O126" s="26"/>
      <c r="P126" s="219"/>
    </row>
    <row r="127" customFormat="1" ht="36" customHeight="1" spans="1:16">
      <c r="A127" s="216"/>
      <c r="B127" s="220"/>
      <c r="C127" s="162"/>
      <c r="D127" s="162"/>
      <c r="E127" s="21" t="s">
        <v>311</v>
      </c>
      <c r="F127" s="200" t="s">
        <v>331</v>
      </c>
      <c r="G127" s="21"/>
      <c r="H127" s="55"/>
      <c r="I127" s="21"/>
      <c r="J127" s="218"/>
      <c r="K127" s="26"/>
      <c r="L127" s="33"/>
      <c r="M127" s="26"/>
      <c r="N127" s="219"/>
      <c r="O127" s="26"/>
      <c r="P127" s="219"/>
    </row>
    <row r="128" s="3" customFormat="1" ht="36" customHeight="1" spans="1:16">
      <c r="A128" s="154"/>
      <c r="B128" s="155"/>
      <c r="C128" s="7"/>
      <c r="D128" s="7"/>
      <c r="E128" s="7"/>
      <c r="F128" s="7"/>
      <c r="G128" s="7"/>
      <c r="H128" s="7"/>
      <c r="I128" s="7"/>
      <c r="J128" s="159"/>
      <c r="K128" s="157"/>
      <c r="L128" s="157"/>
      <c r="M128" s="157"/>
      <c r="N128" s="161"/>
      <c r="O128" s="157"/>
      <c r="P128" s="161"/>
    </row>
    <row r="129" customFormat="1" spans="1:16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/>
      <c r="N129" s="8"/>
      <c r="P129" s="8"/>
    </row>
    <row r="130" customFormat="1" spans="1:16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/>
      <c r="N130" s="8"/>
      <c r="P130" s="8"/>
    </row>
    <row r="131" customFormat="1" spans="1:16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/>
      <c r="N131" s="8"/>
      <c r="P131" s="8"/>
    </row>
    <row r="132" customFormat="1" spans="1:16">
      <c r="A132" s="6"/>
      <c r="B132" s="6"/>
      <c r="C132" s="7"/>
      <c r="D132" s="7"/>
      <c r="E132" s="7"/>
      <c r="F132" s="7"/>
      <c r="G132" s="7"/>
      <c r="H132" s="7"/>
      <c r="I132" s="7"/>
      <c r="J132" s="158"/>
      <c r="K132" s="7"/>
      <c r="L132"/>
      <c r="N132" s="8"/>
      <c r="P132" s="8"/>
    </row>
    <row r="133" customFormat="1" spans="1:16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8"/>
      <c r="N133" s="8"/>
      <c r="P133" s="8"/>
    </row>
    <row r="134" customFormat="1" spans="1:16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8"/>
      <c r="N134" s="8"/>
      <c r="P134" s="8"/>
    </row>
    <row r="135" customFormat="1" spans="1:16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8"/>
      <c r="N135" s="8"/>
      <c r="P135" s="8"/>
    </row>
    <row r="136" customFormat="1" spans="1:16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8"/>
      <c r="N136" s="8"/>
      <c r="P136" s="8"/>
    </row>
    <row r="137" customFormat="1" spans="1:16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8"/>
      <c r="N137" s="8"/>
      <c r="P137" s="8"/>
    </row>
    <row r="138" customFormat="1" spans="1:16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8"/>
      <c r="N138" s="8"/>
      <c r="P138" s="8"/>
    </row>
    <row r="139" customFormat="1" spans="1:16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8"/>
      <c r="P139" s="8"/>
    </row>
    <row r="140" customFormat="1" spans="1:16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8"/>
      <c r="N140" s="8"/>
      <c r="P140" s="8"/>
    </row>
    <row r="141" customFormat="1" spans="1:16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8"/>
      <c r="N141" s="8"/>
      <c r="P141" s="8"/>
    </row>
    <row r="142" customFormat="1" spans="1:16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8"/>
      <c r="N142" s="8"/>
      <c r="P142" s="8"/>
    </row>
    <row r="143" customFormat="1" spans="1:16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8"/>
      <c r="N143" s="8"/>
      <c r="P143" s="8"/>
    </row>
    <row r="144" customFormat="1" spans="1:16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8"/>
      <c r="N144" s="8"/>
      <c r="P144" s="8"/>
    </row>
    <row r="145" customFormat="1" spans="1:16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8"/>
      <c r="N145" s="8"/>
      <c r="P145" s="8"/>
    </row>
    <row r="146" customFormat="1" spans="1:16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8"/>
      <c r="N146" s="8"/>
      <c r="P146" s="8"/>
    </row>
    <row r="147" customFormat="1" spans="1:16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8"/>
      <c r="N147" s="8"/>
      <c r="P147" s="8"/>
    </row>
    <row r="148" customFormat="1" spans="1:16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8"/>
      <c r="N148" s="8"/>
      <c r="P148" s="8"/>
    </row>
    <row r="149" customFormat="1" spans="1:16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8"/>
      <c r="N149" s="8"/>
      <c r="P149" s="8"/>
    </row>
    <row r="150" customFormat="1" spans="1:16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8"/>
      <c r="N150" s="8"/>
      <c r="P150" s="8"/>
    </row>
    <row r="151" customFormat="1" spans="1:16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8"/>
      <c r="N151" s="8"/>
      <c r="P151" s="8"/>
    </row>
    <row r="152" customFormat="1" spans="1:16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8"/>
      <c r="N152" s="8"/>
      <c r="P152" s="8"/>
    </row>
    <row r="153" customFormat="1" spans="1:16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8"/>
      <c r="N153" s="8"/>
      <c r="P153" s="8"/>
    </row>
    <row r="154" customFormat="1" spans="1:16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8"/>
      <c r="N154" s="8"/>
      <c r="P154" s="8"/>
    </row>
    <row r="155" customFormat="1" spans="1:16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8"/>
      <c r="N155" s="8"/>
      <c r="P155" s="8"/>
    </row>
    <row r="156" customFormat="1" spans="1:16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8"/>
      <c r="N156" s="8"/>
      <c r="P156" s="8"/>
    </row>
    <row r="157" customFormat="1" spans="1:16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8"/>
      <c r="N157" s="8"/>
      <c r="P157" s="8"/>
    </row>
    <row r="158" customFormat="1" spans="1:16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8"/>
      <c r="N158" s="8"/>
      <c r="P158" s="8"/>
    </row>
    <row r="159" customFormat="1" spans="1:16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8"/>
      <c r="N159" s="8"/>
      <c r="P159" s="8"/>
    </row>
    <row r="160" customFormat="1" spans="1:16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8"/>
      <c r="N160" s="8"/>
      <c r="P160" s="8"/>
    </row>
    <row r="161" customFormat="1" spans="1:16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8"/>
      <c r="N161" s="8"/>
      <c r="P161" s="8"/>
    </row>
    <row r="162" customFormat="1" spans="1:16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7"/>
      <c r="L162" s="8"/>
      <c r="N162" s="8"/>
      <c r="P162" s="8"/>
    </row>
    <row r="163" customFormat="1" spans="1:16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7"/>
      <c r="L163" s="8"/>
      <c r="N163" s="8"/>
      <c r="P163" s="8"/>
    </row>
    <row r="164" customFormat="1" spans="1:16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7"/>
      <c r="L164" s="8"/>
      <c r="N164" s="8"/>
      <c r="P164" s="8"/>
    </row>
    <row r="165" customFormat="1" spans="1:16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7"/>
      <c r="L165" s="8"/>
      <c r="N165" s="8"/>
      <c r="P165" s="8"/>
    </row>
    <row r="166" customFormat="1" spans="1:16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7"/>
      <c r="L166" s="8"/>
      <c r="N166" s="8"/>
      <c r="P166" s="8"/>
    </row>
    <row r="167" customFormat="1" spans="1:16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7"/>
      <c r="L167" s="8"/>
      <c r="N167" s="8"/>
      <c r="P167" s="8"/>
    </row>
    <row r="168" customFormat="1" spans="1:16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7"/>
      <c r="L168" s="8"/>
      <c r="N168" s="8"/>
      <c r="P168" s="8"/>
    </row>
    <row r="169" customFormat="1" spans="1:16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7"/>
      <c r="L169" s="8"/>
      <c r="N169" s="8"/>
      <c r="P169" s="8"/>
    </row>
    <row r="170" customFormat="1" spans="1:16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7"/>
      <c r="L170" s="8"/>
      <c r="N170" s="8"/>
      <c r="P170" s="8"/>
    </row>
    <row r="171" customFormat="1" spans="1:16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7"/>
      <c r="L171" s="8"/>
      <c r="N171" s="8"/>
      <c r="P171" s="8"/>
    </row>
    <row r="172" customFormat="1" spans="1:16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7"/>
      <c r="L172" s="8"/>
      <c r="N172" s="8"/>
      <c r="P172" s="8"/>
    </row>
    <row r="173" customFormat="1" spans="1:16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7"/>
      <c r="L173" s="8"/>
      <c r="N173" s="8"/>
      <c r="P173" s="8"/>
    </row>
    <row r="174" customFormat="1" spans="1:16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7"/>
      <c r="L174" s="8"/>
      <c r="N174" s="8"/>
      <c r="P174" s="8"/>
    </row>
    <row r="175" customFormat="1" spans="1:16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7"/>
      <c r="L175" s="8"/>
      <c r="N175" s="8"/>
      <c r="P175" s="8"/>
    </row>
    <row r="176" customFormat="1" spans="1:16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7"/>
      <c r="L176" s="8"/>
      <c r="N176" s="8"/>
      <c r="P176" s="8"/>
    </row>
    <row r="177" customFormat="1" spans="1:16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7"/>
      <c r="L177" s="8"/>
      <c r="N177" s="8"/>
      <c r="P177" s="8"/>
    </row>
    <row r="178" customFormat="1" spans="1:16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7"/>
      <c r="L178" s="8"/>
      <c r="N178" s="8"/>
      <c r="P178" s="8"/>
    </row>
    <row r="179" customFormat="1" spans="1:16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7"/>
      <c r="L179" s="8"/>
      <c r="N179" s="8"/>
      <c r="P179" s="8"/>
    </row>
    <row r="180" customFormat="1" spans="1:16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7"/>
      <c r="L180" s="8"/>
      <c r="N180" s="8"/>
      <c r="P180" s="8"/>
    </row>
    <row r="181" customFormat="1" spans="1:16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7"/>
      <c r="L181" s="8"/>
      <c r="N181" s="8"/>
      <c r="P181" s="8"/>
    </row>
    <row r="182" customFormat="1" spans="1:16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7"/>
      <c r="L182" s="8"/>
      <c r="N182" s="8"/>
      <c r="P182" s="8"/>
    </row>
    <row r="183" customFormat="1" spans="1:16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7"/>
      <c r="L183" s="8"/>
      <c r="N183" s="8"/>
      <c r="P183" s="8"/>
    </row>
    <row r="184" customFormat="1" spans="1:16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7"/>
      <c r="L184" s="8"/>
      <c r="N184" s="8"/>
      <c r="P184" s="8"/>
    </row>
    <row r="185" customFormat="1" spans="1:16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7"/>
      <c r="L185" s="8"/>
      <c r="N185" s="8"/>
      <c r="P185" s="8"/>
    </row>
    <row r="186" customFormat="1" spans="1:16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7"/>
      <c r="L186" s="8"/>
      <c r="N186" s="8"/>
      <c r="P186" s="8"/>
    </row>
    <row r="187" customFormat="1" spans="1:16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7"/>
      <c r="L187" s="8"/>
      <c r="N187" s="8"/>
      <c r="P187" s="8"/>
    </row>
    <row r="188" customFormat="1" spans="1:16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7"/>
      <c r="L188" s="8"/>
      <c r="N188" s="8"/>
      <c r="P188" s="8"/>
    </row>
    <row r="189" customFormat="1" spans="1:16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7"/>
      <c r="L189" s="8"/>
      <c r="N189" s="8"/>
      <c r="P189" s="8"/>
    </row>
    <row r="190" customFormat="1" spans="1:16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7"/>
      <c r="L190" s="8"/>
      <c r="N190" s="8"/>
      <c r="P190" s="8"/>
    </row>
    <row r="191" customFormat="1" spans="1:16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7"/>
      <c r="L191" s="8"/>
      <c r="N191" s="8"/>
      <c r="P191" s="8"/>
    </row>
    <row r="192" customFormat="1" spans="1:16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7"/>
      <c r="L192" s="8"/>
      <c r="N192" s="8"/>
      <c r="P192" s="8"/>
    </row>
    <row r="193" customFormat="1" spans="1:16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7"/>
      <c r="L193" s="8"/>
      <c r="N193" s="8"/>
      <c r="P193" s="8"/>
    </row>
    <row r="194" customFormat="1" spans="1:16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7"/>
      <c r="L194" s="8"/>
      <c r="N194" s="8"/>
      <c r="P194" s="8"/>
    </row>
    <row r="195" customFormat="1" spans="1:16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7"/>
      <c r="L195" s="8"/>
      <c r="N195" s="8"/>
      <c r="P195" s="8"/>
    </row>
    <row r="196" customFormat="1" spans="1:16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7"/>
      <c r="L196" s="8"/>
      <c r="N196" s="8"/>
      <c r="P196" s="8"/>
    </row>
    <row r="197" customFormat="1" spans="1:16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7"/>
      <c r="L197" s="8"/>
      <c r="N197" s="8"/>
      <c r="P197" s="8"/>
    </row>
    <row r="198" customFormat="1" spans="1:16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7"/>
      <c r="L198" s="8"/>
      <c r="N198" s="8"/>
      <c r="P198" s="8"/>
    </row>
    <row r="199" customFormat="1" spans="1:16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7"/>
      <c r="L199" s="8"/>
      <c r="N199" s="8"/>
      <c r="P199" s="8"/>
    </row>
    <row r="200" customFormat="1" spans="1:16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7"/>
      <c r="L200" s="8"/>
      <c r="N200" s="8"/>
      <c r="P200" s="8"/>
    </row>
    <row r="201" customFormat="1" spans="1:16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7"/>
      <c r="L201" s="8"/>
      <c r="N201" s="8"/>
      <c r="P201" s="8"/>
    </row>
    <row r="202" customFormat="1" spans="1:16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7"/>
      <c r="L202" s="8"/>
      <c r="N202" s="8"/>
      <c r="P202" s="8"/>
    </row>
    <row r="203" customFormat="1" spans="1:16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7"/>
      <c r="L203" s="8"/>
      <c r="N203" s="8"/>
      <c r="P203" s="8"/>
    </row>
    <row r="204" customFormat="1" spans="1:16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7"/>
      <c r="L204" s="8"/>
      <c r="N204" s="8"/>
      <c r="P204" s="8"/>
    </row>
    <row r="205" customFormat="1" spans="1:16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7"/>
      <c r="L205" s="8"/>
      <c r="N205" s="8"/>
      <c r="P205" s="8"/>
    </row>
    <row r="206" customFormat="1" spans="1:16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7"/>
      <c r="L206" s="8"/>
      <c r="N206" s="8"/>
      <c r="P206" s="8"/>
    </row>
    <row r="207" customFormat="1" spans="1:16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7"/>
      <c r="L207" s="8"/>
      <c r="N207" s="8"/>
      <c r="P207" s="8"/>
    </row>
    <row r="208" customFormat="1" spans="1:16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7"/>
      <c r="L208" s="8"/>
      <c r="N208" s="8"/>
      <c r="P208" s="8"/>
    </row>
    <row r="209" customFormat="1" spans="1:16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7"/>
      <c r="L209" s="8"/>
      <c r="N209" s="8"/>
      <c r="P209" s="8"/>
    </row>
    <row r="210" customFormat="1" spans="1:16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7"/>
      <c r="L210" s="8"/>
      <c r="N210" s="8"/>
      <c r="P210" s="8"/>
    </row>
    <row r="211" customFormat="1" spans="1:16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7"/>
      <c r="L211" s="8"/>
      <c r="N211" s="8"/>
      <c r="P211" s="8"/>
    </row>
    <row r="212" customFormat="1" spans="1:16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7"/>
      <c r="L212" s="8"/>
      <c r="N212" s="8"/>
      <c r="P212" s="8"/>
    </row>
    <row r="213" customFormat="1" spans="1:16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7"/>
      <c r="L213" s="8"/>
      <c r="N213" s="8"/>
      <c r="P213" s="8"/>
    </row>
    <row r="214" customFormat="1" spans="1:16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7"/>
      <c r="L214" s="8"/>
      <c r="N214" s="8"/>
      <c r="P214" s="8"/>
    </row>
    <row r="215" customFormat="1" spans="1:16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7"/>
      <c r="L215" s="8"/>
      <c r="N215" s="8"/>
      <c r="P215" s="8"/>
    </row>
    <row r="216" customFormat="1" spans="1:16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7"/>
      <c r="L216" s="8"/>
      <c r="N216" s="8"/>
      <c r="P216" s="8"/>
    </row>
    <row r="217" customFormat="1" spans="1:16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7"/>
      <c r="L217" s="8"/>
      <c r="N217" s="8"/>
      <c r="P217" s="8"/>
    </row>
    <row r="218" customFormat="1" spans="1:16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7"/>
      <c r="L218" s="8"/>
      <c r="N218" s="8"/>
      <c r="P218" s="8"/>
    </row>
    <row r="219" customFormat="1" spans="1:16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7"/>
      <c r="L219" s="8"/>
      <c r="N219" s="8"/>
      <c r="P219" s="8"/>
    </row>
    <row r="220" customFormat="1" spans="1:16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7"/>
      <c r="L220" s="8"/>
      <c r="N220" s="8"/>
      <c r="P220" s="8"/>
    </row>
    <row r="221" customFormat="1" spans="1:16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7"/>
      <c r="L221" s="8"/>
      <c r="N221" s="8"/>
      <c r="P221" s="8"/>
    </row>
    <row r="222" customFormat="1" spans="1:16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7"/>
      <c r="L222" s="8"/>
      <c r="N222" s="8"/>
      <c r="P222" s="8"/>
    </row>
    <row r="223" customFormat="1" spans="1:16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7"/>
      <c r="L223" s="8"/>
      <c r="N223" s="8"/>
      <c r="P223" s="8"/>
    </row>
    <row r="224" customFormat="1" spans="1:16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7"/>
      <c r="L224" s="8"/>
      <c r="N224" s="8"/>
      <c r="P224" s="8"/>
    </row>
    <row r="225" customFormat="1" spans="1:16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7"/>
      <c r="L225" s="8"/>
      <c r="N225" s="8"/>
      <c r="P225" s="8"/>
    </row>
    <row r="226" customFormat="1" spans="1:16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7"/>
      <c r="L226" s="8"/>
      <c r="N226" s="8"/>
      <c r="P226" s="8"/>
    </row>
    <row r="227" customFormat="1" spans="1:16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7"/>
      <c r="L227" s="8"/>
      <c r="N227" s="8"/>
      <c r="P227" s="8"/>
    </row>
    <row r="228" customFormat="1" spans="1:16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7"/>
      <c r="L228" s="8"/>
      <c r="N228" s="8"/>
      <c r="P228" s="8"/>
    </row>
    <row r="229" customFormat="1" spans="1:16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7"/>
      <c r="L229" s="8"/>
      <c r="N229" s="8"/>
      <c r="P229" s="8"/>
    </row>
    <row r="230" customFormat="1" spans="1:16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7"/>
      <c r="L230" s="8"/>
      <c r="N230" s="8"/>
      <c r="P230" s="8"/>
    </row>
    <row r="231" customFormat="1" spans="1:16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7"/>
      <c r="L231" s="8"/>
      <c r="N231" s="8"/>
      <c r="P231" s="8"/>
    </row>
    <row r="232" customFormat="1" spans="1:16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7"/>
      <c r="L232" s="8"/>
      <c r="N232" s="8"/>
      <c r="P232" s="8"/>
    </row>
    <row r="233" customFormat="1" spans="1:16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7"/>
      <c r="L233" s="8"/>
      <c r="N233" s="8"/>
      <c r="P233" s="8"/>
    </row>
    <row r="234" customFormat="1" spans="1:16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7"/>
      <c r="L234" s="8"/>
      <c r="N234" s="8"/>
      <c r="P234" s="8"/>
    </row>
    <row r="235" customFormat="1" spans="1:16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7"/>
      <c r="L235" s="8"/>
      <c r="N235" s="8"/>
      <c r="P235" s="8"/>
    </row>
    <row r="236" customFormat="1" spans="1:16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7"/>
      <c r="L236" s="8"/>
      <c r="N236" s="8"/>
      <c r="P236" s="8"/>
    </row>
    <row r="237" customFormat="1" spans="1:16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7"/>
      <c r="L237" s="8"/>
      <c r="N237" s="8"/>
      <c r="P237" s="8"/>
    </row>
    <row r="238" customFormat="1" spans="1:16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7"/>
      <c r="L238" s="8"/>
      <c r="N238" s="8"/>
      <c r="P238" s="8"/>
    </row>
    <row r="239" customFormat="1" spans="1:16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7"/>
      <c r="L239" s="8"/>
      <c r="N239" s="8"/>
      <c r="P239" s="8"/>
    </row>
    <row r="240" customFormat="1" spans="1:16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7"/>
      <c r="L240" s="8"/>
      <c r="N240" s="8"/>
      <c r="P240" s="8"/>
    </row>
    <row r="241" customFormat="1" spans="1:16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7"/>
      <c r="L241" s="8"/>
      <c r="N241" s="8"/>
      <c r="P241" s="8"/>
    </row>
    <row r="242" customFormat="1" spans="1:16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7"/>
      <c r="L242" s="8"/>
      <c r="N242" s="8"/>
      <c r="P242" s="8"/>
    </row>
    <row r="243" customFormat="1" spans="1:16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7"/>
      <c r="L243" s="8"/>
      <c r="N243" s="8"/>
      <c r="P243" s="8"/>
    </row>
    <row r="244" customFormat="1" spans="1:16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7"/>
      <c r="L244" s="8"/>
      <c r="N244" s="8"/>
      <c r="P244" s="8"/>
    </row>
    <row r="245" customFormat="1" spans="1:16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7"/>
      <c r="L245" s="8"/>
      <c r="N245" s="8"/>
      <c r="P245" s="8"/>
    </row>
    <row r="246" customFormat="1" spans="1:16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7"/>
      <c r="L246" s="8"/>
      <c r="N246" s="8"/>
      <c r="P246" s="8"/>
    </row>
    <row r="247" customFormat="1" spans="1:16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7"/>
      <c r="L247" s="8"/>
      <c r="N247" s="8"/>
      <c r="P247" s="8"/>
    </row>
    <row r="248" customFormat="1" spans="1:16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7"/>
      <c r="L248" s="8"/>
      <c r="N248" s="8"/>
      <c r="P248" s="8"/>
    </row>
    <row r="249" customFormat="1" spans="1:16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7"/>
      <c r="L249" s="8"/>
      <c r="N249" s="8"/>
      <c r="P249" s="8"/>
    </row>
    <row r="250" customFormat="1" spans="1:16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7"/>
      <c r="L250" s="8"/>
      <c r="N250" s="8"/>
      <c r="P250" s="8"/>
    </row>
    <row r="251" customFormat="1" spans="1:16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7"/>
      <c r="L251" s="8"/>
      <c r="N251" s="8"/>
      <c r="P251" s="8"/>
    </row>
    <row r="252" customFormat="1" spans="1:16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7"/>
      <c r="L252" s="8"/>
      <c r="N252" s="8"/>
      <c r="P252" s="8"/>
    </row>
    <row r="253" customFormat="1" spans="1:16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7"/>
      <c r="L253" s="8"/>
      <c r="N253" s="8"/>
      <c r="P253" s="8"/>
    </row>
    <row r="254" customFormat="1" spans="1:16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7"/>
      <c r="L254" s="8"/>
      <c r="N254" s="8"/>
      <c r="P254" s="8"/>
    </row>
    <row r="255" customFormat="1" spans="1:16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7"/>
      <c r="L255" s="8"/>
      <c r="N255" s="8"/>
      <c r="P255" s="8"/>
    </row>
    <row r="256" customFormat="1" spans="1:16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7"/>
      <c r="L256" s="8"/>
      <c r="N256" s="8"/>
      <c r="P256" s="8"/>
    </row>
    <row r="257" customFormat="1" spans="1:16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7"/>
      <c r="L257" s="8"/>
      <c r="N257" s="8"/>
      <c r="P257" s="8"/>
    </row>
    <row r="258" customFormat="1" spans="1:16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7"/>
      <c r="L258" s="8"/>
      <c r="N258" s="8"/>
      <c r="P258" s="8"/>
    </row>
    <row r="259" customFormat="1" spans="1:16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7"/>
      <c r="L259" s="8"/>
      <c r="N259" s="8"/>
      <c r="P259" s="8"/>
    </row>
    <row r="260" customFormat="1" spans="1:16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7"/>
      <c r="L260" s="8"/>
      <c r="N260" s="8"/>
      <c r="P260" s="8"/>
    </row>
    <row r="261" customFormat="1" spans="1:16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7"/>
      <c r="L261" s="8"/>
      <c r="N261" s="8"/>
      <c r="P261" s="8"/>
    </row>
    <row r="262" customFormat="1" spans="1:16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7"/>
      <c r="L262" s="8"/>
      <c r="N262" s="8"/>
      <c r="P262" s="8"/>
    </row>
    <row r="263" customFormat="1" spans="1:16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7"/>
      <c r="L263" s="8"/>
      <c r="N263" s="8"/>
      <c r="P263" s="8"/>
    </row>
    <row r="264" customFormat="1" spans="1:16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7"/>
      <c r="L264" s="8"/>
      <c r="N264" s="8"/>
      <c r="P264" s="8"/>
    </row>
    <row r="265" customFormat="1" spans="1:16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7"/>
      <c r="L265" s="8"/>
      <c r="N265" s="8"/>
      <c r="P265" s="8"/>
    </row>
    <row r="266" customFormat="1" spans="1:16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7"/>
      <c r="L266" s="8"/>
      <c r="N266" s="8"/>
      <c r="P266" s="8"/>
    </row>
    <row r="267" customFormat="1" spans="1:16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7"/>
      <c r="L267" s="8"/>
      <c r="N267" s="8"/>
      <c r="P267" s="8"/>
    </row>
    <row r="268" customFormat="1" spans="1:16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7"/>
      <c r="L268" s="8"/>
      <c r="N268" s="8"/>
      <c r="P268" s="8"/>
    </row>
    <row r="269" customFormat="1" spans="1:16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7"/>
      <c r="L269" s="8"/>
      <c r="N269" s="8"/>
      <c r="P269" s="8"/>
    </row>
    <row r="270" customFormat="1" spans="1:16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7"/>
      <c r="L270" s="8"/>
      <c r="N270" s="8"/>
      <c r="P270" s="8"/>
    </row>
    <row r="271" customFormat="1" spans="1:16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7"/>
      <c r="L271" s="8"/>
      <c r="N271" s="8"/>
      <c r="P271" s="8"/>
    </row>
    <row r="272" customFormat="1" spans="1:16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7"/>
      <c r="L272" s="8"/>
      <c r="N272" s="8"/>
      <c r="P272" s="8"/>
    </row>
    <row r="273" customFormat="1" spans="1:16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7"/>
      <c r="L273" s="8"/>
      <c r="N273" s="8"/>
      <c r="P273" s="8"/>
    </row>
    <row r="274" customFormat="1" spans="1:16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7"/>
      <c r="L274" s="8"/>
      <c r="N274" s="8"/>
      <c r="P274" s="8"/>
    </row>
    <row r="275" customFormat="1" spans="1:16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7"/>
      <c r="L275" s="8"/>
      <c r="N275" s="8"/>
      <c r="P275" s="8"/>
    </row>
    <row r="276" customFormat="1" spans="1:16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7"/>
      <c r="L276" s="8"/>
      <c r="N276" s="8"/>
      <c r="P276" s="8"/>
    </row>
    <row r="277" customFormat="1" spans="1:16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7"/>
      <c r="L277" s="8"/>
      <c r="N277" s="8"/>
      <c r="P277" s="8"/>
    </row>
    <row r="278" customFormat="1" spans="1:16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7"/>
      <c r="L278" s="8"/>
      <c r="N278" s="8"/>
      <c r="P278" s="8"/>
    </row>
    <row r="279" customFormat="1" spans="1:16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7"/>
      <c r="L279" s="8"/>
      <c r="N279" s="8"/>
      <c r="P279" s="8"/>
    </row>
    <row r="280" customFormat="1" spans="1:16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7"/>
      <c r="L280" s="8"/>
      <c r="N280" s="8"/>
      <c r="P280" s="8"/>
    </row>
    <row r="281" customFormat="1" spans="1:16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7"/>
      <c r="L281" s="8"/>
      <c r="N281" s="8"/>
      <c r="P281" s="8"/>
    </row>
    <row r="282" customFormat="1" spans="1:16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7"/>
      <c r="L282" s="8"/>
      <c r="N282" s="8"/>
      <c r="P282" s="8"/>
    </row>
    <row r="283" customFormat="1" spans="1:16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7"/>
      <c r="L283" s="8"/>
      <c r="N283" s="8"/>
      <c r="P283" s="8"/>
    </row>
    <row r="284" customFormat="1" spans="1:16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7"/>
      <c r="L284" s="8"/>
      <c r="N284" s="8"/>
      <c r="P284" s="8"/>
    </row>
    <row r="285" customFormat="1" spans="1:16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7"/>
      <c r="L285" s="8"/>
      <c r="N285" s="8"/>
      <c r="P285" s="8"/>
    </row>
    <row r="286" customFormat="1" spans="1:16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7"/>
      <c r="L286" s="8"/>
      <c r="N286" s="8"/>
      <c r="P286" s="8"/>
    </row>
    <row r="287" customFormat="1" spans="1:16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7"/>
      <c r="L287" s="8"/>
      <c r="N287" s="8"/>
      <c r="P287" s="8"/>
    </row>
    <row r="288" customFormat="1" spans="1:16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7"/>
      <c r="L288" s="8"/>
      <c r="N288" s="8"/>
      <c r="P288" s="8"/>
    </row>
    <row r="289" customFormat="1" spans="1:16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7"/>
      <c r="L289" s="8"/>
      <c r="N289" s="8"/>
      <c r="P289" s="8"/>
    </row>
    <row r="290" customFormat="1" spans="1:16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7"/>
      <c r="L290" s="8"/>
      <c r="N290" s="8"/>
      <c r="P290" s="8"/>
    </row>
    <row r="291" customFormat="1" spans="1:16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7"/>
      <c r="L291" s="8"/>
      <c r="N291" s="8"/>
      <c r="P291" s="8"/>
    </row>
    <row r="292" customFormat="1" spans="1:16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7"/>
      <c r="L292" s="8"/>
      <c r="N292" s="8"/>
      <c r="P292" s="8"/>
    </row>
    <row r="293" customFormat="1" spans="1:16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7"/>
      <c r="L293" s="8"/>
      <c r="N293" s="8"/>
      <c r="P293" s="8"/>
    </row>
    <row r="294" customFormat="1" spans="1:16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7"/>
      <c r="L294" s="8"/>
      <c r="N294" s="8"/>
      <c r="P294" s="8"/>
    </row>
    <row r="295" customFormat="1" spans="1:16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7"/>
      <c r="L295" s="8"/>
      <c r="N295" s="8"/>
      <c r="P295" s="8"/>
    </row>
    <row r="296" customFormat="1" spans="1:16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7"/>
      <c r="L296" s="8"/>
      <c r="N296" s="8"/>
      <c r="P296" s="8"/>
    </row>
    <row r="297" customFormat="1" spans="1:16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7"/>
      <c r="L297" s="8"/>
      <c r="N297" s="8"/>
      <c r="P297" s="8"/>
    </row>
    <row r="298" customFormat="1" spans="1:16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7"/>
      <c r="L298" s="8"/>
      <c r="N298" s="8"/>
      <c r="P298" s="8"/>
    </row>
    <row r="299" customFormat="1" spans="1:16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7"/>
      <c r="L299" s="8"/>
      <c r="N299" s="8"/>
      <c r="P299" s="8"/>
    </row>
    <row r="300" customFormat="1" spans="1:16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7"/>
      <c r="L300" s="8"/>
      <c r="N300" s="8"/>
      <c r="P300" s="8"/>
    </row>
    <row r="301" customFormat="1" spans="1:16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7"/>
      <c r="L301" s="8"/>
      <c r="N301" s="8"/>
      <c r="P301" s="8"/>
    </row>
    <row r="302" customFormat="1" spans="1:16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7"/>
      <c r="L302" s="8"/>
      <c r="N302" s="8"/>
      <c r="P302" s="8"/>
    </row>
    <row r="303" customFormat="1" spans="1:16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7"/>
      <c r="L303" s="8"/>
      <c r="N303" s="8"/>
      <c r="P303" s="8"/>
    </row>
    <row r="304" customFormat="1" spans="1:16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7"/>
      <c r="L304" s="8"/>
      <c r="N304" s="8"/>
      <c r="P304" s="8"/>
    </row>
    <row r="305" customFormat="1" spans="1:16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7"/>
      <c r="L305" s="8"/>
      <c r="N305" s="8"/>
      <c r="P305" s="8"/>
    </row>
    <row r="306" customFormat="1" spans="1:16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7"/>
      <c r="L306" s="8"/>
      <c r="N306" s="8"/>
      <c r="P306" s="8"/>
    </row>
    <row r="307" customFormat="1" spans="1:16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7"/>
      <c r="L307" s="8"/>
      <c r="N307" s="8"/>
      <c r="P307" s="8"/>
    </row>
    <row r="308" customFormat="1" spans="1:16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7"/>
      <c r="L308" s="8"/>
      <c r="N308" s="8"/>
      <c r="P308" s="8"/>
    </row>
    <row r="309" customFormat="1" spans="1:16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7"/>
      <c r="L309" s="8"/>
      <c r="N309" s="8"/>
      <c r="P309" s="8"/>
    </row>
    <row r="310" customFormat="1" spans="1:16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7"/>
      <c r="L310" s="8"/>
      <c r="N310" s="8"/>
      <c r="P310" s="8"/>
    </row>
    <row r="311" customFormat="1" spans="1:16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7"/>
      <c r="L311" s="8"/>
      <c r="N311" s="8"/>
      <c r="P311" s="8"/>
    </row>
    <row r="312" customFormat="1" spans="1:16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7"/>
      <c r="L312" s="8"/>
      <c r="N312" s="8"/>
      <c r="P312" s="8"/>
    </row>
    <row r="313" customFormat="1" spans="1:16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7"/>
      <c r="L313" s="8"/>
      <c r="N313" s="8"/>
      <c r="P313" s="8"/>
    </row>
    <row r="314" customFormat="1" spans="1:16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7"/>
      <c r="L314" s="8"/>
      <c r="N314" s="8"/>
      <c r="P314" s="8"/>
    </row>
    <row r="315" customFormat="1" spans="1:16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7"/>
      <c r="L315" s="8"/>
      <c r="N315" s="8"/>
      <c r="P315" s="8"/>
    </row>
    <row r="316" customFormat="1" spans="1:16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7"/>
      <c r="L316" s="8"/>
      <c r="N316" s="8"/>
      <c r="P316" s="8"/>
    </row>
    <row r="317" customFormat="1" spans="1:16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7"/>
      <c r="L317" s="8"/>
      <c r="N317" s="8"/>
      <c r="P317" s="8"/>
    </row>
    <row r="318" customFormat="1" spans="1:16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7"/>
      <c r="L318" s="8"/>
      <c r="N318" s="8"/>
      <c r="P318" s="8"/>
    </row>
    <row r="319" customFormat="1" spans="1:16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7"/>
      <c r="L319" s="8"/>
      <c r="N319" s="8"/>
      <c r="P319" s="8"/>
    </row>
    <row r="320" customFormat="1" spans="1:16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7"/>
      <c r="L320" s="8"/>
      <c r="N320" s="8"/>
      <c r="P320" s="8"/>
    </row>
    <row r="321" customFormat="1" spans="1:16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7"/>
      <c r="L321" s="8"/>
      <c r="N321" s="8"/>
      <c r="P321" s="8"/>
    </row>
    <row r="322" customFormat="1" spans="1:16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7"/>
      <c r="L322" s="8"/>
      <c r="N322" s="8"/>
      <c r="P322" s="8"/>
    </row>
    <row r="323" customFormat="1" spans="1:16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7"/>
      <c r="L323" s="8"/>
      <c r="N323" s="8"/>
      <c r="P323" s="8"/>
    </row>
    <row r="324" customFormat="1" spans="1:16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7"/>
      <c r="L324" s="8"/>
      <c r="N324" s="8"/>
      <c r="P324" s="8"/>
    </row>
    <row r="325" customFormat="1" spans="1:16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7"/>
      <c r="L325" s="8"/>
      <c r="N325" s="8"/>
      <c r="P325" s="8"/>
    </row>
    <row r="326" customFormat="1" spans="1:16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7"/>
      <c r="L326" s="8"/>
      <c r="N326" s="8"/>
      <c r="P326" s="8"/>
    </row>
    <row r="327" customFormat="1" spans="1:16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7"/>
      <c r="L327" s="8"/>
      <c r="N327" s="8"/>
      <c r="P327" s="8"/>
    </row>
    <row r="328" customFormat="1" spans="1:16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7"/>
      <c r="L328" s="8"/>
      <c r="N328" s="8"/>
      <c r="P328" s="8"/>
    </row>
    <row r="329" customFormat="1" spans="1:16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7"/>
      <c r="L329" s="8"/>
      <c r="N329" s="8"/>
      <c r="P329" s="8"/>
    </row>
    <row r="330" customFormat="1" spans="1:16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7"/>
      <c r="L330" s="8"/>
      <c r="N330" s="8"/>
      <c r="P330" s="8"/>
    </row>
    <row r="331" customFormat="1" spans="1:16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7"/>
      <c r="L331" s="8"/>
      <c r="N331" s="8"/>
      <c r="P331" s="8"/>
    </row>
    <row r="332" customFormat="1" spans="1:16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7"/>
      <c r="L332" s="8"/>
      <c r="N332" s="8"/>
      <c r="P332" s="8"/>
    </row>
    <row r="333" customFormat="1" spans="1:16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7"/>
      <c r="L333" s="8"/>
      <c r="N333" s="8"/>
      <c r="P333" s="8"/>
    </row>
    <row r="334" customFormat="1" spans="1:16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7"/>
      <c r="L334" s="8"/>
      <c r="N334" s="8"/>
      <c r="P334" s="8"/>
    </row>
    <row r="335" customFormat="1" spans="1:16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7"/>
      <c r="L335" s="8"/>
      <c r="N335" s="8"/>
      <c r="P335" s="8"/>
    </row>
    <row r="336" customFormat="1" spans="1:16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7"/>
      <c r="L336" s="8"/>
      <c r="N336" s="8"/>
      <c r="P336" s="8"/>
    </row>
    <row r="337" customFormat="1" spans="1:16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7"/>
      <c r="L337" s="8"/>
      <c r="N337" s="8"/>
      <c r="P337" s="8"/>
    </row>
    <row r="338" customFormat="1" spans="1:16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7"/>
      <c r="L338" s="8"/>
      <c r="N338" s="8"/>
      <c r="P338" s="8"/>
    </row>
    <row r="339" customFormat="1" spans="1:16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7"/>
      <c r="L339" s="8"/>
      <c r="N339" s="8"/>
      <c r="P339" s="8"/>
    </row>
    <row r="340" customFormat="1" spans="1:16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7"/>
      <c r="L340" s="8"/>
      <c r="N340" s="8"/>
      <c r="P340" s="8"/>
    </row>
    <row r="341" customFormat="1" spans="1:16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7"/>
      <c r="L341" s="8"/>
      <c r="N341" s="8"/>
      <c r="P341" s="8"/>
    </row>
    <row r="342" customFormat="1" spans="1:16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7"/>
      <c r="L342" s="8"/>
      <c r="N342" s="8"/>
      <c r="P342" s="8"/>
    </row>
    <row r="343" customFormat="1" spans="1:16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7"/>
      <c r="L343" s="8"/>
      <c r="N343" s="8"/>
      <c r="P343" s="8"/>
    </row>
    <row r="344" customFormat="1" spans="1:16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7"/>
      <c r="L344" s="8"/>
      <c r="N344" s="8"/>
      <c r="P344" s="8"/>
    </row>
    <row r="345" customFormat="1" spans="1:16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7"/>
      <c r="L345" s="8"/>
      <c r="N345" s="8"/>
      <c r="P345" s="8"/>
    </row>
    <row r="346" customFormat="1" spans="1:16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7"/>
      <c r="L346" s="8"/>
      <c r="N346" s="8"/>
      <c r="P346" s="8"/>
    </row>
    <row r="347" customFormat="1" spans="1:16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7"/>
      <c r="L347" s="8"/>
      <c r="N347" s="8"/>
      <c r="P347" s="8"/>
    </row>
    <row r="348" customFormat="1" spans="1:16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7"/>
      <c r="L348" s="8"/>
      <c r="N348" s="8"/>
      <c r="P348" s="8"/>
    </row>
    <row r="349" customFormat="1" spans="1:16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7"/>
      <c r="L349" s="8"/>
      <c r="N349" s="8"/>
      <c r="P349" s="8"/>
    </row>
    <row r="350" customFormat="1" spans="1:16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7"/>
      <c r="L350" s="8"/>
      <c r="N350" s="8"/>
      <c r="P350" s="8"/>
    </row>
    <row r="351" customFormat="1" spans="1:16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7"/>
      <c r="L351" s="8"/>
      <c r="N351" s="8"/>
      <c r="P351" s="8"/>
    </row>
    <row r="352" customFormat="1" spans="1:16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7"/>
      <c r="L352" s="8"/>
      <c r="N352" s="8"/>
      <c r="P352" s="8"/>
    </row>
    <row r="353" customFormat="1" spans="1:16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7"/>
      <c r="L353" s="8"/>
      <c r="N353" s="8"/>
      <c r="P353" s="8"/>
    </row>
    <row r="354" customFormat="1" spans="1:16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7"/>
      <c r="L354" s="8"/>
      <c r="N354" s="8"/>
      <c r="P354" s="8"/>
    </row>
    <row r="355" customFormat="1" spans="1:16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7"/>
      <c r="L355" s="8"/>
      <c r="N355" s="8"/>
      <c r="P355" s="8"/>
    </row>
    <row r="356" customFormat="1" spans="1:16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7"/>
      <c r="L356" s="8"/>
      <c r="N356" s="8"/>
      <c r="P356" s="8"/>
    </row>
    <row r="357" customFormat="1" spans="1:16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7"/>
      <c r="L357" s="8"/>
      <c r="N357" s="8"/>
      <c r="P357" s="8"/>
    </row>
    <row r="358" customFormat="1" spans="1:16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7"/>
      <c r="L358" s="8"/>
      <c r="N358" s="8"/>
      <c r="P358" s="8"/>
    </row>
    <row r="359" customFormat="1" spans="1:16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7"/>
      <c r="L359" s="8"/>
      <c r="N359" s="8"/>
      <c r="P359" s="8"/>
    </row>
    <row r="360" customFormat="1" spans="1:16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7"/>
      <c r="L360" s="8"/>
      <c r="N360" s="8"/>
      <c r="P360" s="8"/>
    </row>
    <row r="361" customFormat="1" spans="1:16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7"/>
      <c r="L361" s="8"/>
      <c r="N361" s="8"/>
      <c r="P361" s="8"/>
    </row>
    <row r="362" customFormat="1" spans="1:16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7"/>
      <c r="L362" s="8"/>
      <c r="N362" s="8"/>
      <c r="P362" s="8"/>
    </row>
    <row r="363" customFormat="1" spans="1:16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7"/>
      <c r="L363" s="8"/>
      <c r="N363" s="8"/>
      <c r="P363" s="8"/>
    </row>
    <row r="364" customFormat="1" spans="1:16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7"/>
      <c r="L364" s="8"/>
      <c r="N364" s="8"/>
      <c r="P364" s="8"/>
    </row>
    <row r="365" customFormat="1" spans="1:16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7"/>
      <c r="L365" s="8"/>
      <c r="N365" s="8"/>
      <c r="P365" s="8"/>
    </row>
    <row r="366" customFormat="1" spans="1:16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7"/>
      <c r="L366" s="8"/>
      <c r="N366" s="8"/>
      <c r="P366" s="8"/>
    </row>
    <row r="367" customFormat="1" spans="1:16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7"/>
      <c r="L367" s="8"/>
      <c r="N367" s="8"/>
      <c r="P367" s="8"/>
    </row>
    <row r="368" customFormat="1" spans="1:16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7"/>
      <c r="L368" s="8"/>
      <c r="N368" s="8"/>
      <c r="P368" s="8"/>
    </row>
    <row r="369" customFormat="1" spans="1:16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7"/>
      <c r="L369" s="8"/>
      <c r="N369" s="8"/>
      <c r="P369" s="8"/>
    </row>
    <row r="370" customFormat="1" spans="1:16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7"/>
      <c r="L370" s="8"/>
      <c r="N370" s="8"/>
      <c r="P370" s="8"/>
    </row>
    <row r="371" customFormat="1" spans="1:16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7"/>
      <c r="L371" s="8"/>
      <c r="N371" s="8"/>
      <c r="P371" s="8"/>
    </row>
    <row r="372" customFormat="1" spans="1:16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7"/>
      <c r="L372" s="8"/>
      <c r="N372" s="8"/>
      <c r="P372" s="8"/>
    </row>
    <row r="373" customFormat="1" spans="1:16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7"/>
      <c r="L373" s="8"/>
      <c r="N373" s="8"/>
      <c r="P373" s="8"/>
    </row>
    <row r="374" customFormat="1" spans="1:16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7"/>
      <c r="L374" s="8"/>
      <c r="N374" s="8"/>
      <c r="P374" s="8"/>
    </row>
    <row r="375" customFormat="1" spans="1:16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7"/>
      <c r="L375" s="8"/>
      <c r="N375" s="8"/>
      <c r="P375" s="8"/>
    </row>
    <row r="376" customFormat="1" spans="1:16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7"/>
      <c r="L376" s="8"/>
      <c r="N376" s="8"/>
      <c r="P376" s="8"/>
    </row>
    <row r="377" customFormat="1" spans="1:16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7"/>
      <c r="L377" s="8"/>
      <c r="N377" s="8"/>
      <c r="P377" s="8"/>
    </row>
    <row r="378" customFormat="1" spans="1:16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7"/>
      <c r="L378" s="8"/>
      <c r="N378" s="8"/>
      <c r="P378" s="8"/>
    </row>
    <row r="379" customFormat="1" spans="1:16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7"/>
      <c r="L379" s="8"/>
      <c r="N379" s="8"/>
      <c r="P379" s="8"/>
    </row>
    <row r="380" customFormat="1" spans="1:16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7"/>
      <c r="L380" s="8"/>
      <c r="N380" s="8"/>
      <c r="P380" s="8"/>
    </row>
    <row r="381" customFormat="1" spans="1:16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7"/>
      <c r="L381" s="8"/>
      <c r="N381" s="8"/>
      <c r="P381" s="8"/>
    </row>
    <row r="382" customFormat="1" spans="1:16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7"/>
      <c r="L382" s="8"/>
      <c r="N382" s="8"/>
      <c r="P382" s="8"/>
    </row>
    <row r="383" customFormat="1" spans="1:16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7"/>
      <c r="L383" s="8"/>
      <c r="N383" s="8"/>
      <c r="P383" s="8"/>
    </row>
    <row r="384" customFormat="1" spans="1:16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7"/>
      <c r="L384" s="8"/>
      <c r="N384" s="8"/>
      <c r="P384" s="8"/>
    </row>
    <row r="385" customFormat="1" spans="1:16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7"/>
      <c r="L385" s="8"/>
      <c r="N385" s="8"/>
      <c r="P385" s="8"/>
    </row>
    <row r="386" customFormat="1" spans="1:16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7"/>
      <c r="L386" s="8"/>
      <c r="N386" s="8"/>
      <c r="P386" s="8"/>
    </row>
    <row r="387" customFormat="1" spans="1:16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7"/>
      <c r="L387" s="8"/>
      <c r="N387" s="8"/>
      <c r="P387" s="8"/>
    </row>
    <row r="388" customFormat="1" spans="1:16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7"/>
      <c r="L388" s="8"/>
      <c r="N388" s="8"/>
      <c r="P388" s="8"/>
    </row>
    <row r="389" customFormat="1" spans="1:16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7"/>
      <c r="L389" s="8"/>
      <c r="N389" s="8"/>
      <c r="P389" s="8"/>
    </row>
    <row r="390" customFormat="1" spans="1:16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7"/>
      <c r="L390" s="8"/>
      <c r="N390" s="8"/>
      <c r="P390" s="8"/>
    </row>
    <row r="391" customFormat="1" spans="1:16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7"/>
      <c r="L391" s="8"/>
      <c r="N391" s="8"/>
      <c r="P391" s="8"/>
    </row>
    <row r="392" customFormat="1" spans="1:16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7"/>
      <c r="L392" s="8"/>
      <c r="N392" s="8"/>
      <c r="P392" s="8"/>
    </row>
    <row r="393" customFormat="1" spans="1:16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7"/>
      <c r="L393" s="8"/>
      <c r="N393" s="8"/>
      <c r="P393" s="8"/>
    </row>
    <row r="394" customFormat="1" spans="1:16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7"/>
      <c r="L394" s="8"/>
      <c r="N394" s="8"/>
      <c r="P394" s="8"/>
    </row>
    <row r="395" customFormat="1" spans="1:16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7"/>
      <c r="L395" s="8"/>
      <c r="N395" s="8"/>
      <c r="P395" s="8"/>
    </row>
    <row r="396" customFormat="1" spans="1:16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7"/>
      <c r="L396" s="8"/>
      <c r="N396" s="8"/>
      <c r="P396" s="8"/>
    </row>
    <row r="397" customFormat="1" spans="1:16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7"/>
      <c r="L397" s="8"/>
      <c r="N397" s="8"/>
      <c r="P397" s="8"/>
    </row>
    <row r="398" customFormat="1" spans="1:16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7"/>
      <c r="L398" s="8"/>
      <c r="N398" s="8"/>
      <c r="P398" s="8"/>
    </row>
    <row r="399" customFormat="1" spans="1:16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7"/>
      <c r="L399" s="8"/>
      <c r="N399" s="8"/>
      <c r="P399" s="8"/>
    </row>
    <row r="400" customFormat="1" spans="1:16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7"/>
      <c r="L400" s="8"/>
      <c r="N400" s="8"/>
      <c r="P400" s="8"/>
    </row>
    <row r="401" customFormat="1" spans="1:16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7"/>
      <c r="L401" s="8"/>
      <c r="N401" s="8"/>
      <c r="P401" s="8"/>
    </row>
    <row r="402" customFormat="1" spans="1:16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7"/>
      <c r="L402" s="8"/>
      <c r="N402" s="8"/>
      <c r="P402" s="8"/>
    </row>
    <row r="403" customFormat="1" spans="1:16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7"/>
      <c r="L403" s="8"/>
      <c r="N403" s="8"/>
      <c r="P403" s="8"/>
    </row>
    <row r="404" customFormat="1" spans="1:16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7"/>
      <c r="L404" s="8"/>
      <c r="N404" s="8"/>
      <c r="P404" s="8"/>
    </row>
    <row r="405" customFormat="1" spans="1:16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7"/>
      <c r="L405" s="8"/>
      <c r="N405" s="8"/>
      <c r="P405" s="8"/>
    </row>
    <row r="406" customFormat="1" spans="1:16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7"/>
      <c r="L406" s="8"/>
      <c r="N406" s="8"/>
      <c r="P406" s="8"/>
    </row>
    <row r="407" customFormat="1" spans="1:16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7"/>
      <c r="L407" s="8"/>
      <c r="N407" s="8"/>
      <c r="P407" s="8"/>
    </row>
    <row r="408" customFormat="1" spans="1:16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7"/>
      <c r="L408" s="8"/>
      <c r="N408" s="8"/>
      <c r="P408" s="8"/>
    </row>
    <row r="409" customFormat="1" spans="1:16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7"/>
      <c r="L409" s="8"/>
      <c r="N409" s="8"/>
      <c r="P409" s="8"/>
    </row>
    <row r="410" customFormat="1" spans="1:16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7"/>
      <c r="L410" s="8"/>
      <c r="N410" s="8"/>
      <c r="P410" s="8"/>
    </row>
    <row r="411" customFormat="1" spans="1:16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7"/>
      <c r="L411" s="8"/>
      <c r="N411" s="8"/>
      <c r="P411" s="8"/>
    </row>
    <row r="412" customFormat="1" spans="1:16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7"/>
      <c r="L412" s="8"/>
      <c r="N412" s="8"/>
      <c r="P412" s="8"/>
    </row>
    <row r="413" customFormat="1" spans="1:16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7"/>
      <c r="L413" s="8"/>
      <c r="N413" s="8"/>
      <c r="P413" s="8"/>
    </row>
    <row r="414" customFormat="1" spans="1:16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7"/>
      <c r="L414" s="8"/>
      <c r="N414" s="8"/>
      <c r="P414" s="8"/>
    </row>
    <row r="415" customFormat="1" spans="1:16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7"/>
      <c r="L415" s="8"/>
      <c r="N415" s="8"/>
      <c r="P415" s="8"/>
    </row>
    <row r="416" customFormat="1" spans="1:16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7"/>
      <c r="L416" s="8"/>
      <c r="N416" s="8"/>
      <c r="P416" s="8"/>
    </row>
    <row r="417" customFormat="1" spans="1:16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7"/>
      <c r="L417" s="8"/>
      <c r="N417" s="8"/>
      <c r="P417" s="8"/>
    </row>
    <row r="418" customFormat="1" spans="1:16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7"/>
      <c r="L418" s="8"/>
      <c r="N418" s="8"/>
      <c r="P418" s="8"/>
    </row>
    <row r="419" customFormat="1" spans="1:16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7"/>
      <c r="L419" s="8"/>
      <c r="N419" s="8"/>
      <c r="P419" s="8"/>
    </row>
    <row r="420" customFormat="1" spans="1:16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7"/>
      <c r="L420" s="8"/>
      <c r="N420" s="8"/>
      <c r="P420" s="8"/>
    </row>
    <row r="421" customFormat="1" spans="1:16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7"/>
      <c r="L421" s="8"/>
      <c r="N421" s="8"/>
      <c r="P421" s="8"/>
    </row>
    <row r="422" customFormat="1" spans="1:16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7"/>
      <c r="L422" s="8"/>
      <c r="N422" s="8"/>
      <c r="P422" s="8"/>
    </row>
    <row r="423" customFormat="1" spans="1:16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7"/>
      <c r="L423" s="8"/>
      <c r="N423" s="8"/>
      <c r="P423" s="8"/>
    </row>
    <row r="424" customFormat="1" spans="1:16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7"/>
      <c r="L424" s="8"/>
      <c r="N424" s="8"/>
      <c r="P424" s="8"/>
    </row>
    <row r="425" customFormat="1" spans="1:16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7"/>
      <c r="L425" s="8"/>
      <c r="N425" s="8"/>
      <c r="P425" s="8"/>
    </row>
    <row r="426" customFormat="1" spans="1:16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7"/>
      <c r="L426" s="8"/>
      <c r="N426" s="8"/>
      <c r="P426" s="8"/>
    </row>
    <row r="427" customFormat="1" spans="1:16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7"/>
      <c r="L427" s="8"/>
      <c r="N427" s="8"/>
      <c r="P427" s="8"/>
    </row>
    <row r="428" customFormat="1" spans="1:16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7"/>
      <c r="L428" s="8"/>
      <c r="N428" s="8"/>
      <c r="P428" s="8"/>
    </row>
    <row r="429" customFormat="1" spans="1:16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7"/>
      <c r="L429" s="8"/>
      <c r="N429" s="8"/>
      <c r="P429" s="8"/>
    </row>
    <row r="430" customFormat="1" spans="1:16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7"/>
      <c r="L430" s="8"/>
      <c r="N430" s="8"/>
      <c r="P430" s="8"/>
    </row>
    <row r="431" customFormat="1" spans="1:16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7"/>
      <c r="L431" s="8"/>
      <c r="N431" s="8"/>
      <c r="P431" s="8"/>
    </row>
    <row r="432" customFormat="1" spans="1:16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7"/>
      <c r="L432" s="8"/>
      <c r="N432" s="8"/>
      <c r="P432" s="8"/>
    </row>
    <row r="433" customFormat="1" spans="1:16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7"/>
      <c r="L433" s="8"/>
      <c r="N433" s="8"/>
      <c r="P433" s="8"/>
    </row>
    <row r="434" customFormat="1" spans="1:16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7"/>
      <c r="L434" s="8"/>
      <c r="N434" s="8"/>
      <c r="P434" s="8"/>
    </row>
    <row r="435" customFormat="1" spans="1:16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7"/>
      <c r="L435" s="8"/>
      <c r="N435" s="8"/>
      <c r="P435" s="8"/>
    </row>
    <row r="436" customFormat="1" spans="1:16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7"/>
      <c r="L436" s="8"/>
      <c r="N436" s="8"/>
      <c r="P436" s="8"/>
    </row>
    <row r="437" customFormat="1" spans="1:16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7"/>
      <c r="L437" s="8"/>
      <c r="N437" s="8"/>
      <c r="P437" s="8"/>
    </row>
    <row r="438" customFormat="1" spans="1:16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7"/>
      <c r="L438" s="8"/>
      <c r="N438" s="8"/>
      <c r="P438" s="8"/>
    </row>
    <row r="439" customFormat="1" spans="1:16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7"/>
      <c r="L439" s="8"/>
      <c r="N439" s="8"/>
      <c r="P439" s="8"/>
    </row>
    <row r="440" customFormat="1" spans="1:16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7"/>
      <c r="L440" s="8"/>
      <c r="N440" s="8"/>
      <c r="P440" s="8"/>
    </row>
    <row r="441" customFormat="1" spans="1:16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7"/>
      <c r="L441" s="8"/>
      <c r="N441" s="8"/>
      <c r="P441" s="8"/>
    </row>
    <row r="442" customFormat="1" spans="1:16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7"/>
      <c r="L442" s="8"/>
      <c r="N442" s="8"/>
      <c r="P442" s="8"/>
    </row>
    <row r="443" customFormat="1" spans="1:16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7"/>
      <c r="L443" s="8"/>
      <c r="N443" s="8"/>
      <c r="P443" s="8"/>
    </row>
    <row r="444" customFormat="1" spans="1:16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7"/>
      <c r="L444" s="8"/>
      <c r="N444" s="8"/>
      <c r="P444" s="8"/>
    </row>
    <row r="445" customFormat="1" spans="1:16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7"/>
      <c r="L445" s="8"/>
      <c r="N445" s="8"/>
      <c r="P445" s="8"/>
    </row>
    <row r="446" customFormat="1" spans="1:16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7"/>
      <c r="L446" s="8"/>
      <c r="N446" s="8"/>
      <c r="P446" s="8"/>
    </row>
    <row r="447" customFormat="1" spans="1:16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7"/>
      <c r="L447" s="8"/>
      <c r="N447" s="8"/>
      <c r="P447" s="8"/>
    </row>
    <row r="448" customFormat="1" spans="1:16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7"/>
      <c r="L448" s="8"/>
      <c r="N448" s="8"/>
      <c r="P448" s="8"/>
    </row>
    <row r="449" customFormat="1" spans="1:16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7"/>
      <c r="L449" s="8"/>
      <c r="N449" s="8"/>
      <c r="P449" s="8"/>
    </row>
    <row r="450" customFormat="1" spans="1:16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7"/>
      <c r="L450" s="8"/>
      <c r="N450" s="8"/>
      <c r="P450" s="8"/>
    </row>
    <row r="451" customFormat="1" spans="1:16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7"/>
      <c r="L451" s="8"/>
      <c r="N451" s="8"/>
      <c r="P451" s="8"/>
    </row>
    <row r="452" customFormat="1" spans="1:16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7"/>
      <c r="L452" s="8"/>
      <c r="N452" s="8"/>
      <c r="P452" s="8"/>
    </row>
    <row r="453" customFormat="1" spans="1:16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7"/>
      <c r="L453" s="8"/>
      <c r="N453" s="8"/>
      <c r="P453" s="8"/>
    </row>
    <row r="454" customFormat="1" spans="1:16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7"/>
      <c r="L454" s="8"/>
      <c r="N454" s="8"/>
      <c r="P454" s="8"/>
    </row>
    <row r="455" customFormat="1" spans="1:16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7"/>
      <c r="L455" s="8"/>
      <c r="N455" s="8"/>
      <c r="P455" s="8"/>
    </row>
    <row r="456" customFormat="1" spans="1:16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7"/>
      <c r="L456" s="8"/>
      <c r="N456" s="8"/>
      <c r="P456" s="8"/>
    </row>
    <row r="457" customFormat="1" spans="1:16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7"/>
      <c r="L457" s="8"/>
      <c r="N457" s="8"/>
      <c r="P457" s="8"/>
    </row>
    <row r="458" customFormat="1" spans="1:16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7"/>
      <c r="L458" s="8"/>
      <c r="N458" s="8"/>
      <c r="P458" s="8"/>
    </row>
    <row r="459" customFormat="1" spans="1:16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7"/>
      <c r="L459" s="8"/>
      <c r="N459" s="8"/>
      <c r="P459" s="8"/>
    </row>
    <row r="460" customFormat="1" spans="1:16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7"/>
      <c r="L460" s="8"/>
      <c r="N460" s="8"/>
      <c r="P460" s="8"/>
    </row>
    <row r="461" customFormat="1" spans="1:16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7"/>
      <c r="L461" s="8"/>
      <c r="N461" s="8"/>
      <c r="P461" s="8"/>
    </row>
    <row r="462" customFormat="1" spans="1:16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7"/>
      <c r="L462" s="8"/>
      <c r="N462" s="8"/>
      <c r="P462" s="8"/>
    </row>
    <row r="463" customFormat="1" spans="1:16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7"/>
      <c r="L463" s="8"/>
      <c r="N463" s="8"/>
      <c r="P463" s="8"/>
    </row>
    <row r="464" customFormat="1" spans="1:16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7"/>
      <c r="L464" s="8"/>
      <c r="N464" s="8"/>
      <c r="P464" s="8"/>
    </row>
    <row r="465" customFormat="1" spans="1:16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7"/>
      <c r="L465" s="8"/>
      <c r="N465" s="8"/>
      <c r="P465" s="8"/>
    </row>
    <row r="466" customFormat="1" spans="1:16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7"/>
      <c r="L466" s="8"/>
      <c r="N466" s="8"/>
      <c r="P466" s="8"/>
    </row>
    <row r="467" customFormat="1" spans="1:16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7"/>
      <c r="L467" s="8"/>
      <c r="N467" s="8"/>
      <c r="P467" s="8"/>
    </row>
    <row r="468" customFormat="1" spans="1:16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7"/>
      <c r="L468" s="8"/>
      <c r="N468" s="8"/>
      <c r="P468" s="8"/>
    </row>
    <row r="469" customFormat="1" spans="1:16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7"/>
      <c r="L469" s="8"/>
      <c r="N469" s="8"/>
      <c r="P469" s="8"/>
    </row>
    <row r="470" customFormat="1" spans="1:16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7"/>
      <c r="L470" s="8"/>
      <c r="N470" s="8"/>
      <c r="P470" s="8"/>
    </row>
    <row r="471" customFormat="1" spans="1:16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7"/>
      <c r="L471" s="8"/>
      <c r="N471" s="8"/>
      <c r="P471" s="8"/>
    </row>
    <row r="472" customFormat="1" spans="1:16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7"/>
      <c r="L472" s="8"/>
      <c r="N472" s="8"/>
      <c r="P472" s="8"/>
    </row>
    <row r="473" customFormat="1" spans="1:16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7"/>
      <c r="L473" s="8"/>
      <c r="N473" s="8"/>
      <c r="P473" s="8"/>
    </row>
    <row r="474" customFormat="1" spans="1:16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7"/>
      <c r="L474" s="8"/>
      <c r="N474" s="8"/>
      <c r="P474" s="8"/>
    </row>
    <row r="475" customFormat="1" spans="1:16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7"/>
      <c r="L475" s="8"/>
      <c r="N475" s="8"/>
      <c r="P475" s="8"/>
    </row>
    <row r="476" customFormat="1" spans="1:16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7"/>
      <c r="L476" s="8"/>
      <c r="N476" s="8"/>
      <c r="P476" s="8"/>
    </row>
    <row r="477" customFormat="1" spans="1:16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7"/>
      <c r="L477" s="8"/>
      <c r="N477" s="8"/>
      <c r="P477" s="8"/>
    </row>
    <row r="478" customFormat="1" spans="1:16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7"/>
      <c r="L478" s="8"/>
      <c r="N478" s="8"/>
      <c r="P478" s="8"/>
    </row>
    <row r="479" customFormat="1" spans="1:16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7"/>
      <c r="L479" s="8"/>
      <c r="N479" s="8"/>
      <c r="P479" s="8"/>
    </row>
    <row r="480" customFormat="1" spans="1:16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7"/>
      <c r="L480" s="8"/>
      <c r="N480" s="8"/>
      <c r="P480" s="8"/>
    </row>
    <row r="481" customFormat="1" spans="1:16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7"/>
      <c r="L481" s="8"/>
      <c r="N481" s="8"/>
      <c r="P481" s="8"/>
    </row>
    <row r="482" customFormat="1" spans="1:16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7"/>
      <c r="L482" s="8"/>
      <c r="N482" s="8"/>
      <c r="P482" s="8"/>
    </row>
    <row r="483" customFormat="1" spans="1:16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7"/>
      <c r="L483" s="8"/>
      <c r="N483" s="8"/>
      <c r="P483" s="8"/>
    </row>
    <row r="484" customFormat="1" spans="1:16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7"/>
      <c r="L484" s="8"/>
      <c r="N484" s="8"/>
      <c r="P484" s="8"/>
    </row>
    <row r="485" customFormat="1" spans="1:16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7"/>
      <c r="L485" s="8"/>
      <c r="N485" s="8"/>
      <c r="P485" s="8"/>
    </row>
    <row r="486" customFormat="1" spans="1:16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7"/>
      <c r="L486" s="8"/>
      <c r="N486" s="8"/>
      <c r="P486" s="8"/>
    </row>
    <row r="487" customFormat="1" spans="1:16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7"/>
      <c r="L487" s="8"/>
      <c r="N487" s="8"/>
      <c r="P487" s="8"/>
    </row>
    <row r="488" customFormat="1" spans="1:16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7"/>
      <c r="L488" s="8"/>
      <c r="N488" s="8"/>
      <c r="P488" s="8"/>
    </row>
    <row r="489" customFormat="1" spans="1:16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7"/>
      <c r="L489" s="8"/>
      <c r="N489" s="8"/>
      <c r="P489" s="8"/>
    </row>
    <row r="490" customFormat="1" spans="1:16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7"/>
      <c r="L490" s="8"/>
      <c r="N490" s="8"/>
      <c r="P490" s="8"/>
    </row>
    <row r="491" customFormat="1" spans="1:16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7"/>
      <c r="L491" s="8"/>
      <c r="N491" s="8"/>
      <c r="P491" s="8"/>
    </row>
    <row r="492" customFormat="1" spans="1:16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7"/>
      <c r="L492" s="8"/>
      <c r="N492" s="8"/>
      <c r="P492" s="8"/>
    </row>
    <row r="493" customFormat="1" spans="1:16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7"/>
      <c r="L493" s="8"/>
      <c r="N493" s="8"/>
      <c r="P493" s="8"/>
    </row>
    <row r="494" customFormat="1" spans="1:16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7"/>
      <c r="L494" s="8"/>
      <c r="N494" s="8"/>
      <c r="P494" s="8"/>
    </row>
    <row r="495" customFormat="1" spans="1:16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7"/>
      <c r="L495" s="8"/>
      <c r="N495" s="8"/>
      <c r="P495" s="8"/>
    </row>
    <row r="496" customFormat="1" spans="1:16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7"/>
      <c r="L496" s="8"/>
      <c r="N496" s="8"/>
      <c r="P496" s="8"/>
    </row>
    <row r="497" customFormat="1" spans="1:16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7"/>
      <c r="L497" s="8"/>
      <c r="N497" s="8"/>
      <c r="P497" s="8"/>
    </row>
    <row r="498" customFormat="1" spans="1:16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7"/>
      <c r="L498" s="8"/>
      <c r="N498" s="8"/>
      <c r="P498" s="8"/>
    </row>
    <row r="499" customFormat="1" spans="1:16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7"/>
      <c r="L499" s="8"/>
      <c r="N499" s="8"/>
      <c r="P499" s="8"/>
    </row>
    <row r="500" customFormat="1" spans="1:16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7"/>
      <c r="L500" s="8"/>
      <c r="N500" s="8"/>
      <c r="P500" s="8"/>
    </row>
    <row r="501" customFormat="1" spans="1:16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7"/>
      <c r="L501" s="8"/>
      <c r="N501" s="8"/>
      <c r="P501" s="8"/>
    </row>
    <row r="502" customFormat="1" spans="1:16">
      <c r="A502" s="6"/>
      <c r="B502" s="6"/>
      <c r="C502" s="6"/>
      <c r="D502" s="6"/>
      <c r="E502" s="6"/>
      <c r="F502" s="6"/>
      <c r="G502" s="6"/>
      <c r="H502" s="6"/>
      <c r="I502" s="6"/>
      <c r="J502" s="7"/>
      <c r="K502" s="7"/>
      <c r="L502" s="8"/>
      <c r="N502" s="8"/>
      <c r="P502" s="8"/>
    </row>
    <row r="503" customFormat="1" spans="1:16">
      <c r="A503" s="6"/>
      <c r="B503" s="6"/>
      <c r="C503" s="6"/>
      <c r="D503" s="6"/>
      <c r="E503" s="6"/>
      <c r="F503" s="6"/>
      <c r="G503" s="6"/>
      <c r="H503" s="6"/>
      <c r="I503" s="6"/>
      <c r="J503" s="7"/>
      <c r="K503" s="7"/>
      <c r="L503" s="8"/>
      <c r="N503" s="8"/>
      <c r="P503" s="8"/>
    </row>
    <row r="504" customFormat="1" spans="1:16">
      <c r="A504" s="6"/>
      <c r="B504" s="6"/>
      <c r="C504" s="6"/>
      <c r="D504" s="6"/>
      <c r="E504" s="6"/>
      <c r="F504" s="6"/>
      <c r="G504" s="6"/>
      <c r="H504" s="6"/>
      <c r="I504" s="6"/>
      <c r="J504" s="7"/>
      <c r="K504" s="7"/>
      <c r="L504" s="8"/>
      <c r="N504" s="8"/>
      <c r="P504" s="8"/>
    </row>
    <row r="505" customFormat="1" spans="1:16">
      <c r="A505" s="6"/>
      <c r="B505" s="6"/>
      <c r="C505" s="6"/>
      <c r="D505" s="6"/>
      <c r="E505" s="6"/>
      <c r="F505" s="6"/>
      <c r="G505" s="6"/>
      <c r="H505" s="6"/>
      <c r="I505" s="6"/>
      <c r="J505" s="7"/>
      <c r="K505" s="7"/>
      <c r="L505" s="8"/>
      <c r="N505" s="8"/>
      <c r="P505" s="8"/>
    </row>
    <row r="506" customFormat="1" spans="1:16">
      <c r="A506" s="6"/>
      <c r="B506" s="6"/>
      <c r="C506" s="6"/>
      <c r="D506" s="6"/>
      <c r="E506" s="6"/>
      <c r="F506" s="6"/>
      <c r="G506" s="6"/>
      <c r="H506" s="6"/>
      <c r="I506" s="6"/>
      <c r="J506" s="7"/>
      <c r="K506" s="7"/>
      <c r="L506" s="8"/>
      <c r="N506" s="8"/>
      <c r="P506" s="8"/>
    </row>
    <row r="507" customFormat="1" spans="1:16">
      <c r="A507" s="6"/>
      <c r="B507" s="6"/>
      <c r="C507" s="6"/>
      <c r="D507" s="6"/>
      <c r="E507" s="6"/>
      <c r="F507" s="6"/>
      <c r="G507" s="6"/>
      <c r="H507" s="6"/>
      <c r="I507" s="6"/>
      <c r="J507" s="7"/>
      <c r="K507" s="7"/>
      <c r="L507" s="8"/>
      <c r="N507" s="8"/>
      <c r="P507" s="8"/>
    </row>
    <row r="508" customFormat="1" spans="1:16">
      <c r="A508" s="6"/>
      <c r="B508" s="6"/>
      <c r="C508" s="6"/>
      <c r="D508" s="6"/>
      <c r="E508" s="6"/>
      <c r="F508" s="6"/>
      <c r="G508" s="6"/>
      <c r="H508" s="6"/>
      <c r="I508" s="6"/>
      <c r="J508" s="7"/>
      <c r="K508" s="7"/>
      <c r="L508" s="8"/>
      <c r="N508" s="8"/>
      <c r="P508" s="8"/>
    </row>
    <row r="509" customFormat="1" spans="1:16">
      <c r="A509" s="6"/>
      <c r="B509" s="6"/>
      <c r="C509" s="6"/>
      <c r="D509" s="6"/>
      <c r="E509" s="6"/>
      <c r="F509" s="6"/>
      <c r="G509" s="6"/>
      <c r="H509" s="6"/>
      <c r="I509" s="6"/>
      <c r="J509" s="7"/>
      <c r="K509" s="7"/>
      <c r="L509" s="8"/>
      <c r="N509" s="8"/>
      <c r="P509" s="8"/>
    </row>
    <row r="510" customFormat="1" spans="1:16">
      <c r="A510" s="6"/>
      <c r="B510" s="6"/>
      <c r="C510" s="6"/>
      <c r="D510" s="6"/>
      <c r="E510" s="6"/>
      <c r="F510" s="6"/>
      <c r="G510" s="6"/>
      <c r="H510" s="6"/>
      <c r="I510" s="6"/>
      <c r="J510" s="7"/>
      <c r="K510" s="7"/>
      <c r="L510" s="8"/>
      <c r="N510" s="8"/>
      <c r="P510" s="8"/>
    </row>
    <row r="511" customFormat="1" spans="1:16">
      <c r="A511" s="6"/>
      <c r="B511" s="6"/>
      <c r="C511" s="6"/>
      <c r="D511" s="6"/>
      <c r="E511" s="6"/>
      <c r="F511" s="6"/>
      <c r="G511" s="6"/>
      <c r="H511" s="6"/>
      <c r="I511" s="6"/>
      <c r="J511" s="7"/>
      <c r="K511" s="7"/>
      <c r="L511" s="8"/>
      <c r="N511" s="8"/>
      <c r="P511" s="8"/>
    </row>
    <row r="512" customFormat="1" spans="1:16">
      <c r="A512" s="6"/>
      <c r="B512" s="6"/>
      <c r="C512" s="6"/>
      <c r="D512" s="6"/>
      <c r="E512" s="6"/>
      <c r="F512" s="6"/>
      <c r="G512" s="6"/>
      <c r="H512" s="6"/>
      <c r="I512" s="6"/>
      <c r="J512" s="7"/>
      <c r="K512" s="7"/>
      <c r="L512" s="8"/>
      <c r="N512" s="8"/>
      <c r="P512" s="8"/>
    </row>
    <row r="513" customFormat="1" spans="1:16">
      <c r="A513" s="6"/>
      <c r="B513" s="6"/>
      <c r="C513" s="6"/>
      <c r="D513" s="6"/>
      <c r="E513" s="6"/>
      <c r="F513" s="6"/>
      <c r="G513" s="6"/>
      <c r="H513" s="6"/>
      <c r="I513" s="6"/>
      <c r="J513" s="7"/>
      <c r="K513" s="7"/>
      <c r="L513" s="8"/>
      <c r="N513" s="8"/>
      <c r="P513" s="8"/>
    </row>
  </sheetData>
  <mergeCells count="245">
    <mergeCell ref="A1:P1"/>
    <mergeCell ref="F3:I3"/>
    <mergeCell ref="F10:H10"/>
    <mergeCell ref="F29:H29"/>
    <mergeCell ref="F89:H89"/>
    <mergeCell ref="F108:G108"/>
    <mergeCell ref="A2:A3"/>
    <mergeCell ref="A4:A118"/>
    <mergeCell ref="B2:B3"/>
    <mergeCell ref="B4:B39"/>
    <mergeCell ref="B41:B74"/>
    <mergeCell ref="B76:B84"/>
    <mergeCell ref="B87:B123"/>
    <mergeCell ref="B124:B127"/>
    <mergeCell ref="C4:C6"/>
    <mergeCell ref="C8:C20"/>
    <mergeCell ref="C22:C25"/>
    <mergeCell ref="C27:C34"/>
    <mergeCell ref="C36:C39"/>
    <mergeCell ref="C41:C54"/>
    <mergeCell ref="C56:C59"/>
    <mergeCell ref="C61:C64"/>
    <mergeCell ref="C66:C74"/>
    <mergeCell ref="C76:C84"/>
    <mergeCell ref="C87:C99"/>
    <mergeCell ref="C101:C113"/>
    <mergeCell ref="C115:C118"/>
    <mergeCell ref="C120:C123"/>
    <mergeCell ref="C124:C127"/>
    <mergeCell ref="D4:D6"/>
    <mergeCell ref="D8:D10"/>
    <mergeCell ref="D12:D15"/>
    <mergeCell ref="D17:D20"/>
    <mergeCell ref="D22:D25"/>
    <mergeCell ref="D27:D29"/>
    <mergeCell ref="D31:D34"/>
    <mergeCell ref="D36:D39"/>
    <mergeCell ref="D41:D44"/>
    <mergeCell ref="D46:D49"/>
    <mergeCell ref="D51:D54"/>
    <mergeCell ref="D56:D59"/>
    <mergeCell ref="D61:D64"/>
    <mergeCell ref="D66:D69"/>
    <mergeCell ref="D71:D74"/>
    <mergeCell ref="D76:D79"/>
    <mergeCell ref="D81:D84"/>
    <mergeCell ref="D87:D89"/>
    <mergeCell ref="D91:D94"/>
    <mergeCell ref="D96:D99"/>
    <mergeCell ref="D101:D104"/>
    <mergeCell ref="D106:D108"/>
    <mergeCell ref="D110:D113"/>
    <mergeCell ref="D115:D118"/>
    <mergeCell ref="D120:D123"/>
    <mergeCell ref="D124:D127"/>
    <mergeCell ref="J2:J3"/>
    <mergeCell ref="J4:J6"/>
    <mergeCell ref="J12:J15"/>
    <mergeCell ref="J17:J20"/>
    <mergeCell ref="J22:J25"/>
    <mergeCell ref="J31:J34"/>
    <mergeCell ref="J36:J39"/>
    <mergeCell ref="J41:J43"/>
    <mergeCell ref="J46:J48"/>
    <mergeCell ref="J51:J54"/>
    <mergeCell ref="J56:J59"/>
    <mergeCell ref="J61:J64"/>
    <mergeCell ref="J66:J69"/>
    <mergeCell ref="J71:J74"/>
    <mergeCell ref="J76:J79"/>
    <mergeCell ref="J81:J84"/>
    <mergeCell ref="J87:J89"/>
    <mergeCell ref="J91:J94"/>
    <mergeCell ref="J96:J99"/>
    <mergeCell ref="J101:J104"/>
    <mergeCell ref="J106:J108"/>
    <mergeCell ref="J110:J113"/>
    <mergeCell ref="J115:J118"/>
    <mergeCell ref="J120:J123"/>
    <mergeCell ref="J124:J127"/>
    <mergeCell ref="K2:K3"/>
    <mergeCell ref="K5:K6"/>
    <mergeCell ref="K13:K15"/>
    <mergeCell ref="K18:K20"/>
    <mergeCell ref="K23:K25"/>
    <mergeCell ref="K32:K34"/>
    <mergeCell ref="K37:K39"/>
    <mergeCell ref="K42:K43"/>
    <mergeCell ref="K47:K48"/>
    <mergeCell ref="K52:K54"/>
    <mergeCell ref="K57:K59"/>
    <mergeCell ref="K62:K64"/>
    <mergeCell ref="K67:K69"/>
    <mergeCell ref="K72:K74"/>
    <mergeCell ref="K77:K79"/>
    <mergeCell ref="K82:K84"/>
    <mergeCell ref="K88:K89"/>
    <mergeCell ref="K92:K94"/>
    <mergeCell ref="K97:K99"/>
    <mergeCell ref="K102:K103"/>
    <mergeCell ref="K107:K108"/>
    <mergeCell ref="K111:K113"/>
    <mergeCell ref="K116:K118"/>
    <mergeCell ref="K121:K123"/>
    <mergeCell ref="K125:K127"/>
    <mergeCell ref="L2:L3"/>
    <mergeCell ref="L4:L6"/>
    <mergeCell ref="L12:L15"/>
    <mergeCell ref="L17:L20"/>
    <mergeCell ref="L22:L25"/>
    <mergeCell ref="L31:L34"/>
    <mergeCell ref="L36:L39"/>
    <mergeCell ref="L41:L43"/>
    <mergeCell ref="L46:L48"/>
    <mergeCell ref="L51:L54"/>
    <mergeCell ref="L56:L59"/>
    <mergeCell ref="L61:L64"/>
    <mergeCell ref="L66:L69"/>
    <mergeCell ref="L71:L74"/>
    <mergeCell ref="L76:L79"/>
    <mergeCell ref="L81:L84"/>
    <mergeCell ref="L87:L89"/>
    <mergeCell ref="L91:L94"/>
    <mergeCell ref="L96:L99"/>
    <mergeCell ref="L101:L103"/>
    <mergeCell ref="L106:L108"/>
    <mergeCell ref="L110:L113"/>
    <mergeCell ref="L115:L118"/>
    <mergeCell ref="L120:L123"/>
    <mergeCell ref="L124:L127"/>
    <mergeCell ref="M2:M3"/>
    <mergeCell ref="M5:M6"/>
    <mergeCell ref="M13:M15"/>
    <mergeCell ref="M18:M20"/>
    <mergeCell ref="M23:M25"/>
    <mergeCell ref="M32:M34"/>
    <mergeCell ref="M37:M39"/>
    <mergeCell ref="M42:M43"/>
    <mergeCell ref="M47:M48"/>
    <mergeCell ref="M52:M54"/>
    <mergeCell ref="M57:M59"/>
    <mergeCell ref="M62:M64"/>
    <mergeCell ref="M67:M69"/>
    <mergeCell ref="M72:M74"/>
    <mergeCell ref="M77:M79"/>
    <mergeCell ref="M82:M84"/>
    <mergeCell ref="M88:M89"/>
    <mergeCell ref="M92:M94"/>
    <mergeCell ref="M97:M99"/>
    <mergeCell ref="M102:M103"/>
    <mergeCell ref="M107:M108"/>
    <mergeCell ref="M111:M113"/>
    <mergeCell ref="M116:M118"/>
    <mergeCell ref="M121:M123"/>
    <mergeCell ref="M125:M127"/>
    <mergeCell ref="N2:N3"/>
    <mergeCell ref="N4:N6"/>
    <mergeCell ref="N12:N15"/>
    <mergeCell ref="N17:N20"/>
    <mergeCell ref="N22:N25"/>
    <mergeCell ref="N31:N34"/>
    <mergeCell ref="N36:N39"/>
    <mergeCell ref="N41:N43"/>
    <mergeCell ref="N46:N48"/>
    <mergeCell ref="N51:N54"/>
    <mergeCell ref="N56:N59"/>
    <mergeCell ref="N61:N64"/>
    <mergeCell ref="N66:N69"/>
    <mergeCell ref="N71:N74"/>
    <mergeCell ref="N76:N79"/>
    <mergeCell ref="N81:N84"/>
    <mergeCell ref="N87:N89"/>
    <mergeCell ref="N91:N94"/>
    <mergeCell ref="N96:N99"/>
    <mergeCell ref="N101:N103"/>
    <mergeCell ref="N106:N108"/>
    <mergeCell ref="N110:N113"/>
    <mergeCell ref="N115:N118"/>
    <mergeCell ref="N120:N123"/>
    <mergeCell ref="N124:N127"/>
    <mergeCell ref="O2:O3"/>
    <mergeCell ref="O5:O6"/>
    <mergeCell ref="O13:O15"/>
    <mergeCell ref="O18:O20"/>
    <mergeCell ref="O23:O25"/>
    <mergeCell ref="O32:O34"/>
    <mergeCell ref="O37:O39"/>
    <mergeCell ref="O42:O43"/>
    <mergeCell ref="O47:O48"/>
    <mergeCell ref="O52:O54"/>
    <mergeCell ref="O57:O59"/>
    <mergeCell ref="O62:O64"/>
    <mergeCell ref="O67:O69"/>
    <mergeCell ref="O72:O74"/>
    <mergeCell ref="O77:O79"/>
    <mergeCell ref="O82:O84"/>
    <mergeCell ref="O88:O89"/>
    <mergeCell ref="O92:O94"/>
    <mergeCell ref="O97:O99"/>
    <mergeCell ref="O102:O103"/>
    <mergeCell ref="O107:O108"/>
    <mergeCell ref="O111:O113"/>
    <mergeCell ref="O116:O118"/>
    <mergeCell ref="O121:O123"/>
    <mergeCell ref="O125:O127"/>
    <mergeCell ref="P2:P3"/>
    <mergeCell ref="P4:P6"/>
    <mergeCell ref="P12:P15"/>
    <mergeCell ref="P17:P20"/>
    <mergeCell ref="P22:P25"/>
    <mergeCell ref="P31:P34"/>
    <mergeCell ref="P36:P39"/>
    <mergeCell ref="P41:P43"/>
    <mergeCell ref="P46:P48"/>
    <mergeCell ref="P51:P54"/>
    <mergeCell ref="P56:P59"/>
    <mergeCell ref="P61:P64"/>
    <mergeCell ref="P66:P69"/>
    <mergeCell ref="P71:P74"/>
    <mergeCell ref="P76:P79"/>
    <mergeCell ref="P81:P84"/>
    <mergeCell ref="P87:P89"/>
    <mergeCell ref="P91:P94"/>
    <mergeCell ref="P96:P99"/>
    <mergeCell ref="P101:P103"/>
    <mergeCell ref="P106:P108"/>
    <mergeCell ref="P110:P113"/>
    <mergeCell ref="P115:P118"/>
    <mergeCell ref="P120:P123"/>
    <mergeCell ref="P124:P127"/>
    <mergeCell ref="Q8:Q34"/>
    <mergeCell ref="Q36:Q39"/>
    <mergeCell ref="Q42:Q43"/>
    <mergeCell ref="Q47:Q48"/>
    <mergeCell ref="Q52:Q54"/>
    <mergeCell ref="Q61:Q64"/>
    <mergeCell ref="Q66:Q69"/>
    <mergeCell ref="Q71:Q74"/>
    <mergeCell ref="R41:R43"/>
    <mergeCell ref="R46:R48"/>
    <mergeCell ref="R51:R54"/>
    <mergeCell ref="S41:S54"/>
    <mergeCell ref="J8:P10"/>
    <mergeCell ref="C2:E3"/>
    <mergeCell ref="J27:P29"/>
  </mergeCells>
  <hyperlinks>
    <hyperlink ref="L4" r:id="rId1" display="https://detail.tmall.com/item.htm?id=796906176537&amp;last_time=1763358043&amp;mi_id=0000tao4H4a6uP1yay8ZRbGpxQSkLdyJLE5bUH1r-KB3BFM&amp;scm=1007.13982.82927.0&amp;spm=tbpc.mytb_footmark.item.goods&amp;upStreamPrice=3080"/>
    <hyperlink ref="L12" r:id="rId1" display="https://detail.tmall.com/item.htm?id=816611195057&amp;mi_id=0000f3hH-j-6a3yld8r8YrYHfrymQxdNmKAPvDmqhs1Ta7o&amp;sku_properties=1627207%3A33361482491&amp;spm=a21xtw.29178619.0.0"/>
    <hyperlink ref="N12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4" r:id="rId3" display="https://detail.tmall.com/item.htm?id=806875245900&amp;last_time=1763090979&amp;mi_id=0000yuRy4X16Z6wS8AxCPS-e7rgHCI5Sg_JpnHCXwxRW4Gk&amp;scm=1007.13982.82927.0&amp;sku_properties=1627207%3A33001478542&amp;spm=tbpc.mytb_footmark.item.goods&amp;upStreamPrice=5190"/>
    <hyperlink ref="L31" r:id="rId1" display="https://detail.tmall.com/item.htm?id=816611195057&amp;mi_id=0000f3hH-j-6a3yld8r8YrYHfrymQxdNmKAPvDmqhs1Ta7o&amp;sku_properties=1627207%3A33361482491&amp;spm=a21xtw.29178619.0.0"/>
    <hyperlink ref="N31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L22" r:id="rId1" display="https://detail.tmall.com/item.htm?id=816611195057&amp;mi_id=0000f3hH-j-6a3yld8r8YrYHfrymQxdNmKAPvDmqhs1Ta7o&amp;sku_properties=1627207%3A33361482491&amp;spm=a21xtw.29178619.0.0"/>
    <hyperlink ref="N22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36" r:id="rId4" display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/>
    <hyperlink ref="L51" r:id="rId5" display="https://detail.tmall.com/item.htm?id=809860749271&amp;last_time=1763091314&amp;mi_id=0000eGQmLuXNEvxXjxjc4RfuQACR-O_W46KkFlcIvbV4pFE&amp;scm=1007.13982.82927.0&amp;spm=tbpc.mytb_footmark.item.goods&amp;upStreamPrice=4840" tooltip="https://detail.tmall.com/item.htm?id=809860749271&amp;last_time=1763091314&amp;mi_id=0000eGQmLuXNEvxXjxjc4RfuQACR-O_W46KkFlcIvbV4pFE&amp;scm=1007.13982.82927.0&amp;spm=tbpc.mytb_footmark.item.goods&amp;upStreamPrice=4840"/>
    <hyperlink ref="P51" r:id="rId6" display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ooltip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"/>
    <hyperlink ref="N51" r:id="rId7" display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/>
    <hyperlink ref="R51" r:id="rId8" display="https://detail.tmall.com/item.htm?id=797393318956&amp;mi_id=0000y1Xe5OfanubmC93Y3jvSi-JJ5Y-P6uAsRPDfkpRSR4Y&amp;spm=a21xtw.29178619.0.0&amp;skuId=5434749856451"/>
    <hyperlink ref="L110" r:id="rId9" display="https://detail.tmall.com/item.htm?ali_refid=a3_430673_1006%3A1687146107%3AH%3AzPVVtyeZHoLUSXBr%2F7ITjQ%3D%3D%3A2548fce522ef77887d06fb5ed19878b8&amp;ali_trackid=282_2548fce522ef77887d06fb5ed19878b8&amp;id=779208410893&amp;loginBonus=1&amp;mi_id=0000o2jfV1mMfSybrTZ2iQ5NDvCOugbN0pVRbFeWhUq_pzs&amp;mm_sceneid=1_0_5453097102_0&amp;priceTId=2150494517673247611881455e100d&amp;skuId=5719878080460&amp;spm=a21n57.sem.item.23&amp;utparam=%7B%22aplus_abtest%22%3A%22533469c26bd17209df34d5fd496a8687%22%7D&amp;xxc=ad_ztc" tooltip="https://detail.tmall.com/item.htm?ali_refid=a3_430673_1006%3A1687146107%3AH%3AzPVVtyeZHoLUSXBr%2F7ITjQ%3D%3D%3A2548fce522ef77887d06fb5ed19878b8&amp;ali_trackid=282_2548fce522ef77887d06fb5ed19878b8&amp;id=779208410893&amp;loginBonus=1&amp;mi_id=0000o2jfV1mMfSybrTZ2iQ5NDvC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8"/>
  <sheetViews>
    <sheetView zoomScale="130" zoomScaleNormal="130" topLeftCell="B1" workbookViewId="0">
      <selection activeCell="N110" sqref="N110:N113"/>
    </sheetView>
  </sheetViews>
  <sheetFormatPr defaultColWidth="8.89166666666667" defaultRowHeight="13.5"/>
  <cols>
    <col min="1" max="1" width="16" style="4" customWidth="1"/>
    <col min="2" max="2" width="10.6333333333333" style="5" customWidth="1"/>
    <col min="3" max="3" width="14.1166666666667" style="5" customWidth="1"/>
    <col min="4" max="5" width="8.89166666666667" style="6" customWidth="1"/>
    <col min="6" max="9" width="11.6666666666667" style="6" customWidth="1"/>
    <col min="10" max="10" width="16.825" style="7" customWidth="1"/>
    <col min="11" max="11" width="13.0083333333333" style="7" customWidth="1"/>
    <col min="12" max="12" width="13.0083333333333" style="8" customWidth="1"/>
    <col min="13" max="13" width="13.0083333333333" customWidth="1"/>
    <col min="14" max="14" width="13.0083333333333" style="8" customWidth="1"/>
    <col min="15" max="15" width="13.0083333333333" customWidth="1"/>
    <col min="16" max="16" width="13.0083333333333" style="8" customWidth="1"/>
    <col min="17" max="18" width="13.0083333333333" customWidth="1"/>
    <col min="19" max="19" width="13.4916666666667" customWidth="1"/>
  </cols>
  <sheetData>
    <row r="1" customFormat="1" ht="36" customHeight="1" spans="1:17">
      <c r="A1" s="9" t="s">
        <v>280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="166" customFormat="1" ht="38" customHeight="1" spans="1:17">
      <c r="A2" s="167" t="s">
        <v>281</v>
      </c>
      <c r="B2" s="168" t="s">
        <v>282</v>
      </c>
      <c r="C2" s="16" t="s">
        <v>283</v>
      </c>
      <c r="D2" s="13"/>
      <c r="E2" s="13"/>
      <c r="F2" s="169" t="s">
        <v>284</v>
      </c>
      <c r="G2" s="169" t="s">
        <v>285</v>
      </c>
      <c r="H2" s="169" t="s">
        <v>286</v>
      </c>
      <c r="I2" s="169" t="s">
        <v>287</v>
      </c>
      <c r="J2" s="12" t="s">
        <v>288</v>
      </c>
      <c r="K2" s="12" t="s">
        <v>289</v>
      </c>
      <c r="L2" s="13" t="s">
        <v>290</v>
      </c>
      <c r="M2" s="13" t="s">
        <v>289</v>
      </c>
      <c r="N2" s="170" t="s">
        <v>290</v>
      </c>
      <c r="O2" s="170" t="s">
        <v>289</v>
      </c>
      <c r="P2" s="170" t="s">
        <v>290</v>
      </c>
    </row>
    <row r="3" s="166" customFormat="1" ht="13" customHeight="1" spans="1:17">
      <c r="A3" s="171"/>
      <c r="B3" s="172"/>
      <c r="C3" s="16"/>
      <c r="D3" s="13"/>
      <c r="E3" s="13"/>
      <c r="F3" s="173" t="s">
        <v>291</v>
      </c>
      <c r="G3" s="173"/>
      <c r="H3" s="173"/>
      <c r="I3" s="173"/>
      <c r="J3" s="12"/>
      <c r="K3" s="12"/>
      <c r="L3" s="13"/>
      <c r="M3" s="13"/>
      <c r="N3" s="174"/>
      <c r="O3" s="174"/>
      <c r="P3" s="174"/>
    </row>
    <row r="4" customFormat="1" ht="64" customHeight="1" spans="1:17">
      <c r="A4" s="17" t="s">
        <v>292</v>
      </c>
      <c r="B4" s="175" t="s">
        <v>293</v>
      </c>
      <c r="C4" s="19" t="s">
        <v>294</v>
      </c>
      <c r="D4" s="20" t="s">
        <v>295</v>
      </c>
      <c r="E4" s="21" t="s">
        <v>140</v>
      </c>
      <c r="F4" s="22"/>
      <c r="G4" s="22"/>
      <c r="H4" s="23"/>
      <c r="I4" s="24"/>
      <c r="J4" s="25" t="s">
        <v>296</v>
      </c>
      <c r="K4" s="26" t="str">
        <f>_xlfn.DISPIMG("ID_5ADF9DBC20D145C2939B7455932ED417",1)</f>
        <v>=DISPIMG("ID_5ADF9DBC20D145C2939B7455932ED417",1)</v>
      </c>
      <c r="L4" s="27" t="s">
        <v>297</v>
      </c>
      <c r="M4" s="21" t="str">
        <f>_xlfn.DISPIMG("ID_3DD3465D01CF44A18F91E7F30C14C9C4",1)</f>
        <v>=DISPIMG("ID_3DD3465D01CF44A18F91E7F30C14C9C4",1)</v>
      </c>
      <c r="N4" s="27" t="s">
        <v>298</v>
      </c>
      <c r="O4" s="21"/>
      <c r="P4" s="27"/>
    </row>
    <row r="5" customFormat="1" ht="20" customHeight="1" spans="1:17">
      <c r="A5" s="17"/>
      <c r="B5" s="176"/>
      <c r="C5" s="28"/>
      <c r="D5" s="29"/>
      <c r="E5" s="21" t="s">
        <v>39</v>
      </c>
      <c r="F5" s="24"/>
      <c r="G5" s="24"/>
      <c r="H5" s="24"/>
      <c r="I5" s="30"/>
      <c r="J5" s="31"/>
      <c r="K5" s="32" t="s">
        <v>299</v>
      </c>
      <c r="L5" s="33"/>
      <c r="M5" s="32" t="s">
        <v>300</v>
      </c>
      <c r="N5" s="33"/>
      <c r="O5" s="32"/>
      <c r="P5" s="33"/>
    </row>
    <row r="6" customFormat="1" ht="20" customHeight="1" spans="1:17">
      <c r="A6" s="17"/>
      <c r="B6" s="176"/>
      <c r="C6" s="28"/>
      <c r="D6" s="29"/>
      <c r="E6" s="21" t="s">
        <v>147</v>
      </c>
      <c r="F6" s="24"/>
      <c r="G6" s="24"/>
      <c r="H6" s="24"/>
      <c r="I6" s="24"/>
      <c r="J6" s="31"/>
      <c r="K6" s="34"/>
      <c r="L6" s="33"/>
      <c r="M6" s="34"/>
      <c r="N6" s="33"/>
      <c r="O6" s="34"/>
      <c r="P6" s="33"/>
    </row>
    <row r="7" s="2" customFormat="1" ht="9" customHeight="1" spans="1:17">
      <c r="A7" s="17"/>
      <c r="B7" s="176"/>
      <c r="C7" s="35"/>
      <c r="D7" s="36"/>
      <c r="E7" s="37"/>
      <c r="F7" s="37"/>
      <c r="G7" s="37"/>
      <c r="H7" s="38"/>
      <c r="I7" s="37"/>
      <c r="J7" s="39"/>
      <c r="K7" s="40"/>
      <c r="L7" s="41"/>
      <c r="M7" s="40"/>
      <c r="N7" s="41"/>
      <c r="O7" s="40"/>
      <c r="P7" s="42"/>
      <c r="Q7" s="43"/>
    </row>
    <row r="8" customFormat="1" ht="64" customHeight="1" spans="1:17">
      <c r="A8" s="17"/>
      <c r="B8" s="176"/>
      <c r="C8" s="19" t="s">
        <v>301</v>
      </c>
      <c r="D8" s="20" t="s">
        <v>302</v>
      </c>
      <c r="E8" s="21" t="s">
        <v>140</v>
      </c>
      <c r="F8" s="44" t="str">
        <f>_xlfn.DISPIMG("ID_FA6E090C009548DE80A2B09AA82C6452",1)</f>
        <v>=DISPIMG("ID_FA6E090C009548DE80A2B09AA82C6452",1)</v>
      </c>
      <c r="G8" s="44" t="str">
        <f>_xlfn.DISPIMG("ID_E100B39D3C26472E81B0CB608C2B5B9E",1)</f>
        <v>=DISPIMG("ID_E100B39D3C26472E81B0CB608C2B5B9E",1)</v>
      </c>
      <c r="H8" t="str">
        <f>_xlfn.DISPIMG("ID_EC5C506399134A4183DC8E6868C87485",1)</f>
        <v>=DISPIMG("ID_EC5C506399134A4183DC8E6868C87485",1)</v>
      </c>
      <c r="I8" s="21" t="str">
        <f>_xlfn.DISPIMG("ID_02B1AA528AAB45F7BBB5C7CC7CDCCB95",1)</f>
        <v>=DISPIMG("ID_02B1AA528AAB45F7BBB5C7CC7CDCCB95",1)</v>
      </c>
      <c r="J8" s="45"/>
      <c r="K8" s="46"/>
      <c r="L8" s="46"/>
      <c r="M8" s="46"/>
      <c r="N8" s="46"/>
      <c r="O8" s="46"/>
      <c r="P8" s="46"/>
      <c r="Q8" s="47" t="s">
        <v>303</v>
      </c>
    </row>
    <row r="9" customFormat="1" ht="20" customHeight="1" spans="1:17">
      <c r="A9" s="17"/>
      <c r="B9" s="176"/>
      <c r="C9" s="28"/>
      <c r="D9" s="29"/>
      <c r="E9" s="21" t="s">
        <v>39</v>
      </c>
      <c r="F9" s="21" t="s">
        <v>90</v>
      </c>
      <c r="G9" s="21" t="s">
        <v>90</v>
      </c>
      <c r="H9" s="21" t="s">
        <v>90</v>
      </c>
      <c r="I9" s="48">
        <v>9825172564</v>
      </c>
      <c r="J9" s="49"/>
      <c r="K9" s="50"/>
      <c r="L9" s="50"/>
      <c r="M9" s="50"/>
      <c r="N9" s="50"/>
      <c r="O9" s="50"/>
      <c r="P9" s="51"/>
      <c r="Q9" s="47"/>
    </row>
    <row r="10" customFormat="1" ht="20" customHeight="1" spans="1:17">
      <c r="A10" s="17"/>
      <c r="B10" s="176"/>
      <c r="C10" s="28"/>
      <c r="D10" s="29"/>
      <c r="E10" s="21" t="s">
        <v>147</v>
      </c>
      <c r="F10" s="177" t="s">
        <v>204</v>
      </c>
      <c r="G10" s="178"/>
      <c r="H10" s="179"/>
      <c r="I10" s="180" t="s">
        <v>183</v>
      </c>
      <c r="J10" s="56"/>
      <c r="K10" s="57"/>
      <c r="L10" s="57"/>
      <c r="M10" s="57"/>
      <c r="N10" s="57"/>
      <c r="O10" s="57"/>
      <c r="P10" s="57"/>
      <c r="Q10" s="47"/>
    </row>
    <row r="11" s="2" customFormat="1" ht="9" customHeight="1" spans="1:17">
      <c r="A11" s="17"/>
      <c r="B11" s="176"/>
      <c r="C11" s="35"/>
      <c r="D11" s="36"/>
      <c r="E11" s="37"/>
      <c r="F11" s="37"/>
      <c r="G11" s="37"/>
      <c r="H11" s="38"/>
      <c r="I11" s="37"/>
      <c r="J11" s="39"/>
      <c r="K11" s="40"/>
      <c r="L11" s="41"/>
      <c r="M11" s="40"/>
      <c r="N11" s="41"/>
      <c r="O11" s="40"/>
      <c r="P11" s="42"/>
      <c r="Q11" s="43"/>
    </row>
    <row r="12" customFormat="1" ht="64" customHeight="1" spans="1:17">
      <c r="A12" s="17"/>
      <c r="B12" s="176"/>
      <c r="C12" s="28"/>
      <c r="D12" s="20" t="s">
        <v>304</v>
      </c>
      <c r="E12" s="21" t="s">
        <v>140</v>
      </c>
      <c r="F12" s="44" t="str">
        <f>_xlfn.DISPIMG("ID_7C322AB96C944C80B1F9B98562FD1DB3",1)</f>
        <v>=DISPIMG("ID_7C322AB96C944C80B1F9B98562FD1DB3",1)</v>
      </c>
      <c r="G12" s="44" t="str">
        <f>_xlfn.DISPIMG("ID_6703E36CE94D495E962FA29B67E59DDA",1)</f>
        <v>=DISPIMG("ID_6703E36CE94D495E962FA29B67E59DDA",1)</v>
      </c>
      <c r="H12" t="str">
        <f>_xlfn.DISPIMG("ID_4C06C57E93CC4048AF39525E4A213E14",1)</f>
        <v>=DISPIMG("ID_4C06C57E93CC4048AF39525E4A213E14",1)</v>
      </c>
      <c r="I12" s="44" t="str">
        <f>_xlfn.DISPIMG("ID_6DD8FB91A03A4E00BB1190DCEE4175B7",1)</f>
        <v>=DISPIMG("ID_6DD8FB91A03A4E00BB1190DCEE4175B7",1)</v>
      </c>
      <c r="J12" s="31" t="s">
        <v>305</v>
      </c>
      <c r="K12" s="58" t="str">
        <f>_xlfn.DISPIMG("ID_24D991CAA2924AA48C3D49CE952050BC",1)</f>
        <v>=DISPIMG("ID_24D991CAA2924AA48C3D49CE952050BC",1)</v>
      </c>
      <c r="L12" s="59" t="s">
        <v>306</v>
      </c>
      <c r="M12" s="58" t="str">
        <f>_xlfn.DISPIMG("ID_8E92609EF82F4844A1E0827CD8F0A2F2",1)</f>
        <v>=DISPIMG("ID_8E92609EF82F4844A1E0827CD8F0A2F2",1)</v>
      </c>
      <c r="N12" s="60" t="s">
        <v>307</v>
      </c>
      <c r="O12" s="58"/>
      <c r="P12" s="61"/>
      <c r="Q12" s="47"/>
    </row>
    <row r="13" customFormat="1" ht="20" customHeight="1" spans="1:17">
      <c r="A13" s="17"/>
      <c r="B13" s="176"/>
      <c r="C13" s="28"/>
      <c r="D13" s="29"/>
      <c r="E13" s="21" t="s">
        <v>39</v>
      </c>
      <c r="F13" s="21" t="s">
        <v>144</v>
      </c>
      <c r="G13" s="21" t="s">
        <v>74</v>
      </c>
      <c r="H13" s="21" t="s">
        <v>142</v>
      </c>
      <c r="I13" s="62" t="s">
        <v>145</v>
      </c>
      <c r="J13" s="31"/>
      <c r="K13" s="63" t="s">
        <v>308</v>
      </c>
      <c r="L13" s="33"/>
      <c r="M13" s="63" t="s">
        <v>309</v>
      </c>
      <c r="N13" s="64"/>
      <c r="O13" s="63"/>
      <c r="P13" s="65"/>
      <c r="Q13" s="47"/>
    </row>
    <row r="14" customFormat="1" ht="20" customHeight="1" spans="1:17">
      <c r="A14" s="17"/>
      <c r="B14" s="176"/>
      <c r="C14" s="28"/>
      <c r="D14" s="29"/>
      <c r="E14" s="21" t="s">
        <v>147</v>
      </c>
      <c r="F14" s="55" t="s">
        <v>161</v>
      </c>
      <c r="G14" s="181" t="s">
        <v>160</v>
      </c>
      <c r="H14" s="55" t="s">
        <v>184</v>
      </c>
      <c r="I14" s="55" t="s">
        <v>162</v>
      </c>
      <c r="J14" s="31"/>
      <c r="K14" s="66"/>
      <c r="L14" s="33"/>
      <c r="M14" s="66"/>
      <c r="N14" s="64"/>
      <c r="O14" s="66"/>
      <c r="P14" s="65"/>
      <c r="Q14" s="47"/>
    </row>
    <row r="15" customFormat="1" ht="36" customHeight="1" spans="1:17">
      <c r="A15" s="17"/>
      <c r="B15" s="176"/>
      <c r="C15" s="67"/>
      <c r="D15" s="58"/>
      <c r="E15" s="21" t="s">
        <v>311</v>
      </c>
      <c r="F15" s="62" t="s">
        <v>312</v>
      </c>
      <c r="G15" s="55" t="s">
        <v>313</v>
      </c>
      <c r="H15" s="62" t="s">
        <v>314</v>
      </c>
      <c r="I15" s="55" t="s">
        <v>315</v>
      </c>
      <c r="J15" s="68"/>
      <c r="K15" s="69"/>
      <c r="L15" s="33"/>
      <c r="M15" s="69"/>
      <c r="N15" s="70"/>
      <c r="O15" s="69"/>
      <c r="P15" s="71"/>
      <c r="Q15" s="47"/>
    </row>
    <row r="16" s="2" customFormat="1" ht="9" customHeight="1" spans="1:17">
      <c r="A16" s="17"/>
      <c r="B16" s="176"/>
      <c r="C16" s="35"/>
      <c r="D16" s="36"/>
      <c r="E16" s="37"/>
      <c r="F16" s="37"/>
      <c r="G16" s="37"/>
      <c r="H16" s="38"/>
      <c r="I16" s="37"/>
      <c r="J16" s="39"/>
      <c r="K16" s="40"/>
      <c r="L16" s="41"/>
      <c r="M16" s="40"/>
      <c r="N16" s="41"/>
      <c r="O16" s="40"/>
      <c r="P16" s="42"/>
      <c r="Q16" s="47"/>
    </row>
    <row r="17" customFormat="1" ht="64" customHeight="1" spans="1:19">
      <c r="A17" s="17"/>
      <c r="B17" s="176"/>
      <c r="C17" s="19" t="s">
        <v>319</v>
      </c>
      <c r="D17" s="20" t="s">
        <v>302</v>
      </c>
      <c r="E17" s="21" t="s">
        <v>140</v>
      </c>
      <c r="F17" s="72" t="str">
        <f>_xlfn.DISPIMG("ID_F34369943DBA4BBB89BB72E1C166F4E4",1)</f>
        <v>=DISPIMG("ID_F34369943DBA4BBB89BB72E1C166F4E4",1)</v>
      </c>
      <c r="G17" s="44" t="str">
        <f>_xlfn.DISPIMG("ID_982C97D873ED457CB740AA66736D5711",1)</f>
        <v>=DISPIMG("ID_982C97D873ED457CB740AA66736D5711",1)</v>
      </c>
      <c r="H17" s="21" t="str">
        <f>_xlfn.DISPIMG("ID_C1DCDC2CDE584BF0895178D77A887D7D",1)</f>
        <v>=DISPIMG("ID_C1DCDC2CDE584BF0895178D77A887D7D",1)</v>
      </c>
      <c r="I17" s="24"/>
      <c r="J17" s="31" t="s">
        <v>305</v>
      </c>
      <c r="K17" s="58" t="str">
        <f>_xlfn.DISPIMG("ID_24D991CAA2924AA48C3D49CE952050BC",1)</f>
        <v>=DISPIMG("ID_24D991CAA2924AA48C3D49CE952050BC",1)</v>
      </c>
      <c r="L17" s="59" t="s">
        <v>306</v>
      </c>
      <c r="M17" s="58" t="str">
        <f>_xlfn.DISPIMG("ID_8E92609EF82F4844A1E0827CD8F0A2F2",1)</f>
        <v>=DISPIMG("ID_8E92609EF82F4844A1E0827CD8F0A2F2",1)</v>
      </c>
      <c r="N17" s="60" t="s">
        <v>307</v>
      </c>
      <c r="O17" s="58"/>
      <c r="P17" s="61"/>
      <c r="Q17" s="47"/>
    </row>
    <row r="18" customFormat="1" ht="20" customHeight="1" spans="1:19">
      <c r="A18" s="17"/>
      <c r="B18" s="176"/>
      <c r="C18" s="28"/>
      <c r="D18" s="29"/>
      <c r="E18" s="21" t="s">
        <v>39</v>
      </c>
      <c r="F18" s="21"/>
      <c r="G18" s="375" t="s">
        <v>104</v>
      </c>
      <c r="H18" s="21" t="s">
        <v>191</v>
      </c>
      <c r="I18" s="30"/>
      <c r="J18" s="31"/>
      <c r="K18" s="63" t="s">
        <v>308</v>
      </c>
      <c r="L18" s="33"/>
      <c r="M18" s="63" t="s">
        <v>309</v>
      </c>
      <c r="N18" s="64"/>
      <c r="O18" s="63"/>
      <c r="P18" s="65"/>
      <c r="Q18" s="47"/>
    </row>
    <row r="19" customFormat="1" ht="20" customHeight="1" spans="1:19">
      <c r="A19" s="17"/>
      <c r="B19" s="176"/>
      <c r="C19" s="28"/>
      <c r="D19" s="29"/>
      <c r="E19" s="21" t="s">
        <v>147</v>
      </c>
      <c r="F19" s="21"/>
      <c r="G19" s="180" t="s">
        <v>232</v>
      </c>
      <c r="H19" s="55" t="s">
        <v>219</v>
      </c>
      <c r="I19" s="24"/>
      <c r="J19" s="31"/>
      <c r="K19" s="66"/>
      <c r="L19" s="33"/>
      <c r="M19" s="66"/>
      <c r="N19" s="64"/>
      <c r="O19" s="66"/>
      <c r="P19" s="65"/>
      <c r="Q19" s="47"/>
    </row>
    <row r="20" customFormat="1" ht="36" customHeight="1" spans="1:19">
      <c r="A20" s="17"/>
      <c r="B20" s="176"/>
      <c r="C20" s="67"/>
      <c r="D20" s="58"/>
      <c r="E20" s="21" t="s">
        <v>311</v>
      </c>
      <c r="F20" s="21" t="s">
        <v>387</v>
      </c>
      <c r="G20" s="62" t="s">
        <v>321</v>
      </c>
      <c r="H20" s="62" t="s">
        <v>314</v>
      </c>
      <c r="I20" s="24"/>
      <c r="J20" s="68"/>
      <c r="K20" s="69"/>
      <c r="L20" s="33"/>
      <c r="M20" s="69"/>
      <c r="N20" s="70"/>
      <c r="O20" s="69"/>
      <c r="P20" s="71"/>
      <c r="Q20" s="47"/>
    </row>
    <row r="21" s="2" customFormat="1" ht="9" customHeight="1" spans="1:19">
      <c r="A21" s="17"/>
      <c r="B21" s="176"/>
      <c r="C21" s="35"/>
      <c r="D21" s="36"/>
      <c r="E21" s="37"/>
      <c r="F21" s="37"/>
      <c r="G21" s="37"/>
      <c r="H21" s="38"/>
      <c r="I21" s="37"/>
      <c r="J21" s="39"/>
      <c r="K21" s="40"/>
      <c r="L21" s="41"/>
      <c r="M21" s="40"/>
      <c r="N21" s="41"/>
      <c r="O21" s="40"/>
      <c r="P21" s="42"/>
      <c r="Q21" s="47"/>
    </row>
    <row r="22" customFormat="1" ht="64" customHeight="1" spans="1:19">
      <c r="A22" s="17"/>
      <c r="B22" s="176"/>
      <c r="C22" s="19" t="s">
        <v>322</v>
      </c>
      <c r="D22" s="20" t="s">
        <v>302</v>
      </c>
      <c r="E22" s="21" t="s">
        <v>140</v>
      </c>
      <c r="F22" s="44" t="str">
        <f>_xlfn.DISPIMG("ID_F8108630DD3E4EBE88A3B42963404464",1)</f>
        <v>=DISPIMG("ID_F8108630DD3E4EBE88A3B42963404464",1)</v>
      </c>
      <c r="G22" s="21" t="str">
        <f>_xlfn.DISPIMG("ID_13A7C8EA19D443A2B514BBE651E2C680",1)</f>
        <v>=DISPIMG("ID_13A7C8EA19D443A2B514BBE651E2C680",1)</v>
      </c>
      <c r="H22" s="21" t="str">
        <f>_xlfn.DISPIMG("ID_790950F495FC4B9A855205E862245F89",1)</f>
        <v>=DISPIMG("ID_790950F495FC4B9A855205E862245F89",1)</v>
      </c>
      <c r="I22" s="21"/>
      <c r="J22" s="45"/>
      <c r="K22" s="46"/>
      <c r="L22" s="46"/>
      <c r="M22" s="46"/>
      <c r="N22" s="46"/>
      <c r="O22" s="46"/>
      <c r="P22" s="46"/>
      <c r="Q22" s="47"/>
    </row>
    <row r="23" customFormat="1" ht="20" customHeight="1" spans="1:19">
      <c r="A23" s="17"/>
      <c r="B23" s="176"/>
      <c r="C23" s="28"/>
      <c r="D23" s="29"/>
      <c r="E23" s="21" t="s">
        <v>39</v>
      </c>
      <c r="F23" s="21" t="s">
        <v>223</v>
      </c>
      <c r="G23" s="21" t="s">
        <v>223</v>
      </c>
      <c r="H23" s="21" t="s">
        <v>223</v>
      </c>
      <c r="I23" s="21"/>
      <c r="J23" s="49"/>
      <c r="K23" s="50"/>
      <c r="L23" s="50"/>
      <c r="M23" s="50"/>
      <c r="N23" s="50"/>
      <c r="O23" s="50"/>
      <c r="P23" s="51"/>
      <c r="Q23" s="47"/>
    </row>
    <row r="24" customFormat="1" ht="20" customHeight="1" spans="1:19">
      <c r="A24" s="17"/>
      <c r="B24" s="176"/>
      <c r="C24" s="28"/>
      <c r="D24" s="29"/>
      <c r="E24" s="21" t="s">
        <v>147</v>
      </c>
      <c r="F24" s="52" t="s">
        <v>388</v>
      </c>
      <c r="G24" s="53"/>
      <c r="H24" s="54"/>
      <c r="I24" s="21"/>
      <c r="J24" s="49"/>
      <c r="K24" s="50"/>
      <c r="L24" s="50"/>
      <c r="M24" s="50"/>
      <c r="N24" s="50"/>
      <c r="O24" s="50"/>
      <c r="P24" s="51"/>
      <c r="Q24" s="47"/>
    </row>
    <row r="25" s="2" customFormat="1" ht="9" customHeight="1" spans="1:19">
      <c r="A25" s="17"/>
      <c r="B25" s="176"/>
      <c r="C25" s="35"/>
      <c r="D25" s="36"/>
      <c r="E25" s="37"/>
      <c r="F25" s="37"/>
      <c r="G25" s="37"/>
      <c r="H25" s="38"/>
      <c r="I25" s="37"/>
      <c r="J25" s="39"/>
      <c r="K25" s="40"/>
      <c r="L25" s="41"/>
      <c r="M25" s="40"/>
      <c r="N25" s="41"/>
      <c r="O25" s="40"/>
      <c r="P25" s="42"/>
      <c r="Q25" s="75"/>
    </row>
    <row r="26" customFormat="1" ht="64" customHeight="1" spans="1:19">
      <c r="A26" s="17"/>
      <c r="B26" s="176"/>
      <c r="C26" s="28"/>
      <c r="D26" s="20" t="s">
        <v>304</v>
      </c>
      <c r="E26" s="21" t="s">
        <v>140</v>
      </c>
      <c r="F26" s="24"/>
      <c r="G26" s="24"/>
      <c r="H26" s="24"/>
      <c r="I26" s="21" t="str">
        <f>_xlfn.DISPIMG("ID_CDD3FDB9965A41799CEB857875EFCEB5",1)</f>
        <v>=DISPIMG("ID_CDD3FDB9965A41799CEB857875EFCEB5",1)</v>
      </c>
      <c r="J26" s="25" t="s">
        <v>324</v>
      </c>
      <c r="K26" s="21" t="str">
        <f>_xlfn.DISPIMG("ID_24D991CAA2924AA48C3D49CE952050BC",1)</f>
        <v>=DISPIMG("ID_24D991CAA2924AA48C3D49CE952050BC",1)</v>
      </c>
      <c r="L26" s="33" t="s">
        <v>306</v>
      </c>
      <c r="M26" s="21" t="str">
        <f>_xlfn.DISPIMG("ID_8E92609EF82F4844A1E0827CD8F0A2F2",1)</f>
        <v>=DISPIMG("ID_8E92609EF82F4844A1E0827CD8F0A2F2",1)</v>
      </c>
      <c r="N26" s="73" t="s">
        <v>307</v>
      </c>
      <c r="O26" s="21"/>
      <c r="P26" s="74"/>
      <c r="Q26" s="47"/>
    </row>
    <row r="27" customFormat="1" ht="20" customHeight="1" spans="1:19">
      <c r="A27" s="17"/>
      <c r="B27" s="176"/>
      <c r="C27" s="28"/>
      <c r="D27" s="29"/>
      <c r="E27" s="21" t="s">
        <v>39</v>
      </c>
      <c r="F27" s="24"/>
      <c r="G27" s="24"/>
      <c r="H27" s="24"/>
      <c r="I27" s="62">
        <v>9825172565</v>
      </c>
      <c r="J27" s="31"/>
      <c r="K27" s="63" t="s">
        <v>308</v>
      </c>
      <c r="L27" s="33"/>
      <c r="M27" s="63" t="s">
        <v>309</v>
      </c>
      <c r="N27" s="64"/>
      <c r="O27" s="63"/>
      <c r="P27" s="65"/>
      <c r="Q27" s="47"/>
    </row>
    <row r="28" customFormat="1" ht="20" customHeight="1" spans="1:19">
      <c r="A28" s="17"/>
      <c r="B28" s="176"/>
      <c r="C28" s="28"/>
      <c r="D28" s="29"/>
      <c r="E28" s="21" t="s">
        <v>147</v>
      </c>
      <c r="F28" s="24"/>
      <c r="G28" s="24"/>
      <c r="H28" s="24"/>
      <c r="I28" s="55" t="s">
        <v>389</v>
      </c>
      <c r="J28" s="31"/>
      <c r="K28" s="66"/>
      <c r="L28" s="33"/>
      <c r="M28" s="66"/>
      <c r="N28" s="64"/>
      <c r="O28" s="66"/>
      <c r="P28" s="65"/>
      <c r="Q28" s="47"/>
    </row>
    <row r="29" customFormat="1" ht="36" customHeight="1" spans="1:19">
      <c r="A29" s="17"/>
      <c r="B29" s="176"/>
      <c r="C29" s="67"/>
      <c r="D29" s="58"/>
      <c r="E29" s="21" t="s">
        <v>311</v>
      </c>
      <c r="F29" s="24"/>
      <c r="G29" s="24"/>
      <c r="H29" s="24"/>
      <c r="I29" s="55" t="s">
        <v>315</v>
      </c>
      <c r="J29" s="68"/>
      <c r="K29" s="69"/>
      <c r="L29" s="33"/>
      <c r="M29" s="69"/>
      <c r="N29" s="70"/>
      <c r="O29" s="69"/>
      <c r="P29" s="71"/>
      <c r="Q29" s="47"/>
    </row>
    <row r="30" s="2" customFormat="1" ht="9" customHeight="1" spans="1:19">
      <c r="A30" s="17"/>
      <c r="B30" s="176"/>
      <c r="C30" s="35"/>
      <c r="D30" s="36"/>
      <c r="E30" s="37"/>
      <c r="F30" s="37"/>
      <c r="G30" s="37"/>
      <c r="H30" s="38"/>
      <c r="I30" s="37"/>
      <c r="J30" s="39"/>
      <c r="K30" s="40"/>
      <c r="L30" s="41"/>
      <c r="M30" s="40"/>
      <c r="N30" s="41"/>
      <c r="O30" s="40"/>
      <c r="P30" s="42"/>
      <c r="Q30" s="75"/>
    </row>
    <row r="31" customFormat="1" ht="64" customHeight="1" spans="1:19">
      <c r="A31" s="17"/>
      <c r="B31" s="176"/>
      <c r="C31" s="19" t="s">
        <v>326</v>
      </c>
      <c r="D31" s="20" t="s">
        <v>302</v>
      </c>
      <c r="E31" s="21" t="s">
        <v>140</v>
      </c>
      <c r="F31" s="182" t="str">
        <f>_xlfn.DISPIMG("ID_2945C316D7DF4A28BEE78A9A2E8721E7",1)</f>
        <v>=DISPIMG("ID_2945C316D7DF4A28BEE78A9A2E8721E7",1)</v>
      </c>
      <c r="G31" s="44"/>
      <c r="H31" s="183"/>
      <c r="I31" s="21"/>
      <c r="J31" s="184" t="s">
        <v>327</v>
      </c>
      <c r="K31" s="21" t="str">
        <f>_xlfn.DISPIMG("ID_7BDE424261F44BE1A02A5086A159B0EA",1)</f>
        <v>=DISPIMG("ID_7BDE424261F44BE1A02A5086A159B0EA",1)</v>
      </c>
      <c r="L31" s="128" t="s">
        <v>298</v>
      </c>
      <c r="M31" s="21" t="str">
        <f>_xlfn.DISPIMG("ID_B631EE74C24F484398A5C45A260A7A1B",1)</f>
        <v>=DISPIMG("ID_B631EE74C24F484398A5C45A260A7A1B",1)</v>
      </c>
      <c r="N31" s="129" t="s">
        <v>328</v>
      </c>
      <c r="O31" s="21"/>
      <c r="P31" s="129"/>
      <c r="Q31" s="185" t="s">
        <v>329</v>
      </c>
      <c r="R31" s="2"/>
      <c r="S31" s="2"/>
    </row>
    <row r="32" customFormat="1" ht="20" customHeight="1" spans="1:19">
      <c r="A32" s="17"/>
      <c r="B32" s="176"/>
      <c r="C32" s="28"/>
      <c r="D32" s="29"/>
      <c r="E32" s="21" t="s">
        <v>39</v>
      </c>
      <c r="F32" s="186" t="s">
        <v>143</v>
      </c>
      <c r="G32" s="21"/>
      <c r="H32" s="183"/>
      <c r="I32" s="48"/>
      <c r="J32" s="187"/>
      <c r="K32" s="188" t="s">
        <v>300</v>
      </c>
      <c r="L32" s="128"/>
      <c r="M32" s="20" t="s">
        <v>330</v>
      </c>
      <c r="N32" s="131"/>
      <c r="O32" s="20"/>
      <c r="P32" s="131"/>
      <c r="Q32" s="189"/>
      <c r="R32" s="2"/>
      <c r="S32" s="2"/>
    </row>
    <row r="33" customFormat="1" ht="20" customHeight="1" spans="1:19">
      <c r="A33" s="17"/>
      <c r="B33" s="176"/>
      <c r="C33" s="28"/>
      <c r="D33" s="29"/>
      <c r="E33" s="21" t="s">
        <v>147</v>
      </c>
      <c r="F33" s="190" t="s">
        <v>233</v>
      </c>
      <c r="G33" s="21"/>
      <c r="H33" s="21"/>
      <c r="I33" s="21"/>
      <c r="J33" s="187"/>
      <c r="K33" s="191"/>
      <c r="L33" s="128"/>
      <c r="M33" s="29"/>
      <c r="N33" s="131"/>
      <c r="O33" s="29"/>
      <c r="P33" s="131"/>
      <c r="Q33" s="189"/>
      <c r="R33" s="2"/>
      <c r="S33" s="2"/>
    </row>
    <row r="34" customFormat="1" ht="36" customHeight="1" spans="1:19">
      <c r="A34" s="17"/>
      <c r="B34" s="176"/>
      <c r="C34" s="67"/>
      <c r="D34" s="58"/>
      <c r="E34" s="21" t="s">
        <v>311</v>
      </c>
      <c r="F34" s="192" t="s">
        <v>331</v>
      </c>
      <c r="G34" s="21"/>
      <c r="H34" s="55"/>
      <c r="I34" s="21"/>
      <c r="J34" s="193"/>
      <c r="K34" s="194"/>
      <c r="L34" s="128"/>
      <c r="M34" s="58"/>
      <c r="N34" s="133"/>
      <c r="O34" s="58"/>
      <c r="P34" s="133"/>
      <c r="Q34" s="189"/>
      <c r="R34" s="2"/>
      <c r="S34" s="2"/>
    </row>
    <row r="35" s="2" customFormat="1" ht="9" customHeight="1" spans="1:19">
      <c r="A35" s="17"/>
      <c r="B35" s="100"/>
      <c r="C35" s="35"/>
      <c r="D35" s="36"/>
      <c r="E35" s="37"/>
      <c r="F35" s="37"/>
      <c r="G35" s="37"/>
      <c r="H35" s="38"/>
      <c r="I35" s="37"/>
      <c r="J35" s="39"/>
      <c r="K35" s="40"/>
      <c r="L35" s="41"/>
      <c r="M35" s="40"/>
      <c r="N35" s="41"/>
      <c r="O35" s="40"/>
      <c r="P35" s="41"/>
      <c r="Q35" s="195"/>
    </row>
    <row r="36" customFormat="1" ht="64" customHeight="1" spans="1:19">
      <c r="A36" s="17"/>
      <c r="B36" s="101" t="s">
        <v>332</v>
      </c>
      <c r="C36" s="19" t="s">
        <v>333</v>
      </c>
      <c r="D36" s="20" t="s">
        <v>302</v>
      </c>
      <c r="E36" s="21" t="s">
        <v>140</v>
      </c>
      <c r="F36" s="192" t="str">
        <f>_xlfn.DISPIMG("ID_2310E25DD5E041F2A2B0A0A5B8733527",1)</f>
        <v>=DISPIMG("ID_2310E25DD5E041F2A2B0A0A5B8733527",1)</v>
      </c>
      <c r="G36" s="44" t="str">
        <f>_xlfn.DISPIMG("ID_49E5CD0E8D034F89B902ADA79FADAE0B",1)</f>
        <v>=DISPIMG("ID_49E5CD0E8D034F89B902ADA79FADAE0B",1)</v>
      </c>
      <c r="H36" s="2" t="str">
        <f>_xlfn.DISPIMG("ID_74E30E14C4D2407FA5A3ECC7AD5849CB",1)</f>
        <v>=DISPIMG("ID_74E30E14C4D2407FA5A3ECC7AD5849CB",1)</v>
      </c>
      <c r="I36" s="21"/>
      <c r="J36" s="127"/>
      <c r="K36" s="21"/>
      <c r="L36" s="128"/>
      <c r="M36" s="21"/>
      <c r="N36" s="129"/>
      <c r="O36" s="21"/>
      <c r="P36" s="129"/>
      <c r="Q36" s="21"/>
      <c r="R36" s="128"/>
      <c r="S36" s="196"/>
    </row>
    <row r="37" customFormat="1" ht="20" customHeight="1" spans="1:19">
      <c r="A37" s="17"/>
      <c r="B37" s="101"/>
      <c r="C37" s="28"/>
      <c r="D37" s="29"/>
      <c r="E37" s="21" t="s">
        <v>39</v>
      </c>
      <c r="F37" s="192" t="s">
        <v>169</v>
      </c>
      <c r="G37" s="375" t="s">
        <v>105</v>
      </c>
      <c r="H37" s="21" t="s">
        <v>211</v>
      </c>
      <c r="I37" s="48"/>
      <c r="J37" s="130"/>
      <c r="K37" s="20"/>
      <c r="L37" s="128"/>
      <c r="M37" s="20"/>
      <c r="N37" s="131"/>
      <c r="O37" s="20"/>
      <c r="P37" s="131"/>
      <c r="Q37" s="20"/>
      <c r="R37" s="128"/>
      <c r="S37" s="196"/>
    </row>
    <row r="38" customFormat="1" ht="20" customHeight="1" spans="1:19">
      <c r="A38" s="17"/>
      <c r="B38" s="101"/>
      <c r="C38" s="28"/>
      <c r="D38" s="29"/>
      <c r="E38" s="21" t="s">
        <v>147</v>
      </c>
      <c r="F38" s="192" t="s">
        <v>220</v>
      </c>
      <c r="G38" s="180" t="s">
        <v>253</v>
      </c>
      <c r="H38" s="48" t="s">
        <v>254</v>
      </c>
      <c r="I38" s="21"/>
      <c r="J38" s="130"/>
      <c r="K38" s="29"/>
      <c r="L38" s="128"/>
      <c r="M38" s="29"/>
      <c r="N38" s="131"/>
      <c r="O38" s="29"/>
      <c r="P38" s="131"/>
      <c r="Q38" s="29"/>
      <c r="R38" s="128"/>
      <c r="S38" s="196"/>
    </row>
    <row r="39" customFormat="1" ht="36" customHeight="1" spans="1:19">
      <c r="A39" s="17"/>
      <c r="B39" s="101"/>
      <c r="C39" s="28"/>
      <c r="D39" s="58"/>
      <c r="E39" s="21" t="s">
        <v>311</v>
      </c>
      <c r="F39" s="186" t="s">
        <v>331</v>
      </c>
      <c r="G39" s="21"/>
      <c r="H39" s="62" t="s">
        <v>314</v>
      </c>
      <c r="I39" s="21"/>
      <c r="J39" s="193"/>
      <c r="K39" s="194"/>
      <c r="L39" s="128"/>
      <c r="M39" s="58"/>
      <c r="N39" s="133"/>
      <c r="O39" s="58"/>
      <c r="P39" s="133"/>
      <c r="Q39" s="189"/>
      <c r="R39" s="2"/>
      <c r="S39" s="2"/>
    </row>
    <row r="40" s="2" customFormat="1" ht="9" customHeight="1" spans="1:19">
      <c r="A40" s="17"/>
      <c r="B40" s="101"/>
      <c r="C40" s="28"/>
      <c r="D40" s="36"/>
      <c r="E40" s="37"/>
      <c r="F40" s="37"/>
      <c r="G40" s="37"/>
      <c r="H40" s="38"/>
      <c r="I40" s="37"/>
      <c r="J40" s="39"/>
      <c r="K40" s="40"/>
      <c r="L40" s="41"/>
      <c r="M40" s="40"/>
      <c r="N40" s="125"/>
      <c r="O40" s="40"/>
      <c r="P40" s="125"/>
      <c r="Q40" s="195"/>
      <c r="S40" s="196"/>
    </row>
    <row r="41" customFormat="1" ht="64" customHeight="1" spans="1:19">
      <c r="A41" s="17"/>
      <c r="B41" s="101"/>
      <c r="C41" s="19" t="s">
        <v>333</v>
      </c>
      <c r="D41" s="20" t="s">
        <v>302</v>
      </c>
      <c r="E41" s="21" t="s">
        <v>140</v>
      </c>
      <c r="F41" s="197" t="str">
        <f>_xlfn.DISPIMG("ID_05B077C895684BDAB2810C698A9D80BC",1)</f>
        <v>=DISPIMG("ID_05B077C895684BDAB2810C698A9D80BC",1)</v>
      </c>
      <c r="G41" s="21"/>
      <c r="H41" s="21"/>
      <c r="I41" s="21"/>
      <c r="J41" s="127"/>
      <c r="K41" s="21"/>
      <c r="L41" s="128"/>
      <c r="M41" s="21"/>
      <c r="N41" s="129"/>
      <c r="O41" s="21"/>
      <c r="P41" s="129"/>
      <c r="Q41" s="21"/>
      <c r="R41" s="128"/>
      <c r="S41" s="196"/>
    </row>
    <row r="42" customFormat="1" ht="20" customHeight="1" spans="1:19">
      <c r="A42" s="17"/>
      <c r="B42" s="101"/>
      <c r="C42" s="28"/>
      <c r="D42" s="29"/>
      <c r="E42" s="21" t="s">
        <v>39</v>
      </c>
      <c r="F42" s="186" t="s">
        <v>193</v>
      </c>
      <c r="G42" s="48"/>
      <c r="H42" s="48"/>
      <c r="I42" s="48"/>
      <c r="J42" s="130"/>
      <c r="K42" s="20"/>
      <c r="L42" s="128"/>
      <c r="M42" s="20"/>
      <c r="N42" s="131"/>
      <c r="O42" s="20"/>
      <c r="P42" s="131"/>
      <c r="Q42" s="20"/>
      <c r="R42" s="128"/>
      <c r="S42" s="196"/>
    </row>
    <row r="43" customFormat="1" ht="20" customHeight="1" spans="1:19">
      <c r="A43" s="17"/>
      <c r="B43" s="101"/>
      <c r="C43" s="28"/>
      <c r="D43" s="29"/>
      <c r="E43" s="21" t="s">
        <v>147</v>
      </c>
      <c r="F43" s="186">
        <v>0</v>
      </c>
      <c r="G43" s="21"/>
      <c r="H43" s="21"/>
      <c r="I43" s="21"/>
      <c r="J43" s="130"/>
      <c r="K43" s="29"/>
      <c r="L43" s="128"/>
      <c r="M43" s="29"/>
      <c r="N43" s="131"/>
      <c r="O43" s="29"/>
      <c r="P43" s="131"/>
      <c r="Q43" s="29"/>
      <c r="R43" s="128"/>
      <c r="S43" s="196"/>
    </row>
    <row r="44" customFormat="1" ht="36" customHeight="1" spans="1:19">
      <c r="A44" s="17"/>
      <c r="B44" s="101"/>
      <c r="C44" s="28"/>
      <c r="D44" s="58"/>
      <c r="E44" s="21" t="s">
        <v>311</v>
      </c>
      <c r="F44" s="186" t="s">
        <v>331</v>
      </c>
      <c r="G44" s="21"/>
      <c r="H44" s="21"/>
      <c r="I44" s="21"/>
      <c r="J44" s="193"/>
      <c r="K44" s="194"/>
      <c r="L44" s="128"/>
      <c r="M44" s="58"/>
      <c r="N44" s="133"/>
      <c r="O44" s="58"/>
      <c r="P44" s="133"/>
      <c r="Q44" s="189"/>
      <c r="R44" s="2"/>
      <c r="S44" s="2"/>
    </row>
    <row r="45" s="2" customFormat="1" ht="9" customHeight="1" spans="1:19">
      <c r="A45" s="17"/>
      <c r="B45" s="101"/>
      <c r="C45" s="28"/>
      <c r="D45" s="36"/>
      <c r="E45" s="37"/>
      <c r="F45" s="37"/>
      <c r="G45" s="37"/>
      <c r="H45" s="38"/>
      <c r="I45" s="37"/>
      <c r="J45" s="39"/>
      <c r="K45" s="40"/>
      <c r="L45" s="41"/>
      <c r="M45" s="40"/>
      <c r="N45" s="125"/>
      <c r="O45" s="40"/>
      <c r="P45" s="125"/>
      <c r="Q45" s="195"/>
      <c r="S45" s="196"/>
    </row>
    <row r="46" customFormat="1" ht="64" customHeight="1" spans="1:19">
      <c r="A46" s="17"/>
      <c r="B46" s="101"/>
      <c r="C46" s="28"/>
      <c r="D46" s="20" t="s">
        <v>304</v>
      </c>
      <c r="E46" s="21" t="s">
        <v>140</v>
      </c>
      <c r="F46" s="126" t="str">
        <f>_xlfn.DISPIMG("ID_4381379F8D104E54B4077E47C15CB18C",1)</f>
        <v>=DISPIMG("ID_4381379F8D104E54B4077E47C15CB18C",1)</v>
      </c>
      <c r="G46" s="21"/>
      <c r="H46" s="21"/>
      <c r="I46" s="21"/>
      <c r="J46" s="127" t="s">
        <v>334</v>
      </c>
      <c r="K46" s="21" t="str">
        <f>_xlfn.DISPIMG("ID_529EDD5706834456B48BEC490D8416DE",1)</f>
        <v>=DISPIMG("ID_529EDD5706834456B48BEC490D8416DE",1)</v>
      </c>
      <c r="L46" s="128" t="s">
        <v>335</v>
      </c>
      <c r="M46" s="21" t="str">
        <f>_xlfn.DISPIMG("ID_CBB1AED5D78546DB88B571FA8E9D8991",1)</f>
        <v>=DISPIMG("ID_CBB1AED5D78546DB88B571FA8E9D8991",1)</v>
      </c>
      <c r="N46" s="129" t="s">
        <v>336</v>
      </c>
      <c r="O46" s="21" t="str">
        <f>_xlfn.DISPIMG("ID_9331AB350A1E4890AB0D91223975C7DA",1)</f>
        <v>=DISPIMG("ID_9331AB350A1E4890AB0D91223975C7DA",1)</v>
      </c>
      <c r="P46" s="198" t="s">
        <v>337</v>
      </c>
      <c r="Q46" s="21" t="str">
        <f>_xlfn.DISPIMG("ID_92E37CBC8CA14A6B8D3EE6D67C747850",1)</f>
        <v>=DISPIMG("ID_92E37CBC8CA14A6B8D3EE6D67C747850",1)</v>
      </c>
      <c r="R46" s="128" t="s">
        <v>338</v>
      </c>
      <c r="S46" s="196"/>
    </row>
    <row r="47" customFormat="1" ht="20" customHeight="1" spans="1:19">
      <c r="A47" s="17"/>
      <c r="B47" s="101"/>
      <c r="C47" s="28"/>
      <c r="D47" s="29"/>
      <c r="E47" s="21" t="s">
        <v>39</v>
      </c>
      <c r="F47" s="375" t="s">
        <v>339</v>
      </c>
      <c r="G47" s="21"/>
      <c r="H47" s="21"/>
      <c r="I47" s="48"/>
      <c r="J47" s="130"/>
      <c r="K47" s="20" t="s">
        <v>340</v>
      </c>
      <c r="L47" s="128"/>
      <c r="M47" s="20" t="s">
        <v>341</v>
      </c>
      <c r="N47" s="131"/>
      <c r="O47" s="20">
        <v>20</v>
      </c>
      <c r="P47" s="131"/>
      <c r="Q47" s="20" t="s">
        <v>342</v>
      </c>
      <c r="R47" s="128"/>
      <c r="S47" s="196"/>
    </row>
    <row r="48" customFormat="1" ht="20" customHeight="1" spans="1:19">
      <c r="A48" s="17"/>
      <c r="B48" s="101"/>
      <c r="C48" s="28"/>
      <c r="D48" s="29"/>
      <c r="E48" s="21" t="s">
        <v>147</v>
      </c>
      <c r="F48" s="55" t="s">
        <v>390</v>
      </c>
      <c r="G48" s="21"/>
      <c r="H48" s="21"/>
      <c r="I48" s="21"/>
      <c r="J48" s="130"/>
      <c r="K48" s="29"/>
      <c r="L48" s="128"/>
      <c r="M48" s="29"/>
      <c r="N48" s="131"/>
      <c r="O48" s="29"/>
      <c r="P48" s="131"/>
      <c r="Q48" s="29"/>
      <c r="R48" s="128"/>
      <c r="S48" s="196"/>
    </row>
    <row r="49" customFormat="1" ht="36" customHeight="1" spans="1:19">
      <c r="A49" s="17"/>
      <c r="B49" s="101"/>
      <c r="C49" s="67"/>
      <c r="D49" s="58"/>
      <c r="E49" s="21" t="s">
        <v>311</v>
      </c>
      <c r="F49" s="21"/>
      <c r="G49" s="21"/>
      <c r="H49" s="55"/>
      <c r="I49" s="21"/>
      <c r="J49" s="132"/>
      <c r="K49" s="58"/>
      <c r="L49" s="128"/>
      <c r="M49" s="58"/>
      <c r="N49" s="133"/>
      <c r="O49" s="58"/>
      <c r="P49" s="133"/>
      <c r="Q49" s="58"/>
      <c r="R49" s="128"/>
      <c r="S49" s="196"/>
    </row>
    <row r="50" s="2" customFormat="1" ht="9" customHeight="1" spans="1:19">
      <c r="A50" s="17"/>
      <c r="B50" s="101"/>
      <c r="C50" s="35"/>
      <c r="D50" s="36"/>
      <c r="E50" s="37"/>
      <c r="F50" s="37"/>
      <c r="G50" s="37"/>
      <c r="H50" s="38"/>
      <c r="I50" s="37"/>
      <c r="J50" s="39"/>
      <c r="K50" s="40"/>
      <c r="L50" s="41"/>
      <c r="M50" s="40"/>
      <c r="N50" s="125"/>
      <c r="O50" s="40"/>
      <c r="P50" s="125"/>
    </row>
    <row r="51" customFormat="1" ht="64" customHeight="1" spans="1:19">
      <c r="A51" s="17"/>
      <c r="B51" s="101"/>
      <c r="C51" s="19" t="s">
        <v>344</v>
      </c>
      <c r="D51" s="20" t="s">
        <v>302</v>
      </c>
      <c r="E51" s="21" t="s">
        <v>140</v>
      </c>
      <c r="F51" s="199" t="str">
        <f>_xlfn.DISPIMG("ID_58DC546FE8E540C98D109C7710757818",1)</f>
        <v>=DISPIMG("ID_58DC546FE8E540C98D109C7710757818",1)</v>
      </c>
      <c r="G51" s="144"/>
      <c r="H51" s="2"/>
      <c r="I51" s="21"/>
      <c r="J51" s="127"/>
      <c r="K51" s="21"/>
      <c r="L51" s="128"/>
      <c r="M51" s="21"/>
      <c r="N51" s="129"/>
      <c r="O51" s="21"/>
      <c r="P51" s="129"/>
    </row>
    <row r="52" customFormat="1" ht="20" customHeight="1" spans="1:19">
      <c r="A52" s="17"/>
      <c r="B52" s="101"/>
      <c r="C52" s="28"/>
      <c r="D52" s="29"/>
      <c r="E52" s="21" t="s">
        <v>39</v>
      </c>
      <c r="F52" s="186" t="s">
        <v>194</v>
      </c>
      <c r="G52" s="21"/>
      <c r="H52" s="21"/>
      <c r="I52" s="48"/>
      <c r="J52" s="130"/>
      <c r="K52" s="20"/>
      <c r="L52" s="128"/>
      <c r="M52" s="20"/>
      <c r="N52" s="131"/>
      <c r="O52" s="20"/>
      <c r="P52" s="131"/>
    </row>
    <row r="53" customFormat="1" ht="20" customHeight="1" spans="1:19">
      <c r="A53" s="17"/>
      <c r="B53" s="101"/>
      <c r="C53" s="28"/>
      <c r="D53" s="29"/>
      <c r="E53" s="21" t="s">
        <v>147</v>
      </c>
      <c r="F53" s="190" t="s">
        <v>205</v>
      </c>
      <c r="G53" s="21"/>
      <c r="H53" s="21"/>
      <c r="I53" s="21"/>
      <c r="J53" s="130"/>
      <c r="K53" s="29"/>
      <c r="L53" s="128"/>
      <c r="M53" s="29"/>
      <c r="N53" s="131"/>
      <c r="O53" s="29"/>
      <c r="P53" s="131"/>
    </row>
    <row r="54" customFormat="1" ht="36" customHeight="1" spans="1:19">
      <c r="A54" s="17"/>
      <c r="B54" s="101"/>
      <c r="C54" s="67"/>
      <c r="D54" s="58"/>
      <c r="E54" s="21" t="s">
        <v>311</v>
      </c>
      <c r="F54" s="200" t="s">
        <v>331</v>
      </c>
      <c r="G54" s="21"/>
      <c r="H54" s="55"/>
      <c r="I54" s="21"/>
      <c r="J54" s="132"/>
      <c r="K54" s="58"/>
      <c r="L54" s="128"/>
      <c r="M54" s="58"/>
      <c r="N54" s="133"/>
      <c r="O54" s="58"/>
      <c r="P54" s="133"/>
    </row>
    <row r="55" s="2" customFormat="1" ht="9" customHeight="1" spans="1:19">
      <c r="A55" s="17"/>
      <c r="B55" s="101"/>
      <c r="C55" s="35"/>
      <c r="D55" s="36"/>
      <c r="E55" s="37"/>
      <c r="F55" s="37"/>
      <c r="G55" s="37"/>
      <c r="H55" s="38"/>
      <c r="I55" s="37"/>
      <c r="J55" s="39"/>
      <c r="K55" s="40"/>
      <c r="L55" s="41"/>
      <c r="M55" s="40"/>
      <c r="N55" s="125"/>
      <c r="O55" s="40"/>
      <c r="P55" s="125"/>
    </row>
    <row r="56" customFormat="1" ht="64" customHeight="1" spans="1:19">
      <c r="A56" s="17"/>
      <c r="B56" s="101"/>
      <c r="C56" s="19" t="s">
        <v>345</v>
      </c>
      <c r="D56" s="20" t="s">
        <v>302</v>
      </c>
      <c r="E56" s="21" t="s">
        <v>140</v>
      </c>
      <c r="F56" s="201" t="str">
        <f>_xlfn.DISPIMG("ID_62CD4478FA8542DA810C373267B540C0",1)</f>
        <v>=DISPIMG("ID_62CD4478FA8542DA810C373267B540C0",1)</v>
      </c>
      <c r="G56" s="44"/>
      <c r="H56" s="183"/>
      <c r="I56" s="21"/>
      <c r="J56" s="184"/>
      <c r="K56" s="21"/>
      <c r="L56" s="128"/>
      <c r="M56" s="21"/>
      <c r="N56" s="129"/>
      <c r="O56" s="21"/>
      <c r="P56" s="129"/>
      <c r="Q56" s="185"/>
      <c r="R56" s="2"/>
      <c r="S56" s="2"/>
    </row>
    <row r="57" customFormat="1" ht="20" customHeight="1" spans="1:19">
      <c r="A57" s="17"/>
      <c r="B57" s="101"/>
      <c r="C57" s="28"/>
      <c r="D57" s="29"/>
      <c r="E57" s="21" t="s">
        <v>39</v>
      </c>
      <c r="F57" s="186" t="s">
        <v>225</v>
      </c>
      <c r="G57" s="21"/>
      <c r="H57" s="183"/>
      <c r="I57" s="48"/>
      <c r="J57" s="187"/>
      <c r="K57" s="188"/>
      <c r="L57" s="128"/>
      <c r="M57" s="20"/>
      <c r="N57" s="131"/>
      <c r="O57" s="20"/>
      <c r="P57" s="131"/>
      <c r="Q57" s="189"/>
      <c r="R57" s="2"/>
      <c r="S57" s="2"/>
    </row>
    <row r="58" customFormat="1" ht="20" customHeight="1" spans="1:19">
      <c r="A58" s="17"/>
      <c r="B58" s="101"/>
      <c r="C58" s="28"/>
      <c r="D58" s="29"/>
      <c r="E58" s="21" t="s">
        <v>147</v>
      </c>
      <c r="F58" s="201">
        <v>0</v>
      </c>
      <c r="G58" s="21"/>
      <c r="H58" s="21"/>
      <c r="I58" s="21"/>
      <c r="J58" s="187"/>
      <c r="K58" s="191"/>
      <c r="L58" s="128"/>
      <c r="M58" s="29"/>
      <c r="N58" s="131"/>
      <c r="O58" s="29"/>
      <c r="P58" s="131"/>
      <c r="Q58" s="189"/>
      <c r="R58" s="2"/>
      <c r="S58" s="2"/>
    </row>
    <row r="59" customFormat="1" ht="36" customHeight="1" spans="1:19">
      <c r="A59" s="17"/>
      <c r="B59" s="101"/>
      <c r="C59" s="67"/>
      <c r="D59" s="58"/>
      <c r="E59" s="21" t="s">
        <v>311</v>
      </c>
      <c r="F59" s="192" t="s">
        <v>331</v>
      </c>
      <c r="G59" s="21"/>
      <c r="H59" s="55"/>
      <c r="I59" s="21"/>
      <c r="J59" s="193"/>
      <c r="K59" s="194"/>
      <c r="L59" s="128"/>
      <c r="M59" s="58"/>
      <c r="N59" s="133"/>
      <c r="O59" s="58"/>
      <c r="P59" s="133"/>
      <c r="Q59" s="189"/>
      <c r="R59" s="2"/>
      <c r="S59" s="2"/>
    </row>
    <row r="60" s="2" customFormat="1" ht="9" customHeight="1" spans="1:19">
      <c r="A60" s="17"/>
      <c r="B60" s="101"/>
      <c r="C60" s="35"/>
      <c r="D60" s="36"/>
      <c r="E60" s="37"/>
      <c r="F60" s="37"/>
      <c r="G60" s="37"/>
      <c r="H60" s="38"/>
      <c r="I60" s="37"/>
      <c r="J60" s="39"/>
      <c r="K60" s="40"/>
      <c r="L60" s="41"/>
      <c r="M60" s="40"/>
      <c r="N60" s="125"/>
      <c r="O60" s="40"/>
      <c r="P60" s="125"/>
    </row>
    <row r="61" customFormat="1" ht="64" customHeight="1" spans="1:19">
      <c r="A61" s="17"/>
      <c r="B61" s="101"/>
      <c r="C61" s="19" t="s">
        <v>346</v>
      </c>
      <c r="D61" s="20" t="s">
        <v>302</v>
      </c>
      <c r="E61" s="21" t="s">
        <v>140</v>
      </c>
      <c r="F61" s="201" t="str">
        <f>_xlfn.DISPIMG("ID_E558A86E481845E2BAFAF6CA9161F442",1)</f>
        <v>=DISPIMG("ID_E558A86E481845E2BAFAF6CA9161F442",1)</v>
      </c>
      <c r="G61" s="44"/>
      <c r="H61" s="183"/>
      <c r="I61" s="21"/>
      <c r="J61" s="184"/>
      <c r="K61" s="21"/>
      <c r="L61" s="128"/>
      <c r="M61" s="21"/>
      <c r="N61" s="129"/>
      <c r="O61" s="21"/>
      <c r="P61" s="129"/>
      <c r="Q61" s="185"/>
      <c r="R61" s="2"/>
      <c r="S61" s="2"/>
    </row>
    <row r="62" customFormat="1" ht="20" customHeight="1" spans="1:19">
      <c r="A62" s="17"/>
      <c r="B62" s="101"/>
      <c r="C62" s="28"/>
      <c r="D62" s="29"/>
      <c r="E62" s="21" t="s">
        <v>39</v>
      </c>
      <c r="F62" s="186" t="s">
        <v>238</v>
      </c>
      <c r="G62" s="21"/>
      <c r="H62" s="183"/>
      <c r="I62" s="48"/>
      <c r="J62" s="187"/>
      <c r="K62" s="188"/>
      <c r="L62" s="128"/>
      <c r="M62" s="20"/>
      <c r="N62" s="131"/>
      <c r="O62" s="20"/>
      <c r="P62" s="131"/>
      <c r="Q62" s="189"/>
      <c r="R62" s="2"/>
      <c r="S62" s="2"/>
    </row>
    <row r="63" customFormat="1" ht="20" customHeight="1" spans="1:19">
      <c r="A63" s="17"/>
      <c r="B63" s="101"/>
      <c r="C63" s="28"/>
      <c r="D63" s="29"/>
      <c r="E63" s="21" t="s">
        <v>147</v>
      </c>
      <c r="F63" s="201">
        <v>0</v>
      </c>
      <c r="G63" s="21"/>
      <c r="H63" s="21"/>
      <c r="I63" s="21"/>
      <c r="J63" s="187"/>
      <c r="K63" s="191"/>
      <c r="L63" s="128"/>
      <c r="M63" s="29"/>
      <c r="N63" s="131"/>
      <c r="O63" s="29"/>
      <c r="P63" s="131"/>
      <c r="Q63" s="189"/>
      <c r="R63" s="2"/>
      <c r="S63" s="2"/>
    </row>
    <row r="64" customFormat="1" ht="36" customHeight="1" spans="1:19">
      <c r="A64" s="17"/>
      <c r="B64" s="101"/>
      <c r="C64" s="28"/>
      <c r="D64" s="58"/>
      <c r="E64" s="21" t="s">
        <v>311</v>
      </c>
      <c r="F64" s="192" t="s">
        <v>331</v>
      </c>
      <c r="G64" s="21"/>
      <c r="H64" s="55"/>
      <c r="I64" s="21"/>
      <c r="J64" s="193"/>
      <c r="K64" s="194"/>
      <c r="L64" s="128"/>
      <c r="M64" s="58"/>
      <c r="N64" s="133"/>
      <c r="O64" s="58"/>
      <c r="P64" s="133"/>
      <c r="Q64" s="189"/>
      <c r="R64" s="2"/>
      <c r="S64" s="2"/>
    </row>
    <row r="65" s="2" customFormat="1" ht="9" customHeight="1" spans="1:19">
      <c r="A65" s="17"/>
      <c r="B65" s="101"/>
      <c r="C65" s="28"/>
      <c r="D65" s="36"/>
      <c r="E65" s="37"/>
      <c r="F65" s="37"/>
      <c r="G65" s="37"/>
      <c r="H65" s="38"/>
      <c r="I65" s="37"/>
      <c r="J65" s="39"/>
      <c r="K65" s="40"/>
      <c r="L65" s="41"/>
      <c r="M65" s="40"/>
      <c r="N65" s="125"/>
      <c r="O65" s="40"/>
      <c r="P65" s="125"/>
      <c r="Q65" s="195"/>
    </row>
    <row r="66" customFormat="1" ht="64" customHeight="1" spans="1:19">
      <c r="A66" s="17"/>
      <c r="B66" s="101"/>
      <c r="C66" s="28"/>
      <c r="D66" s="20" t="s">
        <v>302</v>
      </c>
      <c r="E66" s="21" t="s">
        <v>140</v>
      </c>
      <c r="F66" s="202" t="str">
        <f>_xlfn.DISPIMG("ID_1818236A213845DAA29AB2CB684D0D24",1)</f>
        <v>=DISPIMG("ID_1818236A213845DAA29AB2CB684D0D24",1)</v>
      </c>
      <c r="G66" s="44"/>
      <c r="H66" s="183"/>
      <c r="I66" s="21"/>
      <c r="J66" s="184"/>
      <c r="K66" s="21"/>
      <c r="L66" s="128"/>
      <c r="M66" s="21"/>
      <c r="N66" s="129"/>
      <c r="O66" s="21"/>
      <c r="P66" s="129"/>
      <c r="Q66" s="185"/>
      <c r="R66" s="2"/>
      <c r="S66" s="2"/>
    </row>
    <row r="67" customFormat="1" ht="20" customHeight="1" spans="1:19">
      <c r="A67" s="17"/>
      <c r="B67" s="101"/>
      <c r="C67" s="28"/>
      <c r="D67" s="29"/>
      <c r="E67" s="21" t="s">
        <v>39</v>
      </c>
      <c r="F67" s="186" t="s">
        <v>248</v>
      </c>
      <c r="G67" s="21"/>
      <c r="H67" s="183"/>
      <c r="I67" s="48"/>
      <c r="J67" s="187"/>
      <c r="K67" s="188"/>
      <c r="L67" s="128"/>
      <c r="M67" s="20"/>
      <c r="N67" s="131"/>
      <c r="O67" s="20"/>
      <c r="P67" s="131"/>
      <c r="Q67" s="189"/>
      <c r="R67" s="2"/>
      <c r="S67" s="2"/>
    </row>
    <row r="68" customFormat="1" ht="20" customHeight="1" spans="1:19">
      <c r="A68" s="17"/>
      <c r="B68" s="101"/>
      <c r="C68" s="28"/>
      <c r="D68" s="29"/>
      <c r="E68" s="21" t="s">
        <v>147</v>
      </c>
      <c r="F68" s="201">
        <v>0</v>
      </c>
      <c r="G68" s="21"/>
      <c r="H68" s="21"/>
      <c r="I68" s="21"/>
      <c r="J68" s="187"/>
      <c r="K68" s="191"/>
      <c r="L68" s="128"/>
      <c r="M68" s="29"/>
      <c r="N68" s="131"/>
      <c r="O68" s="29"/>
      <c r="P68" s="131"/>
      <c r="Q68" s="189"/>
      <c r="R68" s="2"/>
      <c r="S68" s="2"/>
    </row>
    <row r="69" customFormat="1" ht="36" customHeight="1" spans="1:19">
      <c r="A69" s="17"/>
      <c r="B69" s="121"/>
      <c r="C69" s="67"/>
      <c r="D69" s="58"/>
      <c r="E69" s="21" t="s">
        <v>311</v>
      </c>
      <c r="F69" s="192" t="s">
        <v>331</v>
      </c>
      <c r="G69" s="21"/>
      <c r="H69" s="55"/>
      <c r="I69" s="21"/>
      <c r="J69" s="193"/>
      <c r="K69" s="194"/>
      <c r="L69" s="128"/>
      <c r="M69" s="58"/>
      <c r="N69" s="133"/>
      <c r="O69" s="58"/>
      <c r="P69" s="133"/>
      <c r="Q69" s="189"/>
      <c r="R69" s="2"/>
      <c r="S69" s="2"/>
    </row>
    <row r="70" s="2" customFormat="1" ht="9" customHeight="1" spans="1:19">
      <c r="A70" s="17"/>
      <c r="B70" s="203"/>
      <c r="C70" s="35"/>
      <c r="D70" s="36"/>
      <c r="E70" s="37"/>
      <c r="F70" s="37"/>
      <c r="G70" s="37"/>
      <c r="H70" s="38"/>
      <c r="I70" s="37"/>
      <c r="J70" s="39"/>
      <c r="K70" s="40"/>
      <c r="L70" s="41"/>
      <c r="M70" s="40"/>
      <c r="N70" s="41"/>
      <c r="O70" s="40"/>
      <c r="P70" s="41"/>
      <c r="Q70" s="195"/>
    </row>
    <row r="71" customFormat="1" ht="64" customHeight="1" spans="1:19">
      <c r="A71" s="17"/>
      <c r="B71" s="135" t="s">
        <v>347</v>
      </c>
      <c r="C71" s="19" t="s">
        <v>348</v>
      </c>
      <c r="D71" s="20" t="s">
        <v>302</v>
      </c>
      <c r="E71" s="21" t="s">
        <v>140</v>
      </c>
      <c r="F71" s="204" t="str">
        <f>_xlfn.DISPIMG("ID_836E779EEB1D49509E3C8477E1A54F89",1)</f>
        <v>=DISPIMG("ID_836E779EEB1D49509E3C8477E1A54F89",1)</v>
      </c>
      <c r="G71" s="44" t="str">
        <f>_xlfn.DISPIMG("ID_0B9FBC989D76416AAD17E32B6FB0C14B",1)</f>
        <v>=DISPIMG("ID_0B9FBC989D76416AAD17E32B6FB0C14B",1)</v>
      </c>
      <c r="H71" s="23"/>
      <c r="I71" s="24"/>
      <c r="J71" s="136" t="s">
        <v>349</v>
      </c>
      <c r="K71" s="21"/>
      <c r="L71" s="33"/>
      <c r="M71" s="21"/>
      <c r="N71" s="73"/>
      <c r="O71" s="21"/>
      <c r="P71" s="73"/>
    </row>
    <row r="72" customFormat="1" ht="20" customHeight="1" spans="1:19">
      <c r="A72" s="17"/>
      <c r="B72" s="135"/>
      <c r="C72" s="28"/>
      <c r="D72" s="29"/>
      <c r="E72" s="21" t="s">
        <v>39</v>
      </c>
      <c r="F72" s="377" t="s">
        <v>170</v>
      </c>
      <c r="G72" s="375" t="s">
        <v>224</v>
      </c>
      <c r="H72" s="24"/>
      <c r="I72" s="30"/>
      <c r="J72" s="137"/>
      <c r="K72" s="63"/>
      <c r="L72" s="33"/>
      <c r="M72" s="63"/>
      <c r="N72" s="64"/>
      <c r="O72" s="63"/>
      <c r="P72" s="64"/>
    </row>
    <row r="73" customFormat="1" ht="20" customHeight="1" spans="1:19">
      <c r="A73" s="17"/>
      <c r="B73" s="135"/>
      <c r="C73" s="28"/>
      <c r="D73" s="29"/>
      <c r="E73" s="21" t="s">
        <v>147</v>
      </c>
      <c r="F73" s="192">
        <v>0</v>
      </c>
      <c r="G73" s="55" t="s">
        <v>272</v>
      </c>
      <c r="H73" s="24"/>
      <c r="I73" s="24"/>
      <c r="J73" s="137"/>
      <c r="K73" s="66"/>
      <c r="L73" s="33"/>
      <c r="M73" s="66"/>
      <c r="N73" s="64"/>
      <c r="O73" s="66"/>
      <c r="P73" s="64"/>
    </row>
    <row r="74" customFormat="1" ht="36" customHeight="1" spans="1:19">
      <c r="A74" s="17"/>
      <c r="B74" s="135"/>
      <c r="C74" s="28"/>
      <c r="D74" s="58"/>
      <c r="E74" s="21" t="s">
        <v>311</v>
      </c>
      <c r="F74" s="200" t="s">
        <v>331</v>
      </c>
      <c r="G74" s="62" t="s">
        <v>314</v>
      </c>
      <c r="H74" s="139"/>
      <c r="I74" s="24"/>
      <c r="J74" s="140"/>
      <c r="K74" s="69"/>
      <c r="L74" s="33"/>
      <c r="M74" s="69"/>
      <c r="N74" s="70"/>
      <c r="O74" s="69"/>
      <c r="P74" s="70"/>
    </row>
    <row r="75" s="2" customFormat="1" ht="9" customHeight="1" spans="1:19">
      <c r="A75" s="17"/>
      <c r="B75" s="135"/>
      <c r="C75" s="28"/>
      <c r="D75" s="36"/>
      <c r="E75" s="37"/>
      <c r="F75" s="37"/>
      <c r="G75" s="37"/>
      <c r="H75" s="38"/>
      <c r="I75" s="37"/>
      <c r="J75" s="39"/>
      <c r="K75" s="40"/>
      <c r="L75" s="41"/>
      <c r="M75" s="40"/>
      <c r="N75" s="125"/>
      <c r="O75" s="40"/>
      <c r="P75" s="125"/>
    </row>
    <row r="76" customFormat="1" ht="64" customHeight="1" spans="1:19">
      <c r="A76" s="17"/>
      <c r="B76" s="135"/>
      <c r="C76" s="28"/>
      <c r="D76" s="20" t="s">
        <v>302</v>
      </c>
      <c r="E76" s="21" t="s">
        <v>140</v>
      </c>
      <c r="F76" s="205" t="str">
        <f>_xlfn.DISPIMG("ID_B98E44B033674C4A8E1AFBEB509D6293",1)</f>
        <v>=DISPIMG("ID_B98E44B033674C4A8E1AFBEB509D6293",1)</v>
      </c>
      <c r="G76" s="44"/>
      <c r="H76" s="23"/>
      <c r="I76" s="24"/>
      <c r="J76" s="136" t="s">
        <v>349</v>
      </c>
      <c r="K76" s="21"/>
      <c r="L76" s="33"/>
      <c r="M76" s="21"/>
      <c r="N76" s="73"/>
      <c r="O76" s="21"/>
      <c r="P76" s="73"/>
    </row>
    <row r="77" customFormat="1" ht="20" customHeight="1" spans="1:19">
      <c r="A77" s="17"/>
      <c r="B77" s="135"/>
      <c r="C77" s="28"/>
      <c r="D77" s="29"/>
      <c r="E77" s="21" t="s">
        <v>39</v>
      </c>
      <c r="F77" s="377" t="s">
        <v>261</v>
      </c>
      <c r="G77" s="21"/>
      <c r="H77" s="24"/>
      <c r="I77" s="30"/>
      <c r="J77" s="137"/>
      <c r="K77" s="63"/>
      <c r="L77" s="33"/>
      <c r="M77" s="63"/>
      <c r="N77" s="64"/>
      <c r="O77" s="63"/>
      <c r="P77" s="64"/>
    </row>
    <row r="78" customFormat="1" ht="20" customHeight="1" spans="1:19">
      <c r="A78" s="17"/>
      <c r="B78" s="135"/>
      <c r="C78" s="28"/>
      <c r="D78" s="29"/>
      <c r="E78" s="21" t="s">
        <v>147</v>
      </c>
      <c r="F78" s="192">
        <v>0</v>
      </c>
      <c r="G78" s="55"/>
      <c r="H78" s="24"/>
      <c r="I78" s="24"/>
      <c r="J78" s="137"/>
      <c r="K78" s="66"/>
      <c r="L78" s="33"/>
      <c r="M78" s="66"/>
      <c r="N78" s="64"/>
      <c r="O78" s="66"/>
      <c r="P78" s="64"/>
    </row>
    <row r="79" customFormat="1" ht="36" customHeight="1" spans="1:19">
      <c r="A79" s="17"/>
      <c r="B79" s="135"/>
      <c r="C79" s="67"/>
      <c r="D79" s="58"/>
      <c r="E79" s="21" t="s">
        <v>311</v>
      </c>
      <c r="F79" s="200" t="s">
        <v>331</v>
      </c>
      <c r="G79" s="62"/>
      <c r="H79" s="139"/>
      <c r="I79" s="24"/>
      <c r="J79" s="140"/>
      <c r="K79" s="69"/>
      <c r="L79" s="33"/>
      <c r="M79" s="69"/>
      <c r="N79" s="70"/>
      <c r="O79" s="69"/>
      <c r="P79" s="70"/>
    </row>
    <row r="80" s="2" customFormat="1" ht="9" customHeight="1" spans="1:19">
      <c r="A80" s="17"/>
      <c r="B80" s="134"/>
      <c r="C80" s="35"/>
      <c r="D80" s="36"/>
      <c r="E80" s="37"/>
      <c r="F80" s="37"/>
      <c r="G80" s="37"/>
      <c r="H80" s="38"/>
      <c r="I80" s="37"/>
      <c r="J80" s="39"/>
      <c r="K80" s="40"/>
      <c r="L80" s="41"/>
      <c r="M80" s="40"/>
      <c r="N80" s="125"/>
      <c r="O80" s="40"/>
      <c r="P80" s="125"/>
    </row>
    <row r="81" s="2" customFormat="1" ht="9" customHeight="1" spans="1:16">
      <c r="A81" s="17"/>
      <c r="B81" s="100"/>
      <c r="C81" s="35"/>
      <c r="D81" s="36"/>
      <c r="E81" s="37"/>
      <c r="F81" s="37"/>
      <c r="G81" s="37"/>
      <c r="H81" s="38"/>
      <c r="I81" s="37"/>
      <c r="J81" s="39"/>
      <c r="K81" s="40"/>
      <c r="L81" s="41"/>
      <c r="M81" s="40"/>
      <c r="N81" s="41"/>
      <c r="O81" s="40"/>
      <c r="P81" s="41"/>
    </row>
    <row r="82" customFormat="1" ht="64" customHeight="1" spans="1:16">
      <c r="A82" s="17"/>
      <c r="B82" s="101" t="s">
        <v>350</v>
      </c>
      <c r="C82" s="19" t="s">
        <v>351</v>
      </c>
      <c r="D82" s="20" t="s">
        <v>302</v>
      </c>
      <c r="E82" s="21" t="s">
        <v>140</v>
      </c>
      <c r="F82" s="44" t="str">
        <f>_xlfn.DISPIMG("ID_0A6F9B7221614643B84961AC18EAD8C6",1)</f>
        <v>=DISPIMG("ID_0A6F9B7221614643B84961AC18EAD8C6",1)</v>
      </c>
      <c r="G82" s="141" t="str">
        <f>_xlfn.DISPIMG("ID_D705C1D7EAE44C4BA011D0A425FD2C5B",1)</f>
        <v>=DISPIMG("ID_D705C1D7EAE44C4BA011D0A425FD2C5B",1)</v>
      </c>
      <c r="H82" t="str">
        <f>_xlfn.DISPIMG("ID_301DAB72AEE6407BA0A827AE1BB9B5A2",1)</f>
        <v>=DISPIMG("ID_301DAB72AEE6407BA0A827AE1BB9B5A2",1)</v>
      </c>
      <c r="I82" s="21"/>
      <c r="J82" s="25"/>
      <c r="K82" s="21"/>
      <c r="L82" s="33"/>
      <c r="M82" s="21"/>
      <c r="N82" s="73"/>
      <c r="O82" s="21"/>
      <c r="P82" s="73"/>
    </row>
    <row r="83" customFormat="1" ht="20" customHeight="1" spans="1:16">
      <c r="A83" s="17"/>
      <c r="B83" s="101"/>
      <c r="C83" s="28"/>
      <c r="D83" s="29"/>
      <c r="E83" s="21" t="s">
        <v>39</v>
      </c>
      <c r="F83" s="375" t="s">
        <v>76</v>
      </c>
      <c r="G83" s="375" t="s">
        <v>76</v>
      </c>
      <c r="H83" s="375" t="s">
        <v>76</v>
      </c>
      <c r="I83" s="48"/>
      <c r="J83" s="31"/>
      <c r="K83" s="63"/>
      <c r="L83" s="33"/>
      <c r="M83" s="63"/>
      <c r="N83" s="64"/>
      <c r="O83" s="63"/>
      <c r="P83" s="64"/>
    </row>
    <row r="84" customFormat="1" ht="20" customHeight="1" spans="1:16">
      <c r="A84" s="17"/>
      <c r="B84" s="101"/>
      <c r="C84" s="28"/>
      <c r="D84" s="29"/>
      <c r="E84" s="21" t="s">
        <v>147</v>
      </c>
      <c r="F84" s="206" t="s">
        <v>159</v>
      </c>
      <c r="G84" s="207"/>
      <c r="H84" s="208"/>
      <c r="I84" s="21"/>
      <c r="J84" s="31"/>
      <c r="K84" s="66"/>
      <c r="L84" s="33"/>
      <c r="M84" s="66"/>
      <c r="N84" s="64"/>
      <c r="O84" s="66"/>
      <c r="P84" s="64"/>
    </row>
    <row r="85" s="2" customFormat="1" ht="9" customHeight="1" spans="1:16">
      <c r="A85" s="17"/>
      <c r="B85" s="101"/>
      <c r="C85" s="35"/>
      <c r="D85" s="36"/>
      <c r="E85" s="37"/>
      <c r="F85" s="37"/>
      <c r="G85" s="37"/>
      <c r="H85" s="38"/>
      <c r="I85" s="37"/>
      <c r="J85" s="39"/>
      <c r="K85" s="40"/>
      <c r="L85" s="41"/>
      <c r="M85" s="40"/>
      <c r="N85" s="125"/>
      <c r="O85" s="40"/>
      <c r="P85" s="125"/>
    </row>
    <row r="86" customFormat="1" ht="64" customHeight="1" spans="1:16">
      <c r="A86" s="17"/>
      <c r="B86" s="101"/>
      <c r="C86" s="28"/>
      <c r="D86" s="20" t="s">
        <v>304</v>
      </c>
      <c r="E86" s="21" t="s">
        <v>140</v>
      </c>
      <c r="F86" s="22"/>
      <c r="G86" s="142" t="str">
        <f>_xlfn.DISPIMG("ID_4CAD4088BA22458384FDF986479C84AD",1)</f>
        <v>=DISPIMG("ID_4CAD4088BA22458384FDF986479C84AD",1)</v>
      </c>
      <c r="H86" t="str">
        <f>_xlfn.DISPIMG("ID_7E93B99009644F769BB0818F98A3702F",1)</f>
        <v>=DISPIMG("ID_7E93B99009644F769BB0818F98A3702F",1)</v>
      </c>
      <c r="I86" s="21"/>
      <c r="J86" s="25"/>
      <c r="K86" s="21"/>
      <c r="L86" s="33"/>
      <c r="M86" s="21"/>
      <c r="N86" s="73"/>
      <c r="O86" s="21"/>
      <c r="P86" s="73"/>
    </row>
    <row r="87" customFormat="1" ht="20" customHeight="1" spans="1:16">
      <c r="A87" s="17"/>
      <c r="B87" s="101"/>
      <c r="C87" s="28"/>
      <c r="D87" s="29"/>
      <c r="E87" s="21" t="s">
        <v>39</v>
      </c>
      <c r="F87" s="24"/>
      <c r="G87" s="375" t="s">
        <v>353</v>
      </c>
      <c r="H87" s="21" t="s">
        <v>237</v>
      </c>
      <c r="I87" s="48"/>
      <c r="J87" s="31"/>
      <c r="K87" s="63"/>
      <c r="L87" s="33"/>
      <c r="M87" s="63"/>
      <c r="N87" s="64"/>
      <c r="O87" s="63"/>
      <c r="P87" s="64"/>
    </row>
    <row r="88" customFormat="1" ht="20" customHeight="1" spans="1:16">
      <c r="A88" s="17"/>
      <c r="B88" s="101"/>
      <c r="C88" s="28"/>
      <c r="D88" s="29"/>
      <c r="E88" s="21" t="s">
        <v>147</v>
      </c>
      <c r="F88" s="24"/>
      <c r="G88" s="209" t="s">
        <v>391</v>
      </c>
      <c r="H88" s="143" t="s">
        <v>274</v>
      </c>
      <c r="I88" s="21"/>
      <c r="J88" s="31"/>
      <c r="K88" s="66"/>
      <c r="L88" s="33"/>
      <c r="M88" s="66"/>
      <c r="N88" s="64"/>
      <c r="O88" s="66"/>
      <c r="P88" s="64"/>
    </row>
    <row r="89" customFormat="1" ht="36" customHeight="1" spans="1:16">
      <c r="A89" s="17"/>
      <c r="B89" s="101"/>
      <c r="C89" s="28"/>
      <c r="D89" s="58"/>
      <c r="E89" s="21" t="s">
        <v>311</v>
      </c>
      <c r="F89" s="139"/>
      <c r="G89" s="55" t="s">
        <v>355</v>
      </c>
      <c r="H89" s="62" t="s">
        <v>314</v>
      </c>
      <c r="I89" s="21"/>
      <c r="J89" s="68"/>
      <c r="K89" s="69"/>
      <c r="L89" s="33"/>
      <c r="M89" s="69"/>
      <c r="N89" s="70"/>
      <c r="O89" s="69"/>
      <c r="P89" s="70"/>
    </row>
    <row r="90" s="2" customFormat="1" ht="9" customHeight="1" spans="1:16">
      <c r="A90" s="17"/>
      <c r="B90" s="101"/>
      <c r="C90" s="35"/>
      <c r="D90" s="36"/>
      <c r="E90" s="37"/>
      <c r="F90" s="37"/>
      <c r="G90" s="37"/>
      <c r="H90" s="38"/>
      <c r="I90" s="37"/>
      <c r="J90" s="39"/>
      <c r="K90" s="40"/>
      <c r="L90" s="41"/>
      <c r="M90" s="40"/>
      <c r="N90" s="125"/>
      <c r="O90" s="40"/>
      <c r="P90" s="125"/>
    </row>
    <row r="91" customFormat="1" ht="64" customHeight="1" spans="1:16">
      <c r="A91" s="17"/>
      <c r="B91" s="101"/>
      <c r="C91" s="28"/>
      <c r="D91" s="20" t="s">
        <v>316</v>
      </c>
      <c r="E91" s="21" t="s">
        <v>140</v>
      </c>
      <c r="F91" s="22"/>
      <c r="G91" s="144" t="str">
        <f>_xlfn.DISPIMG("ID_57BA7E295B624CC1B9196CDE6DF177B8",1)</f>
        <v>=DISPIMG("ID_57BA7E295B624CC1B9196CDE6DF177B8",1)</v>
      </c>
      <c r="H91" s="23"/>
      <c r="I91" s="21"/>
      <c r="J91" s="145" t="s">
        <v>356</v>
      </c>
      <c r="K91" s="21"/>
      <c r="L91" s="33"/>
      <c r="M91" s="21"/>
      <c r="N91" s="73"/>
      <c r="O91" s="21"/>
      <c r="P91" s="73"/>
    </row>
    <row r="92" customFormat="1" ht="20" customHeight="1" spans="1:16">
      <c r="A92" s="17"/>
      <c r="B92" s="101"/>
      <c r="C92" s="28"/>
      <c r="D92" s="29"/>
      <c r="E92" s="21" t="s">
        <v>39</v>
      </c>
      <c r="F92" s="24"/>
      <c r="G92" s="21" t="s">
        <v>247</v>
      </c>
      <c r="H92" s="24"/>
      <c r="I92" s="48"/>
      <c r="J92" s="146"/>
      <c r="K92" s="63"/>
      <c r="L92" s="33"/>
      <c r="M92" s="63"/>
      <c r="N92" s="64"/>
      <c r="O92" s="63"/>
      <c r="P92" s="64"/>
    </row>
    <row r="93" customFormat="1" ht="20" customHeight="1" spans="1:16">
      <c r="A93" s="17"/>
      <c r="B93" s="101"/>
      <c r="C93" s="28"/>
      <c r="D93" s="29"/>
      <c r="E93" s="21" t="s">
        <v>147</v>
      </c>
      <c r="F93" s="24"/>
      <c r="G93" s="21"/>
      <c r="H93" s="24"/>
      <c r="I93" s="21"/>
      <c r="J93" s="146"/>
      <c r="K93" s="66"/>
      <c r="L93" s="33"/>
      <c r="M93" s="66"/>
      <c r="N93" s="64"/>
      <c r="O93" s="66"/>
      <c r="P93" s="64"/>
    </row>
    <row r="94" customFormat="1" ht="36" customHeight="1" spans="1:16">
      <c r="A94" s="17"/>
      <c r="B94" s="101"/>
      <c r="C94" s="67"/>
      <c r="D94" s="58"/>
      <c r="E94" s="21" t="s">
        <v>311</v>
      </c>
      <c r="F94" s="139"/>
      <c r="G94" s="62" t="s">
        <v>392</v>
      </c>
      <c r="H94" s="139"/>
      <c r="I94" s="21"/>
      <c r="J94" s="148"/>
      <c r="K94" s="69"/>
      <c r="L94" s="33"/>
      <c r="M94" s="69"/>
      <c r="N94" s="70"/>
      <c r="O94" s="69"/>
      <c r="P94" s="70"/>
    </row>
    <row r="95" s="2" customFormat="1" ht="9" customHeight="1" spans="1:16">
      <c r="A95" s="17"/>
      <c r="B95" s="101"/>
      <c r="C95" s="35"/>
      <c r="D95" s="36"/>
      <c r="E95" s="37"/>
      <c r="F95" s="37"/>
      <c r="G95" s="37"/>
      <c r="H95" s="38"/>
      <c r="I95" s="37"/>
      <c r="J95" s="39"/>
      <c r="K95" s="40"/>
      <c r="L95" s="41"/>
      <c r="M95" s="40"/>
      <c r="N95" s="41"/>
      <c r="O95" s="40"/>
      <c r="P95" s="41"/>
    </row>
    <row r="96" customFormat="1" ht="64" customHeight="1" spans="1:16">
      <c r="A96" s="17"/>
      <c r="B96" s="101"/>
      <c r="C96" s="19" t="s">
        <v>358</v>
      </c>
      <c r="D96" s="20" t="s">
        <v>302</v>
      </c>
      <c r="E96" s="21" t="s">
        <v>140</v>
      </c>
      <c r="F96" s="210" t="str">
        <f>_xlfn.DISPIMG("ID_8AA8322826C14063B92DDC46DFA4E7B5",1)</f>
        <v>=DISPIMG("ID_8AA8322826C14063B92DDC46DFA4E7B5",1)</v>
      </c>
      <c r="G96" s="21"/>
      <c r="H96" s="21"/>
      <c r="I96" s="21"/>
      <c r="J96" s="32"/>
      <c r="K96" s="21"/>
      <c r="L96" s="33"/>
      <c r="M96" s="21"/>
      <c r="N96" s="73"/>
      <c r="O96" s="21"/>
      <c r="P96" s="73"/>
    </row>
    <row r="97" customFormat="1" ht="20" customHeight="1" spans="1:16">
      <c r="A97" s="17"/>
      <c r="B97" s="101"/>
      <c r="C97" s="28"/>
      <c r="D97" s="29"/>
      <c r="E97" s="21" t="s">
        <v>39</v>
      </c>
      <c r="F97" s="377" t="s">
        <v>256</v>
      </c>
      <c r="G97" s="48"/>
      <c r="H97" s="48"/>
      <c r="I97" s="48"/>
      <c r="J97" s="34"/>
      <c r="K97" s="63"/>
      <c r="L97" s="33"/>
      <c r="M97" s="63"/>
      <c r="N97" s="64"/>
      <c r="O97" s="63"/>
      <c r="P97" s="64"/>
    </row>
    <row r="98" customFormat="1" ht="20" customHeight="1" spans="1:16">
      <c r="A98" s="17"/>
      <c r="B98" s="101"/>
      <c r="C98" s="28"/>
      <c r="D98" s="29"/>
      <c r="E98" s="21" t="s">
        <v>147</v>
      </c>
      <c r="F98" s="211">
        <v>0</v>
      </c>
      <c r="G98" s="21"/>
      <c r="H98" s="21"/>
      <c r="I98" s="21"/>
      <c r="J98" s="34"/>
      <c r="K98" s="66"/>
      <c r="L98" s="33"/>
      <c r="M98" s="66"/>
      <c r="N98" s="64"/>
      <c r="O98" s="66"/>
      <c r="P98" s="64"/>
    </row>
    <row r="99" customFormat="1" ht="36" customHeight="1" spans="1:16">
      <c r="A99" s="17"/>
      <c r="B99" s="101"/>
      <c r="C99" s="67"/>
      <c r="D99" s="58"/>
      <c r="E99" s="21" t="s">
        <v>311</v>
      </c>
      <c r="F99" s="200" t="s">
        <v>331</v>
      </c>
      <c r="G99" s="21"/>
      <c r="H99" s="21"/>
      <c r="I99" s="21"/>
      <c r="J99" s="212"/>
      <c r="K99" s="69"/>
      <c r="L99" s="33"/>
      <c r="M99" s="69"/>
      <c r="N99" s="70"/>
      <c r="O99" s="69"/>
      <c r="P99" s="70"/>
    </row>
    <row r="100" s="2" customFormat="1" ht="9" customHeight="1" spans="1:16">
      <c r="A100" s="17"/>
      <c r="B100" s="101"/>
      <c r="C100" s="28"/>
      <c r="D100" s="36"/>
      <c r="E100" s="37"/>
      <c r="F100" s="37"/>
      <c r="G100" s="37"/>
      <c r="H100" s="38"/>
      <c r="I100" s="37"/>
      <c r="J100" s="39"/>
      <c r="K100" s="40"/>
      <c r="L100" s="41"/>
      <c r="M100" s="40"/>
      <c r="N100" s="213"/>
      <c r="O100" s="40"/>
      <c r="P100" s="213"/>
    </row>
    <row r="101" customFormat="1" ht="64" customHeight="1" spans="1:16">
      <c r="A101" s="17"/>
      <c r="B101" s="101"/>
      <c r="C101" s="28"/>
      <c r="D101" s="20" t="s">
        <v>304</v>
      </c>
      <c r="E101" s="21" t="s">
        <v>140</v>
      </c>
      <c r="F101" s="44" t="str">
        <f>_xlfn.DISPIMG("ID_7E207847075F444783F52E2A685A43BD",1)</f>
        <v>=DISPIMG("ID_7E207847075F444783F52E2A685A43BD",1)</v>
      </c>
      <c r="G101" s="44" t="str">
        <f>_xlfn.DISPIMG("ID_7E207847075F444783F52E2A685A43BD",1)</f>
        <v>=DISPIMG("ID_7E207847075F444783F52E2A685A43BD",1)</v>
      </c>
      <c r="I101" s="21"/>
      <c r="J101" s="25"/>
      <c r="K101" s="21"/>
      <c r="L101" s="33"/>
      <c r="M101" s="21"/>
      <c r="N101" s="73"/>
      <c r="O101" s="21"/>
      <c r="P101" s="73"/>
    </row>
    <row r="102" customFormat="1" ht="20" customHeight="1" spans="1:16">
      <c r="A102" s="17"/>
      <c r="B102" s="101"/>
      <c r="C102" s="28"/>
      <c r="D102" s="29"/>
      <c r="E102" s="21" t="s">
        <v>39</v>
      </c>
      <c r="F102" s="375" t="s">
        <v>249</v>
      </c>
      <c r="G102" s="375" t="s">
        <v>249</v>
      </c>
      <c r="H102" s="21"/>
      <c r="I102" s="48"/>
      <c r="J102" s="31"/>
      <c r="K102" s="63"/>
      <c r="L102" s="33"/>
      <c r="M102" s="63"/>
      <c r="N102" s="64"/>
      <c r="O102" s="63"/>
      <c r="P102" s="64"/>
    </row>
    <row r="103" customFormat="1" ht="20" customHeight="1" spans="1:16">
      <c r="A103" s="17"/>
      <c r="B103" s="101"/>
      <c r="C103" s="28"/>
      <c r="D103" s="29"/>
      <c r="E103" s="21" t="s">
        <v>147</v>
      </c>
      <c r="F103" s="52" t="s">
        <v>276</v>
      </c>
      <c r="G103" s="54"/>
      <c r="H103" s="21"/>
      <c r="I103" s="21"/>
      <c r="J103" s="31"/>
      <c r="K103" s="66"/>
      <c r="L103" s="33"/>
      <c r="M103" s="66"/>
      <c r="N103" s="64"/>
      <c r="O103" s="66"/>
      <c r="P103" s="64"/>
    </row>
    <row r="104" s="2" customFormat="1" ht="9" customHeight="1" spans="1:16">
      <c r="A104" s="17"/>
      <c r="B104" s="101"/>
      <c r="C104" s="28"/>
      <c r="D104" s="36"/>
      <c r="E104" s="37"/>
      <c r="F104" s="37"/>
      <c r="G104" s="37"/>
      <c r="H104" s="38"/>
      <c r="I104" s="37"/>
      <c r="J104" s="39"/>
      <c r="K104" s="40"/>
      <c r="L104" s="41"/>
      <c r="M104" s="40"/>
      <c r="N104" s="125"/>
      <c r="O104" s="40"/>
      <c r="P104" s="125"/>
    </row>
    <row r="105" customFormat="1" ht="64" customHeight="1" spans="1:16">
      <c r="A105" s="17"/>
      <c r="B105" s="101"/>
      <c r="C105" s="28"/>
      <c r="D105" s="20" t="s">
        <v>316</v>
      </c>
      <c r="E105" s="21" t="s">
        <v>140</v>
      </c>
      <c r="F105" s="149" t="str">
        <f>_xlfn.DISPIMG("ID_1B54D3B83AD54C18A08FEA64F2B37375",1)</f>
        <v>=DISPIMG("ID_1B54D3B83AD54C18A08FEA64F2B37375",1)</v>
      </c>
      <c r="G105" s="149" t="str">
        <f>_xlfn.DISPIMG("ID_1B54D3B83AD54C18A08FEA64F2B37375",1)</f>
        <v>=DISPIMG("ID_1B54D3B83AD54C18A08FEA64F2B37375",1)</v>
      </c>
      <c r="H105" s="141"/>
      <c r="I105" s="21"/>
      <c r="J105" s="25" t="s">
        <v>359</v>
      </c>
      <c r="K105" s="21" t="str">
        <f>_xlfn.DISPIMG("ID_993262276E7F48C68A572BAC289B4F6A",1)</f>
        <v>=DISPIMG("ID_993262276E7F48C68A572BAC289B4F6A",1)</v>
      </c>
      <c r="L105" s="33" t="s">
        <v>360</v>
      </c>
      <c r="M105" s="21"/>
      <c r="N105" s="73"/>
      <c r="O105" s="21"/>
      <c r="P105" s="73"/>
    </row>
    <row r="106" customFormat="1" ht="20" customHeight="1" spans="1:16">
      <c r="A106" s="17"/>
      <c r="B106" s="101"/>
      <c r="C106" s="28"/>
      <c r="D106" s="29"/>
      <c r="E106" s="21" t="s">
        <v>39</v>
      </c>
      <c r="F106" s="383" t="s">
        <v>264</v>
      </c>
      <c r="G106" s="52" t="s">
        <v>277</v>
      </c>
      <c r="H106" s="141"/>
      <c r="I106" s="48"/>
      <c r="J106" s="31"/>
      <c r="K106" s="63"/>
      <c r="L106" s="33"/>
      <c r="M106" s="63"/>
      <c r="N106" s="64"/>
      <c r="O106" s="63"/>
      <c r="P106" s="64"/>
    </row>
    <row r="107" customFormat="1" ht="20" customHeight="1" spans="1:16">
      <c r="A107" s="17"/>
      <c r="B107" s="101"/>
      <c r="C107" s="28"/>
      <c r="D107" s="29"/>
      <c r="E107" s="21" t="s">
        <v>147</v>
      </c>
      <c r="F107" s="214" t="s">
        <v>393</v>
      </c>
      <c r="G107" s="214"/>
      <c r="H107" s="141"/>
      <c r="I107" s="21"/>
      <c r="J107" s="31"/>
      <c r="K107" s="66"/>
      <c r="L107" s="33"/>
      <c r="M107" s="66"/>
      <c r="N107" s="64"/>
      <c r="O107" s="66"/>
      <c r="P107" s="64"/>
    </row>
    <row r="108" customFormat="1" ht="36" customHeight="1" spans="1:16">
      <c r="A108" s="17"/>
      <c r="B108" s="101"/>
      <c r="C108" s="67"/>
      <c r="D108" s="58"/>
      <c r="E108" s="21" t="s">
        <v>311</v>
      </c>
      <c r="F108" s="62" t="s">
        <v>394</v>
      </c>
      <c r="G108" s="62" t="s">
        <v>395</v>
      </c>
      <c r="H108" s="55" t="s">
        <v>366</v>
      </c>
      <c r="I108" s="21"/>
      <c r="J108" s="68"/>
      <c r="K108" s="69"/>
      <c r="L108" s="33"/>
      <c r="M108" s="69"/>
      <c r="N108" s="70"/>
      <c r="O108" s="69"/>
      <c r="P108" s="70"/>
    </row>
    <row r="109" s="2" customFormat="1" ht="9" customHeight="1" spans="1:16">
      <c r="A109" s="17"/>
      <c r="B109" s="101"/>
      <c r="C109" s="35"/>
      <c r="D109" s="36"/>
      <c r="E109" s="37"/>
      <c r="F109" s="37"/>
      <c r="G109" s="150"/>
      <c r="H109" s="38"/>
      <c r="I109" s="150"/>
      <c r="J109" s="39"/>
      <c r="K109" s="40"/>
      <c r="L109" s="41"/>
      <c r="M109" s="40"/>
      <c r="N109" s="41"/>
      <c r="O109" s="40"/>
      <c r="P109" s="41"/>
    </row>
    <row r="110" customFormat="1" ht="64" customHeight="1" spans="1:16">
      <c r="A110" s="17"/>
      <c r="B110" s="101"/>
      <c r="C110" s="19" t="s">
        <v>367</v>
      </c>
      <c r="D110" s="20" t="s">
        <v>302</v>
      </c>
      <c r="E110" s="21" t="s">
        <v>140</v>
      </c>
      <c r="F110" s="44"/>
      <c r="G110" s="44" t="str">
        <f>_xlfn.DISPIMG("ID_966C8B7F8D9E4D3FB424B3A6B283596B",1)</f>
        <v>=DISPIMG("ID_966C8B7F8D9E4D3FB424B3A6B283596B",1)</v>
      </c>
      <c r="H110" t="str">
        <f>_xlfn.DISPIMG("ID_507A729FDBCF4CBBA9A82F25DDABEB11",1)</f>
        <v>=DISPIMG("ID_507A729FDBCF4CBBA9A82F25DDABEB11",1)</v>
      </c>
      <c r="I110" s="21"/>
      <c r="J110" s="25"/>
      <c r="K110" s="21"/>
      <c r="L110" s="33"/>
      <c r="M110" s="21"/>
      <c r="N110" s="73"/>
      <c r="O110" s="21"/>
      <c r="P110" s="73"/>
    </row>
    <row r="111" customFormat="1" ht="20" customHeight="1" spans="1:16">
      <c r="A111" s="17"/>
      <c r="B111" s="101"/>
      <c r="C111" s="28"/>
      <c r="D111" s="29"/>
      <c r="E111" s="21" t="s">
        <v>39</v>
      </c>
      <c r="F111" s="21"/>
      <c r="G111" s="375" t="s">
        <v>97</v>
      </c>
      <c r="H111" s="375" t="s">
        <v>255</v>
      </c>
      <c r="I111" s="48"/>
      <c r="J111" s="31"/>
      <c r="K111" s="63"/>
      <c r="L111" s="33"/>
      <c r="M111" s="63"/>
      <c r="N111" s="64"/>
      <c r="O111" s="63"/>
      <c r="P111" s="64"/>
    </row>
    <row r="112" customFormat="1" ht="20" customHeight="1" spans="1:16">
      <c r="A112" s="17"/>
      <c r="B112" s="101"/>
      <c r="C112" s="28"/>
      <c r="D112" s="29"/>
      <c r="E112" s="21" t="s">
        <v>147</v>
      </c>
      <c r="F112" s="21"/>
      <c r="G112" s="181" t="s">
        <v>396</v>
      </c>
      <c r="H112" s="55" t="s">
        <v>279</v>
      </c>
      <c r="I112" s="21"/>
      <c r="J112" s="31"/>
      <c r="K112" s="66"/>
      <c r="L112" s="33"/>
      <c r="M112" s="66"/>
      <c r="N112" s="64"/>
      <c r="O112" s="66"/>
      <c r="P112" s="64"/>
    </row>
    <row r="113" customFormat="1" ht="36" customHeight="1" spans="1:16">
      <c r="A113" s="17"/>
      <c r="B113" s="101"/>
      <c r="C113" s="67"/>
      <c r="D113" s="58"/>
      <c r="E113" s="21" t="s">
        <v>311</v>
      </c>
      <c r="F113" s="55" t="s">
        <v>368</v>
      </c>
      <c r="G113" s="62" t="s">
        <v>369</v>
      </c>
      <c r="H113" s="62" t="s">
        <v>314</v>
      </c>
      <c r="I113" s="21"/>
      <c r="J113" s="68"/>
      <c r="K113" s="69"/>
      <c r="L113" s="33"/>
      <c r="M113" s="69"/>
      <c r="N113" s="70"/>
      <c r="O113" s="69"/>
      <c r="P113" s="70"/>
    </row>
    <row r="114" s="2" customFormat="1" ht="9" customHeight="1" spans="1:16">
      <c r="A114" s="17"/>
      <c r="B114" s="101"/>
      <c r="C114" s="35"/>
      <c r="D114" s="36"/>
      <c r="E114" s="37"/>
      <c r="F114" s="37"/>
      <c r="G114" s="150"/>
      <c r="H114" s="38"/>
      <c r="I114" s="150"/>
      <c r="J114" s="39"/>
      <c r="K114" s="40"/>
      <c r="L114" s="41"/>
      <c r="M114" s="40"/>
      <c r="N114" s="41"/>
      <c r="O114" s="40"/>
      <c r="P114" s="41"/>
    </row>
    <row r="115" customFormat="1" ht="64" customHeight="1" spans="1:16">
      <c r="A115" s="151"/>
      <c r="B115" s="101"/>
      <c r="C115" s="19" t="s">
        <v>370</v>
      </c>
      <c r="D115" s="20" t="s">
        <v>302</v>
      </c>
      <c r="E115" s="21" t="s">
        <v>140</v>
      </c>
      <c r="F115" s="215" t="str">
        <f>_xlfn.DISPIMG("ID_D4D3286F4B254872A399C9E3E2EB3B59",1)</f>
        <v>=DISPIMG("ID_D4D3286F4B254872A399C9E3E2EB3B59",1)</v>
      </c>
      <c r="G115" s="44"/>
      <c r="I115" s="21"/>
      <c r="J115" s="25"/>
      <c r="K115" s="21"/>
      <c r="L115" s="33"/>
      <c r="M115" s="21"/>
      <c r="N115" s="73"/>
      <c r="O115" s="21"/>
      <c r="P115" s="73"/>
    </row>
    <row r="116" customFormat="1" ht="20" customHeight="1" spans="1:16">
      <c r="A116" s="151"/>
      <c r="B116" s="101"/>
      <c r="C116" s="28"/>
      <c r="D116" s="29"/>
      <c r="E116" s="21" t="s">
        <v>39</v>
      </c>
      <c r="F116" s="186" t="s">
        <v>146</v>
      </c>
      <c r="G116" s="21"/>
      <c r="H116" s="21"/>
      <c r="I116" s="48"/>
      <c r="J116" s="31"/>
      <c r="K116" s="63"/>
      <c r="L116" s="33"/>
      <c r="M116" s="63"/>
      <c r="N116" s="64"/>
      <c r="O116" s="63"/>
      <c r="P116" s="64"/>
    </row>
    <row r="117" customFormat="1" ht="20" customHeight="1" spans="1:16">
      <c r="A117" s="151"/>
      <c r="B117" s="101"/>
      <c r="C117" s="28"/>
      <c r="D117" s="29"/>
      <c r="E117" s="21" t="s">
        <v>147</v>
      </c>
      <c r="F117" s="186">
        <v>0</v>
      </c>
      <c r="G117" s="21"/>
      <c r="H117" s="21"/>
      <c r="I117" s="21"/>
      <c r="J117" s="31"/>
      <c r="K117" s="66"/>
      <c r="L117" s="33"/>
      <c r="M117" s="66"/>
      <c r="N117" s="64"/>
      <c r="O117" s="66"/>
      <c r="P117" s="64"/>
    </row>
    <row r="118" customFormat="1" ht="36" customHeight="1" spans="1:16">
      <c r="A118" s="151"/>
      <c r="B118" s="101"/>
      <c r="C118" s="28"/>
      <c r="D118" s="29"/>
      <c r="E118" s="20" t="s">
        <v>311</v>
      </c>
      <c r="F118" s="200" t="s">
        <v>331</v>
      </c>
      <c r="G118" s="20"/>
      <c r="H118" s="153"/>
      <c r="I118" s="20"/>
      <c r="J118" s="31"/>
      <c r="K118" s="66"/>
      <c r="L118" s="73"/>
      <c r="M118" s="66"/>
      <c r="N118" s="64"/>
      <c r="O118" s="66"/>
      <c r="P118" s="64"/>
    </row>
    <row r="119" customFormat="1" ht="64" customHeight="1" spans="1:16">
      <c r="A119" s="216"/>
      <c r="B119" s="217"/>
      <c r="C119" s="162" t="s">
        <v>371</v>
      </c>
      <c r="D119" s="162"/>
      <c r="E119" s="21" t="s">
        <v>140</v>
      </c>
      <c r="F119" s="201"/>
      <c r="G119" s="44"/>
      <c r="H119" s="141"/>
      <c r="I119" s="21"/>
      <c r="J119" s="218"/>
      <c r="K119" s="21"/>
      <c r="L119" s="33"/>
      <c r="M119" s="21"/>
      <c r="N119" s="33"/>
      <c r="O119" s="21"/>
      <c r="P119" s="33"/>
    </row>
    <row r="120" customFormat="1" ht="20" customHeight="1" spans="1:16">
      <c r="A120" s="216"/>
      <c r="B120" s="135"/>
      <c r="C120" s="162"/>
      <c r="D120" s="162"/>
      <c r="E120" s="21" t="s">
        <v>39</v>
      </c>
      <c r="F120" s="379" t="s">
        <v>267</v>
      </c>
      <c r="G120" s="21"/>
      <c r="H120" s="21"/>
      <c r="I120" s="48"/>
      <c r="J120" s="218"/>
      <c r="K120" s="26"/>
      <c r="L120" s="33"/>
      <c r="M120" s="26"/>
      <c r="N120" s="219"/>
      <c r="O120" s="26"/>
      <c r="P120" s="219"/>
    </row>
    <row r="121" customFormat="1" ht="20" customHeight="1" spans="1:16">
      <c r="A121" s="216"/>
      <c r="B121" s="135"/>
      <c r="C121" s="162"/>
      <c r="D121" s="162"/>
      <c r="E121" s="21" t="s">
        <v>147</v>
      </c>
      <c r="F121" s="201">
        <v>0</v>
      </c>
      <c r="G121" s="21"/>
      <c r="H121" s="21"/>
      <c r="I121" s="21"/>
      <c r="J121" s="218"/>
      <c r="K121" s="26"/>
      <c r="L121" s="33"/>
      <c r="M121" s="26"/>
      <c r="N121" s="219"/>
      <c r="O121" s="26"/>
      <c r="P121" s="219"/>
    </row>
    <row r="122" customFormat="1" ht="36" customHeight="1" spans="1:16">
      <c r="A122" s="216"/>
      <c r="B122" s="220"/>
      <c r="C122" s="162"/>
      <c r="D122" s="162"/>
      <c r="E122" s="21" t="s">
        <v>311</v>
      </c>
      <c r="F122" s="200" t="s">
        <v>331</v>
      </c>
      <c r="G122" s="21"/>
      <c r="H122" s="55"/>
      <c r="I122" s="21"/>
      <c r="J122" s="218"/>
      <c r="K122" s="26"/>
      <c r="L122" s="33"/>
      <c r="M122" s="26"/>
      <c r="N122" s="219"/>
      <c r="O122" s="26"/>
      <c r="P122" s="219"/>
    </row>
    <row r="123" s="3" customFormat="1" ht="36" customHeight="1" spans="1:16">
      <c r="A123" s="154"/>
      <c r="B123" s="155"/>
      <c r="C123" s="7"/>
      <c r="D123" s="7"/>
      <c r="E123" s="7"/>
      <c r="F123" s="7"/>
      <c r="G123" s="7"/>
      <c r="H123" s="7"/>
      <c r="I123" s="7"/>
      <c r="J123" s="159"/>
      <c r="K123" s="157"/>
      <c r="L123" s="157"/>
      <c r="M123" s="157"/>
      <c r="N123" s="161"/>
      <c r="O123" s="157"/>
      <c r="P123" s="161"/>
    </row>
    <row r="124" customFormat="1" spans="1:16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N124" s="8"/>
      <c r="P124" s="8"/>
    </row>
    <row r="125" customFormat="1" spans="1:16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N125" s="8"/>
      <c r="P125" s="8"/>
    </row>
    <row r="126" customFormat="1" spans="1:16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N126" s="8"/>
      <c r="P126" s="8"/>
    </row>
    <row r="127" customFormat="1" spans="1:16">
      <c r="A127" s="6"/>
      <c r="B127" s="6"/>
      <c r="C127" s="7"/>
      <c r="D127" s="7"/>
      <c r="E127" s="7"/>
      <c r="F127" s="7"/>
      <c r="G127" s="7"/>
      <c r="H127" s="7"/>
      <c r="I127" s="7"/>
      <c r="J127" s="158"/>
      <c r="K127" s="7"/>
      <c r="N127" s="8"/>
      <c r="P127" s="8"/>
    </row>
    <row r="128" customFormat="1" spans="1:16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8"/>
      <c r="N128" s="8"/>
      <c r="P128" s="8"/>
    </row>
    <row r="129" customFormat="1" spans="1:16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8"/>
      <c r="N129" s="8"/>
      <c r="P129" s="8"/>
    </row>
    <row r="130" customFormat="1" spans="1:16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8"/>
      <c r="N130" s="8"/>
      <c r="P130" s="8"/>
    </row>
    <row r="131" customFormat="1" spans="1:16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8"/>
      <c r="N131" s="8"/>
      <c r="P131" s="8"/>
    </row>
    <row r="132" customFormat="1" spans="1:16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8"/>
      <c r="N132" s="8"/>
      <c r="P132" s="8"/>
    </row>
    <row r="133" customFormat="1" spans="1:16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8"/>
      <c r="N133" s="8"/>
      <c r="P133" s="8"/>
    </row>
    <row r="134" customFormat="1" spans="1:16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8"/>
      <c r="N134" s="8"/>
      <c r="P134" s="8"/>
    </row>
    <row r="135" customFormat="1" spans="1:16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8"/>
      <c r="N135" s="8"/>
      <c r="P135" s="8"/>
    </row>
    <row r="136" customFormat="1" spans="1:16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8"/>
      <c r="N136" s="8"/>
      <c r="P136" s="8"/>
    </row>
    <row r="137" customFormat="1" spans="1:16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8"/>
      <c r="N137" s="8"/>
      <c r="P137" s="8"/>
    </row>
    <row r="138" customFormat="1" spans="1:16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8"/>
      <c r="N138" s="8"/>
      <c r="P138" s="8"/>
    </row>
    <row r="139" customFormat="1" spans="1:16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8"/>
      <c r="N139" s="8"/>
      <c r="P139" s="8"/>
    </row>
    <row r="140" customFormat="1" spans="1:16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8"/>
      <c r="N140" s="8"/>
      <c r="P140" s="8"/>
    </row>
    <row r="141" customFormat="1" spans="1:16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8"/>
      <c r="N141" s="8"/>
      <c r="P141" s="8"/>
    </row>
    <row r="142" customFormat="1" spans="1:16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8"/>
      <c r="N142" s="8"/>
      <c r="P142" s="8"/>
    </row>
    <row r="143" customFormat="1" spans="1:16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8"/>
      <c r="N143" s="8"/>
      <c r="P143" s="8"/>
    </row>
    <row r="144" customFormat="1" spans="1:16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8"/>
      <c r="N144" s="8"/>
      <c r="P144" s="8"/>
    </row>
    <row r="145" customFormat="1" spans="1:16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8"/>
      <c r="N145" s="8"/>
      <c r="P145" s="8"/>
    </row>
    <row r="146" customFormat="1" spans="1:16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8"/>
      <c r="N146" s="8"/>
      <c r="P146" s="8"/>
    </row>
    <row r="147" customFormat="1" spans="1:16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8"/>
      <c r="N147" s="8"/>
      <c r="P147" s="8"/>
    </row>
    <row r="148" customFormat="1" spans="1:16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8"/>
      <c r="N148" s="8"/>
      <c r="P148" s="8"/>
    </row>
    <row r="149" customFormat="1" spans="1:16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8"/>
      <c r="N149" s="8"/>
      <c r="P149" s="8"/>
    </row>
    <row r="150" customFormat="1" spans="1:16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8"/>
      <c r="N150" s="8"/>
      <c r="P150" s="8"/>
    </row>
    <row r="151" customFormat="1" spans="1:16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8"/>
      <c r="N151" s="8"/>
      <c r="P151" s="8"/>
    </row>
    <row r="152" customFormat="1" spans="1:16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8"/>
      <c r="N152" s="8"/>
      <c r="P152" s="8"/>
    </row>
    <row r="153" customFormat="1" spans="1:16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8"/>
      <c r="N153" s="8"/>
      <c r="P153" s="8"/>
    </row>
    <row r="154" customFormat="1" spans="1:16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8"/>
      <c r="N154" s="8"/>
      <c r="P154" s="8"/>
    </row>
    <row r="155" customFormat="1" spans="1:16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8"/>
      <c r="N155" s="8"/>
      <c r="P155" s="8"/>
    </row>
    <row r="156" customFormat="1" spans="1:16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8"/>
      <c r="N156" s="8"/>
      <c r="P156" s="8"/>
    </row>
    <row r="157" customFormat="1" spans="1:16">
      <c r="A157" s="6"/>
      <c r="B157" s="6"/>
      <c r="C157" s="6"/>
      <c r="D157" s="6"/>
      <c r="E157" s="6"/>
      <c r="F157" s="6"/>
      <c r="G157" s="6"/>
      <c r="H157" s="6"/>
      <c r="I157" s="6"/>
      <c r="J157" s="7"/>
      <c r="K157" s="7"/>
      <c r="L157" s="8"/>
      <c r="N157" s="8"/>
      <c r="P157" s="8"/>
    </row>
    <row r="158" customFormat="1" spans="1:16">
      <c r="A158" s="6"/>
      <c r="B158" s="6"/>
      <c r="C158" s="6"/>
      <c r="D158" s="6"/>
      <c r="E158" s="6"/>
      <c r="F158" s="6"/>
      <c r="G158" s="6"/>
      <c r="H158" s="6"/>
      <c r="I158" s="6"/>
      <c r="J158" s="7"/>
      <c r="K158" s="7"/>
      <c r="L158" s="8"/>
      <c r="N158" s="8"/>
      <c r="P158" s="8"/>
    </row>
    <row r="159" customFormat="1" spans="1:16">
      <c r="A159" s="6"/>
      <c r="B159" s="6"/>
      <c r="C159" s="6"/>
      <c r="D159" s="6"/>
      <c r="E159" s="6"/>
      <c r="F159" s="6"/>
      <c r="G159" s="6"/>
      <c r="H159" s="6"/>
      <c r="I159" s="6"/>
      <c r="J159" s="7"/>
      <c r="K159" s="7"/>
      <c r="L159" s="8"/>
      <c r="N159" s="8"/>
      <c r="P159" s="8"/>
    </row>
    <row r="160" customFormat="1" spans="1:16">
      <c r="A160" s="6"/>
      <c r="B160" s="6"/>
      <c r="C160" s="6"/>
      <c r="D160" s="6"/>
      <c r="E160" s="6"/>
      <c r="F160" s="6"/>
      <c r="G160" s="6"/>
      <c r="H160" s="6"/>
      <c r="I160" s="6"/>
      <c r="J160" s="7"/>
      <c r="K160" s="7"/>
      <c r="L160" s="8"/>
      <c r="N160" s="8"/>
      <c r="P160" s="8"/>
    </row>
    <row r="161" customFormat="1" spans="1:16">
      <c r="A161" s="6"/>
      <c r="B161" s="6"/>
      <c r="C161" s="6"/>
      <c r="D161" s="6"/>
      <c r="E161" s="6"/>
      <c r="F161" s="6"/>
      <c r="G161" s="6"/>
      <c r="H161" s="6"/>
      <c r="I161" s="6"/>
      <c r="J161" s="7"/>
      <c r="K161" s="7"/>
      <c r="L161" s="8"/>
      <c r="N161" s="8"/>
      <c r="P161" s="8"/>
    </row>
    <row r="162" customFormat="1" spans="1:16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7"/>
      <c r="L162" s="8"/>
      <c r="N162" s="8"/>
      <c r="P162" s="8"/>
    </row>
    <row r="163" customFormat="1" spans="1:16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7"/>
      <c r="L163" s="8"/>
      <c r="N163" s="8"/>
      <c r="P163" s="8"/>
    </row>
    <row r="164" customFormat="1" spans="1:16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7"/>
      <c r="L164" s="8"/>
      <c r="N164" s="8"/>
      <c r="P164" s="8"/>
    </row>
    <row r="165" customFormat="1" spans="1:16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7"/>
      <c r="L165" s="8"/>
      <c r="N165" s="8"/>
      <c r="P165" s="8"/>
    </row>
    <row r="166" customFormat="1" spans="1:16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7"/>
      <c r="L166" s="8"/>
      <c r="N166" s="8"/>
      <c r="P166" s="8"/>
    </row>
    <row r="167" customFormat="1" spans="1:16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7"/>
      <c r="L167" s="8"/>
      <c r="N167" s="8"/>
      <c r="P167" s="8"/>
    </row>
    <row r="168" customFormat="1" spans="1:16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7"/>
      <c r="L168" s="8"/>
      <c r="N168" s="8"/>
      <c r="P168" s="8"/>
    </row>
    <row r="169" customFormat="1" spans="1:16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7"/>
      <c r="L169" s="8"/>
      <c r="N169" s="8"/>
      <c r="P169" s="8"/>
    </row>
    <row r="170" customFormat="1" spans="1:16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7"/>
      <c r="L170" s="8"/>
      <c r="N170" s="8"/>
      <c r="P170" s="8"/>
    </row>
    <row r="171" customFormat="1" spans="1:16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7"/>
      <c r="L171" s="8"/>
      <c r="N171" s="8"/>
      <c r="P171" s="8"/>
    </row>
    <row r="172" customFormat="1" spans="1:16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7"/>
      <c r="L172" s="8"/>
      <c r="N172" s="8"/>
      <c r="P172" s="8"/>
    </row>
    <row r="173" customFormat="1" spans="1:16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7"/>
      <c r="L173" s="8"/>
      <c r="N173" s="8"/>
      <c r="P173" s="8"/>
    </row>
    <row r="174" customFormat="1" spans="1:16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7"/>
      <c r="L174" s="8"/>
      <c r="N174" s="8"/>
      <c r="P174" s="8"/>
    </row>
    <row r="175" customFormat="1" spans="1:16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7"/>
      <c r="L175" s="8"/>
      <c r="N175" s="8"/>
      <c r="P175" s="8"/>
    </row>
    <row r="176" customFormat="1" spans="1:16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7"/>
      <c r="L176" s="8"/>
      <c r="N176" s="8"/>
      <c r="P176" s="8"/>
    </row>
    <row r="177" customFormat="1" spans="1:16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7"/>
      <c r="L177" s="8"/>
      <c r="N177" s="8"/>
      <c r="P177" s="8"/>
    </row>
    <row r="178" customFormat="1" spans="1:16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7"/>
      <c r="L178" s="8"/>
      <c r="N178" s="8"/>
      <c r="P178" s="8"/>
    </row>
    <row r="179" customFormat="1" spans="1:16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7"/>
      <c r="L179" s="8"/>
      <c r="N179" s="8"/>
      <c r="P179" s="8"/>
    </row>
    <row r="180" customFormat="1" spans="1:16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7"/>
      <c r="L180" s="8"/>
      <c r="N180" s="8"/>
      <c r="P180" s="8"/>
    </row>
    <row r="181" customFormat="1" spans="1:16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7"/>
      <c r="L181" s="8"/>
      <c r="N181" s="8"/>
      <c r="P181" s="8"/>
    </row>
    <row r="182" customFormat="1" spans="1:16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7"/>
      <c r="L182" s="8"/>
      <c r="N182" s="8"/>
      <c r="P182" s="8"/>
    </row>
    <row r="183" customFormat="1" spans="1:16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7"/>
      <c r="L183" s="8"/>
      <c r="N183" s="8"/>
      <c r="P183" s="8"/>
    </row>
    <row r="184" customFormat="1" spans="1:16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7"/>
      <c r="L184" s="8"/>
      <c r="N184" s="8"/>
      <c r="P184" s="8"/>
    </row>
    <row r="185" customFormat="1" spans="1:16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7"/>
      <c r="L185" s="8"/>
      <c r="N185" s="8"/>
      <c r="P185" s="8"/>
    </row>
    <row r="186" customFormat="1" spans="1:16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7"/>
      <c r="L186" s="8"/>
      <c r="N186" s="8"/>
      <c r="P186" s="8"/>
    </row>
    <row r="187" customFormat="1" spans="1:16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7"/>
      <c r="L187" s="8"/>
      <c r="N187" s="8"/>
      <c r="P187" s="8"/>
    </row>
    <row r="188" customFormat="1" spans="1:16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7"/>
      <c r="L188" s="8"/>
      <c r="N188" s="8"/>
      <c r="P188" s="8"/>
    </row>
    <row r="189" customFormat="1" spans="1:16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7"/>
      <c r="L189" s="8"/>
      <c r="N189" s="8"/>
      <c r="P189" s="8"/>
    </row>
    <row r="190" customFormat="1" spans="1:16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7"/>
      <c r="L190" s="8"/>
      <c r="N190" s="8"/>
      <c r="P190" s="8"/>
    </row>
    <row r="191" customFormat="1" spans="1:16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7"/>
      <c r="L191" s="8"/>
      <c r="N191" s="8"/>
      <c r="P191" s="8"/>
    </row>
    <row r="192" customFormat="1" spans="1:16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7"/>
      <c r="L192" s="8"/>
      <c r="N192" s="8"/>
      <c r="P192" s="8"/>
    </row>
    <row r="193" customFormat="1" spans="1:16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7"/>
      <c r="L193" s="8"/>
      <c r="N193" s="8"/>
      <c r="P193" s="8"/>
    </row>
    <row r="194" customFormat="1" spans="1:16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7"/>
      <c r="L194" s="8"/>
      <c r="N194" s="8"/>
      <c r="P194" s="8"/>
    </row>
    <row r="195" customFormat="1" spans="1:16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7"/>
      <c r="L195" s="8"/>
      <c r="N195" s="8"/>
      <c r="P195" s="8"/>
    </row>
    <row r="196" customFormat="1" spans="1:16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7"/>
      <c r="L196" s="8"/>
      <c r="N196" s="8"/>
      <c r="P196" s="8"/>
    </row>
    <row r="197" customFormat="1" spans="1:16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7"/>
      <c r="L197" s="8"/>
      <c r="N197" s="8"/>
      <c r="P197" s="8"/>
    </row>
    <row r="198" customFormat="1" spans="1:16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7"/>
      <c r="L198" s="8"/>
      <c r="N198" s="8"/>
      <c r="P198" s="8"/>
    </row>
    <row r="199" customFormat="1" spans="1:16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7"/>
      <c r="L199" s="8"/>
      <c r="N199" s="8"/>
      <c r="P199" s="8"/>
    </row>
    <row r="200" customFormat="1" spans="1:16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7"/>
      <c r="L200" s="8"/>
      <c r="N200" s="8"/>
      <c r="P200" s="8"/>
    </row>
    <row r="201" customFormat="1" spans="1:16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7"/>
      <c r="L201" s="8"/>
      <c r="N201" s="8"/>
      <c r="P201" s="8"/>
    </row>
    <row r="202" customFormat="1" spans="1:16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7"/>
      <c r="L202" s="8"/>
      <c r="N202" s="8"/>
      <c r="P202" s="8"/>
    </row>
    <row r="203" customFormat="1" spans="1:16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7"/>
      <c r="L203" s="8"/>
      <c r="N203" s="8"/>
      <c r="P203" s="8"/>
    </row>
    <row r="204" customFormat="1" spans="1:16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7"/>
      <c r="L204" s="8"/>
      <c r="N204" s="8"/>
      <c r="P204" s="8"/>
    </row>
    <row r="205" customFormat="1" spans="1:16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7"/>
      <c r="L205" s="8"/>
      <c r="N205" s="8"/>
      <c r="P205" s="8"/>
    </row>
    <row r="206" customFormat="1" spans="1:16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7"/>
      <c r="L206" s="8"/>
      <c r="N206" s="8"/>
      <c r="P206" s="8"/>
    </row>
    <row r="207" customFormat="1" spans="1:16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7"/>
      <c r="L207" s="8"/>
      <c r="N207" s="8"/>
      <c r="P207" s="8"/>
    </row>
    <row r="208" customFormat="1" spans="1:16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7"/>
      <c r="L208" s="8"/>
      <c r="N208" s="8"/>
      <c r="P208" s="8"/>
    </row>
    <row r="209" customFormat="1" spans="1:16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7"/>
      <c r="L209" s="8"/>
      <c r="N209" s="8"/>
      <c r="P209" s="8"/>
    </row>
    <row r="210" customFormat="1" spans="1:16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7"/>
      <c r="L210" s="8"/>
      <c r="N210" s="8"/>
      <c r="P210" s="8"/>
    </row>
    <row r="211" customFormat="1" spans="1:16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7"/>
      <c r="L211" s="8"/>
      <c r="N211" s="8"/>
      <c r="P211" s="8"/>
    </row>
    <row r="212" customFormat="1" spans="1:16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7"/>
      <c r="L212" s="8"/>
      <c r="N212" s="8"/>
      <c r="P212" s="8"/>
    </row>
    <row r="213" customFormat="1" spans="1:16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7"/>
      <c r="L213" s="8"/>
      <c r="N213" s="8"/>
      <c r="P213" s="8"/>
    </row>
    <row r="214" customFormat="1" spans="1:16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7"/>
      <c r="L214" s="8"/>
      <c r="N214" s="8"/>
      <c r="P214" s="8"/>
    </row>
    <row r="215" customFormat="1" spans="1:16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7"/>
      <c r="L215" s="8"/>
      <c r="N215" s="8"/>
      <c r="P215" s="8"/>
    </row>
    <row r="216" customFormat="1" spans="1:16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7"/>
      <c r="L216" s="8"/>
      <c r="N216" s="8"/>
      <c r="P216" s="8"/>
    </row>
    <row r="217" customFormat="1" spans="1:16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7"/>
      <c r="L217" s="8"/>
      <c r="N217" s="8"/>
      <c r="P217" s="8"/>
    </row>
    <row r="218" customFormat="1" spans="1:16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7"/>
      <c r="L218" s="8"/>
      <c r="N218" s="8"/>
      <c r="P218" s="8"/>
    </row>
    <row r="219" customFormat="1" spans="1:16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7"/>
      <c r="L219" s="8"/>
      <c r="N219" s="8"/>
      <c r="P219" s="8"/>
    </row>
    <row r="220" customFormat="1" spans="1:16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7"/>
      <c r="L220" s="8"/>
      <c r="N220" s="8"/>
      <c r="P220" s="8"/>
    </row>
    <row r="221" customFormat="1" spans="1:16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7"/>
      <c r="L221" s="8"/>
      <c r="N221" s="8"/>
      <c r="P221" s="8"/>
    </row>
    <row r="222" customFormat="1" spans="1:16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7"/>
      <c r="L222" s="8"/>
      <c r="N222" s="8"/>
      <c r="P222" s="8"/>
    </row>
    <row r="223" customFormat="1" spans="1:16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7"/>
      <c r="L223" s="8"/>
      <c r="N223" s="8"/>
      <c r="P223" s="8"/>
    </row>
    <row r="224" customFormat="1" spans="1:16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7"/>
      <c r="L224" s="8"/>
      <c r="N224" s="8"/>
      <c r="P224" s="8"/>
    </row>
    <row r="225" customFormat="1" spans="1:16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7"/>
      <c r="L225" s="8"/>
      <c r="N225" s="8"/>
      <c r="P225" s="8"/>
    </row>
    <row r="226" customFormat="1" spans="1:16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7"/>
      <c r="L226" s="8"/>
      <c r="N226" s="8"/>
      <c r="P226" s="8"/>
    </row>
    <row r="227" customFormat="1" spans="1:16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7"/>
      <c r="L227" s="8"/>
      <c r="N227" s="8"/>
      <c r="P227" s="8"/>
    </row>
    <row r="228" customFormat="1" spans="1:16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7"/>
      <c r="L228" s="8"/>
      <c r="N228" s="8"/>
      <c r="P228" s="8"/>
    </row>
    <row r="229" customFormat="1" spans="1:16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7"/>
      <c r="L229" s="8"/>
      <c r="N229" s="8"/>
      <c r="P229" s="8"/>
    </row>
    <row r="230" customFormat="1" spans="1:16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7"/>
      <c r="L230" s="8"/>
      <c r="N230" s="8"/>
      <c r="P230" s="8"/>
    </row>
    <row r="231" customFormat="1" spans="1:16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7"/>
      <c r="L231" s="8"/>
      <c r="N231" s="8"/>
      <c r="P231" s="8"/>
    </row>
    <row r="232" customFormat="1" spans="1:16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7"/>
      <c r="L232" s="8"/>
      <c r="N232" s="8"/>
      <c r="P232" s="8"/>
    </row>
    <row r="233" customFormat="1" spans="1:16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7"/>
      <c r="L233" s="8"/>
      <c r="N233" s="8"/>
      <c r="P233" s="8"/>
    </row>
    <row r="234" customFormat="1" spans="1:16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7"/>
      <c r="L234" s="8"/>
      <c r="N234" s="8"/>
      <c r="P234" s="8"/>
    </row>
    <row r="235" customFormat="1" spans="1:16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7"/>
      <c r="L235" s="8"/>
      <c r="N235" s="8"/>
      <c r="P235" s="8"/>
    </row>
    <row r="236" customFormat="1" spans="1:16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7"/>
      <c r="L236" s="8"/>
      <c r="N236" s="8"/>
      <c r="P236" s="8"/>
    </row>
    <row r="237" customFormat="1" spans="1:16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7"/>
      <c r="L237" s="8"/>
      <c r="N237" s="8"/>
      <c r="P237" s="8"/>
    </row>
    <row r="238" customFormat="1" spans="1:16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7"/>
      <c r="L238" s="8"/>
      <c r="N238" s="8"/>
      <c r="P238" s="8"/>
    </row>
    <row r="239" customFormat="1" spans="1:16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7"/>
      <c r="L239" s="8"/>
      <c r="N239" s="8"/>
      <c r="P239" s="8"/>
    </row>
    <row r="240" customFormat="1" spans="1:16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7"/>
      <c r="L240" s="8"/>
      <c r="N240" s="8"/>
      <c r="P240" s="8"/>
    </row>
    <row r="241" customFormat="1" spans="1:16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7"/>
      <c r="L241" s="8"/>
      <c r="N241" s="8"/>
      <c r="P241" s="8"/>
    </row>
    <row r="242" customFormat="1" spans="1:16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7"/>
      <c r="L242" s="8"/>
      <c r="N242" s="8"/>
      <c r="P242" s="8"/>
    </row>
    <row r="243" customFormat="1" spans="1:16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7"/>
      <c r="L243" s="8"/>
      <c r="N243" s="8"/>
      <c r="P243" s="8"/>
    </row>
    <row r="244" customFormat="1" spans="1:16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7"/>
      <c r="L244" s="8"/>
      <c r="N244" s="8"/>
      <c r="P244" s="8"/>
    </row>
    <row r="245" customFormat="1" spans="1:16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7"/>
      <c r="L245" s="8"/>
      <c r="N245" s="8"/>
      <c r="P245" s="8"/>
    </row>
    <row r="246" customFormat="1" spans="1:16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7"/>
      <c r="L246" s="8"/>
      <c r="N246" s="8"/>
      <c r="P246" s="8"/>
    </row>
    <row r="247" customFormat="1" spans="1:16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7"/>
      <c r="L247" s="8"/>
      <c r="N247" s="8"/>
      <c r="P247" s="8"/>
    </row>
    <row r="248" customFormat="1" spans="1:16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7"/>
      <c r="L248" s="8"/>
      <c r="N248" s="8"/>
      <c r="P248" s="8"/>
    </row>
    <row r="249" customFormat="1" spans="1:16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7"/>
      <c r="L249" s="8"/>
      <c r="N249" s="8"/>
      <c r="P249" s="8"/>
    </row>
    <row r="250" customFormat="1" spans="1:16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7"/>
      <c r="L250" s="8"/>
      <c r="N250" s="8"/>
      <c r="P250" s="8"/>
    </row>
    <row r="251" customFormat="1" spans="1:16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7"/>
      <c r="L251" s="8"/>
      <c r="N251" s="8"/>
      <c r="P251" s="8"/>
    </row>
    <row r="252" customFormat="1" spans="1:16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7"/>
      <c r="L252" s="8"/>
      <c r="N252" s="8"/>
      <c r="P252" s="8"/>
    </row>
    <row r="253" customFormat="1" spans="1:16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7"/>
      <c r="L253" s="8"/>
      <c r="N253" s="8"/>
      <c r="P253" s="8"/>
    </row>
    <row r="254" customFormat="1" spans="1:16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7"/>
      <c r="L254" s="8"/>
      <c r="N254" s="8"/>
      <c r="P254" s="8"/>
    </row>
    <row r="255" customFormat="1" spans="1:16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7"/>
      <c r="L255" s="8"/>
      <c r="N255" s="8"/>
      <c r="P255" s="8"/>
    </row>
    <row r="256" customFormat="1" spans="1:16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7"/>
      <c r="L256" s="8"/>
      <c r="N256" s="8"/>
      <c r="P256" s="8"/>
    </row>
    <row r="257" customFormat="1" spans="1:16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7"/>
      <c r="L257" s="8"/>
      <c r="N257" s="8"/>
      <c r="P257" s="8"/>
    </row>
    <row r="258" customFormat="1" spans="1:16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7"/>
      <c r="L258" s="8"/>
      <c r="N258" s="8"/>
      <c r="P258" s="8"/>
    </row>
    <row r="259" customFormat="1" spans="1:16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7"/>
      <c r="L259" s="8"/>
      <c r="N259" s="8"/>
      <c r="P259" s="8"/>
    </row>
    <row r="260" customFormat="1" spans="1:16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7"/>
      <c r="L260" s="8"/>
      <c r="N260" s="8"/>
      <c r="P260" s="8"/>
    </row>
    <row r="261" customFormat="1" spans="1:16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7"/>
      <c r="L261" s="8"/>
      <c r="N261" s="8"/>
      <c r="P261" s="8"/>
    </row>
    <row r="262" customFormat="1" spans="1:16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7"/>
      <c r="L262" s="8"/>
      <c r="N262" s="8"/>
      <c r="P262" s="8"/>
    </row>
    <row r="263" customFormat="1" spans="1:16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7"/>
      <c r="L263" s="8"/>
      <c r="N263" s="8"/>
      <c r="P263" s="8"/>
    </row>
    <row r="264" customFormat="1" spans="1:16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7"/>
      <c r="L264" s="8"/>
      <c r="N264" s="8"/>
      <c r="P264" s="8"/>
    </row>
    <row r="265" customFormat="1" spans="1:16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7"/>
      <c r="L265" s="8"/>
      <c r="N265" s="8"/>
      <c r="P265" s="8"/>
    </row>
    <row r="266" customFormat="1" spans="1:16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7"/>
      <c r="L266" s="8"/>
      <c r="N266" s="8"/>
      <c r="P266" s="8"/>
    </row>
    <row r="267" customFormat="1" spans="1:16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7"/>
      <c r="L267" s="8"/>
      <c r="N267" s="8"/>
      <c r="P267" s="8"/>
    </row>
    <row r="268" customFormat="1" spans="1:16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7"/>
      <c r="L268" s="8"/>
      <c r="N268" s="8"/>
      <c r="P268" s="8"/>
    </row>
    <row r="269" customFormat="1" spans="1:16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7"/>
      <c r="L269" s="8"/>
      <c r="N269" s="8"/>
      <c r="P269" s="8"/>
    </row>
    <row r="270" customFormat="1" spans="1:16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7"/>
      <c r="L270" s="8"/>
      <c r="N270" s="8"/>
      <c r="P270" s="8"/>
    </row>
    <row r="271" customFormat="1" spans="1:16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7"/>
      <c r="L271" s="8"/>
      <c r="N271" s="8"/>
      <c r="P271" s="8"/>
    </row>
    <row r="272" customFormat="1" spans="1:16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7"/>
      <c r="L272" s="8"/>
      <c r="N272" s="8"/>
      <c r="P272" s="8"/>
    </row>
    <row r="273" customFormat="1" spans="1:16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7"/>
      <c r="L273" s="8"/>
      <c r="N273" s="8"/>
      <c r="P273" s="8"/>
    </row>
    <row r="274" customFormat="1" spans="1:16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7"/>
      <c r="L274" s="8"/>
      <c r="N274" s="8"/>
      <c r="P274" s="8"/>
    </row>
    <row r="275" customFormat="1" spans="1:16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7"/>
      <c r="L275" s="8"/>
      <c r="N275" s="8"/>
      <c r="P275" s="8"/>
    </row>
    <row r="276" customFormat="1" spans="1:16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7"/>
      <c r="L276" s="8"/>
      <c r="N276" s="8"/>
      <c r="P276" s="8"/>
    </row>
    <row r="277" customFormat="1" spans="1:16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7"/>
      <c r="L277" s="8"/>
      <c r="N277" s="8"/>
      <c r="P277" s="8"/>
    </row>
    <row r="278" customFormat="1" spans="1:16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7"/>
      <c r="L278" s="8"/>
      <c r="N278" s="8"/>
      <c r="P278" s="8"/>
    </row>
    <row r="279" customFormat="1" spans="1:16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7"/>
      <c r="L279" s="8"/>
      <c r="N279" s="8"/>
      <c r="P279" s="8"/>
    </row>
    <row r="280" customFormat="1" spans="1:16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7"/>
      <c r="L280" s="8"/>
      <c r="N280" s="8"/>
      <c r="P280" s="8"/>
    </row>
    <row r="281" customFormat="1" spans="1:16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7"/>
      <c r="L281" s="8"/>
      <c r="N281" s="8"/>
      <c r="P281" s="8"/>
    </row>
    <row r="282" customFormat="1" spans="1:16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7"/>
      <c r="L282" s="8"/>
      <c r="N282" s="8"/>
      <c r="P282" s="8"/>
    </row>
    <row r="283" customFormat="1" spans="1:16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7"/>
      <c r="L283" s="8"/>
      <c r="N283" s="8"/>
      <c r="P283" s="8"/>
    </row>
    <row r="284" customFormat="1" spans="1:16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7"/>
      <c r="L284" s="8"/>
      <c r="N284" s="8"/>
      <c r="P284" s="8"/>
    </row>
    <row r="285" customFormat="1" spans="1:16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7"/>
      <c r="L285" s="8"/>
      <c r="N285" s="8"/>
      <c r="P285" s="8"/>
    </row>
    <row r="286" customFormat="1" spans="1:16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7"/>
      <c r="L286" s="8"/>
      <c r="N286" s="8"/>
      <c r="P286" s="8"/>
    </row>
    <row r="287" customFormat="1" spans="1:16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7"/>
      <c r="L287" s="8"/>
      <c r="N287" s="8"/>
      <c r="P287" s="8"/>
    </row>
    <row r="288" customFormat="1" spans="1:16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7"/>
      <c r="L288" s="8"/>
      <c r="N288" s="8"/>
      <c r="P288" s="8"/>
    </row>
    <row r="289" customFormat="1" spans="1:16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7"/>
      <c r="L289" s="8"/>
      <c r="N289" s="8"/>
      <c r="P289" s="8"/>
    </row>
    <row r="290" customFormat="1" spans="1:16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7"/>
      <c r="L290" s="8"/>
      <c r="N290" s="8"/>
      <c r="P290" s="8"/>
    </row>
    <row r="291" customFormat="1" spans="1:16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7"/>
      <c r="L291" s="8"/>
      <c r="N291" s="8"/>
      <c r="P291" s="8"/>
    </row>
    <row r="292" customFormat="1" spans="1:16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7"/>
      <c r="L292" s="8"/>
      <c r="N292" s="8"/>
      <c r="P292" s="8"/>
    </row>
    <row r="293" customFormat="1" spans="1:16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7"/>
      <c r="L293" s="8"/>
      <c r="N293" s="8"/>
      <c r="P293" s="8"/>
    </row>
    <row r="294" customFormat="1" spans="1:16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7"/>
      <c r="L294" s="8"/>
      <c r="N294" s="8"/>
      <c r="P294" s="8"/>
    </row>
    <row r="295" customFormat="1" spans="1:16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7"/>
      <c r="L295" s="8"/>
      <c r="N295" s="8"/>
      <c r="P295" s="8"/>
    </row>
    <row r="296" customFormat="1" spans="1:16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7"/>
      <c r="L296" s="8"/>
      <c r="N296" s="8"/>
      <c r="P296" s="8"/>
    </row>
    <row r="297" customFormat="1" spans="1:16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7"/>
      <c r="L297" s="8"/>
      <c r="N297" s="8"/>
      <c r="P297" s="8"/>
    </row>
    <row r="298" customFormat="1" spans="1:16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7"/>
      <c r="L298" s="8"/>
      <c r="N298" s="8"/>
      <c r="P298" s="8"/>
    </row>
    <row r="299" customFormat="1" spans="1:16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7"/>
      <c r="L299" s="8"/>
      <c r="N299" s="8"/>
      <c r="P299" s="8"/>
    </row>
    <row r="300" customFormat="1" spans="1:16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7"/>
      <c r="L300" s="8"/>
      <c r="N300" s="8"/>
      <c r="P300" s="8"/>
    </row>
    <row r="301" customFormat="1" spans="1:16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7"/>
      <c r="L301" s="8"/>
      <c r="N301" s="8"/>
      <c r="P301" s="8"/>
    </row>
    <row r="302" customFormat="1" spans="1:16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7"/>
      <c r="L302" s="8"/>
      <c r="N302" s="8"/>
      <c r="P302" s="8"/>
    </row>
    <row r="303" customFormat="1" spans="1:16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7"/>
      <c r="L303" s="8"/>
      <c r="N303" s="8"/>
      <c r="P303" s="8"/>
    </row>
    <row r="304" customFormat="1" spans="1:16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7"/>
      <c r="L304" s="8"/>
      <c r="N304" s="8"/>
      <c r="P304" s="8"/>
    </row>
    <row r="305" customFormat="1" spans="1:16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7"/>
      <c r="L305" s="8"/>
      <c r="N305" s="8"/>
      <c r="P305" s="8"/>
    </row>
    <row r="306" customFormat="1" spans="1:16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7"/>
      <c r="L306" s="8"/>
      <c r="N306" s="8"/>
      <c r="P306" s="8"/>
    </row>
    <row r="307" customFormat="1" spans="1:16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7"/>
      <c r="L307" s="8"/>
      <c r="N307" s="8"/>
      <c r="P307" s="8"/>
    </row>
    <row r="308" customFormat="1" spans="1:16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7"/>
      <c r="L308" s="8"/>
      <c r="N308" s="8"/>
      <c r="P308" s="8"/>
    </row>
    <row r="309" customFormat="1" spans="1:16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7"/>
      <c r="L309" s="8"/>
      <c r="N309" s="8"/>
      <c r="P309" s="8"/>
    </row>
    <row r="310" customFormat="1" spans="1:16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7"/>
      <c r="L310" s="8"/>
      <c r="N310" s="8"/>
      <c r="P310" s="8"/>
    </row>
    <row r="311" customFormat="1" spans="1:16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7"/>
      <c r="L311" s="8"/>
      <c r="N311" s="8"/>
      <c r="P311" s="8"/>
    </row>
    <row r="312" customFormat="1" spans="1:16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7"/>
      <c r="L312" s="8"/>
      <c r="N312" s="8"/>
      <c r="P312" s="8"/>
    </row>
    <row r="313" customFormat="1" spans="1:16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7"/>
      <c r="L313" s="8"/>
      <c r="N313" s="8"/>
      <c r="P313" s="8"/>
    </row>
    <row r="314" customFormat="1" spans="1:16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7"/>
      <c r="L314" s="8"/>
      <c r="N314" s="8"/>
      <c r="P314" s="8"/>
    </row>
    <row r="315" customFormat="1" spans="1:16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7"/>
      <c r="L315" s="8"/>
      <c r="N315" s="8"/>
      <c r="P315" s="8"/>
    </row>
    <row r="316" customFormat="1" spans="1:16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7"/>
      <c r="L316" s="8"/>
      <c r="N316" s="8"/>
      <c r="P316" s="8"/>
    </row>
    <row r="317" customFormat="1" spans="1:16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7"/>
      <c r="L317" s="8"/>
      <c r="N317" s="8"/>
      <c r="P317" s="8"/>
    </row>
    <row r="318" customFormat="1" spans="1:16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7"/>
      <c r="L318" s="8"/>
      <c r="N318" s="8"/>
      <c r="P318" s="8"/>
    </row>
    <row r="319" customFormat="1" spans="1:16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7"/>
      <c r="L319" s="8"/>
      <c r="N319" s="8"/>
      <c r="P319" s="8"/>
    </row>
    <row r="320" customFormat="1" spans="1:16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7"/>
      <c r="L320" s="8"/>
      <c r="N320" s="8"/>
      <c r="P320" s="8"/>
    </row>
    <row r="321" customFormat="1" spans="1:16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7"/>
      <c r="L321" s="8"/>
      <c r="N321" s="8"/>
      <c r="P321" s="8"/>
    </row>
    <row r="322" customFormat="1" spans="1:16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7"/>
      <c r="L322" s="8"/>
      <c r="N322" s="8"/>
      <c r="P322" s="8"/>
    </row>
    <row r="323" customFormat="1" spans="1:16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7"/>
      <c r="L323" s="8"/>
      <c r="N323" s="8"/>
      <c r="P323" s="8"/>
    </row>
    <row r="324" customFormat="1" spans="1:16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7"/>
      <c r="L324" s="8"/>
      <c r="N324" s="8"/>
      <c r="P324" s="8"/>
    </row>
    <row r="325" customFormat="1" spans="1:16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7"/>
      <c r="L325" s="8"/>
      <c r="N325" s="8"/>
      <c r="P325" s="8"/>
    </row>
    <row r="326" customFormat="1" spans="1:16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7"/>
      <c r="L326" s="8"/>
      <c r="N326" s="8"/>
      <c r="P326" s="8"/>
    </row>
    <row r="327" customFormat="1" spans="1:16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7"/>
      <c r="L327" s="8"/>
      <c r="N327" s="8"/>
      <c r="P327" s="8"/>
    </row>
    <row r="328" customFormat="1" spans="1:16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7"/>
      <c r="L328" s="8"/>
      <c r="N328" s="8"/>
      <c r="P328" s="8"/>
    </row>
    <row r="329" customFormat="1" spans="1:16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7"/>
      <c r="L329" s="8"/>
      <c r="N329" s="8"/>
      <c r="P329" s="8"/>
    </row>
    <row r="330" customFormat="1" spans="1:16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7"/>
      <c r="L330" s="8"/>
      <c r="N330" s="8"/>
      <c r="P330" s="8"/>
    </row>
    <row r="331" customFormat="1" spans="1:16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7"/>
      <c r="L331" s="8"/>
      <c r="N331" s="8"/>
      <c r="P331" s="8"/>
    </row>
    <row r="332" customFormat="1" spans="1:16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7"/>
      <c r="L332" s="8"/>
      <c r="N332" s="8"/>
      <c r="P332" s="8"/>
    </row>
    <row r="333" customFormat="1" spans="1:16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7"/>
      <c r="L333" s="8"/>
      <c r="N333" s="8"/>
      <c r="P333" s="8"/>
    </row>
    <row r="334" customFormat="1" spans="1:16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7"/>
      <c r="L334" s="8"/>
      <c r="N334" s="8"/>
      <c r="P334" s="8"/>
    </row>
    <row r="335" customFormat="1" spans="1:16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7"/>
      <c r="L335" s="8"/>
      <c r="N335" s="8"/>
      <c r="P335" s="8"/>
    </row>
    <row r="336" customFormat="1" spans="1:16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7"/>
      <c r="L336" s="8"/>
      <c r="N336" s="8"/>
      <c r="P336" s="8"/>
    </row>
    <row r="337" customFormat="1" spans="1:16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7"/>
      <c r="L337" s="8"/>
      <c r="N337" s="8"/>
      <c r="P337" s="8"/>
    </row>
    <row r="338" customFormat="1" spans="1:16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7"/>
      <c r="L338" s="8"/>
      <c r="N338" s="8"/>
      <c r="P338" s="8"/>
    </row>
    <row r="339" customFormat="1" spans="1:16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7"/>
      <c r="L339" s="8"/>
      <c r="N339" s="8"/>
      <c r="P339" s="8"/>
    </row>
    <row r="340" customFormat="1" spans="1:16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7"/>
      <c r="L340" s="8"/>
      <c r="N340" s="8"/>
      <c r="P340" s="8"/>
    </row>
    <row r="341" customFormat="1" spans="1:16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7"/>
      <c r="L341" s="8"/>
      <c r="N341" s="8"/>
      <c r="P341" s="8"/>
    </row>
    <row r="342" customFormat="1" spans="1:16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7"/>
      <c r="L342" s="8"/>
      <c r="N342" s="8"/>
      <c r="P342" s="8"/>
    </row>
    <row r="343" customFormat="1" spans="1:16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7"/>
      <c r="L343" s="8"/>
      <c r="N343" s="8"/>
      <c r="P343" s="8"/>
    </row>
    <row r="344" customFormat="1" spans="1:16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7"/>
      <c r="L344" s="8"/>
      <c r="N344" s="8"/>
      <c r="P344" s="8"/>
    </row>
    <row r="345" customFormat="1" spans="1:16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7"/>
      <c r="L345" s="8"/>
      <c r="N345" s="8"/>
      <c r="P345" s="8"/>
    </row>
    <row r="346" customFormat="1" spans="1:16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7"/>
      <c r="L346" s="8"/>
      <c r="N346" s="8"/>
      <c r="P346" s="8"/>
    </row>
    <row r="347" customFormat="1" spans="1:16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7"/>
      <c r="L347" s="8"/>
      <c r="N347" s="8"/>
      <c r="P347" s="8"/>
    </row>
    <row r="348" customFormat="1" spans="1:16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7"/>
      <c r="L348" s="8"/>
      <c r="N348" s="8"/>
      <c r="P348" s="8"/>
    </row>
    <row r="349" customFormat="1" spans="1:16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7"/>
      <c r="L349" s="8"/>
      <c r="N349" s="8"/>
      <c r="P349" s="8"/>
    </row>
    <row r="350" customFormat="1" spans="1:16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7"/>
      <c r="L350" s="8"/>
      <c r="N350" s="8"/>
      <c r="P350" s="8"/>
    </row>
    <row r="351" customFormat="1" spans="1:16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7"/>
      <c r="L351" s="8"/>
      <c r="N351" s="8"/>
      <c r="P351" s="8"/>
    </row>
    <row r="352" customFormat="1" spans="1:16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7"/>
      <c r="L352" s="8"/>
      <c r="N352" s="8"/>
      <c r="P352" s="8"/>
    </row>
    <row r="353" customFormat="1" spans="1:16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7"/>
      <c r="L353" s="8"/>
      <c r="N353" s="8"/>
      <c r="P353" s="8"/>
    </row>
    <row r="354" customFormat="1" spans="1:16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7"/>
      <c r="L354" s="8"/>
      <c r="N354" s="8"/>
      <c r="P354" s="8"/>
    </row>
    <row r="355" customFormat="1" spans="1:16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7"/>
      <c r="L355" s="8"/>
      <c r="N355" s="8"/>
      <c r="P355" s="8"/>
    </row>
    <row r="356" customFormat="1" spans="1:16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7"/>
      <c r="L356" s="8"/>
      <c r="N356" s="8"/>
      <c r="P356" s="8"/>
    </row>
    <row r="357" customFormat="1" spans="1:16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7"/>
      <c r="L357" s="8"/>
      <c r="N357" s="8"/>
      <c r="P357" s="8"/>
    </row>
    <row r="358" customFormat="1" spans="1:16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7"/>
      <c r="L358" s="8"/>
      <c r="N358" s="8"/>
      <c r="P358" s="8"/>
    </row>
    <row r="359" customFormat="1" spans="1:16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7"/>
      <c r="L359" s="8"/>
      <c r="N359" s="8"/>
      <c r="P359" s="8"/>
    </row>
    <row r="360" customFormat="1" spans="1:16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7"/>
      <c r="L360" s="8"/>
      <c r="N360" s="8"/>
      <c r="P360" s="8"/>
    </row>
    <row r="361" customFormat="1" spans="1:16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7"/>
      <c r="L361" s="8"/>
      <c r="N361" s="8"/>
      <c r="P361" s="8"/>
    </row>
    <row r="362" customFormat="1" spans="1:16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7"/>
      <c r="L362" s="8"/>
      <c r="N362" s="8"/>
      <c r="P362" s="8"/>
    </row>
    <row r="363" customFormat="1" spans="1:16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7"/>
      <c r="L363" s="8"/>
      <c r="N363" s="8"/>
      <c r="P363" s="8"/>
    </row>
    <row r="364" customFormat="1" spans="1:16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7"/>
      <c r="L364" s="8"/>
      <c r="N364" s="8"/>
      <c r="P364" s="8"/>
    </row>
    <row r="365" customFormat="1" spans="1:16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7"/>
      <c r="L365" s="8"/>
      <c r="N365" s="8"/>
      <c r="P365" s="8"/>
    </row>
    <row r="366" customFormat="1" spans="1:16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7"/>
      <c r="L366" s="8"/>
      <c r="N366" s="8"/>
      <c r="P366" s="8"/>
    </row>
    <row r="367" customFormat="1" spans="1:16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7"/>
      <c r="L367" s="8"/>
      <c r="N367" s="8"/>
      <c r="P367" s="8"/>
    </row>
    <row r="368" customFormat="1" spans="1:16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7"/>
      <c r="L368" s="8"/>
      <c r="N368" s="8"/>
      <c r="P368" s="8"/>
    </row>
    <row r="369" customFormat="1" spans="1:16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7"/>
      <c r="L369" s="8"/>
      <c r="N369" s="8"/>
      <c r="P369" s="8"/>
    </row>
    <row r="370" customFormat="1" spans="1:16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7"/>
      <c r="L370" s="8"/>
      <c r="N370" s="8"/>
      <c r="P370" s="8"/>
    </row>
    <row r="371" customFormat="1" spans="1:16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7"/>
      <c r="L371" s="8"/>
      <c r="N371" s="8"/>
      <c r="P371" s="8"/>
    </row>
    <row r="372" customFormat="1" spans="1:16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7"/>
      <c r="L372" s="8"/>
      <c r="N372" s="8"/>
      <c r="P372" s="8"/>
    </row>
    <row r="373" customFormat="1" spans="1:16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7"/>
      <c r="L373" s="8"/>
      <c r="N373" s="8"/>
      <c r="P373" s="8"/>
    </row>
    <row r="374" customFormat="1" spans="1:16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7"/>
      <c r="L374" s="8"/>
      <c r="N374" s="8"/>
      <c r="P374" s="8"/>
    </row>
    <row r="375" customFormat="1" spans="1:16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7"/>
      <c r="L375" s="8"/>
      <c r="N375" s="8"/>
      <c r="P375" s="8"/>
    </row>
    <row r="376" customFormat="1" spans="1:16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7"/>
      <c r="L376" s="8"/>
      <c r="N376" s="8"/>
      <c r="P376" s="8"/>
    </row>
    <row r="377" customFormat="1" spans="1:16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7"/>
      <c r="L377" s="8"/>
      <c r="N377" s="8"/>
      <c r="P377" s="8"/>
    </row>
    <row r="378" customFormat="1" spans="1:16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7"/>
      <c r="L378" s="8"/>
      <c r="N378" s="8"/>
      <c r="P378" s="8"/>
    </row>
    <row r="379" customFormat="1" spans="1:16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7"/>
      <c r="L379" s="8"/>
      <c r="N379" s="8"/>
      <c r="P379" s="8"/>
    </row>
    <row r="380" customFormat="1" spans="1:16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7"/>
      <c r="L380" s="8"/>
      <c r="N380" s="8"/>
      <c r="P380" s="8"/>
    </row>
    <row r="381" customFormat="1" spans="1:16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7"/>
      <c r="L381" s="8"/>
      <c r="N381" s="8"/>
      <c r="P381" s="8"/>
    </row>
    <row r="382" customFormat="1" spans="1:16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7"/>
      <c r="L382" s="8"/>
      <c r="N382" s="8"/>
      <c r="P382" s="8"/>
    </row>
    <row r="383" customFormat="1" spans="1:16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7"/>
      <c r="L383" s="8"/>
      <c r="N383" s="8"/>
      <c r="P383" s="8"/>
    </row>
    <row r="384" customFormat="1" spans="1:16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7"/>
      <c r="L384" s="8"/>
      <c r="N384" s="8"/>
      <c r="P384" s="8"/>
    </row>
    <row r="385" customFormat="1" spans="1:16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7"/>
      <c r="L385" s="8"/>
      <c r="N385" s="8"/>
      <c r="P385" s="8"/>
    </row>
    <row r="386" customFormat="1" spans="1:16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7"/>
      <c r="L386" s="8"/>
      <c r="N386" s="8"/>
      <c r="P386" s="8"/>
    </row>
    <row r="387" customFormat="1" spans="1:16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7"/>
      <c r="L387" s="8"/>
      <c r="N387" s="8"/>
      <c r="P387" s="8"/>
    </row>
    <row r="388" customFormat="1" spans="1:16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7"/>
      <c r="L388" s="8"/>
      <c r="N388" s="8"/>
      <c r="P388" s="8"/>
    </row>
    <row r="389" customFormat="1" spans="1:16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7"/>
      <c r="L389" s="8"/>
      <c r="N389" s="8"/>
      <c r="P389" s="8"/>
    </row>
    <row r="390" customFormat="1" spans="1:16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7"/>
      <c r="L390" s="8"/>
      <c r="N390" s="8"/>
      <c r="P390" s="8"/>
    </row>
    <row r="391" customFormat="1" spans="1:16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7"/>
      <c r="L391" s="8"/>
      <c r="N391" s="8"/>
      <c r="P391" s="8"/>
    </row>
    <row r="392" customFormat="1" spans="1:16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7"/>
      <c r="L392" s="8"/>
      <c r="N392" s="8"/>
      <c r="P392" s="8"/>
    </row>
    <row r="393" customFormat="1" spans="1:16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7"/>
      <c r="L393" s="8"/>
      <c r="N393" s="8"/>
      <c r="P393" s="8"/>
    </row>
    <row r="394" customFormat="1" spans="1:16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7"/>
      <c r="L394" s="8"/>
      <c r="N394" s="8"/>
      <c r="P394" s="8"/>
    </row>
    <row r="395" customFormat="1" spans="1:16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7"/>
      <c r="L395" s="8"/>
      <c r="N395" s="8"/>
      <c r="P395" s="8"/>
    </row>
    <row r="396" customFormat="1" spans="1:16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7"/>
      <c r="L396" s="8"/>
      <c r="N396" s="8"/>
      <c r="P396" s="8"/>
    </row>
    <row r="397" customFormat="1" spans="1:16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7"/>
      <c r="L397" s="8"/>
      <c r="N397" s="8"/>
      <c r="P397" s="8"/>
    </row>
    <row r="398" customFormat="1" spans="1:16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7"/>
      <c r="L398" s="8"/>
      <c r="N398" s="8"/>
      <c r="P398" s="8"/>
    </row>
    <row r="399" customFormat="1" spans="1:16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7"/>
      <c r="L399" s="8"/>
      <c r="N399" s="8"/>
      <c r="P399" s="8"/>
    </row>
    <row r="400" customFormat="1" spans="1:16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7"/>
      <c r="L400" s="8"/>
      <c r="N400" s="8"/>
      <c r="P400" s="8"/>
    </row>
    <row r="401" customFormat="1" spans="1:16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7"/>
      <c r="L401" s="8"/>
      <c r="N401" s="8"/>
      <c r="P401" s="8"/>
    </row>
    <row r="402" customFormat="1" spans="1:16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7"/>
      <c r="L402" s="8"/>
      <c r="N402" s="8"/>
      <c r="P402" s="8"/>
    </row>
    <row r="403" customFormat="1" spans="1:16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7"/>
      <c r="L403" s="8"/>
      <c r="N403" s="8"/>
      <c r="P403" s="8"/>
    </row>
    <row r="404" customFormat="1" spans="1:16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7"/>
      <c r="L404" s="8"/>
      <c r="N404" s="8"/>
      <c r="P404" s="8"/>
    </row>
    <row r="405" customFormat="1" spans="1:16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7"/>
      <c r="L405" s="8"/>
      <c r="N405" s="8"/>
      <c r="P405" s="8"/>
    </row>
    <row r="406" customFormat="1" spans="1:16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7"/>
      <c r="L406" s="8"/>
      <c r="N406" s="8"/>
      <c r="P406" s="8"/>
    </row>
    <row r="407" customFormat="1" spans="1:16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7"/>
      <c r="L407" s="8"/>
      <c r="N407" s="8"/>
      <c r="P407" s="8"/>
    </row>
    <row r="408" customFormat="1" spans="1:16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7"/>
      <c r="L408" s="8"/>
      <c r="N408" s="8"/>
      <c r="P408" s="8"/>
    </row>
    <row r="409" customFormat="1" spans="1:16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7"/>
      <c r="L409" s="8"/>
      <c r="N409" s="8"/>
      <c r="P409" s="8"/>
    </row>
    <row r="410" customFormat="1" spans="1:16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7"/>
      <c r="L410" s="8"/>
      <c r="N410" s="8"/>
      <c r="P410" s="8"/>
    </row>
    <row r="411" customFormat="1" spans="1:16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7"/>
      <c r="L411" s="8"/>
      <c r="N411" s="8"/>
      <c r="P411" s="8"/>
    </row>
    <row r="412" customFormat="1" spans="1:16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7"/>
      <c r="L412" s="8"/>
      <c r="N412" s="8"/>
      <c r="P412" s="8"/>
    </row>
    <row r="413" customFormat="1" spans="1:16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7"/>
      <c r="L413" s="8"/>
      <c r="N413" s="8"/>
      <c r="P413" s="8"/>
    </row>
    <row r="414" customFormat="1" spans="1:16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7"/>
      <c r="L414" s="8"/>
      <c r="N414" s="8"/>
      <c r="P414" s="8"/>
    </row>
    <row r="415" customFormat="1" spans="1:16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7"/>
      <c r="L415" s="8"/>
      <c r="N415" s="8"/>
      <c r="P415" s="8"/>
    </row>
    <row r="416" customFormat="1" spans="1:16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7"/>
      <c r="L416" s="8"/>
      <c r="N416" s="8"/>
      <c r="P416" s="8"/>
    </row>
    <row r="417" customFormat="1" spans="1:16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7"/>
      <c r="L417" s="8"/>
      <c r="N417" s="8"/>
      <c r="P417" s="8"/>
    </row>
    <row r="418" customFormat="1" spans="1:16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7"/>
      <c r="L418" s="8"/>
      <c r="N418" s="8"/>
      <c r="P418" s="8"/>
    </row>
    <row r="419" customFormat="1" spans="1:16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7"/>
      <c r="L419" s="8"/>
      <c r="N419" s="8"/>
      <c r="P419" s="8"/>
    </row>
    <row r="420" customFormat="1" spans="1:16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7"/>
      <c r="L420" s="8"/>
      <c r="N420" s="8"/>
      <c r="P420" s="8"/>
    </row>
    <row r="421" customFormat="1" spans="1:16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7"/>
      <c r="L421" s="8"/>
      <c r="N421" s="8"/>
      <c r="P421" s="8"/>
    </row>
    <row r="422" customFormat="1" spans="1:16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7"/>
      <c r="L422" s="8"/>
      <c r="N422" s="8"/>
      <c r="P422" s="8"/>
    </row>
    <row r="423" customFormat="1" spans="1:16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7"/>
      <c r="L423" s="8"/>
      <c r="N423" s="8"/>
      <c r="P423" s="8"/>
    </row>
    <row r="424" customFormat="1" spans="1:16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7"/>
      <c r="L424" s="8"/>
      <c r="N424" s="8"/>
      <c r="P424" s="8"/>
    </row>
    <row r="425" customFormat="1" spans="1:16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7"/>
      <c r="L425" s="8"/>
      <c r="N425" s="8"/>
      <c r="P425" s="8"/>
    </row>
    <row r="426" customFormat="1" spans="1:16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7"/>
      <c r="L426" s="8"/>
      <c r="N426" s="8"/>
      <c r="P426" s="8"/>
    </row>
    <row r="427" customFormat="1" spans="1:16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7"/>
      <c r="L427" s="8"/>
      <c r="N427" s="8"/>
      <c r="P427" s="8"/>
    </row>
    <row r="428" customFormat="1" spans="1:16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7"/>
      <c r="L428" s="8"/>
      <c r="N428" s="8"/>
      <c r="P428" s="8"/>
    </row>
    <row r="429" customFormat="1" spans="1:16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7"/>
      <c r="L429" s="8"/>
      <c r="N429" s="8"/>
      <c r="P429" s="8"/>
    </row>
    <row r="430" customFormat="1" spans="1:16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7"/>
      <c r="L430" s="8"/>
      <c r="N430" s="8"/>
      <c r="P430" s="8"/>
    </row>
    <row r="431" customFormat="1" spans="1:16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7"/>
      <c r="L431" s="8"/>
      <c r="N431" s="8"/>
      <c r="P431" s="8"/>
    </row>
    <row r="432" customFormat="1" spans="1:16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7"/>
      <c r="L432" s="8"/>
      <c r="N432" s="8"/>
      <c r="P432" s="8"/>
    </row>
    <row r="433" customFormat="1" spans="1:16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7"/>
      <c r="L433" s="8"/>
      <c r="N433" s="8"/>
      <c r="P433" s="8"/>
    </row>
    <row r="434" customFormat="1" spans="1:16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7"/>
      <c r="L434" s="8"/>
      <c r="N434" s="8"/>
      <c r="P434" s="8"/>
    </row>
    <row r="435" customFormat="1" spans="1:16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7"/>
      <c r="L435" s="8"/>
      <c r="N435" s="8"/>
      <c r="P435" s="8"/>
    </row>
    <row r="436" customFormat="1" spans="1:16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7"/>
      <c r="L436" s="8"/>
      <c r="N436" s="8"/>
      <c r="P436" s="8"/>
    </row>
    <row r="437" customFormat="1" spans="1:16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7"/>
      <c r="L437" s="8"/>
      <c r="N437" s="8"/>
      <c r="P437" s="8"/>
    </row>
    <row r="438" customFormat="1" spans="1:16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7"/>
      <c r="L438" s="8"/>
      <c r="N438" s="8"/>
      <c r="P438" s="8"/>
    </row>
    <row r="439" customFormat="1" spans="1:16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7"/>
      <c r="L439" s="8"/>
      <c r="N439" s="8"/>
      <c r="P439" s="8"/>
    </row>
    <row r="440" customFormat="1" spans="1:16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7"/>
      <c r="L440" s="8"/>
      <c r="N440" s="8"/>
      <c r="P440" s="8"/>
    </row>
    <row r="441" customFormat="1" spans="1:16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7"/>
      <c r="L441" s="8"/>
      <c r="N441" s="8"/>
      <c r="P441" s="8"/>
    </row>
    <row r="442" customFormat="1" spans="1:16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7"/>
      <c r="L442" s="8"/>
      <c r="N442" s="8"/>
      <c r="P442" s="8"/>
    </row>
    <row r="443" customFormat="1" spans="1:16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7"/>
      <c r="L443" s="8"/>
      <c r="N443" s="8"/>
      <c r="P443" s="8"/>
    </row>
    <row r="444" customFormat="1" spans="1:16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7"/>
      <c r="L444" s="8"/>
      <c r="N444" s="8"/>
      <c r="P444" s="8"/>
    </row>
    <row r="445" customFormat="1" spans="1:16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7"/>
      <c r="L445" s="8"/>
      <c r="N445" s="8"/>
      <c r="P445" s="8"/>
    </row>
    <row r="446" customFormat="1" spans="1:16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7"/>
      <c r="L446" s="8"/>
      <c r="N446" s="8"/>
      <c r="P446" s="8"/>
    </row>
    <row r="447" customFormat="1" spans="1:16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7"/>
      <c r="L447" s="8"/>
      <c r="N447" s="8"/>
      <c r="P447" s="8"/>
    </row>
    <row r="448" customFormat="1" spans="1:16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7"/>
      <c r="L448" s="8"/>
      <c r="N448" s="8"/>
      <c r="P448" s="8"/>
    </row>
    <row r="449" customFormat="1" spans="1:16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7"/>
      <c r="L449" s="8"/>
      <c r="N449" s="8"/>
      <c r="P449" s="8"/>
    </row>
    <row r="450" customFormat="1" spans="1:16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7"/>
      <c r="L450" s="8"/>
      <c r="N450" s="8"/>
      <c r="P450" s="8"/>
    </row>
    <row r="451" customFormat="1" spans="1:16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7"/>
      <c r="L451" s="8"/>
      <c r="N451" s="8"/>
      <c r="P451" s="8"/>
    </row>
    <row r="452" customFormat="1" spans="1:16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7"/>
      <c r="L452" s="8"/>
      <c r="N452" s="8"/>
      <c r="P452" s="8"/>
    </row>
    <row r="453" customFormat="1" spans="1:16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7"/>
      <c r="L453" s="8"/>
      <c r="N453" s="8"/>
      <c r="P453" s="8"/>
    </row>
    <row r="454" customFormat="1" spans="1:16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7"/>
      <c r="L454" s="8"/>
      <c r="N454" s="8"/>
      <c r="P454" s="8"/>
    </row>
    <row r="455" customFormat="1" spans="1:16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7"/>
      <c r="L455" s="8"/>
      <c r="N455" s="8"/>
      <c r="P455" s="8"/>
    </row>
    <row r="456" customFormat="1" spans="1:16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7"/>
      <c r="L456" s="8"/>
      <c r="N456" s="8"/>
      <c r="P456" s="8"/>
    </row>
    <row r="457" customFormat="1" spans="1:16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7"/>
      <c r="L457" s="8"/>
      <c r="N457" s="8"/>
      <c r="P457" s="8"/>
    </row>
    <row r="458" customFormat="1" spans="1:16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7"/>
      <c r="L458" s="8"/>
      <c r="N458" s="8"/>
      <c r="P458" s="8"/>
    </row>
    <row r="459" customFormat="1" spans="1:16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7"/>
      <c r="L459" s="8"/>
      <c r="N459" s="8"/>
      <c r="P459" s="8"/>
    </row>
    <row r="460" customFormat="1" spans="1:16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7"/>
      <c r="L460" s="8"/>
      <c r="N460" s="8"/>
      <c r="P460" s="8"/>
    </row>
    <row r="461" customFormat="1" spans="1:16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7"/>
      <c r="L461" s="8"/>
      <c r="N461" s="8"/>
      <c r="P461" s="8"/>
    </row>
    <row r="462" customFormat="1" spans="1:16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7"/>
      <c r="L462" s="8"/>
      <c r="N462" s="8"/>
      <c r="P462" s="8"/>
    </row>
    <row r="463" customFormat="1" spans="1:16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7"/>
      <c r="L463" s="8"/>
      <c r="N463" s="8"/>
      <c r="P463" s="8"/>
    </row>
    <row r="464" customFormat="1" spans="1:16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7"/>
      <c r="L464" s="8"/>
      <c r="N464" s="8"/>
      <c r="P464" s="8"/>
    </row>
    <row r="465" customFormat="1" spans="1:16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7"/>
      <c r="L465" s="8"/>
      <c r="N465" s="8"/>
      <c r="P465" s="8"/>
    </row>
    <row r="466" customFormat="1" spans="1:16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7"/>
      <c r="L466" s="8"/>
      <c r="N466" s="8"/>
      <c r="P466" s="8"/>
    </row>
    <row r="467" customFormat="1" spans="1:16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7"/>
      <c r="L467" s="8"/>
      <c r="N467" s="8"/>
      <c r="P467" s="8"/>
    </row>
    <row r="468" customFormat="1" spans="1:16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7"/>
      <c r="L468" s="8"/>
      <c r="N468" s="8"/>
      <c r="P468" s="8"/>
    </row>
    <row r="469" customFormat="1" spans="1:16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7"/>
      <c r="L469" s="8"/>
      <c r="N469" s="8"/>
      <c r="P469" s="8"/>
    </row>
    <row r="470" customFormat="1" spans="1:16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7"/>
      <c r="L470" s="8"/>
      <c r="N470" s="8"/>
      <c r="P470" s="8"/>
    </row>
    <row r="471" customFormat="1" spans="1:16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7"/>
      <c r="L471" s="8"/>
      <c r="N471" s="8"/>
      <c r="P471" s="8"/>
    </row>
    <row r="472" customFormat="1" spans="1:16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7"/>
      <c r="L472" s="8"/>
      <c r="N472" s="8"/>
      <c r="P472" s="8"/>
    </row>
    <row r="473" customFormat="1" spans="1:16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7"/>
      <c r="L473" s="8"/>
      <c r="N473" s="8"/>
      <c r="P473" s="8"/>
    </row>
    <row r="474" customFormat="1" spans="1:16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7"/>
      <c r="L474" s="8"/>
      <c r="N474" s="8"/>
      <c r="P474" s="8"/>
    </row>
    <row r="475" customFormat="1" spans="1:16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7"/>
      <c r="L475" s="8"/>
      <c r="N475" s="8"/>
      <c r="P475" s="8"/>
    </row>
    <row r="476" customFormat="1" spans="1:16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7"/>
      <c r="L476" s="8"/>
      <c r="N476" s="8"/>
      <c r="P476" s="8"/>
    </row>
    <row r="477" customFormat="1" spans="1:16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7"/>
      <c r="L477" s="8"/>
      <c r="N477" s="8"/>
      <c r="P477" s="8"/>
    </row>
    <row r="478" customFormat="1" spans="1:16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7"/>
      <c r="L478" s="8"/>
      <c r="N478" s="8"/>
      <c r="P478" s="8"/>
    </row>
    <row r="479" customFormat="1" spans="1:16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7"/>
      <c r="L479" s="8"/>
      <c r="N479" s="8"/>
      <c r="P479" s="8"/>
    </row>
    <row r="480" customFormat="1" spans="1:16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7"/>
      <c r="L480" s="8"/>
      <c r="N480" s="8"/>
      <c r="P480" s="8"/>
    </row>
    <row r="481" customFormat="1" spans="1:16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7"/>
      <c r="L481" s="8"/>
      <c r="N481" s="8"/>
      <c r="P481" s="8"/>
    </row>
    <row r="482" customFormat="1" spans="1:16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7"/>
      <c r="L482" s="8"/>
      <c r="N482" s="8"/>
      <c r="P482" s="8"/>
    </row>
    <row r="483" customFormat="1" spans="1:16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7"/>
      <c r="L483" s="8"/>
      <c r="N483" s="8"/>
      <c r="P483" s="8"/>
    </row>
    <row r="484" customFormat="1" spans="1:16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7"/>
      <c r="L484" s="8"/>
      <c r="N484" s="8"/>
      <c r="P484" s="8"/>
    </row>
    <row r="485" customFormat="1" spans="1:16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7"/>
      <c r="L485" s="8"/>
      <c r="N485" s="8"/>
      <c r="P485" s="8"/>
    </row>
    <row r="486" customFormat="1" spans="1:16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7"/>
      <c r="L486" s="8"/>
      <c r="N486" s="8"/>
      <c r="P486" s="8"/>
    </row>
    <row r="487" customFormat="1" spans="1:16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7"/>
      <c r="L487" s="8"/>
      <c r="N487" s="8"/>
      <c r="P487" s="8"/>
    </row>
    <row r="488" customFormat="1" spans="1:16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7"/>
      <c r="L488" s="8"/>
      <c r="N488" s="8"/>
      <c r="P488" s="8"/>
    </row>
    <row r="489" customFormat="1" spans="1:16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7"/>
      <c r="L489" s="8"/>
      <c r="N489" s="8"/>
      <c r="P489" s="8"/>
    </row>
    <row r="490" customFormat="1" spans="1:16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7"/>
      <c r="L490" s="8"/>
      <c r="N490" s="8"/>
      <c r="P490" s="8"/>
    </row>
    <row r="491" customFormat="1" spans="1:16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7"/>
      <c r="L491" s="8"/>
      <c r="N491" s="8"/>
      <c r="P491" s="8"/>
    </row>
    <row r="492" customFormat="1" spans="1:16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7"/>
      <c r="L492" s="8"/>
      <c r="N492" s="8"/>
      <c r="P492" s="8"/>
    </row>
    <row r="493" customFormat="1" spans="1:16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7"/>
      <c r="L493" s="8"/>
      <c r="N493" s="8"/>
      <c r="P493" s="8"/>
    </row>
    <row r="494" customFormat="1" spans="1:16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7"/>
      <c r="L494" s="8"/>
      <c r="N494" s="8"/>
      <c r="P494" s="8"/>
    </row>
    <row r="495" customFormat="1" spans="1:16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7"/>
      <c r="L495" s="8"/>
      <c r="N495" s="8"/>
      <c r="P495" s="8"/>
    </row>
    <row r="496" customFormat="1" spans="1:16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7"/>
      <c r="L496" s="8"/>
      <c r="N496" s="8"/>
      <c r="P496" s="8"/>
    </row>
    <row r="497" customFormat="1" spans="1:16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7"/>
      <c r="L497" s="8"/>
      <c r="N497" s="8"/>
      <c r="P497" s="8"/>
    </row>
    <row r="498" customFormat="1" spans="1:16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7"/>
      <c r="L498" s="8"/>
      <c r="N498" s="8"/>
      <c r="P498" s="8"/>
    </row>
    <row r="499" customFormat="1" spans="1:16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7"/>
      <c r="L499" s="8"/>
      <c r="N499" s="8"/>
      <c r="P499" s="8"/>
    </row>
    <row r="500" customFormat="1" spans="1:16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7"/>
      <c r="L500" s="8"/>
      <c r="N500" s="8"/>
      <c r="P500" s="8"/>
    </row>
    <row r="501" customFormat="1" spans="1:16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7"/>
      <c r="L501" s="8"/>
      <c r="N501" s="8"/>
      <c r="P501" s="8"/>
    </row>
    <row r="502" customFormat="1" spans="1:16">
      <c r="A502" s="6"/>
      <c r="B502" s="6"/>
      <c r="C502" s="6"/>
      <c r="D502" s="6"/>
      <c r="E502" s="6"/>
      <c r="F502" s="6"/>
      <c r="G502" s="6"/>
      <c r="H502" s="6"/>
      <c r="I502" s="6"/>
      <c r="J502" s="7"/>
      <c r="K502" s="7"/>
      <c r="L502" s="8"/>
      <c r="N502" s="8"/>
      <c r="P502" s="8"/>
    </row>
    <row r="503" customFormat="1" spans="1:16">
      <c r="A503" s="6"/>
      <c r="B503" s="6"/>
      <c r="C503" s="6"/>
      <c r="D503" s="6"/>
      <c r="E503" s="6"/>
      <c r="F503" s="6"/>
      <c r="G503" s="6"/>
      <c r="H503" s="6"/>
      <c r="I503" s="6"/>
      <c r="J503" s="7"/>
      <c r="K503" s="7"/>
      <c r="L503" s="8"/>
      <c r="N503" s="8"/>
      <c r="P503" s="8"/>
    </row>
    <row r="504" customFormat="1" spans="1:16">
      <c r="A504" s="6"/>
      <c r="B504" s="6"/>
      <c r="C504" s="6"/>
      <c r="D504" s="6"/>
      <c r="E504" s="6"/>
      <c r="F504" s="6"/>
      <c r="G504" s="6"/>
      <c r="H504" s="6"/>
      <c r="I504" s="6"/>
      <c r="J504" s="7"/>
      <c r="K504" s="7"/>
      <c r="L504" s="8"/>
      <c r="N504" s="8"/>
      <c r="P504" s="8"/>
    </row>
    <row r="505" customFormat="1" spans="1:16">
      <c r="A505" s="6"/>
      <c r="B505" s="6"/>
      <c r="C505" s="6"/>
      <c r="D505" s="6"/>
      <c r="E505" s="6"/>
      <c r="F505" s="6"/>
      <c r="G505" s="6"/>
      <c r="H505" s="6"/>
      <c r="I505" s="6"/>
      <c r="J505" s="7"/>
      <c r="K505" s="7"/>
      <c r="L505" s="8"/>
      <c r="N505" s="8"/>
      <c r="P505" s="8"/>
    </row>
    <row r="506" customFormat="1" spans="1:16">
      <c r="A506" s="6"/>
      <c r="B506" s="6"/>
      <c r="C506" s="6"/>
      <c r="D506" s="6"/>
      <c r="E506" s="6"/>
      <c r="F506" s="6"/>
      <c r="G506" s="6"/>
      <c r="H506" s="6"/>
      <c r="I506" s="6"/>
      <c r="J506" s="7"/>
      <c r="K506" s="7"/>
      <c r="L506" s="8"/>
      <c r="N506" s="8"/>
      <c r="P506" s="8"/>
    </row>
    <row r="507" customFormat="1" spans="1:16">
      <c r="A507" s="6"/>
      <c r="B507" s="6"/>
      <c r="C507" s="6"/>
      <c r="D507" s="6"/>
      <c r="E507" s="6"/>
      <c r="F507" s="6"/>
      <c r="G507" s="6"/>
      <c r="H507" s="6"/>
      <c r="I507" s="6"/>
      <c r="J507" s="7"/>
      <c r="K507" s="7"/>
      <c r="L507" s="8"/>
      <c r="N507" s="8"/>
      <c r="P507" s="8"/>
    </row>
    <row r="508" customFormat="1" spans="1:16">
      <c r="A508" s="6"/>
      <c r="B508" s="6"/>
      <c r="C508" s="6"/>
      <c r="D508" s="6"/>
      <c r="E508" s="6"/>
      <c r="F508" s="6"/>
      <c r="G508" s="6"/>
      <c r="H508" s="6"/>
      <c r="I508" s="6"/>
      <c r="J508" s="7"/>
      <c r="K508" s="7"/>
      <c r="L508" s="8"/>
      <c r="N508" s="8"/>
      <c r="P508" s="8"/>
    </row>
  </sheetData>
  <mergeCells count="237">
    <mergeCell ref="A1:P1"/>
    <mergeCell ref="F3:I3"/>
    <mergeCell ref="F10:H10"/>
    <mergeCell ref="F24:H24"/>
    <mergeCell ref="F84:H84"/>
    <mergeCell ref="F103:G103"/>
    <mergeCell ref="A2:A3"/>
    <mergeCell ref="A4:A113"/>
    <mergeCell ref="B2:B3"/>
    <mergeCell ref="B4:B34"/>
    <mergeCell ref="B36:B69"/>
    <mergeCell ref="B71:B79"/>
    <mergeCell ref="B82:B118"/>
    <mergeCell ref="B119:B122"/>
    <mergeCell ref="C4:C6"/>
    <mergeCell ref="C8:C15"/>
    <mergeCell ref="C17:C20"/>
    <mergeCell ref="C22:C29"/>
    <mergeCell ref="C31:C34"/>
    <mergeCell ref="C36:C49"/>
    <mergeCell ref="C51:C54"/>
    <mergeCell ref="C56:C59"/>
    <mergeCell ref="C61:C69"/>
    <mergeCell ref="C71:C79"/>
    <mergeCell ref="C82:C94"/>
    <mergeCell ref="C96:C108"/>
    <mergeCell ref="C110:C113"/>
    <mergeCell ref="C115:C118"/>
    <mergeCell ref="C119:C122"/>
    <mergeCell ref="D4:D6"/>
    <mergeCell ref="D8:D10"/>
    <mergeCell ref="D12:D15"/>
    <mergeCell ref="D17:D20"/>
    <mergeCell ref="D22:D24"/>
    <mergeCell ref="D26:D29"/>
    <mergeCell ref="D31:D34"/>
    <mergeCell ref="D36:D39"/>
    <mergeCell ref="D41:D44"/>
    <mergeCell ref="D46:D49"/>
    <mergeCell ref="D51:D54"/>
    <mergeCell ref="D56:D59"/>
    <mergeCell ref="D61:D64"/>
    <mergeCell ref="D66:D69"/>
    <mergeCell ref="D71:D74"/>
    <mergeCell ref="D76:D79"/>
    <mergeCell ref="D82:D84"/>
    <mergeCell ref="D86:D89"/>
    <mergeCell ref="D91:D94"/>
    <mergeCell ref="D96:D98"/>
    <mergeCell ref="D101:D103"/>
    <mergeCell ref="D105:D108"/>
    <mergeCell ref="D110:D113"/>
    <mergeCell ref="D115:D118"/>
    <mergeCell ref="D119:D122"/>
    <mergeCell ref="J2:J3"/>
    <mergeCell ref="J4:J6"/>
    <mergeCell ref="J12:J15"/>
    <mergeCell ref="J17:J20"/>
    <mergeCell ref="J26:J29"/>
    <mergeCell ref="J31:J34"/>
    <mergeCell ref="J36:J38"/>
    <mergeCell ref="J41:J43"/>
    <mergeCell ref="J46:J49"/>
    <mergeCell ref="J51:J54"/>
    <mergeCell ref="J56:J59"/>
    <mergeCell ref="J61:J64"/>
    <mergeCell ref="J66:J69"/>
    <mergeCell ref="J71:J74"/>
    <mergeCell ref="J76:J79"/>
    <mergeCell ref="J82:J84"/>
    <mergeCell ref="J86:J89"/>
    <mergeCell ref="J91:J94"/>
    <mergeCell ref="J96:J99"/>
    <mergeCell ref="J101:J103"/>
    <mergeCell ref="J105:J108"/>
    <mergeCell ref="J110:J113"/>
    <mergeCell ref="J115:J118"/>
    <mergeCell ref="J119:J122"/>
    <mergeCell ref="K2:K3"/>
    <mergeCell ref="K5:K6"/>
    <mergeCell ref="K13:K15"/>
    <mergeCell ref="K18:K20"/>
    <mergeCell ref="K27:K29"/>
    <mergeCell ref="K32:K34"/>
    <mergeCell ref="K37:K38"/>
    <mergeCell ref="K42:K43"/>
    <mergeCell ref="K47:K49"/>
    <mergeCell ref="K52:K54"/>
    <mergeCell ref="K57:K59"/>
    <mergeCell ref="K62:K64"/>
    <mergeCell ref="K67:K69"/>
    <mergeCell ref="K72:K74"/>
    <mergeCell ref="K77:K79"/>
    <mergeCell ref="K83:K84"/>
    <mergeCell ref="K87:K89"/>
    <mergeCell ref="K92:K94"/>
    <mergeCell ref="K97:K98"/>
    <mergeCell ref="K102:K103"/>
    <mergeCell ref="K106:K108"/>
    <mergeCell ref="K111:K113"/>
    <mergeCell ref="K116:K118"/>
    <mergeCell ref="K120:K122"/>
    <mergeCell ref="L2:L3"/>
    <mergeCell ref="L4:L6"/>
    <mergeCell ref="L12:L15"/>
    <mergeCell ref="L17:L20"/>
    <mergeCell ref="L26:L29"/>
    <mergeCell ref="L31:L34"/>
    <mergeCell ref="L36:L38"/>
    <mergeCell ref="L41:L43"/>
    <mergeCell ref="L46:L49"/>
    <mergeCell ref="L51:L54"/>
    <mergeCell ref="L56:L59"/>
    <mergeCell ref="L61:L64"/>
    <mergeCell ref="L66:L69"/>
    <mergeCell ref="L71:L74"/>
    <mergeCell ref="L76:L79"/>
    <mergeCell ref="L82:L84"/>
    <mergeCell ref="L86:L89"/>
    <mergeCell ref="L91:L94"/>
    <mergeCell ref="L96:L98"/>
    <mergeCell ref="L101:L103"/>
    <mergeCell ref="L105:L108"/>
    <mergeCell ref="L110:L113"/>
    <mergeCell ref="L115:L118"/>
    <mergeCell ref="L119:L122"/>
    <mergeCell ref="M2:M3"/>
    <mergeCell ref="M5:M6"/>
    <mergeCell ref="M13:M15"/>
    <mergeCell ref="M18:M20"/>
    <mergeCell ref="M27:M29"/>
    <mergeCell ref="M32:M34"/>
    <mergeCell ref="M37:M38"/>
    <mergeCell ref="M42:M43"/>
    <mergeCell ref="M47:M49"/>
    <mergeCell ref="M52:M54"/>
    <mergeCell ref="M57:M59"/>
    <mergeCell ref="M62:M64"/>
    <mergeCell ref="M67:M69"/>
    <mergeCell ref="M72:M74"/>
    <mergeCell ref="M77:M79"/>
    <mergeCell ref="M83:M84"/>
    <mergeCell ref="M87:M89"/>
    <mergeCell ref="M92:M94"/>
    <mergeCell ref="M97:M98"/>
    <mergeCell ref="M102:M103"/>
    <mergeCell ref="M106:M108"/>
    <mergeCell ref="M111:M113"/>
    <mergeCell ref="M116:M118"/>
    <mergeCell ref="M120:M122"/>
    <mergeCell ref="N2:N3"/>
    <mergeCell ref="N4:N6"/>
    <mergeCell ref="N12:N15"/>
    <mergeCell ref="N17:N20"/>
    <mergeCell ref="N26:N29"/>
    <mergeCell ref="N31:N34"/>
    <mergeCell ref="N36:N38"/>
    <mergeCell ref="N41:N43"/>
    <mergeCell ref="N46:N49"/>
    <mergeCell ref="N51:N54"/>
    <mergeCell ref="N56:N59"/>
    <mergeCell ref="N61:N64"/>
    <mergeCell ref="N66:N69"/>
    <mergeCell ref="N71:N74"/>
    <mergeCell ref="N76:N79"/>
    <mergeCell ref="N82:N84"/>
    <mergeCell ref="N86:N89"/>
    <mergeCell ref="N91:N94"/>
    <mergeCell ref="N96:N98"/>
    <mergeCell ref="N101:N103"/>
    <mergeCell ref="N105:N108"/>
    <mergeCell ref="N110:N113"/>
    <mergeCell ref="N115:N118"/>
    <mergeCell ref="N119:N122"/>
    <mergeCell ref="O2:O3"/>
    <mergeCell ref="O5:O6"/>
    <mergeCell ref="O13:O15"/>
    <mergeCell ref="O18:O20"/>
    <mergeCell ref="O27:O29"/>
    <mergeCell ref="O32:O34"/>
    <mergeCell ref="O37:O38"/>
    <mergeCell ref="O42:O43"/>
    <mergeCell ref="O47:O49"/>
    <mergeCell ref="O52:O54"/>
    <mergeCell ref="O57:O59"/>
    <mergeCell ref="O62:O64"/>
    <mergeCell ref="O67:O69"/>
    <mergeCell ref="O72:O74"/>
    <mergeCell ref="O77:O79"/>
    <mergeCell ref="O83:O84"/>
    <mergeCell ref="O87:O89"/>
    <mergeCell ref="O92:O94"/>
    <mergeCell ref="O97:O98"/>
    <mergeCell ref="O102:O103"/>
    <mergeCell ref="O106:O108"/>
    <mergeCell ref="O111:O113"/>
    <mergeCell ref="O116:O118"/>
    <mergeCell ref="O120:O122"/>
    <mergeCell ref="P2:P3"/>
    <mergeCell ref="P4:P6"/>
    <mergeCell ref="P12:P15"/>
    <mergeCell ref="P17:P20"/>
    <mergeCell ref="P26:P29"/>
    <mergeCell ref="P31:P34"/>
    <mergeCell ref="P36:P38"/>
    <mergeCell ref="P41:P43"/>
    <mergeCell ref="P46:P49"/>
    <mergeCell ref="P51:P54"/>
    <mergeCell ref="P56:P59"/>
    <mergeCell ref="P61:P64"/>
    <mergeCell ref="P66:P69"/>
    <mergeCell ref="P71:P74"/>
    <mergeCell ref="P76:P79"/>
    <mergeCell ref="P82:P84"/>
    <mergeCell ref="P86:P89"/>
    <mergeCell ref="P91:P94"/>
    <mergeCell ref="P96:P98"/>
    <mergeCell ref="P101:P103"/>
    <mergeCell ref="P105:P108"/>
    <mergeCell ref="P110:P113"/>
    <mergeCell ref="P115:P118"/>
    <mergeCell ref="P119:P122"/>
    <mergeCell ref="Q8:Q29"/>
    <mergeCell ref="Q31:Q34"/>
    <mergeCell ref="Q37:Q38"/>
    <mergeCell ref="Q42:Q43"/>
    <mergeCell ref="Q47:Q49"/>
    <mergeCell ref="Q56:Q59"/>
    <mergeCell ref="Q61:Q64"/>
    <mergeCell ref="Q66:Q69"/>
    <mergeCell ref="R36:R38"/>
    <mergeCell ref="R41:R43"/>
    <mergeCell ref="R46:R49"/>
    <mergeCell ref="S36:S49"/>
    <mergeCell ref="C2:E3"/>
    <mergeCell ref="J8:P10"/>
    <mergeCell ref="J22:P24"/>
  </mergeCells>
  <hyperlinks>
    <hyperlink ref="L4" r:id="rId1" display="https://detail.tmall.com/item.htm?id=796906176537&amp;last_time=1763358043&amp;mi_id=0000tao4H4a6uP1yay8ZRbGpxQSkLdyJLE5bUH1r-KB3BFM&amp;scm=1007.13982.82927.0&amp;spm=tbpc.mytb_footmark.item.goods&amp;upStreamPrice=3080"/>
    <hyperlink ref="L12" r:id="rId1" display="https://detail.tmall.com/item.htm?id=816611195057&amp;mi_id=0000f3hH-j-6a3yld8r8YrYHfrymQxdNmKAPvDmqhs1Ta7o&amp;sku_properties=1627207%3A33361482491&amp;spm=a21xtw.29178619.0.0"/>
    <hyperlink ref="N12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4" r:id="rId3" display="https://detail.tmall.com/item.htm?id=806875245900&amp;last_time=1763090979&amp;mi_id=0000yuRy4X16Z6wS8AxCPS-e7rgHCI5Sg_JpnHCXwxRW4Gk&amp;scm=1007.13982.82927.0&amp;sku_properties=1627207%3A33001478542&amp;spm=tbpc.mytb_footmark.item.goods&amp;upStreamPrice=5190"/>
    <hyperlink ref="L26" r:id="rId1" display="https://detail.tmall.com/item.htm?id=816611195057&amp;mi_id=0000f3hH-j-6a3yld8r8YrYHfrymQxdNmKAPvDmqhs1Ta7o&amp;sku_properties=1627207%3A33361482491&amp;spm=a21xtw.29178619.0.0"/>
    <hyperlink ref="N26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L17" r:id="rId1" display="https://detail.tmall.com/item.htm?id=816611195057&amp;mi_id=0000f3hH-j-6a3yld8r8YrYHfrymQxdNmKAPvDmqhs1Ta7o&amp;sku_properties=1627207%3A33361482491&amp;spm=a21xtw.29178619.0.0"/>
    <hyperlink ref="N17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31" r:id="rId4" display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/>
    <hyperlink ref="L46" r:id="rId5" display="https://detail.tmall.com/item.htm?id=809860749271&amp;last_time=1763091314&amp;mi_id=0000eGQmLuXNEvxXjxjc4RfuQACR-O_W46KkFlcIvbV4pFE&amp;scm=1007.13982.82927.0&amp;spm=tbpc.mytb_footmark.item.goods&amp;upStreamPrice=4840" tooltip="https://detail.tmall.com/item.htm?id=809860749271&amp;last_time=1763091314&amp;mi_id=0000eGQmLuXNEvxXjxjc4RfuQACR-O_W46KkFlcIvbV4pFE&amp;scm=1007.13982.82927.0&amp;spm=tbpc.mytb_footmark.item.goods&amp;upStreamPrice=4840"/>
    <hyperlink ref="P46" r:id="rId6" display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ooltip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"/>
    <hyperlink ref="N46" r:id="rId7" display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/>
    <hyperlink ref="R46" r:id="rId8" display="https://detail.tmall.com/item.htm?id=797393318956&amp;mi_id=0000y1Xe5OfanubmC93Y3jvSi-JJ5Y-P6uAsRPDfkpRSR4Y&amp;spm=a21xtw.29178619.0.0&amp;skuId=5434749856451"/>
    <hyperlink ref="L105" r:id="rId9" display="https://detail.tmall.com/item.htm?ali_refid=a3_430673_1006%3A1687146107%3AH%3AzPVVtyeZHoLUSXBr%2F7ITjQ%3D%3D%3A2548fce522ef77887d06fb5ed19878b8&amp;ali_trackid=282_2548fce522ef77887d06fb5ed19878b8&amp;id=779208410893&amp;loginBonus=1&amp;mi_id=0000o2jfV1mMfSybrTZ2iQ5NDvCOugbN0pVRbFeWhUq_pzs&amp;mm_sceneid=1_0_5453097102_0&amp;priceTId=2150494517673247611881455e100d&amp;skuId=5719878080460&amp;spm=a21n57.sem.item.23&amp;utparam=%7B%22aplus_abtest%22%3A%22533469c26bd17209df34d5fd496a8687%22%7D&amp;xxc=ad_ztc" tooltip="https://detail.tmall.com/item.htm?ali_refid=a3_430673_1006%3A1687146107%3AH%3AzPVVtyeZHoLUSXBr%2F7ITjQ%3D%3D%3A2548fce522ef77887d06fb5ed19878b8&amp;ali_trackid=282_2548fce522ef77887d06fb5ed19878b8&amp;id=779208410893&amp;loginBonus=1&amp;mi_id=0000o2jfV1mMfSybrTZ2iQ5NDvC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8"/>
  <sheetViews>
    <sheetView topLeftCell="A55" workbookViewId="0">
      <selection activeCell="H71" sqref="H71:H73"/>
    </sheetView>
  </sheetViews>
  <sheetFormatPr defaultColWidth="8.89166666666667" defaultRowHeight="13.5"/>
  <cols>
    <col min="1" max="1" width="16" style="4" customWidth="1"/>
    <col min="2" max="2" width="10.6333333333333" style="5" customWidth="1"/>
    <col min="3" max="3" width="14.1166666666667" style="5" customWidth="1"/>
    <col min="4" max="5" width="8.89166666666667" style="6" customWidth="1"/>
    <col min="6" max="9" width="11.6666666666667" style="6" customWidth="1"/>
    <col min="10" max="10" width="16.825" style="7" customWidth="1"/>
    <col min="11" max="11" width="13.0083333333333" style="7" customWidth="1"/>
    <col min="12" max="12" width="13.0083333333333" style="8" customWidth="1"/>
    <col min="13" max="13" width="13.0083333333333" customWidth="1"/>
    <col min="14" max="14" width="13.0083333333333" style="8" customWidth="1"/>
    <col min="15" max="15" width="13.0083333333333" customWidth="1"/>
    <col min="16" max="16" width="13.0083333333333" style="8" customWidth="1"/>
    <col min="17" max="18" width="13.0083333333333" customWidth="1"/>
    <col min="19" max="19" width="13.4916666666667" customWidth="1"/>
  </cols>
  <sheetData>
    <row r="1" customFormat="1" ht="36" customHeight="1" spans="1:17">
      <c r="A1" s="9" t="s">
        <v>280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="1" customFormat="1" ht="38" customHeight="1" spans="1:17">
      <c r="A2" s="12" t="s">
        <v>281</v>
      </c>
      <c r="B2" s="13" t="s">
        <v>282</v>
      </c>
      <c r="C2" s="14" t="s">
        <v>283</v>
      </c>
      <c r="D2" s="15"/>
      <c r="E2" s="16"/>
      <c r="F2" s="12" t="s">
        <v>284</v>
      </c>
      <c r="G2" s="12" t="s">
        <v>285</v>
      </c>
      <c r="H2" s="12" t="s">
        <v>286</v>
      </c>
      <c r="I2" s="12" t="s">
        <v>287</v>
      </c>
      <c r="J2" s="12" t="s">
        <v>288</v>
      </c>
      <c r="K2" s="12" t="s">
        <v>289</v>
      </c>
      <c r="L2" s="13" t="s">
        <v>290</v>
      </c>
      <c r="M2" s="12" t="s">
        <v>289</v>
      </c>
      <c r="N2" s="13" t="s">
        <v>290</v>
      </c>
      <c r="O2" s="12" t="s">
        <v>289</v>
      </c>
      <c r="P2" s="13" t="s">
        <v>290</v>
      </c>
    </row>
    <row r="3" customFormat="1" ht="64" customHeight="1" spans="1:17">
      <c r="A3" s="17" t="s">
        <v>292</v>
      </c>
      <c r="B3" s="18" t="s">
        <v>293</v>
      </c>
      <c r="C3" s="19" t="s">
        <v>294</v>
      </c>
      <c r="D3" s="20" t="s">
        <v>295</v>
      </c>
      <c r="E3" s="21" t="s">
        <v>140</v>
      </c>
      <c r="F3" s="22"/>
      <c r="G3" s="22"/>
      <c r="H3" s="23"/>
      <c r="I3" s="24"/>
      <c r="J3" s="25" t="s">
        <v>296</v>
      </c>
      <c r="K3" s="26" t="str">
        <f>_xlfn.DISPIMG("ID_5ADF9DBC20D145C2939B7455932ED417",1)</f>
        <v>=DISPIMG("ID_5ADF9DBC20D145C2939B7455932ED417",1)</v>
      </c>
      <c r="L3" s="27" t="s">
        <v>297</v>
      </c>
      <c r="M3" s="21" t="str">
        <f>_xlfn.DISPIMG("ID_3DD3465D01CF44A18F91E7F30C14C9C4",1)</f>
        <v>=DISPIMG("ID_3DD3465D01CF44A18F91E7F30C14C9C4",1)</v>
      </c>
      <c r="N3" s="27" t="s">
        <v>298</v>
      </c>
      <c r="O3" s="21"/>
      <c r="P3" s="27"/>
    </row>
    <row r="4" customFormat="1" ht="20" customHeight="1" spans="1:17">
      <c r="A4" s="17"/>
      <c r="B4" s="18"/>
      <c r="C4" s="28"/>
      <c r="D4" s="29"/>
      <c r="E4" s="21" t="s">
        <v>39</v>
      </c>
      <c r="F4" s="24"/>
      <c r="G4" s="24"/>
      <c r="H4" s="24"/>
      <c r="I4" s="30"/>
      <c r="J4" s="31"/>
      <c r="K4" s="32" t="s">
        <v>299</v>
      </c>
      <c r="L4" s="33"/>
      <c r="M4" s="32" t="s">
        <v>300</v>
      </c>
      <c r="N4" s="33"/>
      <c r="O4" s="32"/>
      <c r="P4" s="33"/>
    </row>
    <row r="5" customFormat="1" ht="20" customHeight="1" spans="1:17">
      <c r="A5" s="17"/>
      <c r="B5" s="18"/>
      <c r="C5" s="28"/>
      <c r="D5" s="29"/>
      <c r="E5" s="21" t="s">
        <v>147</v>
      </c>
      <c r="F5" s="24"/>
      <c r="G5" s="24"/>
      <c r="H5" s="24"/>
      <c r="I5" s="24"/>
      <c r="J5" s="31"/>
      <c r="K5" s="34"/>
      <c r="L5" s="33"/>
      <c r="M5" s="34"/>
      <c r="N5" s="33"/>
      <c r="O5" s="34"/>
      <c r="P5" s="33"/>
    </row>
    <row r="6" s="2" customFormat="1" ht="9" customHeight="1" spans="1:17">
      <c r="A6" s="17"/>
      <c r="B6" s="18"/>
      <c r="C6" s="35"/>
      <c r="D6" s="36"/>
      <c r="E6" s="37"/>
      <c r="F6" s="37"/>
      <c r="G6" s="37"/>
      <c r="H6" s="38"/>
      <c r="I6" s="37"/>
      <c r="J6" s="39"/>
      <c r="K6" s="40"/>
      <c r="L6" s="41"/>
      <c r="M6" s="40"/>
      <c r="N6" s="41"/>
      <c r="O6" s="40"/>
      <c r="P6" s="42"/>
      <c r="Q6" s="43"/>
    </row>
    <row r="7" customFormat="1" ht="64" customHeight="1" spans="1:17">
      <c r="A7" s="17"/>
      <c r="B7" s="18"/>
      <c r="C7" s="19" t="s">
        <v>301</v>
      </c>
      <c r="D7" s="20" t="s">
        <v>302</v>
      </c>
      <c r="E7" s="21" t="s">
        <v>140</v>
      </c>
      <c r="F7" s="44" t="str">
        <f>_xlfn.DISPIMG("ID_FA6E090C009548DE80A2B09AA82C6452",1)</f>
        <v>=DISPIMG("ID_FA6E090C009548DE80A2B09AA82C6452",1)</v>
      </c>
      <c r="G7" s="44" t="str">
        <f>_xlfn.DISPIMG("ID_E100B39D3C26472E81B0CB608C2B5B9E",1)</f>
        <v>=DISPIMG("ID_E100B39D3C26472E81B0CB608C2B5B9E",1)</v>
      </c>
      <c r="H7" t="str">
        <f>_xlfn.DISPIMG("ID_EC5C506399134A4183DC8E6868C87485",1)</f>
        <v>=DISPIMG("ID_EC5C506399134A4183DC8E6868C87485",1)</v>
      </c>
      <c r="I7" s="21" t="str">
        <f>_xlfn.DISPIMG("ID_02B1AA528AAB45F7BBB5C7CC7CDCCB95",1)</f>
        <v>=DISPIMG("ID_02B1AA528AAB45F7BBB5C7CC7CDCCB95",1)</v>
      </c>
      <c r="J7" s="45"/>
      <c r="K7" s="46"/>
      <c r="L7" s="46"/>
      <c r="M7" s="46"/>
      <c r="N7" s="46"/>
      <c r="O7" s="46"/>
      <c r="P7" s="46"/>
      <c r="Q7" s="47" t="s">
        <v>303</v>
      </c>
    </row>
    <row r="8" customFormat="1" ht="20" customHeight="1" spans="1:17">
      <c r="A8" s="17"/>
      <c r="B8" s="18"/>
      <c r="C8" s="28"/>
      <c r="D8" s="29"/>
      <c r="E8" s="21" t="s">
        <v>39</v>
      </c>
      <c r="F8" s="21" t="s">
        <v>90</v>
      </c>
      <c r="G8" s="21" t="s">
        <v>90</v>
      </c>
      <c r="H8" s="21" t="s">
        <v>90</v>
      </c>
      <c r="I8" s="48">
        <v>9825172564</v>
      </c>
      <c r="J8" s="49"/>
      <c r="K8" s="50"/>
      <c r="L8" s="50"/>
      <c r="M8" s="50"/>
      <c r="N8" s="50"/>
      <c r="O8" s="50"/>
      <c r="P8" s="51"/>
      <c r="Q8" s="47"/>
    </row>
    <row r="9" customFormat="1" ht="20" customHeight="1" spans="1:17">
      <c r="A9" s="17"/>
      <c r="B9" s="18"/>
      <c r="C9" s="28"/>
      <c r="D9" s="29"/>
      <c r="E9" s="21" t="s">
        <v>147</v>
      </c>
      <c r="F9" s="52" t="s">
        <v>87</v>
      </c>
      <c r="G9" s="53"/>
      <c r="H9" s="54"/>
      <c r="I9" s="55" t="s">
        <v>95</v>
      </c>
      <c r="J9" s="56"/>
      <c r="K9" s="57"/>
      <c r="L9" s="57"/>
      <c r="M9" s="57"/>
      <c r="N9" s="57"/>
      <c r="O9" s="57"/>
      <c r="P9" s="57"/>
      <c r="Q9" s="47"/>
    </row>
    <row r="10" customFormat="1" ht="64" customHeight="1" spans="1:17">
      <c r="A10" s="17"/>
      <c r="B10" s="18"/>
      <c r="C10" s="28"/>
      <c r="D10" s="20" t="s">
        <v>304</v>
      </c>
      <c r="E10" s="21" t="s">
        <v>140</v>
      </c>
      <c r="F10" s="44"/>
      <c r="G10" s="44" t="str">
        <f>_xlfn.DISPIMG("ID_6703E36CE94D495E962FA29B67E59DDA",1)</f>
        <v>=DISPIMG("ID_6703E36CE94D495E962FA29B67E59DDA",1)</v>
      </c>
      <c r="H10" t="str">
        <f>_xlfn.DISPIMG("ID_4C06C57E93CC4048AF39525E4A213E14",1)</f>
        <v>=DISPIMG("ID_4C06C57E93CC4048AF39525E4A213E14",1)</v>
      </c>
      <c r="I10" s="44" t="str">
        <f>_xlfn.DISPIMG("ID_6DD8FB91A03A4E00BB1190DCEE4175B7",1)</f>
        <v>=DISPIMG("ID_6DD8FB91A03A4E00BB1190DCEE4175B7",1)</v>
      </c>
      <c r="J10" s="31" t="s">
        <v>305</v>
      </c>
      <c r="K10" s="58" t="str">
        <f>_xlfn.DISPIMG("ID_24D991CAA2924AA48C3D49CE952050BC",1)</f>
        <v>=DISPIMG("ID_24D991CAA2924AA48C3D49CE952050BC",1)</v>
      </c>
      <c r="L10" s="59" t="s">
        <v>306</v>
      </c>
      <c r="M10" s="58" t="str">
        <f>_xlfn.DISPIMG("ID_8E92609EF82F4844A1E0827CD8F0A2F2",1)</f>
        <v>=DISPIMG("ID_8E92609EF82F4844A1E0827CD8F0A2F2",1)</v>
      </c>
      <c r="N10" s="60" t="s">
        <v>307</v>
      </c>
      <c r="O10" s="58"/>
      <c r="P10" s="61"/>
      <c r="Q10" s="47"/>
    </row>
    <row r="11" customFormat="1" ht="20" customHeight="1" spans="1:17">
      <c r="A11" s="17"/>
      <c r="B11" s="18"/>
      <c r="C11" s="28"/>
      <c r="D11" s="29"/>
      <c r="E11" s="21" t="s">
        <v>39</v>
      </c>
      <c r="F11" s="21"/>
      <c r="G11" s="21" t="s">
        <v>74</v>
      </c>
      <c r="H11" s="21" t="s">
        <v>142</v>
      </c>
      <c r="I11" s="62" t="s">
        <v>145</v>
      </c>
      <c r="J11" s="31"/>
      <c r="K11" s="63" t="s">
        <v>308</v>
      </c>
      <c r="L11" s="33"/>
      <c r="M11" s="63" t="s">
        <v>309</v>
      </c>
      <c r="N11" s="64"/>
      <c r="O11" s="63"/>
      <c r="P11" s="65"/>
      <c r="Q11" s="47"/>
    </row>
    <row r="12" customFormat="1" ht="20" customHeight="1" spans="1:17">
      <c r="A12" s="17"/>
      <c r="B12" s="18"/>
      <c r="C12" s="28"/>
      <c r="D12" s="29"/>
      <c r="E12" s="21" t="s">
        <v>147</v>
      </c>
      <c r="F12" s="21"/>
      <c r="G12" s="55" t="s">
        <v>81</v>
      </c>
      <c r="H12" s="21" t="s">
        <v>164</v>
      </c>
      <c r="I12" s="143" t="s">
        <v>185</v>
      </c>
      <c r="J12" s="31"/>
      <c r="K12" s="66"/>
      <c r="L12" s="33"/>
      <c r="M12" s="66"/>
      <c r="N12" s="64"/>
      <c r="O12" s="66"/>
      <c r="P12" s="65"/>
      <c r="Q12" s="47"/>
    </row>
    <row r="13" customFormat="1" ht="36" customHeight="1" spans="1:17">
      <c r="A13" s="17"/>
      <c r="B13" s="18"/>
      <c r="C13" s="67"/>
      <c r="D13" s="58"/>
      <c r="E13" s="21" t="s">
        <v>311</v>
      </c>
      <c r="F13" s="55" t="s">
        <v>397</v>
      </c>
      <c r="G13" s="55" t="s">
        <v>398</v>
      </c>
      <c r="H13" s="62" t="s">
        <v>314</v>
      </c>
      <c r="I13" s="55" t="s">
        <v>315</v>
      </c>
      <c r="J13" s="68"/>
      <c r="K13" s="69"/>
      <c r="L13" s="33"/>
      <c r="M13" s="69"/>
      <c r="N13" s="70"/>
      <c r="O13" s="69"/>
      <c r="P13" s="71"/>
      <c r="Q13" s="47"/>
    </row>
    <row r="14" s="2" customFormat="1" ht="9" customHeight="1" spans="1:17">
      <c r="A14" s="17"/>
      <c r="B14" s="18"/>
      <c r="C14" s="35"/>
      <c r="D14" s="36"/>
      <c r="E14" s="37"/>
      <c r="F14" s="37"/>
      <c r="G14" s="37"/>
      <c r="H14" s="38"/>
      <c r="I14" s="37"/>
      <c r="J14" s="39"/>
      <c r="K14" s="40"/>
      <c r="L14" s="41"/>
      <c r="M14" s="40"/>
      <c r="N14" s="41"/>
      <c r="O14" s="40"/>
      <c r="P14" s="42"/>
      <c r="Q14" s="47"/>
    </row>
    <row r="15" customFormat="1" ht="64" customHeight="1" spans="1:17">
      <c r="A15" s="17"/>
      <c r="B15" s="18"/>
      <c r="C15" s="19" t="s">
        <v>319</v>
      </c>
      <c r="D15" s="20" t="s">
        <v>302</v>
      </c>
      <c r="E15" s="21" t="s">
        <v>140</v>
      </c>
      <c r="F15" s="72" t="str">
        <f>_xlfn.DISPIMG("ID_F34369943DBA4BBB89BB72E1C166F4E4",1)</f>
        <v>=DISPIMG("ID_F34369943DBA4BBB89BB72E1C166F4E4",1)</v>
      </c>
      <c r="G15" s="44" t="str">
        <f>_xlfn.DISPIMG("ID_982C97D873ED457CB740AA66736D5711",1)</f>
        <v>=DISPIMG("ID_982C97D873ED457CB740AA66736D5711",1)</v>
      </c>
      <c r="H15" s="21" t="str">
        <f>_xlfn.DISPIMG("ID_C1DCDC2CDE584BF0895178D77A887D7D",1)</f>
        <v>=DISPIMG("ID_C1DCDC2CDE584BF0895178D77A887D7D",1)</v>
      </c>
      <c r="I15" s="24"/>
      <c r="J15" s="31" t="s">
        <v>305</v>
      </c>
      <c r="K15" s="58" t="str">
        <f>_xlfn.DISPIMG("ID_24D991CAA2924AA48C3D49CE952050BC",1)</f>
        <v>=DISPIMG("ID_24D991CAA2924AA48C3D49CE952050BC",1)</v>
      </c>
      <c r="L15" s="59" t="s">
        <v>306</v>
      </c>
      <c r="M15" s="58" t="str">
        <f>_xlfn.DISPIMG("ID_8E92609EF82F4844A1E0827CD8F0A2F2",1)</f>
        <v>=DISPIMG("ID_8E92609EF82F4844A1E0827CD8F0A2F2",1)</v>
      </c>
      <c r="N15" s="60" t="s">
        <v>307</v>
      </c>
      <c r="O15" s="58"/>
      <c r="P15" s="61"/>
      <c r="Q15" s="47"/>
    </row>
    <row r="16" customFormat="1" ht="20" customHeight="1" spans="1:17">
      <c r="A16" s="17"/>
      <c r="B16" s="18"/>
      <c r="C16" s="28"/>
      <c r="D16" s="29"/>
      <c r="E16" s="21" t="s">
        <v>39</v>
      </c>
      <c r="F16" s="21"/>
      <c r="G16" s="375" t="s">
        <v>104</v>
      </c>
      <c r="H16" s="21" t="s">
        <v>191</v>
      </c>
      <c r="I16" s="30"/>
      <c r="J16" s="31"/>
      <c r="K16" s="63" t="s">
        <v>308</v>
      </c>
      <c r="L16" s="33"/>
      <c r="M16" s="63" t="s">
        <v>309</v>
      </c>
      <c r="N16" s="64"/>
      <c r="O16" s="63"/>
      <c r="P16" s="65"/>
      <c r="Q16" s="47"/>
    </row>
    <row r="17" customFormat="1" ht="20" customHeight="1" spans="1:17">
      <c r="A17" s="17"/>
      <c r="B17" s="18"/>
      <c r="C17" s="28"/>
      <c r="D17" s="29"/>
      <c r="E17" s="21" t="s">
        <v>147</v>
      </c>
      <c r="F17" s="21"/>
      <c r="G17" s="55" t="s">
        <v>399</v>
      </c>
      <c r="H17" s="48" t="s">
        <v>207</v>
      </c>
      <c r="I17" s="24"/>
      <c r="J17" s="31"/>
      <c r="K17" s="66"/>
      <c r="L17" s="33"/>
      <c r="M17" s="66"/>
      <c r="N17" s="64"/>
      <c r="O17" s="66"/>
      <c r="P17" s="65"/>
      <c r="Q17" s="47"/>
    </row>
    <row r="18" customFormat="1" ht="36" customHeight="1" spans="1:17">
      <c r="A18" s="17"/>
      <c r="B18" s="18"/>
      <c r="C18" s="67"/>
      <c r="D18" s="58"/>
      <c r="E18" s="21" t="s">
        <v>311</v>
      </c>
      <c r="F18" s="21" t="s">
        <v>387</v>
      </c>
      <c r="G18" s="62" t="s">
        <v>321</v>
      </c>
      <c r="H18" s="62" t="s">
        <v>314</v>
      </c>
      <c r="I18" s="24"/>
      <c r="J18" s="68"/>
      <c r="K18" s="69"/>
      <c r="L18" s="33"/>
      <c r="M18" s="69"/>
      <c r="N18" s="70"/>
      <c r="O18" s="69"/>
      <c r="P18" s="71"/>
      <c r="Q18" s="47"/>
    </row>
    <row r="19" s="2" customFormat="1" ht="9" customHeight="1" spans="1:17">
      <c r="A19" s="17"/>
      <c r="B19" s="18"/>
      <c r="C19" s="35"/>
      <c r="D19" s="36"/>
      <c r="E19" s="37"/>
      <c r="F19" s="37"/>
      <c r="G19" s="37"/>
      <c r="H19" s="38"/>
      <c r="I19" s="37"/>
      <c r="J19" s="39"/>
      <c r="K19" s="40"/>
      <c r="L19" s="41"/>
      <c r="M19" s="40"/>
      <c r="N19" s="41"/>
      <c r="O19" s="40"/>
      <c r="P19" s="42"/>
      <c r="Q19" s="47"/>
    </row>
    <row r="20" customFormat="1" ht="64" customHeight="1" spans="1:17">
      <c r="A20" s="17"/>
      <c r="B20" s="18"/>
      <c r="C20" s="19" t="s">
        <v>322</v>
      </c>
      <c r="D20" s="20" t="s">
        <v>302</v>
      </c>
      <c r="E20" s="21" t="s">
        <v>140</v>
      </c>
      <c r="F20" s="44" t="str">
        <f>_xlfn.DISPIMG("ID_F8108630DD3E4EBE88A3B42963404464",1)</f>
        <v>=DISPIMG("ID_F8108630DD3E4EBE88A3B42963404464",1)</v>
      </c>
      <c r="G20" s="21" t="str">
        <f>_xlfn.DISPIMG("ID_13A7C8EA19D443A2B514BBE651E2C680",1)</f>
        <v>=DISPIMG("ID_13A7C8EA19D443A2B514BBE651E2C680",1)</v>
      </c>
      <c r="H20" s="21" t="str">
        <f>_xlfn.DISPIMG("ID_790950F495FC4B9A855205E862245F89",1)</f>
        <v>=DISPIMG("ID_790950F495FC4B9A855205E862245F89",1)</v>
      </c>
      <c r="I20" s="21"/>
      <c r="J20" s="45"/>
      <c r="K20" s="46"/>
      <c r="L20" s="46"/>
      <c r="M20" s="46"/>
      <c r="N20" s="46"/>
      <c r="O20" s="46"/>
      <c r="P20" s="46"/>
      <c r="Q20" s="47"/>
    </row>
    <row r="21" customFormat="1" ht="20" customHeight="1" spans="1:17">
      <c r="A21" s="17"/>
      <c r="B21" s="18"/>
      <c r="C21" s="28"/>
      <c r="D21" s="29"/>
      <c r="E21" s="21" t="s">
        <v>39</v>
      </c>
      <c r="F21" s="21" t="s">
        <v>223</v>
      </c>
      <c r="G21" s="21" t="s">
        <v>223</v>
      </c>
      <c r="H21" s="21" t="s">
        <v>223</v>
      </c>
      <c r="I21" s="21"/>
      <c r="J21" s="49"/>
      <c r="K21" s="50"/>
      <c r="L21" s="50"/>
      <c r="M21" s="50"/>
      <c r="N21" s="50"/>
      <c r="O21" s="50"/>
      <c r="P21" s="51"/>
      <c r="Q21" s="47"/>
    </row>
    <row r="22" customFormat="1" ht="20" customHeight="1" spans="1:17">
      <c r="A22" s="17"/>
      <c r="B22" s="18"/>
      <c r="C22" s="28"/>
      <c r="D22" s="29"/>
      <c r="E22" s="21" t="s">
        <v>147</v>
      </c>
      <c r="F22" s="52" t="s">
        <v>400</v>
      </c>
      <c r="G22" s="53"/>
      <c r="H22" s="54"/>
      <c r="I22" s="21"/>
      <c r="J22" s="49"/>
      <c r="K22" s="50"/>
      <c r="L22" s="50"/>
      <c r="M22" s="50"/>
      <c r="N22" s="50"/>
      <c r="O22" s="50"/>
      <c r="P22" s="51"/>
      <c r="Q22" s="47"/>
    </row>
    <row r="23" customFormat="1" ht="64" customHeight="1" spans="1:17">
      <c r="A23" s="17"/>
      <c r="B23" s="18"/>
      <c r="C23" s="28"/>
      <c r="D23" s="20" t="s">
        <v>304</v>
      </c>
      <c r="E23" s="21" t="s">
        <v>140</v>
      </c>
      <c r="F23" s="24"/>
      <c r="G23" s="24"/>
      <c r="H23" s="24"/>
      <c r="I23" s="21" t="str">
        <f>_xlfn.DISPIMG("ID_CDD3FDB9965A41799CEB857875EFCEB5",1)</f>
        <v>=DISPIMG("ID_CDD3FDB9965A41799CEB857875EFCEB5",1)</v>
      </c>
      <c r="J23" s="25" t="s">
        <v>324</v>
      </c>
      <c r="K23" s="21" t="str">
        <f>_xlfn.DISPIMG("ID_24D991CAA2924AA48C3D49CE952050BC",1)</f>
        <v>=DISPIMG("ID_24D991CAA2924AA48C3D49CE952050BC",1)</v>
      </c>
      <c r="L23" s="33" t="s">
        <v>306</v>
      </c>
      <c r="M23" s="21" t="str">
        <f>_xlfn.DISPIMG("ID_8E92609EF82F4844A1E0827CD8F0A2F2",1)</f>
        <v>=DISPIMG("ID_8E92609EF82F4844A1E0827CD8F0A2F2",1)</v>
      </c>
      <c r="N23" s="73" t="s">
        <v>307</v>
      </c>
      <c r="O23" s="21"/>
      <c r="P23" s="74"/>
      <c r="Q23" s="47"/>
    </row>
    <row r="24" customFormat="1" ht="20" customHeight="1" spans="1:17">
      <c r="A24" s="17"/>
      <c r="B24" s="18"/>
      <c r="C24" s="28"/>
      <c r="D24" s="29"/>
      <c r="E24" s="21" t="s">
        <v>39</v>
      </c>
      <c r="F24" s="24"/>
      <c r="G24" s="24"/>
      <c r="H24" s="24"/>
      <c r="I24" s="62">
        <v>9825172565</v>
      </c>
      <c r="J24" s="31"/>
      <c r="K24" s="63" t="s">
        <v>308</v>
      </c>
      <c r="L24" s="33"/>
      <c r="M24" s="63" t="s">
        <v>309</v>
      </c>
      <c r="N24" s="64"/>
      <c r="O24" s="63"/>
      <c r="P24" s="65"/>
      <c r="Q24" s="47"/>
    </row>
    <row r="25" customFormat="1" ht="20" customHeight="1" spans="1:17">
      <c r="A25" s="17"/>
      <c r="B25" s="18"/>
      <c r="C25" s="28"/>
      <c r="D25" s="29"/>
      <c r="E25" s="21" t="s">
        <v>147</v>
      </c>
      <c r="F25" s="24"/>
      <c r="G25" s="24"/>
      <c r="H25" s="24"/>
      <c r="I25" s="55" t="s">
        <v>401</v>
      </c>
      <c r="J25" s="31"/>
      <c r="K25" s="66"/>
      <c r="L25" s="33"/>
      <c r="M25" s="66"/>
      <c r="N25" s="64"/>
      <c r="O25" s="66"/>
      <c r="P25" s="65"/>
      <c r="Q25" s="47"/>
    </row>
    <row r="26" customFormat="1" ht="36" customHeight="1" spans="1:17">
      <c r="A26" s="17"/>
      <c r="B26" s="18"/>
      <c r="C26" s="67"/>
      <c r="D26" s="58"/>
      <c r="E26" s="21" t="s">
        <v>311</v>
      </c>
      <c r="F26" s="24"/>
      <c r="G26" s="24"/>
      <c r="H26" s="24"/>
      <c r="I26" s="55" t="s">
        <v>315</v>
      </c>
      <c r="J26" s="68"/>
      <c r="K26" s="69"/>
      <c r="L26" s="33"/>
      <c r="M26" s="69"/>
      <c r="N26" s="70"/>
      <c r="O26" s="69"/>
      <c r="P26" s="71"/>
      <c r="Q26" s="47"/>
    </row>
    <row r="27" s="2" customFormat="1" ht="9" customHeight="1" spans="1:17">
      <c r="A27" s="17"/>
      <c r="B27" s="18"/>
      <c r="C27" s="35"/>
      <c r="D27" s="36"/>
      <c r="E27" s="37"/>
      <c r="F27" s="37"/>
      <c r="G27" s="37"/>
      <c r="H27" s="38"/>
      <c r="I27" s="37"/>
      <c r="J27" s="39"/>
      <c r="K27" s="40"/>
      <c r="L27" s="41"/>
      <c r="M27" s="40"/>
      <c r="N27" s="41"/>
      <c r="O27" s="40"/>
      <c r="P27" s="42"/>
      <c r="Q27" s="75"/>
    </row>
    <row r="28" customFormat="1" ht="64" customHeight="1" spans="1:17">
      <c r="A28" s="17"/>
      <c r="B28" s="18"/>
      <c r="C28" s="76" t="s">
        <v>326</v>
      </c>
      <c r="D28" s="77" t="s">
        <v>302</v>
      </c>
      <c r="E28" s="78" t="s">
        <v>140</v>
      </c>
      <c r="F28" s="79" t="str">
        <f>_xlfn.DISPIMG("ID_2945C316D7DF4A28BEE78A9A2E8721E7",1)</f>
        <v>=DISPIMG("ID_2945C316D7DF4A28BEE78A9A2E8721E7",1)</v>
      </c>
      <c r="G28" s="80"/>
      <c r="H28" s="81"/>
      <c r="I28" s="78"/>
      <c r="J28" s="82" t="s">
        <v>327</v>
      </c>
      <c r="K28" s="78" t="str">
        <f>_xlfn.DISPIMG("ID_7BDE424261F44BE1A02A5086A159B0EA",1)</f>
        <v>=DISPIMG("ID_7BDE424261F44BE1A02A5086A159B0EA",1)</v>
      </c>
      <c r="L28" s="83" t="s">
        <v>298</v>
      </c>
      <c r="M28" s="78" t="str">
        <f>_xlfn.DISPIMG("ID_B631EE74C24F484398A5C45A260A7A1B",1)</f>
        <v>=DISPIMG("ID_B631EE74C24F484398A5C45A260A7A1B",1)</v>
      </c>
      <c r="N28" s="84" t="s">
        <v>328</v>
      </c>
      <c r="O28" s="78"/>
      <c r="P28" s="84"/>
      <c r="Q28" s="85" t="s">
        <v>329</v>
      </c>
    </row>
    <row r="29" customFormat="1" ht="20" customHeight="1" spans="1:17">
      <c r="A29" s="17"/>
      <c r="B29" s="18"/>
      <c r="C29" s="86"/>
      <c r="D29" s="87"/>
      <c r="E29" s="78" t="s">
        <v>39</v>
      </c>
      <c r="F29" s="78" t="s">
        <v>143</v>
      </c>
      <c r="G29" s="78"/>
      <c r="H29" s="81"/>
      <c r="I29" s="88"/>
      <c r="J29" s="89"/>
      <c r="K29" s="90" t="s">
        <v>300</v>
      </c>
      <c r="L29" s="83"/>
      <c r="M29" s="77" t="s">
        <v>330</v>
      </c>
      <c r="N29" s="91"/>
      <c r="O29" s="77"/>
      <c r="P29" s="91"/>
      <c r="Q29" s="92"/>
    </row>
    <row r="30" customFormat="1" ht="20" customHeight="1" spans="1:17">
      <c r="A30" s="17"/>
      <c r="B30" s="18"/>
      <c r="C30" s="86"/>
      <c r="D30" s="87"/>
      <c r="E30" s="78" t="s">
        <v>147</v>
      </c>
      <c r="F30" s="78" t="s">
        <v>221</v>
      </c>
      <c r="G30" s="78"/>
      <c r="H30" s="78"/>
      <c r="I30" s="78"/>
      <c r="J30" s="89"/>
      <c r="K30" s="93"/>
      <c r="L30" s="83"/>
      <c r="M30" s="87"/>
      <c r="N30" s="91"/>
      <c r="O30" s="87"/>
      <c r="P30" s="91"/>
      <c r="Q30" s="92"/>
    </row>
    <row r="31" customFormat="1" ht="36" customHeight="1" spans="1:17">
      <c r="A31" s="17"/>
      <c r="B31" s="18"/>
      <c r="C31" s="94"/>
      <c r="D31" s="95"/>
      <c r="E31" s="78" t="s">
        <v>311</v>
      </c>
      <c r="F31" s="96"/>
      <c r="G31" s="78"/>
      <c r="H31" s="96"/>
      <c r="I31" s="78"/>
      <c r="J31" s="97"/>
      <c r="K31" s="98"/>
      <c r="L31" s="83"/>
      <c r="M31" s="95"/>
      <c r="N31" s="99"/>
      <c r="O31" s="95"/>
      <c r="P31" s="99"/>
      <c r="Q31" s="92"/>
    </row>
    <row r="32" s="2" customFormat="1" ht="9" customHeight="1" spans="1:17">
      <c r="A32" s="17"/>
      <c r="B32" s="100"/>
      <c r="C32" s="35"/>
      <c r="D32" s="36"/>
      <c r="E32" s="37"/>
      <c r="F32" s="37"/>
      <c r="G32" s="37"/>
      <c r="H32" s="38"/>
      <c r="I32" s="37"/>
      <c r="J32" s="39"/>
      <c r="K32" s="40"/>
      <c r="L32" s="41"/>
      <c r="M32" s="40"/>
      <c r="N32" s="41"/>
      <c r="O32" s="40"/>
      <c r="P32" s="41"/>
    </row>
    <row r="33" customFormat="1" ht="64" customHeight="1" spans="1:19">
      <c r="A33" s="17"/>
      <c r="B33" s="101" t="s">
        <v>332</v>
      </c>
      <c r="C33" s="102" t="s">
        <v>333</v>
      </c>
      <c r="D33" s="103" t="s">
        <v>302</v>
      </c>
      <c r="E33" s="104" t="s">
        <v>140</v>
      </c>
      <c r="F33" s="105" t="str">
        <f>_xlfn.DISPIMG("ID_2310E25DD5E041F2A2B0A0A5B8733527",1)</f>
        <v>=DISPIMG("ID_2310E25DD5E041F2A2B0A0A5B8733527",1)</v>
      </c>
      <c r="G33" s="106" t="str">
        <f>_xlfn.DISPIMG("ID_49E5CD0E8D034F89B902ADA79FADAE0B",1)</f>
        <v>=DISPIMG("ID_49E5CD0E8D034F89B902ADA79FADAE0B",1)</v>
      </c>
      <c r="H33" s="107" t="str">
        <f>_xlfn.DISPIMG("ID_74E30E14C4D2407FA5A3ECC7AD5849CB",1)</f>
        <v>=DISPIMG("ID_74E30E14C4D2407FA5A3ECC7AD5849CB",1)</v>
      </c>
      <c r="I33" s="104"/>
      <c r="J33" s="108"/>
      <c r="K33" s="104"/>
      <c r="L33" s="109"/>
      <c r="M33" s="104"/>
      <c r="N33" s="110"/>
      <c r="O33" s="104"/>
      <c r="P33" s="110"/>
      <c r="Q33" s="104"/>
      <c r="R33" s="109"/>
      <c r="S33" s="111" t="s">
        <v>402</v>
      </c>
    </row>
    <row r="34" customFormat="1" ht="20" customHeight="1" spans="1:19">
      <c r="A34" s="17"/>
      <c r="B34" s="101"/>
      <c r="C34" s="112"/>
      <c r="D34" s="101"/>
      <c r="E34" s="104" t="s">
        <v>39</v>
      </c>
      <c r="F34" s="113" t="s">
        <v>195</v>
      </c>
      <c r="G34" s="384" t="s">
        <v>105</v>
      </c>
      <c r="H34" s="104" t="s">
        <v>211</v>
      </c>
      <c r="I34" s="114"/>
      <c r="J34" s="115"/>
      <c r="K34" s="103"/>
      <c r="L34" s="109"/>
      <c r="M34" s="103"/>
      <c r="N34" s="116"/>
      <c r="O34" s="103"/>
      <c r="P34" s="116"/>
      <c r="Q34" s="103"/>
      <c r="R34" s="109"/>
      <c r="S34" s="111"/>
    </row>
    <row r="35" customFormat="1" ht="20" customHeight="1" spans="1:19">
      <c r="A35" s="17"/>
      <c r="B35" s="101"/>
      <c r="C35" s="112"/>
      <c r="D35" s="101"/>
      <c r="E35" s="104" t="s">
        <v>147</v>
      </c>
      <c r="F35" s="117" t="s">
        <v>244</v>
      </c>
      <c r="G35" s="113" t="s">
        <v>234</v>
      </c>
      <c r="H35" s="118" t="s">
        <v>235</v>
      </c>
      <c r="I35" s="104"/>
      <c r="J35" s="115"/>
      <c r="K35" s="101"/>
      <c r="L35" s="109"/>
      <c r="M35" s="101"/>
      <c r="N35" s="116"/>
      <c r="O35" s="101"/>
      <c r="P35" s="116"/>
      <c r="Q35" s="101"/>
      <c r="R35" s="109"/>
      <c r="S35" s="111"/>
    </row>
    <row r="36" customFormat="1" ht="64" customHeight="1" spans="1:19">
      <c r="A36" s="17"/>
      <c r="B36" s="101" t="s">
        <v>332</v>
      </c>
      <c r="C36" s="102" t="s">
        <v>333</v>
      </c>
      <c r="D36" s="103" t="s">
        <v>304</v>
      </c>
      <c r="E36" s="104" t="s">
        <v>140</v>
      </c>
      <c r="F36" s="105" t="str">
        <f>_xlfn.DISPIMG("ID_4381379F8D104E54B4077E47C15CB18C",1)</f>
        <v>=DISPIMG("ID_4381379F8D104E54B4077E47C15CB18C",1)</v>
      </c>
      <c r="G36" s="104"/>
      <c r="H36" s="104"/>
      <c r="I36" s="104"/>
      <c r="J36" s="108" t="s">
        <v>334</v>
      </c>
      <c r="K36" s="104" t="str">
        <f>_xlfn.DISPIMG("ID_529EDD5706834456B48BEC490D8416DE",1)</f>
        <v>=DISPIMG("ID_529EDD5706834456B48BEC490D8416DE",1)</v>
      </c>
      <c r="L36" s="109" t="s">
        <v>335</v>
      </c>
      <c r="M36" s="104" t="str">
        <f>_xlfn.DISPIMG("ID_CBB1AED5D78546DB88B571FA8E9D8991",1)</f>
        <v>=DISPIMG("ID_CBB1AED5D78546DB88B571FA8E9D8991",1)</v>
      </c>
      <c r="N36" s="110" t="s">
        <v>336</v>
      </c>
      <c r="O36" s="104" t="str">
        <f>_xlfn.DISPIMG("ID_9331AB350A1E4890AB0D91223975C7DA",1)</f>
        <v>=DISPIMG("ID_9331AB350A1E4890AB0D91223975C7DA",1)</v>
      </c>
      <c r="P36" s="119" t="s">
        <v>337</v>
      </c>
      <c r="Q36" s="104" t="str">
        <f>_xlfn.DISPIMG("ID_92E37CBC8CA14A6B8D3EE6D67C747850",1)</f>
        <v>=DISPIMG("ID_92E37CBC8CA14A6B8D3EE6D67C747850",1)</v>
      </c>
      <c r="R36" s="109" t="s">
        <v>338</v>
      </c>
      <c r="S36" s="111"/>
    </row>
    <row r="37" customFormat="1" ht="20" customHeight="1" spans="1:19">
      <c r="A37" s="17"/>
      <c r="B37" s="101"/>
      <c r="C37" s="112"/>
      <c r="D37" s="101"/>
      <c r="E37" s="104" t="s">
        <v>39</v>
      </c>
      <c r="F37" s="384" t="s">
        <v>339</v>
      </c>
      <c r="G37" s="104"/>
      <c r="H37" s="104"/>
      <c r="I37" s="114"/>
      <c r="J37" s="115"/>
      <c r="K37" s="103" t="s">
        <v>340</v>
      </c>
      <c r="L37" s="109"/>
      <c r="M37" s="103" t="s">
        <v>341</v>
      </c>
      <c r="N37" s="116"/>
      <c r="O37" s="103">
        <v>20</v>
      </c>
      <c r="P37" s="116"/>
      <c r="Q37" s="103" t="s">
        <v>342</v>
      </c>
      <c r="R37" s="109"/>
      <c r="S37" s="111"/>
    </row>
    <row r="38" customFormat="1" ht="20" customHeight="1" spans="1:19">
      <c r="A38" s="17"/>
      <c r="B38" s="101"/>
      <c r="C38" s="112"/>
      <c r="D38" s="101"/>
      <c r="E38" s="104" t="s">
        <v>147</v>
      </c>
      <c r="F38" s="113" t="s">
        <v>403</v>
      </c>
      <c r="G38" s="104"/>
      <c r="H38" s="104"/>
      <c r="I38" s="104"/>
      <c r="J38" s="115"/>
      <c r="K38" s="101"/>
      <c r="L38" s="109"/>
      <c r="M38" s="101"/>
      <c r="N38" s="116"/>
      <c r="O38" s="101"/>
      <c r="P38" s="116"/>
      <c r="Q38" s="101"/>
      <c r="R38" s="109"/>
      <c r="S38" s="111"/>
    </row>
    <row r="39" customFormat="1" ht="36" customHeight="1" spans="1:19">
      <c r="A39" s="17"/>
      <c r="B39" s="101"/>
      <c r="C39" s="120"/>
      <c r="D39" s="121"/>
      <c r="E39" s="104" t="s">
        <v>311</v>
      </c>
      <c r="F39" s="104" t="s">
        <v>331</v>
      </c>
      <c r="G39" s="104" t="s">
        <v>331</v>
      </c>
      <c r="H39" s="113"/>
      <c r="I39" s="104"/>
      <c r="J39" s="123"/>
      <c r="K39" s="121"/>
      <c r="L39" s="109"/>
      <c r="M39" s="121"/>
      <c r="N39" s="124"/>
      <c r="O39" s="121"/>
      <c r="P39" s="124"/>
      <c r="Q39" s="121"/>
      <c r="R39" s="109"/>
      <c r="S39" s="111"/>
    </row>
    <row r="40" s="2" customFormat="1" ht="9" customHeight="1" spans="1:19">
      <c r="A40" s="17"/>
      <c r="B40" s="101"/>
      <c r="C40" s="35"/>
      <c r="D40" s="36"/>
      <c r="E40" s="37"/>
      <c r="F40" s="37"/>
      <c r="G40" s="37"/>
      <c r="H40" s="38"/>
      <c r="I40" s="37"/>
      <c r="J40" s="39"/>
      <c r="K40" s="40"/>
      <c r="L40" s="41"/>
      <c r="M40" s="40"/>
      <c r="N40" s="125"/>
      <c r="O40" s="40"/>
      <c r="P40" s="125"/>
    </row>
    <row r="41" customFormat="1" ht="64" customHeight="1" spans="1:19">
      <c r="A41" s="17"/>
      <c r="B41" s="101"/>
      <c r="C41" s="19" t="s">
        <v>344</v>
      </c>
      <c r="D41" s="20" t="s">
        <v>302</v>
      </c>
      <c r="E41" s="21" t="s">
        <v>140</v>
      </c>
      <c r="F41" s="126" t="str">
        <f>_xlfn.DISPIMG("ID_58DC546FE8E540C98D109C7710757818",1)</f>
        <v>=DISPIMG("ID_58DC546FE8E540C98D109C7710757818",1)</v>
      </c>
      <c r="G41" s="44"/>
      <c r="H41" s="2"/>
      <c r="I41" s="21"/>
      <c r="J41" s="127"/>
      <c r="K41" s="21"/>
      <c r="L41" s="128"/>
      <c r="M41" s="21"/>
      <c r="N41" s="129"/>
      <c r="O41" s="21"/>
      <c r="P41" s="129"/>
    </row>
    <row r="42" customFormat="1" ht="20" customHeight="1" spans="1:19">
      <c r="A42" s="17"/>
      <c r="B42" s="101"/>
      <c r="C42" s="28"/>
      <c r="D42" s="29"/>
      <c r="E42" s="21" t="s">
        <v>39</v>
      </c>
      <c r="F42" s="21" t="s">
        <v>194</v>
      </c>
      <c r="G42" s="21"/>
      <c r="H42" s="21"/>
      <c r="I42" s="48"/>
      <c r="J42" s="130"/>
      <c r="K42" s="20"/>
      <c r="L42" s="128"/>
      <c r="M42" s="20"/>
      <c r="N42" s="131"/>
      <c r="O42" s="20"/>
      <c r="P42" s="131"/>
    </row>
    <row r="43" customFormat="1" ht="20" customHeight="1" spans="1:19">
      <c r="A43" s="17"/>
      <c r="B43" s="101"/>
      <c r="C43" s="28"/>
      <c r="D43" s="29"/>
      <c r="E43" s="21" t="s">
        <v>147</v>
      </c>
      <c r="F43" s="21" t="s">
        <v>164</v>
      </c>
      <c r="G43" s="21"/>
      <c r="H43" s="21"/>
      <c r="I43" s="21"/>
      <c r="J43" s="130"/>
      <c r="K43" s="29"/>
      <c r="L43" s="128"/>
      <c r="M43" s="29"/>
      <c r="N43" s="131"/>
      <c r="O43" s="29"/>
      <c r="P43" s="131"/>
    </row>
    <row r="44" customFormat="1" ht="36" customHeight="1" spans="1:19">
      <c r="A44" s="17"/>
      <c r="B44" s="101"/>
      <c r="C44" s="67"/>
      <c r="D44" s="58"/>
      <c r="E44" s="21" t="s">
        <v>311</v>
      </c>
      <c r="F44" s="55"/>
      <c r="G44" s="21"/>
      <c r="H44" s="55"/>
      <c r="I44" s="21"/>
      <c r="J44" s="132"/>
      <c r="K44" s="58"/>
      <c r="L44" s="128"/>
      <c r="M44" s="58"/>
      <c r="N44" s="133"/>
      <c r="O44" s="58"/>
      <c r="P44" s="133"/>
    </row>
    <row r="45" s="2" customFormat="1" ht="9" customHeight="1" spans="1:19">
      <c r="A45" s="17"/>
      <c r="B45" s="134"/>
      <c r="C45" s="35"/>
      <c r="D45" s="36"/>
      <c r="E45" s="37"/>
      <c r="F45" s="37"/>
      <c r="G45" s="37"/>
      <c r="H45" s="38"/>
      <c r="I45" s="37"/>
      <c r="J45" s="39"/>
      <c r="K45" s="40"/>
      <c r="L45" s="41"/>
      <c r="M45" s="40"/>
      <c r="N45" s="125"/>
      <c r="O45" s="40"/>
      <c r="P45" s="125"/>
    </row>
    <row r="46" customFormat="1" ht="64" customHeight="1" spans="1:19">
      <c r="A46" s="17"/>
      <c r="B46" s="135" t="s">
        <v>347</v>
      </c>
      <c r="C46" s="19" t="s">
        <v>348</v>
      </c>
      <c r="D46" s="20" t="s">
        <v>302</v>
      </c>
      <c r="E46" s="21" t="s">
        <v>140</v>
      </c>
      <c r="F46" s="44" t="str">
        <f>_xlfn.DISPIMG("ID_836E779EEB1D49509E3C8477E1A54F89",1)</f>
        <v>=DISPIMG("ID_836E779EEB1D49509E3C8477E1A54F89",1)</v>
      </c>
      <c r="G46" s="44" t="str">
        <f>_xlfn.DISPIMG("ID_0B9FBC989D76416AAD17E32B6FB0C14B",1)</f>
        <v>=DISPIMG("ID_0B9FBC989D76416AAD17E32B6FB0C14B",1)</v>
      </c>
      <c r="H46" s="23"/>
      <c r="I46" s="24"/>
      <c r="J46" s="136" t="s">
        <v>349</v>
      </c>
      <c r="K46" s="21"/>
      <c r="L46" s="33"/>
      <c r="M46" s="21"/>
      <c r="N46" s="73"/>
      <c r="O46" s="21"/>
      <c r="P46" s="73"/>
    </row>
    <row r="47" customFormat="1" ht="20" customHeight="1" spans="1:19">
      <c r="A47" s="17"/>
      <c r="B47" s="135"/>
      <c r="C47" s="28"/>
      <c r="D47" s="29"/>
      <c r="E47" s="21" t="s">
        <v>39</v>
      </c>
      <c r="F47" s="375" t="s">
        <v>170</v>
      </c>
      <c r="G47" s="375" t="s">
        <v>224</v>
      </c>
      <c r="H47" s="24"/>
      <c r="I47" s="30"/>
      <c r="J47" s="137"/>
      <c r="K47" s="63"/>
      <c r="L47" s="33"/>
      <c r="M47" s="63"/>
      <c r="N47" s="64"/>
      <c r="O47" s="63"/>
      <c r="P47" s="64"/>
    </row>
    <row r="48" customFormat="1" ht="20" customHeight="1" spans="1:19">
      <c r="A48" s="17"/>
      <c r="B48" s="135"/>
      <c r="C48" s="28"/>
      <c r="D48" s="29"/>
      <c r="E48" s="21" t="s">
        <v>147</v>
      </c>
      <c r="F48" s="55"/>
      <c r="G48" s="55" t="s">
        <v>260</v>
      </c>
      <c r="H48" s="24"/>
      <c r="I48" s="24"/>
      <c r="J48" s="137"/>
      <c r="K48" s="66"/>
      <c r="L48" s="33"/>
      <c r="M48" s="66"/>
      <c r="N48" s="64"/>
      <c r="O48" s="66"/>
      <c r="P48" s="64"/>
    </row>
    <row r="49" customFormat="1" ht="36" customHeight="1" spans="1:16">
      <c r="A49" s="17"/>
      <c r="B49" s="135"/>
      <c r="C49" s="67"/>
      <c r="D49" s="58"/>
      <c r="E49" s="21" t="s">
        <v>311</v>
      </c>
      <c r="F49" s="138" t="s">
        <v>331</v>
      </c>
      <c r="G49" s="62" t="s">
        <v>314</v>
      </c>
      <c r="H49" s="139"/>
      <c r="I49" s="24"/>
      <c r="J49" s="140"/>
      <c r="K49" s="69"/>
      <c r="L49" s="33"/>
      <c r="M49" s="69"/>
      <c r="N49" s="70"/>
      <c r="O49" s="69"/>
      <c r="P49" s="70"/>
    </row>
    <row r="50" s="2" customFormat="1" ht="9" customHeight="1" spans="1:16">
      <c r="A50" s="17"/>
      <c r="B50" s="100"/>
      <c r="C50" s="35"/>
      <c r="D50" s="36"/>
      <c r="E50" s="37"/>
      <c r="F50" s="37"/>
      <c r="G50" s="37"/>
      <c r="H50" s="38"/>
      <c r="I50" s="37"/>
      <c r="J50" s="39"/>
      <c r="K50" s="40"/>
      <c r="L50" s="41"/>
      <c r="M50" s="40"/>
      <c r="N50" s="41"/>
      <c r="O50" s="40"/>
      <c r="P50" s="41"/>
    </row>
    <row r="51" customFormat="1" ht="64" customHeight="1" spans="1:16">
      <c r="A51" s="17"/>
      <c r="B51" s="135" t="s">
        <v>350</v>
      </c>
      <c r="C51" s="19" t="s">
        <v>351</v>
      </c>
      <c r="D51" s="20" t="s">
        <v>302</v>
      </c>
      <c r="E51" s="21" t="s">
        <v>140</v>
      </c>
      <c r="F51" s="44" t="str">
        <f>_xlfn.DISPIMG("ID_0A6F9B7221614643B84961AC18EAD8C6",1)</f>
        <v>=DISPIMG("ID_0A6F9B7221614643B84961AC18EAD8C6",1)</v>
      </c>
      <c r="G51" s="141" t="str">
        <f>_xlfn.DISPIMG("ID_D705C1D7EAE44C4BA011D0A425FD2C5B",1)</f>
        <v>=DISPIMG("ID_D705C1D7EAE44C4BA011D0A425FD2C5B",1)</v>
      </c>
      <c r="H51" t="str">
        <f>_xlfn.DISPIMG("ID_301DAB72AEE6407BA0A827AE1BB9B5A2",1)</f>
        <v>=DISPIMG("ID_301DAB72AEE6407BA0A827AE1BB9B5A2",1)</v>
      </c>
      <c r="I51" s="21"/>
      <c r="J51" s="25"/>
      <c r="K51" s="21"/>
      <c r="L51" s="33"/>
      <c r="M51" s="21"/>
      <c r="N51" s="73"/>
      <c r="O51" s="21"/>
      <c r="P51" s="73"/>
    </row>
    <row r="52" customFormat="1" ht="20" customHeight="1" spans="1:16">
      <c r="A52" s="17"/>
      <c r="B52" s="135"/>
      <c r="C52" s="28"/>
      <c r="D52" s="29"/>
      <c r="E52" s="21" t="s">
        <v>39</v>
      </c>
      <c r="F52" s="375" t="s">
        <v>76</v>
      </c>
      <c r="G52" s="375" t="s">
        <v>76</v>
      </c>
      <c r="H52" s="375" t="s">
        <v>76</v>
      </c>
      <c r="I52" s="48"/>
      <c r="J52" s="31"/>
      <c r="K52" s="63"/>
      <c r="L52" s="33"/>
      <c r="M52" s="63"/>
      <c r="N52" s="64"/>
      <c r="O52" s="63"/>
      <c r="P52" s="64"/>
    </row>
    <row r="53" customFormat="1" ht="20" customHeight="1" spans="1:16">
      <c r="A53" s="17"/>
      <c r="B53" s="135"/>
      <c r="C53" s="28"/>
      <c r="D53" s="29"/>
      <c r="E53" s="21" t="s">
        <v>147</v>
      </c>
      <c r="F53" s="52" t="s">
        <v>71</v>
      </c>
      <c r="G53" s="53"/>
      <c r="H53" s="54"/>
      <c r="I53" s="21"/>
      <c r="J53" s="31"/>
      <c r="K53" s="66"/>
      <c r="L53" s="33"/>
      <c r="M53" s="66"/>
      <c r="N53" s="64"/>
      <c r="O53" s="66"/>
      <c r="P53" s="64"/>
    </row>
    <row r="54" customFormat="1" ht="64" customHeight="1" spans="1:16">
      <c r="A54" s="17"/>
      <c r="B54" s="135"/>
      <c r="C54" s="28"/>
      <c r="D54" s="20" t="s">
        <v>304</v>
      </c>
      <c r="E54" s="21" t="s">
        <v>140</v>
      </c>
      <c r="F54" s="22"/>
      <c r="G54" s="142" t="str">
        <f>_xlfn.DISPIMG("ID_4CAD4088BA22458384FDF986479C84AD",1)</f>
        <v>=DISPIMG("ID_4CAD4088BA22458384FDF986479C84AD",1)</v>
      </c>
      <c r="H54" t="str">
        <f>_xlfn.DISPIMG("ID_7E93B99009644F769BB0818F98A3702F",1)</f>
        <v>=DISPIMG("ID_7E93B99009644F769BB0818F98A3702F",1)</v>
      </c>
      <c r="I54" s="21"/>
      <c r="J54" s="25"/>
      <c r="K54" s="21"/>
      <c r="L54" s="33"/>
      <c r="M54" s="21"/>
      <c r="N54" s="73"/>
      <c r="O54" s="21"/>
      <c r="P54" s="73"/>
    </row>
    <row r="55" customFormat="1" ht="20" customHeight="1" spans="1:16">
      <c r="A55" s="17"/>
      <c r="B55" s="135"/>
      <c r="C55" s="28"/>
      <c r="D55" s="29"/>
      <c r="E55" s="21" t="s">
        <v>39</v>
      </c>
      <c r="F55" s="24"/>
      <c r="G55" s="375" t="s">
        <v>353</v>
      </c>
      <c r="H55" s="21" t="s">
        <v>237</v>
      </c>
      <c r="I55" s="48"/>
      <c r="J55" s="31"/>
      <c r="K55" s="63"/>
      <c r="L55" s="33"/>
      <c r="M55" s="63"/>
      <c r="N55" s="64"/>
      <c r="O55" s="63"/>
      <c r="P55" s="64"/>
    </row>
    <row r="56" customFormat="1" ht="20" customHeight="1" spans="1:16">
      <c r="A56" s="17"/>
      <c r="B56" s="135"/>
      <c r="C56" s="28"/>
      <c r="D56" s="29"/>
      <c r="E56" s="21" t="s">
        <v>147</v>
      </c>
      <c r="F56" s="24"/>
      <c r="G56" s="143" t="s">
        <v>404</v>
      </c>
      <c r="H56" s="48" t="s">
        <v>263</v>
      </c>
      <c r="I56" s="21"/>
      <c r="J56" s="31"/>
      <c r="K56" s="66"/>
      <c r="L56" s="33"/>
      <c r="M56" s="66"/>
      <c r="N56" s="64"/>
      <c r="O56" s="66"/>
      <c r="P56" s="64"/>
    </row>
    <row r="57" customFormat="1" ht="36" customHeight="1" spans="1:16">
      <c r="A57" s="17"/>
      <c r="B57" s="135"/>
      <c r="C57" s="28"/>
      <c r="D57" s="58"/>
      <c r="E57" s="21" t="s">
        <v>311</v>
      </c>
      <c r="F57" s="139"/>
      <c r="G57" s="55" t="s">
        <v>355</v>
      </c>
      <c r="H57" s="62" t="s">
        <v>314</v>
      </c>
      <c r="I57" s="21"/>
      <c r="J57" s="68"/>
      <c r="K57" s="69"/>
      <c r="L57" s="33"/>
      <c r="M57" s="69"/>
      <c r="N57" s="70"/>
      <c r="O57" s="69"/>
      <c r="P57" s="70"/>
    </row>
    <row r="58" customFormat="1" ht="64" customHeight="1" spans="1:16">
      <c r="A58" s="17"/>
      <c r="B58" s="135"/>
      <c r="C58" s="28"/>
      <c r="D58" s="20" t="s">
        <v>316</v>
      </c>
      <c r="E58" s="21" t="s">
        <v>140</v>
      </c>
      <c r="F58" s="22"/>
      <c r="G58" s="144" t="str">
        <f>_xlfn.DISPIMG("ID_57BA7E295B624CC1B9196CDE6DF177B8",1)</f>
        <v>=DISPIMG("ID_57BA7E295B624CC1B9196CDE6DF177B8",1)</v>
      </c>
      <c r="H58" s="23"/>
      <c r="I58" s="21"/>
      <c r="J58" s="145" t="s">
        <v>356</v>
      </c>
      <c r="K58" s="21"/>
      <c r="L58" s="33"/>
      <c r="M58" s="21"/>
      <c r="N58" s="73"/>
      <c r="O58" s="21"/>
      <c r="P58" s="73"/>
    </row>
    <row r="59" customFormat="1" ht="20" customHeight="1" spans="1:16">
      <c r="A59" s="17"/>
      <c r="B59" s="135"/>
      <c r="C59" s="28"/>
      <c r="D59" s="29"/>
      <c r="E59" s="21" t="s">
        <v>39</v>
      </c>
      <c r="F59" s="24"/>
      <c r="G59" s="21"/>
      <c r="H59" s="24"/>
      <c r="I59" s="48"/>
      <c r="J59" s="146"/>
      <c r="K59" s="63"/>
      <c r="L59" s="33"/>
      <c r="M59" s="63"/>
      <c r="N59" s="64"/>
      <c r="O59" s="63"/>
      <c r="P59" s="64"/>
    </row>
    <row r="60" customFormat="1" ht="20" customHeight="1" spans="1:16">
      <c r="A60" s="17"/>
      <c r="B60" s="135"/>
      <c r="C60" s="28"/>
      <c r="D60" s="29"/>
      <c r="E60" s="21" t="s">
        <v>147</v>
      </c>
      <c r="F60" s="24"/>
      <c r="G60" s="21"/>
      <c r="H60" s="24"/>
      <c r="I60" s="21"/>
      <c r="J60" s="146"/>
      <c r="K60" s="66"/>
      <c r="L60" s="33"/>
      <c r="M60" s="66"/>
      <c r="N60" s="64"/>
      <c r="O60" s="66"/>
      <c r="P60" s="64"/>
    </row>
    <row r="61" customFormat="1" ht="36" customHeight="1" spans="1:16">
      <c r="A61" s="17"/>
      <c r="B61" s="135"/>
      <c r="C61" s="67"/>
      <c r="D61" s="58"/>
      <c r="E61" s="21" t="s">
        <v>311</v>
      </c>
      <c r="F61" s="139"/>
      <c r="G61" s="147" t="s">
        <v>405</v>
      </c>
      <c r="H61" s="139"/>
      <c r="I61" s="21"/>
      <c r="J61" s="148"/>
      <c r="K61" s="69"/>
      <c r="L61" s="33"/>
      <c r="M61" s="69"/>
      <c r="N61" s="70"/>
      <c r="O61" s="69"/>
      <c r="P61" s="70"/>
    </row>
    <row r="62" s="2" customFormat="1" ht="9" customHeight="1" spans="1:16">
      <c r="A62" s="17"/>
      <c r="B62" s="135"/>
      <c r="C62" s="35"/>
      <c r="D62" s="36"/>
      <c r="E62" s="37"/>
      <c r="F62" s="37"/>
      <c r="G62" s="37"/>
      <c r="H62" s="38"/>
      <c r="I62" s="37"/>
      <c r="J62" s="39"/>
      <c r="K62" s="40"/>
      <c r="L62" s="41"/>
      <c r="M62" s="40"/>
      <c r="N62" s="41"/>
      <c r="O62" s="40"/>
      <c r="P62" s="41"/>
    </row>
    <row r="63" customFormat="1" ht="64" customHeight="1" spans="1:16">
      <c r="A63" s="17"/>
      <c r="B63" s="135"/>
      <c r="C63" s="19" t="s">
        <v>358</v>
      </c>
      <c r="D63" s="20" t="s">
        <v>302</v>
      </c>
      <c r="E63" s="21" t="s">
        <v>140</v>
      </c>
      <c r="F63" s="44" t="str">
        <f>_xlfn.DISPIMG("ID_7E207847075F444783F52E2A685A43BD",1)</f>
        <v>=DISPIMG("ID_7E207847075F444783F52E2A685A43BD",1)</v>
      </c>
      <c r="G63" s="44" t="str">
        <f>_xlfn.DISPIMG("ID_7E207847075F444783F52E2A685A43BD",1)</f>
        <v>=DISPIMG("ID_7E207847075F444783F52E2A685A43BD",1)</v>
      </c>
      <c r="I63" s="21"/>
      <c r="J63" s="25"/>
      <c r="K63" s="21"/>
      <c r="L63" s="33"/>
      <c r="M63" s="21"/>
      <c r="N63" s="73"/>
      <c r="O63" s="21"/>
      <c r="P63" s="73"/>
    </row>
    <row r="64" customFormat="1" ht="20" customHeight="1" spans="1:16">
      <c r="A64" s="17"/>
      <c r="B64" s="135"/>
      <c r="C64" s="28"/>
      <c r="D64" s="29"/>
      <c r="E64" s="21" t="s">
        <v>39</v>
      </c>
      <c r="F64" s="375" t="s">
        <v>249</v>
      </c>
      <c r="G64" s="375" t="s">
        <v>249</v>
      </c>
      <c r="H64" s="21"/>
      <c r="I64" s="48"/>
      <c r="J64" s="31"/>
      <c r="K64" s="63"/>
      <c r="L64" s="33"/>
      <c r="M64" s="63"/>
      <c r="N64" s="64"/>
      <c r="O64" s="63"/>
      <c r="P64" s="64"/>
    </row>
    <row r="65" customFormat="1" ht="20" customHeight="1" spans="1:16">
      <c r="A65" s="17"/>
      <c r="B65" s="135"/>
      <c r="C65" s="28"/>
      <c r="D65" s="29"/>
      <c r="E65" s="21" t="s">
        <v>147</v>
      </c>
      <c r="F65" s="52" t="s">
        <v>266</v>
      </c>
      <c r="G65" s="54"/>
      <c r="H65" s="21"/>
      <c r="I65" s="21"/>
      <c r="J65" s="31"/>
      <c r="K65" s="66"/>
      <c r="L65" s="33"/>
      <c r="M65" s="66"/>
      <c r="N65" s="64"/>
      <c r="O65" s="66"/>
      <c r="P65" s="64"/>
    </row>
    <row r="66" customFormat="1" ht="64" customHeight="1" spans="1:16">
      <c r="A66" s="17"/>
      <c r="B66" s="135"/>
      <c r="C66" s="28"/>
      <c r="D66" s="20" t="s">
        <v>304</v>
      </c>
      <c r="E66" s="21" t="s">
        <v>140</v>
      </c>
      <c r="F66" s="149" t="str">
        <f>_xlfn.DISPIMG("ID_1B54D3B83AD54C18A08FEA64F2B37375",1)</f>
        <v>=DISPIMG("ID_1B54D3B83AD54C18A08FEA64F2B37375",1)</v>
      </c>
      <c r="G66" s="141"/>
      <c r="H66" s="141"/>
      <c r="I66" s="21"/>
      <c r="J66" s="25"/>
      <c r="K66" s="21"/>
      <c r="L66" s="33"/>
      <c r="M66" s="21"/>
      <c r="N66" s="73"/>
      <c r="O66" s="21"/>
      <c r="P66" s="73"/>
    </row>
    <row r="67" customFormat="1" ht="20" customHeight="1" spans="1:16">
      <c r="A67" s="17"/>
      <c r="B67" s="135"/>
      <c r="C67" s="28"/>
      <c r="D67" s="29"/>
      <c r="E67" s="21" t="s">
        <v>39</v>
      </c>
      <c r="F67" s="383" t="s">
        <v>264</v>
      </c>
      <c r="G67" s="141"/>
      <c r="H67" s="141"/>
      <c r="I67" s="48"/>
      <c r="J67" s="31"/>
      <c r="K67" s="63"/>
      <c r="L67" s="33"/>
      <c r="M67" s="63"/>
      <c r="N67" s="64"/>
      <c r="O67" s="63"/>
      <c r="P67" s="64"/>
    </row>
    <row r="68" customFormat="1" ht="20" customHeight="1" spans="1:16">
      <c r="A68" s="17"/>
      <c r="B68" s="135"/>
      <c r="C68" s="28"/>
      <c r="D68" s="29"/>
      <c r="E68" s="21" t="s">
        <v>147</v>
      </c>
      <c r="F68" s="165" t="s">
        <v>265</v>
      </c>
      <c r="G68" s="141"/>
      <c r="H68" s="141"/>
      <c r="I68" s="21"/>
      <c r="J68" s="31"/>
      <c r="K68" s="66"/>
      <c r="L68" s="33"/>
      <c r="M68" s="66"/>
      <c r="N68" s="64"/>
      <c r="O68" s="66"/>
      <c r="P68" s="64"/>
    </row>
    <row r="69" customFormat="1" ht="36" customHeight="1" spans="1:16">
      <c r="A69" s="17"/>
      <c r="B69" s="135"/>
      <c r="C69" s="67"/>
      <c r="D69" s="58"/>
      <c r="E69" s="21" t="s">
        <v>311</v>
      </c>
      <c r="F69" s="62" t="s">
        <v>394</v>
      </c>
      <c r="G69" s="55" t="s">
        <v>366</v>
      </c>
      <c r="H69" s="55" t="s">
        <v>366</v>
      </c>
      <c r="I69" s="21"/>
      <c r="J69" s="68"/>
      <c r="K69" s="69"/>
      <c r="L69" s="33"/>
      <c r="M69" s="69"/>
      <c r="N69" s="70"/>
      <c r="O69" s="69"/>
      <c r="P69" s="70"/>
    </row>
    <row r="70" s="2" customFormat="1" ht="9" customHeight="1" spans="1:16">
      <c r="A70" s="17"/>
      <c r="B70" s="135"/>
      <c r="C70" s="35"/>
      <c r="D70" s="36"/>
      <c r="E70" s="37"/>
      <c r="F70" s="37"/>
      <c r="G70" s="150"/>
      <c r="H70" s="38"/>
      <c r="I70" s="150"/>
      <c r="J70" s="39"/>
      <c r="K70" s="40"/>
      <c r="L70" s="41"/>
      <c r="M70" s="40"/>
      <c r="N70" s="41"/>
      <c r="O70" s="40"/>
      <c r="P70" s="41"/>
    </row>
    <row r="71" customFormat="1" ht="64" customHeight="1" spans="1:16">
      <c r="A71" s="17"/>
      <c r="B71" s="135"/>
      <c r="C71" s="19" t="s">
        <v>367</v>
      </c>
      <c r="D71" s="20"/>
      <c r="E71" s="21" t="s">
        <v>140</v>
      </c>
      <c r="F71" s="44"/>
      <c r="G71" s="44" t="str">
        <f>_xlfn.DISPIMG("ID_966C8B7F8D9E4D3FB424B3A6B283596B",1)</f>
        <v>=DISPIMG("ID_966C8B7F8D9E4D3FB424B3A6B283596B",1)</v>
      </c>
      <c r="H71" t="str">
        <f>_xlfn.DISPIMG("ID_507A729FDBCF4CBBA9A82F25DDABEB11",1)</f>
        <v>=DISPIMG("ID_507A729FDBCF4CBBA9A82F25DDABEB11",1)</v>
      </c>
      <c r="I71" s="21"/>
      <c r="J71" s="25"/>
      <c r="K71" s="21"/>
      <c r="L71" s="33"/>
      <c r="M71" s="21"/>
      <c r="N71" s="73"/>
      <c r="O71" s="21"/>
      <c r="P71" s="73"/>
    </row>
    <row r="72" customFormat="1" ht="20" customHeight="1" spans="1:16">
      <c r="A72" s="17"/>
      <c r="B72" s="135"/>
      <c r="C72" s="28"/>
      <c r="D72" s="29"/>
      <c r="E72" s="21" t="s">
        <v>39</v>
      </c>
      <c r="F72" s="21"/>
      <c r="G72" s="375" t="s">
        <v>97</v>
      </c>
      <c r="H72" s="375" t="s">
        <v>255</v>
      </c>
      <c r="I72" s="48"/>
      <c r="J72" s="31"/>
      <c r="K72" s="63"/>
      <c r="L72" s="33"/>
      <c r="M72" s="63"/>
      <c r="N72" s="64"/>
      <c r="O72" s="63"/>
      <c r="P72" s="64"/>
    </row>
    <row r="73" customFormat="1" ht="20" customHeight="1" spans="1:16">
      <c r="A73" s="17"/>
      <c r="B73" s="135"/>
      <c r="C73" s="28"/>
      <c r="D73" s="29"/>
      <c r="E73" s="21" t="s">
        <v>147</v>
      </c>
      <c r="F73" s="21"/>
      <c r="G73" s="55" t="s">
        <v>102</v>
      </c>
      <c r="H73" s="55" t="s">
        <v>268</v>
      </c>
      <c r="I73" s="21"/>
      <c r="J73" s="31"/>
      <c r="K73" s="66"/>
      <c r="L73" s="33"/>
      <c r="M73" s="66"/>
      <c r="N73" s="64"/>
      <c r="O73" s="66"/>
      <c r="P73" s="64"/>
    </row>
    <row r="74" customFormat="1" ht="36" customHeight="1" spans="1:16">
      <c r="A74" s="17"/>
      <c r="B74" s="135"/>
      <c r="C74" s="67"/>
      <c r="D74" s="58"/>
      <c r="E74" s="21" t="s">
        <v>311</v>
      </c>
      <c r="F74" s="55" t="s">
        <v>368</v>
      </c>
      <c r="G74" s="62" t="s">
        <v>369</v>
      </c>
      <c r="H74" s="62" t="s">
        <v>314</v>
      </c>
      <c r="I74" s="21"/>
      <c r="J74" s="68"/>
      <c r="K74" s="69"/>
      <c r="L74" s="33"/>
      <c r="M74" s="69"/>
      <c r="N74" s="70"/>
      <c r="O74" s="69"/>
      <c r="P74" s="70"/>
    </row>
    <row r="75" customFormat="1" ht="64" customHeight="1" spans="1:16">
      <c r="A75" s="151"/>
      <c r="B75" s="152"/>
      <c r="C75" s="19"/>
      <c r="D75" s="20"/>
      <c r="E75" s="21" t="s">
        <v>140</v>
      </c>
      <c r="F75" s="44"/>
      <c r="G75" s="44"/>
      <c r="I75" s="21"/>
      <c r="J75" s="25"/>
      <c r="K75" s="21"/>
      <c r="L75" s="33"/>
      <c r="M75" s="21"/>
      <c r="N75" s="73"/>
      <c r="O75" s="21"/>
      <c r="P75" s="73"/>
    </row>
    <row r="76" customFormat="1" ht="20" customHeight="1" spans="1:16">
      <c r="A76" s="151"/>
      <c r="B76" s="152"/>
      <c r="C76" s="28"/>
      <c r="D76" s="29"/>
      <c r="E76" s="21" t="s">
        <v>39</v>
      </c>
      <c r="F76" s="21"/>
      <c r="G76" s="21"/>
      <c r="H76" s="21"/>
      <c r="I76" s="48"/>
      <c r="J76" s="31"/>
      <c r="K76" s="63"/>
      <c r="L76" s="33"/>
      <c r="M76" s="63"/>
      <c r="N76" s="64"/>
      <c r="O76" s="63"/>
      <c r="P76" s="64"/>
    </row>
    <row r="77" customFormat="1" ht="20" customHeight="1" spans="1:16">
      <c r="A77" s="151"/>
      <c r="B77" s="152"/>
      <c r="C77" s="28"/>
      <c r="D77" s="29"/>
      <c r="E77" s="21" t="s">
        <v>147</v>
      </c>
      <c r="F77" s="21"/>
      <c r="G77" s="21"/>
      <c r="H77" s="21"/>
      <c r="I77" s="21"/>
      <c r="J77" s="31"/>
      <c r="K77" s="66"/>
      <c r="L77" s="33"/>
      <c r="M77" s="66"/>
      <c r="N77" s="64"/>
      <c r="O77" s="66"/>
      <c r="P77" s="64"/>
    </row>
    <row r="78" customFormat="1" ht="36" customHeight="1" spans="1:16">
      <c r="A78" s="151"/>
      <c r="B78" s="152"/>
      <c r="C78" s="67"/>
      <c r="D78" s="58"/>
      <c r="E78" s="21" t="s">
        <v>311</v>
      </c>
      <c r="F78" s="55"/>
      <c r="G78" s="21"/>
      <c r="H78" s="55"/>
      <c r="I78" s="21"/>
      <c r="J78" s="68"/>
      <c r="K78" s="69"/>
      <c r="L78" s="33"/>
      <c r="M78" s="69"/>
      <c r="N78" s="70"/>
      <c r="O78" s="69"/>
      <c r="P78" s="70"/>
    </row>
    <row r="79" customFormat="1" ht="64" customHeight="1" spans="1:16">
      <c r="A79" s="151"/>
      <c r="B79" s="152"/>
      <c r="C79" s="19"/>
      <c r="D79" s="20"/>
      <c r="E79" s="21" t="s">
        <v>140</v>
      </c>
      <c r="F79" s="44"/>
      <c r="G79" s="44"/>
      <c r="I79" s="21"/>
      <c r="J79" s="25"/>
      <c r="K79" s="21"/>
      <c r="L79" s="33"/>
      <c r="M79" s="21"/>
      <c r="N79" s="73"/>
      <c r="O79" s="21"/>
      <c r="P79" s="73"/>
    </row>
    <row r="80" customFormat="1" ht="20" customHeight="1" spans="1:16">
      <c r="A80" s="151"/>
      <c r="B80" s="152"/>
      <c r="C80" s="28"/>
      <c r="D80" s="29"/>
      <c r="E80" s="21" t="s">
        <v>39</v>
      </c>
      <c r="F80" s="21"/>
      <c r="G80" s="21"/>
      <c r="H80" s="21"/>
      <c r="I80" s="48"/>
      <c r="J80" s="31"/>
      <c r="K80" s="63"/>
      <c r="L80" s="33"/>
      <c r="M80" s="63"/>
      <c r="N80" s="64"/>
      <c r="O80" s="63"/>
      <c r="P80" s="64"/>
    </row>
    <row r="81" customFormat="1" ht="20" customHeight="1" spans="1:16">
      <c r="A81" s="151"/>
      <c r="B81" s="152"/>
      <c r="C81" s="28"/>
      <c r="D81" s="29"/>
      <c r="E81" s="21" t="s">
        <v>147</v>
      </c>
      <c r="F81" s="21"/>
      <c r="G81" s="21"/>
      <c r="H81" s="21"/>
      <c r="I81" s="21"/>
      <c r="J81" s="31"/>
      <c r="K81" s="66"/>
      <c r="L81" s="33"/>
      <c r="M81" s="66"/>
      <c r="N81" s="64"/>
      <c r="O81" s="66"/>
      <c r="P81" s="64"/>
    </row>
    <row r="82" customFormat="1" ht="36" customHeight="1" spans="1:16">
      <c r="A82" s="151"/>
      <c r="B82" s="152"/>
      <c r="C82" s="28"/>
      <c r="D82" s="29"/>
      <c r="E82" s="20" t="s">
        <v>311</v>
      </c>
      <c r="F82" s="153"/>
      <c r="G82" s="20"/>
      <c r="H82" s="153"/>
      <c r="I82" s="20"/>
      <c r="J82" s="31"/>
      <c r="K82" s="66"/>
      <c r="L82" s="73"/>
      <c r="M82" s="66"/>
      <c r="N82" s="64"/>
      <c r="O82" s="66"/>
      <c r="P82" s="64"/>
    </row>
    <row r="83" s="3" customFormat="1" ht="36" customHeight="1" spans="1:16">
      <c r="A83" s="154"/>
      <c r="B83" s="155"/>
      <c r="C83" s="7"/>
      <c r="D83" s="7"/>
      <c r="E83" s="7"/>
      <c r="F83" s="7"/>
      <c r="G83" s="7"/>
      <c r="H83" s="7"/>
      <c r="I83" s="7"/>
      <c r="J83" s="159"/>
      <c r="K83" s="157"/>
      <c r="L83" s="33"/>
      <c r="M83" s="157"/>
      <c r="N83" s="161"/>
      <c r="O83" s="157"/>
      <c r="P83" s="161"/>
    </row>
    <row r="84" customFormat="1" spans="1:16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33"/>
      <c r="N84" s="8"/>
      <c r="P84" s="8"/>
    </row>
    <row r="85" customFormat="1" spans="1:16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33"/>
      <c r="N85" s="8"/>
      <c r="P85" s="8"/>
    </row>
    <row r="86" customFormat="1" spans="1:16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3"/>
      <c r="N86" s="8"/>
      <c r="P86" s="8"/>
    </row>
    <row r="87" customFormat="1" spans="1:16">
      <c r="A87" s="6"/>
      <c r="B87" s="6"/>
      <c r="C87" s="7"/>
      <c r="D87" s="7"/>
      <c r="E87" s="7"/>
      <c r="F87" s="7"/>
      <c r="G87" s="7"/>
      <c r="H87" s="7"/>
      <c r="I87" s="7"/>
      <c r="J87" s="158"/>
      <c r="K87" s="7"/>
      <c r="L87" s="8"/>
      <c r="N87" s="8"/>
      <c r="P87" s="8"/>
    </row>
    <row r="88" customFormat="1" spans="1:16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8"/>
      <c r="N88" s="8"/>
      <c r="P88" s="8"/>
    </row>
    <row r="89" customFormat="1" spans="1:16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8"/>
      <c r="N89" s="8"/>
      <c r="P89" s="8"/>
    </row>
    <row r="90" customFormat="1" spans="1:16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8"/>
      <c r="N90" s="8"/>
      <c r="P90" s="8"/>
    </row>
    <row r="91" customFormat="1" spans="1:16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8"/>
      <c r="N91" s="8"/>
      <c r="P91" s="8"/>
    </row>
    <row r="92" customFormat="1" spans="1:16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8"/>
      <c r="N92" s="8"/>
      <c r="P92" s="8"/>
    </row>
    <row r="93" customFormat="1" spans="1:16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8"/>
      <c r="N93" s="8"/>
      <c r="P93" s="8"/>
    </row>
    <row r="94" customFormat="1" spans="1:16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8"/>
      <c r="N94" s="8"/>
      <c r="P94" s="8"/>
    </row>
    <row r="95" customFormat="1" spans="1:16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8"/>
      <c r="N95" s="8"/>
      <c r="P95" s="8"/>
    </row>
    <row r="96" customFormat="1" spans="1:16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8"/>
      <c r="N96" s="8"/>
      <c r="P96" s="8"/>
    </row>
    <row r="97" customFormat="1" spans="1:16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8"/>
      <c r="N97" s="8"/>
      <c r="P97" s="8"/>
    </row>
    <row r="98" customFormat="1" spans="1:16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8"/>
      <c r="N98" s="8"/>
      <c r="P98" s="8"/>
    </row>
    <row r="99" customFormat="1" spans="1:16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8"/>
      <c r="N99" s="8"/>
      <c r="P99" s="8"/>
    </row>
    <row r="100" customFormat="1" spans="1:16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8"/>
      <c r="N100" s="8"/>
      <c r="P100" s="8"/>
    </row>
    <row r="101" customFormat="1" spans="1:16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8"/>
      <c r="N101" s="8"/>
      <c r="P101" s="8"/>
    </row>
    <row r="102" customFormat="1" spans="1:16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8"/>
      <c r="N102" s="8"/>
      <c r="P102" s="8"/>
    </row>
    <row r="103" customFormat="1" spans="1:16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8"/>
      <c r="N103" s="8"/>
      <c r="P103" s="8"/>
    </row>
    <row r="104" customFormat="1" spans="1:16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8"/>
      <c r="N104" s="8"/>
      <c r="P104" s="8"/>
    </row>
    <row r="105" customFormat="1" spans="1:16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8"/>
      <c r="N105" s="8"/>
      <c r="P105" s="8"/>
    </row>
    <row r="106" customFormat="1" spans="1:16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8"/>
      <c r="N106" s="8"/>
      <c r="P106" s="8"/>
    </row>
    <row r="107" customFormat="1" spans="1:16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8"/>
      <c r="N107" s="8"/>
      <c r="P107" s="8"/>
    </row>
    <row r="108" customFormat="1" spans="1:16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8"/>
      <c r="N108" s="8"/>
      <c r="P108" s="8"/>
    </row>
    <row r="109" customFormat="1" spans="1:16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8"/>
      <c r="N109" s="8"/>
      <c r="P109" s="8"/>
    </row>
    <row r="110" customFormat="1" spans="1:16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8"/>
      <c r="N110" s="8"/>
      <c r="P110" s="8"/>
    </row>
    <row r="111" customFormat="1" spans="1:16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8"/>
      <c r="N111" s="8"/>
      <c r="P111" s="8"/>
    </row>
    <row r="112" customFormat="1" spans="1:16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8"/>
      <c r="N112" s="8"/>
      <c r="P112" s="8"/>
    </row>
    <row r="113" customFormat="1" spans="1:16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8"/>
      <c r="N113" s="8"/>
      <c r="P113" s="8"/>
    </row>
    <row r="114" customFormat="1" spans="1:16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8"/>
      <c r="N114" s="8"/>
      <c r="P114" s="8"/>
    </row>
    <row r="115" customFormat="1" spans="1:16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8"/>
      <c r="N115" s="8"/>
      <c r="P115" s="8"/>
    </row>
    <row r="116" customFormat="1" spans="1:16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8"/>
      <c r="N116" s="8"/>
      <c r="P116" s="8"/>
    </row>
    <row r="117" customFormat="1" spans="1:16">
      <c r="A117" s="6"/>
      <c r="B117" s="6"/>
      <c r="C117" s="6"/>
      <c r="D117" s="6"/>
      <c r="E117" s="6"/>
      <c r="F117" s="6"/>
      <c r="G117" s="6"/>
      <c r="H117" s="6"/>
      <c r="I117" s="6"/>
      <c r="J117" s="7"/>
      <c r="K117" s="7"/>
      <c r="L117" s="8"/>
      <c r="N117" s="8"/>
      <c r="P117" s="8"/>
    </row>
    <row r="118" customFormat="1" spans="1:16">
      <c r="A118" s="6"/>
      <c r="B118" s="6"/>
      <c r="C118" s="6"/>
      <c r="D118" s="6"/>
      <c r="E118" s="6"/>
      <c r="F118" s="6"/>
      <c r="G118" s="6"/>
      <c r="H118" s="6"/>
      <c r="I118" s="6"/>
      <c r="J118" s="7"/>
      <c r="K118" s="7"/>
      <c r="L118" s="8"/>
      <c r="N118" s="8"/>
      <c r="P118" s="8"/>
    </row>
    <row r="119" customFormat="1" spans="1:16">
      <c r="A119" s="6"/>
      <c r="B119" s="6"/>
      <c r="C119" s="6"/>
      <c r="D119" s="6"/>
      <c r="E119" s="6"/>
      <c r="F119" s="6"/>
      <c r="G119" s="6"/>
      <c r="H119" s="6"/>
      <c r="I119" s="6"/>
      <c r="J119" s="7"/>
      <c r="K119" s="7"/>
      <c r="L119" s="8"/>
      <c r="N119" s="8"/>
      <c r="P119" s="8"/>
    </row>
    <row r="120" customFormat="1" spans="1:16">
      <c r="A120" s="6"/>
      <c r="B120" s="6"/>
      <c r="C120" s="6"/>
      <c r="D120" s="6"/>
      <c r="E120" s="6"/>
      <c r="F120" s="6"/>
      <c r="G120" s="6"/>
      <c r="H120" s="6"/>
      <c r="I120" s="6"/>
      <c r="J120" s="7"/>
      <c r="K120" s="7"/>
      <c r="L120" s="8"/>
      <c r="N120" s="8"/>
      <c r="P120" s="8"/>
    </row>
    <row r="121" customFormat="1" spans="1:16">
      <c r="A121" s="6"/>
      <c r="B121" s="6"/>
      <c r="C121" s="6"/>
      <c r="D121" s="6"/>
      <c r="E121" s="6"/>
      <c r="F121" s="6"/>
      <c r="G121" s="6"/>
      <c r="H121" s="6"/>
      <c r="I121" s="6"/>
      <c r="J121" s="7"/>
      <c r="K121" s="7"/>
      <c r="L121" s="8"/>
      <c r="N121" s="8"/>
      <c r="P121" s="8"/>
    </row>
    <row r="122" customFormat="1" spans="1:16">
      <c r="A122" s="6"/>
      <c r="B122" s="6"/>
      <c r="C122" s="6"/>
      <c r="D122" s="6"/>
      <c r="E122" s="6"/>
      <c r="F122" s="6"/>
      <c r="G122" s="6"/>
      <c r="H122" s="6"/>
      <c r="I122" s="6"/>
      <c r="J122" s="7"/>
      <c r="K122" s="7"/>
      <c r="L122" s="8"/>
      <c r="N122" s="8"/>
      <c r="P122" s="8"/>
    </row>
    <row r="123" customFormat="1" spans="1:16">
      <c r="A123" s="6"/>
      <c r="B123" s="6"/>
      <c r="C123" s="6"/>
      <c r="D123" s="6"/>
      <c r="E123" s="6"/>
      <c r="F123" s="6"/>
      <c r="G123" s="6"/>
      <c r="H123" s="6"/>
      <c r="I123" s="6"/>
      <c r="J123" s="7"/>
      <c r="K123" s="7"/>
      <c r="L123" s="8"/>
      <c r="N123" s="8"/>
      <c r="P123" s="8"/>
    </row>
    <row r="124" customFormat="1" spans="1:16">
      <c r="A124" s="6"/>
      <c r="B124" s="6"/>
      <c r="C124" s="6"/>
      <c r="D124" s="6"/>
      <c r="E124" s="6"/>
      <c r="F124" s="6"/>
      <c r="G124" s="6"/>
      <c r="H124" s="6"/>
      <c r="I124" s="6"/>
      <c r="J124" s="7"/>
      <c r="K124" s="7"/>
      <c r="L124" s="8"/>
      <c r="N124" s="8"/>
      <c r="P124" s="8"/>
    </row>
    <row r="125" customFormat="1" spans="1:16">
      <c r="A125" s="6"/>
      <c r="B125" s="6"/>
      <c r="C125" s="6"/>
      <c r="D125" s="6"/>
      <c r="E125" s="6"/>
      <c r="F125" s="6"/>
      <c r="G125" s="6"/>
      <c r="H125" s="6"/>
      <c r="I125" s="6"/>
      <c r="J125" s="7"/>
      <c r="K125" s="7"/>
      <c r="L125" s="8"/>
      <c r="N125" s="8"/>
      <c r="P125" s="8"/>
    </row>
    <row r="126" customFormat="1" spans="1:16">
      <c r="A126" s="6"/>
      <c r="B126" s="6"/>
      <c r="C126" s="6"/>
      <c r="D126" s="6"/>
      <c r="E126" s="6"/>
      <c r="F126" s="6"/>
      <c r="G126" s="6"/>
      <c r="H126" s="6"/>
      <c r="I126" s="6"/>
      <c r="J126" s="7"/>
      <c r="K126" s="7"/>
      <c r="L126" s="8"/>
      <c r="N126" s="8"/>
      <c r="P126" s="8"/>
    </row>
    <row r="127" customFormat="1" spans="1:16">
      <c r="A127" s="6"/>
      <c r="B127" s="6"/>
      <c r="C127" s="6"/>
      <c r="D127" s="6"/>
      <c r="E127" s="6"/>
      <c r="F127" s="6"/>
      <c r="G127" s="6"/>
      <c r="H127" s="6"/>
      <c r="I127" s="6"/>
      <c r="J127" s="7"/>
      <c r="K127" s="7"/>
      <c r="L127" s="8"/>
      <c r="N127" s="8"/>
      <c r="P127" s="8"/>
    </row>
    <row r="128" customFormat="1" spans="1:16">
      <c r="A128" s="6"/>
      <c r="B128" s="6"/>
      <c r="C128" s="6"/>
      <c r="D128" s="6"/>
      <c r="E128" s="6"/>
      <c r="F128" s="6"/>
      <c r="G128" s="6"/>
      <c r="H128" s="6"/>
      <c r="I128" s="6"/>
      <c r="J128" s="7"/>
      <c r="K128" s="7"/>
      <c r="L128" s="8"/>
      <c r="N128" s="8"/>
      <c r="P128" s="8"/>
    </row>
    <row r="129" customFormat="1" spans="1:16">
      <c r="A129" s="6"/>
      <c r="B129" s="6"/>
      <c r="C129" s="6"/>
      <c r="D129" s="6"/>
      <c r="E129" s="6"/>
      <c r="F129" s="6"/>
      <c r="G129" s="6"/>
      <c r="H129" s="6"/>
      <c r="I129" s="6"/>
      <c r="J129" s="7"/>
      <c r="K129" s="7"/>
      <c r="L129" s="8"/>
      <c r="N129" s="8"/>
      <c r="P129" s="8"/>
    </row>
    <row r="130" customFormat="1" spans="1:16">
      <c r="A130" s="6"/>
      <c r="B130" s="6"/>
      <c r="C130" s="6"/>
      <c r="D130" s="6"/>
      <c r="E130" s="6"/>
      <c r="F130" s="6"/>
      <c r="G130" s="6"/>
      <c r="H130" s="6"/>
      <c r="I130" s="6"/>
      <c r="J130" s="7"/>
      <c r="K130" s="7"/>
      <c r="L130" s="8"/>
      <c r="N130" s="8"/>
      <c r="P130" s="8"/>
    </row>
    <row r="131" customFormat="1" spans="1:16">
      <c r="A131" s="6"/>
      <c r="B131" s="6"/>
      <c r="C131" s="6"/>
      <c r="D131" s="6"/>
      <c r="E131" s="6"/>
      <c r="F131" s="6"/>
      <c r="G131" s="6"/>
      <c r="H131" s="6"/>
      <c r="I131" s="6"/>
      <c r="J131" s="7"/>
      <c r="K131" s="7"/>
      <c r="L131" s="8"/>
      <c r="N131" s="8"/>
      <c r="P131" s="8"/>
    </row>
    <row r="132" customFormat="1" spans="1:16">
      <c r="A132" s="6"/>
      <c r="B132" s="6"/>
      <c r="C132" s="6"/>
      <c r="D132" s="6"/>
      <c r="E132" s="6"/>
      <c r="F132" s="6"/>
      <c r="G132" s="6"/>
      <c r="H132" s="6"/>
      <c r="I132" s="6"/>
      <c r="J132" s="7"/>
      <c r="K132" s="7"/>
      <c r="L132" s="8"/>
      <c r="N132" s="8"/>
      <c r="P132" s="8"/>
    </row>
    <row r="133" customFormat="1" spans="1:16">
      <c r="A133" s="6"/>
      <c r="B133" s="6"/>
      <c r="C133" s="6"/>
      <c r="D133" s="6"/>
      <c r="E133" s="6"/>
      <c r="F133" s="6"/>
      <c r="G133" s="6"/>
      <c r="H133" s="6"/>
      <c r="I133" s="6"/>
      <c r="J133" s="7"/>
      <c r="K133" s="7"/>
      <c r="L133" s="8"/>
      <c r="N133" s="8"/>
      <c r="P133" s="8"/>
    </row>
    <row r="134" customFormat="1" spans="1:16">
      <c r="A134" s="6"/>
      <c r="B134" s="6"/>
      <c r="C134" s="6"/>
      <c r="D134" s="6"/>
      <c r="E134" s="6"/>
      <c r="F134" s="6"/>
      <c r="G134" s="6"/>
      <c r="H134" s="6"/>
      <c r="I134" s="6"/>
      <c r="J134" s="7"/>
      <c r="K134" s="7"/>
      <c r="L134" s="8"/>
      <c r="N134" s="8"/>
      <c r="P134" s="8"/>
    </row>
    <row r="135" customFormat="1" spans="1:16">
      <c r="A135" s="6"/>
      <c r="B135" s="6"/>
      <c r="C135" s="6"/>
      <c r="D135" s="6"/>
      <c r="E135" s="6"/>
      <c r="F135" s="6"/>
      <c r="G135" s="6"/>
      <c r="H135" s="6"/>
      <c r="I135" s="6"/>
      <c r="J135" s="7"/>
      <c r="K135" s="7"/>
      <c r="L135" s="8"/>
      <c r="N135" s="8"/>
      <c r="P135" s="8"/>
    </row>
    <row r="136" customFormat="1" spans="1:16">
      <c r="A136" s="6"/>
      <c r="B136" s="6"/>
      <c r="C136" s="6"/>
      <c r="D136" s="6"/>
      <c r="E136" s="6"/>
      <c r="F136" s="6"/>
      <c r="G136" s="6"/>
      <c r="H136" s="6"/>
      <c r="I136" s="6"/>
      <c r="J136" s="7"/>
      <c r="K136" s="7"/>
      <c r="L136" s="8"/>
      <c r="N136" s="8"/>
      <c r="P136" s="8"/>
    </row>
    <row r="137" customFormat="1" spans="1:16">
      <c r="A137" s="6"/>
      <c r="B137" s="6"/>
      <c r="C137" s="6"/>
      <c r="D137" s="6"/>
      <c r="E137" s="6"/>
      <c r="F137" s="6"/>
      <c r="G137" s="6"/>
      <c r="H137" s="6"/>
      <c r="I137" s="6"/>
      <c r="J137" s="7"/>
      <c r="K137" s="7"/>
      <c r="L137" s="8"/>
      <c r="N137" s="8"/>
      <c r="P137" s="8"/>
    </row>
    <row r="138" customFormat="1" spans="1:16">
      <c r="A138" s="6"/>
      <c r="B138" s="6"/>
      <c r="C138" s="6"/>
      <c r="D138" s="6"/>
      <c r="E138" s="6"/>
      <c r="F138" s="6"/>
      <c r="G138" s="6"/>
      <c r="H138" s="6"/>
      <c r="I138" s="6"/>
      <c r="J138" s="7"/>
      <c r="K138" s="7"/>
      <c r="L138" s="8"/>
      <c r="N138" s="8"/>
      <c r="P138" s="8"/>
    </row>
    <row r="139" customFormat="1" spans="1:16">
      <c r="A139" s="6"/>
      <c r="B139" s="6"/>
      <c r="C139" s="6"/>
      <c r="D139" s="6"/>
      <c r="E139" s="6"/>
      <c r="F139" s="6"/>
      <c r="G139" s="6"/>
      <c r="H139" s="6"/>
      <c r="I139" s="6"/>
      <c r="J139" s="7"/>
      <c r="K139" s="7"/>
      <c r="L139" s="8"/>
      <c r="N139" s="8"/>
      <c r="P139" s="8"/>
    </row>
    <row r="140" customFormat="1" spans="1:16">
      <c r="A140" s="6"/>
      <c r="B140" s="6"/>
      <c r="C140" s="6"/>
      <c r="D140" s="6"/>
      <c r="E140" s="6"/>
      <c r="F140" s="6"/>
      <c r="G140" s="6"/>
      <c r="H140" s="6"/>
      <c r="I140" s="6"/>
      <c r="J140" s="7"/>
      <c r="K140" s="7"/>
      <c r="L140" s="8"/>
      <c r="N140" s="8"/>
      <c r="P140" s="8"/>
    </row>
    <row r="141" customFormat="1" spans="1:16">
      <c r="A141" s="6"/>
      <c r="B141" s="6"/>
      <c r="C141" s="6"/>
      <c r="D141" s="6"/>
      <c r="E141" s="6"/>
      <c r="F141" s="6"/>
      <c r="G141" s="6"/>
      <c r="H141" s="6"/>
      <c r="I141" s="6"/>
      <c r="J141" s="7"/>
      <c r="K141" s="7"/>
      <c r="L141" s="8"/>
      <c r="N141" s="8"/>
      <c r="P141" s="8"/>
    </row>
    <row r="142" customFormat="1" spans="1:16">
      <c r="A142" s="6"/>
      <c r="B142" s="6"/>
      <c r="C142" s="6"/>
      <c r="D142" s="6"/>
      <c r="E142" s="6"/>
      <c r="F142" s="6"/>
      <c r="G142" s="6"/>
      <c r="H142" s="6"/>
      <c r="I142" s="6"/>
      <c r="J142" s="7"/>
      <c r="K142" s="7"/>
      <c r="L142" s="8"/>
      <c r="N142" s="8"/>
      <c r="P142" s="8"/>
    </row>
    <row r="143" customFormat="1" spans="1:16">
      <c r="A143" s="6"/>
      <c r="B143" s="6"/>
      <c r="C143" s="6"/>
      <c r="D143" s="6"/>
      <c r="E143" s="6"/>
      <c r="F143" s="6"/>
      <c r="G143" s="6"/>
      <c r="H143" s="6"/>
      <c r="I143" s="6"/>
      <c r="J143" s="7"/>
      <c r="K143" s="7"/>
      <c r="L143" s="8"/>
      <c r="N143" s="8"/>
      <c r="P143" s="8"/>
    </row>
    <row r="144" customFormat="1" spans="1:16">
      <c r="A144" s="6"/>
      <c r="B144" s="6"/>
      <c r="C144" s="6"/>
      <c r="D144" s="6"/>
      <c r="E144" s="6"/>
      <c r="F144" s="6"/>
      <c r="G144" s="6"/>
      <c r="H144" s="6"/>
      <c r="I144" s="6"/>
      <c r="J144" s="7"/>
      <c r="K144" s="7"/>
      <c r="L144" s="8"/>
      <c r="N144" s="8"/>
      <c r="P144" s="8"/>
    </row>
    <row r="145" customFormat="1" spans="1:16">
      <c r="A145" s="6"/>
      <c r="B145" s="6"/>
      <c r="C145" s="6"/>
      <c r="D145" s="6"/>
      <c r="E145" s="6"/>
      <c r="F145" s="6"/>
      <c r="G145" s="6"/>
      <c r="H145" s="6"/>
      <c r="I145" s="6"/>
      <c r="J145" s="7"/>
      <c r="K145" s="7"/>
      <c r="L145" s="8"/>
      <c r="N145" s="8"/>
      <c r="P145" s="8"/>
    </row>
    <row r="146" customFormat="1" spans="1:16">
      <c r="A146" s="6"/>
      <c r="B146" s="6"/>
      <c r="C146" s="6"/>
      <c r="D146" s="6"/>
      <c r="E146" s="6"/>
      <c r="F146" s="6"/>
      <c r="G146" s="6"/>
      <c r="H146" s="6"/>
      <c r="I146" s="6"/>
      <c r="J146" s="7"/>
      <c r="K146" s="7"/>
      <c r="L146" s="8"/>
      <c r="N146" s="8"/>
      <c r="P146" s="8"/>
    </row>
    <row r="147" customFormat="1" spans="1:16">
      <c r="A147" s="6"/>
      <c r="B147" s="6"/>
      <c r="C147" s="6"/>
      <c r="D147" s="6"/>
      <c r="E147" s="6"/>
      <c r="F147" s="6"/>
      <c r="G147" s="6"/>
      <c r="H147" s="6"/>
      <c r="I147" s="6"/>
      <c r="J147" s="7"/>
      <c r="K147" s="7"/>
      <c r="L147" s="8"/>
      <c r="N147" s="8"/>
      <c r="P147" s="8"/>
    </row>
    <row r="148" customFormat="1" spans="1:16">
      <c r="A148" s="6"/>
      <c r="B148" s="6"/>
      <c r="C148" s="6"/>
      <c r="D148" s="6"/>
      <c r="E148" s="6"/>
      <c r="F148" s="6"/>
      <c r="G148" s="6"/>
      <c r="H148" s="6"/>
      <c r="I148" s="6"/>
      <c r="J148" s="7"/>
      <c r="K148" s="7"/>
      <c r="L148" s="8"/>
      <c r="N148" s="8"/>
      <c r="P148" s="8"/>
    </row>
    <row r="149" customFormat="1" spans="1:16">
      <c r="A149" s="6"/>
      <c r="B149" s="6"/>
      <c r="C149" s="6"/>
      <c r="D149" s="6"/>
      <c r="E149" s="6"/>
      <c r="F149" s="6"/>
      <c r="G149" s="6"/>
      <c r="H149" s="6"/>
      <c r="I149" s="6"/>
      <c r="J149" s="7"/>
      <c r="K149" s="7"/>
      <c r="L149" s="8"/>
      <c r="N149" s="8"/>
      <c r="P149" s="8"/>
    </row>
    <row r="150" customFormat="1" spans="1:16">
      <c r="A150" s="6"/>
      <c r="B150" s="6"/>
      <c r="C150" s="6"/>
      <c r="D150" s="6"/>
      <c r="E150" s="6"/>
      <c r="F150" s="6"/>
      <c r="G150" s="6"/>
      <c r="H150" s="6"/>
      <c r="I150" s="6"/>
      <c r="J150" s="7"/>
      <c r="K150" s="7"/>
      <c r="L150" s="8"/>
      <c r="N150" s="8"/>
      <c r="P150" s="8"/>
    </row>
    <row r="151" customFormat="1" spans="1:16">
      <c r="A151" s="6"/>
      <c r="B151" s="6"/>
      <c r="C151" s="6"/>
      <c r="D151" s="6"/>
      <c r="E151" s="6"/>
      <c r="F151" s="6"/>
      <c r="G151" s="6"/>
      <c r="H151" s="6"/>
      <c r="I151" s="6"/>
      <c r="J151" s="7"/>
      <c r="K151" s="7"/>
      <c r="L151" s="8"/>
      <c r="N151" s="8"/>
      <c r="P151" s="8"/>
    </row>
    <row r="152" customFormat="1" spans="1:16">
      <c r="A152" s="6"/>
      <c r="B152" s="6"/>
      <c r="C152" s="6"/>
      <c r="D152" s="6"/>
      <c r="E152" s="6"/>
      <c r="F152" s="6"/>
      <c r="G152" s="6"/>
      <c r="H152" s="6"/>
      <c r="I152" s="6"/>
      <c r="J152" s="7"/>
      <c r="K152" s="7"/>
      <c r="L152" s="8"/>
      <c r="N152" s="8"/>
      <c r="P152" s="8"/>
    </row>
    <row r="153" customFormat="1" spans="1:16">
      <c r="A153" s="6"/>
      <c r="B153" s="6"/>
      <c r="C153" s="6"/>
      <c r="D153" s="6"/>
      <c r="E153" s="6"/>
      <c r="F153" s="6"/>
      <c r="G153" s="6"/>
      <c r="H153" s="6"/>
      <c r="I153" s="6"/>
      <c r="J153" s="7"/>
      <c r="K153" s="7"/>
      <c r="L153" s="8"/>
      <c r="N153" s="8"/>
      <c r="P153" s="8"/>
    </row>
    <row r="154" customFormat="1" spans="1:16">
      <c r="A154" s="6"/>
      <c r="B154" s="6"/>
      <c r="C154" s="6"/>
      <c r="D154" s="6"/>
      <c r="E154" s="6"/>
      <c r="F154" s="6"/>
      <c r="G154" s="6"/>
      <c r="H154" s="6"/>
      <c r="I154" s="6"/>
      <c r="J154" s="7"/>
      <c r="K154" s="7"/>
      <c r="L154" s="8"/>
      <c r="N154" s="8"/>
      <c r="P154" s="8"/>
    </row>
    <row r="155" customFormat="1" spans="1:16">
      <c r="A155" s="6"/>
      <c r="B155" s="6"/>
      <c r="C155" s="6"/>
      <c r="D155" s="6"/>
      <c r="E155" s="6"/>
      <c r="F155" s="6"/>
      <c r="G155" s="6"/>
      <c r="H155" s="6"/>
      <c r="I155" s="6"/>
      <c r="J155" s="7"/>
      <c r="K155" s="7"/>
      <c r="L155" s="8"/>
      <c r="N155" s="8"/>
      <c r="P155" s="8"/>
    </row>
    <row r="156" customFormat="1" spans="1:16">
      <c r="A156" s="6"/>
      <c r="B156" s="6"/>
      <c r="C156" s="6"/>
      <c r="D156" s="6"/>
      <c r="E156" s="6"/>
      <c r="F156" s="6"/>
      <c r="G156" s="6"/>
      <c r="H156" s="6"/>
      <c r="I156" s="6"/>
      <c r="J156" s="7"/>
      <c r="K156" s="7"/>
      <c r="L156" s="8"/>
      <c r="N156" s="8"/>
      <c r="P156" s="8"/>
    </row>
    <row r="157" customFormat="1" spans="1:16">
      <c r="A157" s="6"/>
      <c r="B157" s="6"/>
      <c r="C157" s="6"/>
      <c r="D157" s="6"/>
      <c r="E157" s="6"/>
      <c r="F157" s="6"/>
      <c r="G157" s="6"/>
      <c r="H157" s="6"/>
      <c r="I157" s="6"/>
      <c r="J157" s="7"/>
      <c r="K157" s="7"/>
      <c r="L157" s="8"/>
      <c r="N157" s="8"/>
      <c r="P157" s="8"/>
    </row>
    <row r="158" customFormat="1" spans="1:16">
      <c r="A158" s="6"/>
      <c r="B158" s="6"/>
      <c r="C158" s="6"/>
      <c r="D158" s="6"/>
      <c r="E158" s="6"/>
      <c r="F158" s="6"/>
      <c r="G158" s="6"/>
      <c r="H158" s="6"/>
      <c r="I158" s="6"/>
      <c r="J158" s="7"/>
      <c r="K158" s="7"/>
      <c r="L158" s="8"/>
      <c r="N158" s="8"/>
      <c r="P158" s="8"/>
    </row>
    <row r="159" customFormat="1" spans="1:16">
      <c r="A159" s="6"/>
      <c r="B159" s="6"/>
      <c r="C159" s="6"/>
      <c r="D159" s="6"/>
      <c r="E159" s="6"/>
      <c r="F159" s="6"/>
      <c r="G159" s="6"/>
      <c r="H159" s="6"/>
      <c r="I159" s="6"/>
      <c r="J159" s="7"/>
      <c r="K159" s="7"/>
      <c r="L159" s="8"/>
      <c r="N159" s="8"/>
      <c r="P159" s="8"/>
    </row>
    <row r="160" customFormat="1" spans="1:16">
      <c r="A160" s="6"/>
      <c r="B160" s="6"/>
      <c r="C160" s="6"/>
      <c r="D160" s="6"/>
      <c r="E160" s="6"/>
      <c r="F160" s="6"/>
      <c r="G160" s="6"/>
      <c r="H160" s="6"/>
      <c r="I160" s="6"/>
      <c r="J160" s="7"/>
      <c r="K160" s="7"/>
      <c r="L160" s="8"/>
      <c r="N160" s="8"/>
      <c r="P160" s="8"/>
    </row>
    <row r="161" customFormat="1" spans="1:16">
      <c r="A161" s="6"/>
      <c r="B161" s="6"/>
      <c r="C161" s="6"/>
      <c r="D161" s="6"/>
      <c r="E161" s="6"/>
      <c r="F161" s="6"/>
      <c r="G161" s="6"/>
      <c r="H161" s="6"/>
      <c r="I161" s="6"/>
      <c r="J161" s="7"/>
      <c r="K161" s="7"/>
      <c r="L161" s="8"/>
      <c r="N161" s="8"/>
      <c r="P161" s="8"/>
    </row>
    <row r="162" customFormat="1" spans="1:16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7"/>
      <c r="L162" s="8"/>
      <c r="N162" s="8"/>
      <c r="P162" s="8"/>
    </row>
    <row r="163" customFormat="1" spans="1:16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7"/>
      <c r="L163" s="8"/>
      <c r="N163" s="8"/>
      <c r="P163" s="8"/>
    </row>
    <row r="164" customFormat="1" spans="1:16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7"/>
      <c r="L164" s="8"/>
      <c r="N164" s="8"/>
      <c r="P164" s="8"/>
    </row>
    <row r="165" customFormat="1" spans="1:16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7"/>
      <c r="L165" s="8"/>
      <c r="N165" s="8"/>
      <c r="P165" s="8"/>
    </row>
    <row r="166" customFormat="1" spans="1:16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7"/>
      <c r="L166" s="8"/>
      <c r="N166" s="8"/>
      <c r="P166" s="8"/>
    </row>
    <row r="167" customFormat="1" spans="1:16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7"/>
      <c r="L167" s="8"/>
      <c r="N167" s="8"/>
      <c r="P167" s="8"/>
    </row>
    <row r="168" customFormat="1" spans="1:16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7"/>
      <c r="L168" s="8"/>
      <c r="N168" s="8"/>
      <c r="P168" s="8"/>
    </row>
    <row r="169" customFormat="1" spans="1:16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7"/>
      <c r="L169" s="8"/>
      <c r="N169" s="8"/>
      <c r="P169" s="8"/>
    </row>
    <row r="170" customFormat="1" spans="1:16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7"/>
      <c r="L170" s="8"/>
      <c r="N170" s="8"/>
      <c r="P170" s="8"/>
    </row>
    <row r="171" customFormat="1" spans="1:16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7"/>
      <c r="L171" s="8"/>
      <c r="N171" s="8"/>
      <c r="P171" s="8"/>
    </row>
    <row r="172" customFormat="1" spans="1:16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7"/>
      <c r="L172" s="8"/>
      <c r="N172" s="8"/>
      <c r="P172" s="8"/>
    </row>
    <row r="173" customFormat="1" spans="1:16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7"/>
      <c r="L173" s="8"/>
      <c r="N173" s="8"/>
      <c r="P173" s="8"/>
    </row>
    <row r="174" customFormat="1" spans="1:16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7"/>
      <c r="L174" s="8"/>
      <c r="N174" s="8"/>
      <c r="P174" s="8"/>
    </row>
    <row r="175" customFormat="1" spans="1:16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7"/>
      <c r="L175" s="8"/>
      <c r="N175" s="8"/>
      <c r="P175" s="8"/>
    </row>
    <row r="176" customFormat="1" spans="1:16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7"/>
      <c r="L176" s="8"/>
      <c r="N176" s="8"/>
      <c r="P176" s="8"/>
    </row>
    <row r="177" customFormat="1" spans="1:16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7"/>
      <c r="L177" s="8"/>
      <c r="N177" s="8"/>
      <c r="P177" s="8"/>
    </row>
    <row r="178" customFormat="1" spans="1:16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7"/>
      <c r="L178" s="8"/>
      <c r="N178" s="8"/>
      <c r="P178" s="8"/>
    </row>
    <row r="179" customFormat="1" spans="1:16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7"/>
      <c r="L179" s="8"/>
      <c r="N179" s="8"/>
      <c r="P179" s="8"/>
    </row>
    <row r="180" customFormat="1" spans="1:16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7"/>
      <c r="L180" s="8"/>
      <c r="N180" s="8"/>
      <c r="P180" s="8"/>
    </row>
    <row r="181" customFormat="1" spans="1:16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7"/>
      <c r="L181" s="8"/>
      <c r="N181" s="8"/>
      <c r="P181" s="8"/>
    </row>
    <row r="182" customFormat="1" spans="1:16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7"/>
      <c r="L182" s="8"/>
      <c r="N182" s="8"/>
      <c r="P182" s="8"/>
    </row>
    <row r="183" customFormat="1" spans="1:16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7"/>
      <c r="L183" s="8"/>
      <c r="N183" s="8"/>
      <c r="P183" s="8"/>
    </row>
    <row r="184" customFormat="1" spans="1:16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7"/>
      <c r="L184" s="8"/>
      <c r="N184" s="8"/>
      <c r="P184" s="8"/>
    </row>
    <row r="185" customFormat="1" spans="1:16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7"/>
      <c r="L185" s="8"/>
      <c r="N185" s="8"/>
      <c r="P185" s="8"/>
    </row>
    <row r="186" customFormat="1" spans="1:16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7"/>
      <c r="L186" s="8"/>
      <c r="N186" s="8"/>
      <c r="P186" s="8"/>
    </row>
    <row r="187" customFormat="1" spans="1:16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7"/>
      <c r="L187" s="8"/>
      <c r="N187" s="8"/>
      <c r="P187" s="8"/>
    </row>
    <row r="188" customFormat="1" spans="1:16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7"/>
      <c r="L188" s="8"/>
      <c r="N188" s="8"/>
      <c r="P188" s="8"/>
    </row>
    <row r="189" customFormat="1" spans="1:16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7"/>
      <c r="L189" s="8"/>
      <c r="N189" s="8"/>
      <c r="P189" s="8"/>
    </row>
    <row r="190" customFormat="1" spans="1:16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7"/>
      <c r="L190" s="8"/>
      <c r="N190" s="8"/>
      <c r="P190" s="8"/>
    </row>
    <row r="191" customFormat="1" spans="1:16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7"/>
      <c r="L191" s="8"/>
      <c r="N191" s="8"/>
      <c r="P191" s="8"/>
    </row>
    <row r="192" customFormat="1" spans="1:16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7"/>
      <c r="L192" s="8"/>
      <c r="N192" s="8"/>
      <c r="P192" s="8"/>
    </row>
    <row r="193" customFormat="1" spans="1:16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7"/>
      <c r="L193" s="8"/>
      <c r="N193" s="8"/>
      <c r="P193" s="8"/>
    </row>
    <row r="194" customFormat="1" spans="1:16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7"/>
      <c r="L194" s="8"/>
      <c r="N194" s="8"/>
      <c r="P194" s="8"/>
    </row>
    <row r="195" customFormat="1" spans="1:16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7"/>
      <c r="L195" s="8"/>
      <c r="N195" s="8"/>
      <c r="P195" s="8"/>
    </row>
    <row r="196" customFormat="1" spans="1:16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7"/>
      <c r="L196" s="8"/>
      <c r="N196" s="8"/>
      <c r="P196" s="8"/>
    </row>
    <row r="197" customFormat="1" spans="1:16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7"/>
      <c r="L197" s="8"/>
      <c r="N197" s="8"/>
      <c r="P197" s="8"/>
    </row>
    <row r="198" customFormat="1" spans="1:16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7"/>
      <c r="L198" s="8"/>
      <c r="N198" s="8"/>
      <c r="P198" s="8"/>
    </row>
    <row r="199" customFormat="1" spans="1:16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7"/>
      <c r="L199" s="8"/>
      <c r="N199" s="8"/>
      <c r="P199" s="8"/>
    </row>
    <row r="200" customFormat="1" spans="1:16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7"/>
      <c r="L200" s="8"/>
      <c r="N200" s="8"/>
      <c r="P200" s="8"/>
    </row>
    <row r="201" customFormat="1" spans="1:16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7"/>
      <c r="L201" s="8"/>
      <c r="N201" s="8"/>
      <c r="P201" s="8"/>
    </row>
    <row r="202" customFormat="1" spans="1:16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7"/>
      <c r="L202" s="8"/>
      <c r="N202" s="8"/>
      <c r="P202" s="8"/>
    </row>
    <row r="203" customFormat="1" spans="1:16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7"/>
      <c r="L203" s="8"/>
      <c r="N203" s="8"/>
      <c r="P203" s="8"/>
    </row>
    <row r="204" customFormat="1" spans="1:16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7"/>
      <c r="L204" s="8"/>
      <c r="N204" s="8"/>
      <c r="P204" s="8"/>
    </row>
    <row r="205" customFormat="1" spans="1:16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7"/>
      <c r="L205" s="8"/>
      <c r="N205" s="8"/>
      <c r="P205" s="8"/>
    </row>
    <row r="206" customFormat="1" spans="1:16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7"/>
      <c r="L206" s="8"/>
      <c r="N206" s="8"/>
      <c r="P206" s="8"/>
    </row>
    <row r="207" customFormat="1" spans="1:16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7"/>
      <c r="L207" s="8"/>
      <c r="N207" s="8"/>
      <c r="P207" s="8"/>
    </row>
    <row r="208" customFormat="1" spans="1:16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7"/>
      <c r="L208" s="8"/>
      <c r="N208" s="8"/>
      <c r="P208" s="8"/>
    </row>
    <row r="209" customFormat="1" spans="1:16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7"/>
      <c r="L209" s="8"/>
      <c r="N209" s="8"/>
      <c r="P209" s="8"/>
    </row>
    <row r="210" customFormat="1" spans="1:16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7"/>
      <c r="L210" s="8"/>
      <c r="N210" s="8"/>
      <c r="P210" s="8"/>
    </row>
    <row r="211" customFormat="1" spans="1:16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7"/>
      <c r="L211" s="8"/>
      <c r="N211" s="8"/>
      <c r="P211" s="8"/>
    </row>
    <row r="212" customFormat="1" spans="1:16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7"/>
      <c r="L212" s="8"/>
      <c r="N212" s="8"/>
      <c r="P212" s="8"/>
    </row>
    <row r="213" customFormat="1" spans="1:16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7"/>
      <c r="L213" s="8"/>
      <c r="N213" s="8"/>
      <c r="P213" s="8"/>
    </row>
    <row r="214" customFormat="1" spans="1:16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7"/>
      <c r="L214" s="8"/>
      <c r="N214" s="8"/>
      <c r="P214" s="8"/>
    </row>
    <row r="215" customFormat="1" spans="1:16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7"/>
      <c r="L215" s="8"/>
      <c r="N215" s="8"/>
      <c r="P215" s="8"/>
    </row>
    <row r="216" customFormat="1" spans="1:16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7"/>
      <c r="L216" s="8"/>
      <c r="N216" s="8"/>
      <c r="P216" s="8"/>
    </row>
    <row r="217" customFormat="1" spans="1:16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7"/>
      <c r="L217" s="8"/>
      <c r="N217" s="8"/>
      <c r="P217" s="8"/>
    </row>
    <row r="218" customFormat="1" spans="1:16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7"/>
      <c r="L218" s="8"/>
      <c r="N218" s="8"/>
      <c r="P218" s="8"/>
    </row>
    <row r="219" customFormat="1" spans="1:16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7"/>
      <c r="L219" s="8"/>
      <c r="N219" s="8"/>
      <c r="P219" s="8"/>
    </row>
    <row r="220" customFormat="1" spans="1:16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7"/>
      <c r="L220" s="8"/>
      <c r="N220" s="8"/>
      <c r="P220" s="8"/>
    </row>
    <row r="221" customFormat="1" spans="1:16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7"/>
      <c r="L221" s="8"/>
      <c r="N221" s="8"/>
      <c r="P221" s="8"/>
    </row>
    <row r="222" customFormat="1" spans="1:16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7"/>
      <c r="L222" s="8"/>
      <c r="N222" s="8"/>
      <c r="P222" s="8"/>
    </row>
    <row r="223" customFormat="1" spans="1:16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7"/>
      <c r="L223" s="8"/>
      <c r="N223" s="8"/>
      <c r="P223" s="8"/>
    </row>
    <row r="224" customFormat="1" spans="1:16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7"/>
      <c r="L224" s="8"/>
      <c r="N224" s="8"/>
      <c r="P224" s="8"/>
    </row>
    <row r="225" customFormat="1" spans="1:16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7"/>
      <c r="L225" s="8"/>
      <c r="N225" s="8"/>
      <c r="P225" s="8"/>
    </row>
    <row r="226" customFormat="1" spans="1:16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7"/>
      <c r="L226" s="8"/>
      <c r="N226" s="8"/>
      <c r="P226" s="8"/>
    </row>
    <row r="227" customFormat="1" spans="1:16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7"/>
      <c r="L227" s="8"/>
      <c r="N227" s="8"/>
      <c r="P227" s="8"/>
    </row>
    <row r="228" customFormat="1" spans="1:16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7"/>
      <c r="L228" s="8"/>
      <c r="N228" s="8"/>
      <c r="P228" s="8"/>
    </row>
    <row r="229" customFormat="1" spans="1:16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7"/>
      <c r="L229" s="8"/>
      <c r="N229" s="8"/>
      <c r="P229" s="8"/>
    </row>
    <row r="230" customFormat="1" spans="1:16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7"/>
      <c r="L230" s="8"/>
      <c r="N230" s="8"/>
      <c r="P230" s="8"/>
    </row>
    <row r="231" customFormat="1" spans="1:16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7"/>
      <c r="L231" s="8"/>
      <c r="N231" s="8"/>
      <c r="P231" s="8"/>
    </row>
    <row r="232" customFormat="1" spans="1:16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7"/>
      <c r="L232" s="8"/>
      <c r="N232" s="8"/>
      <c r="P232" s="8"/>
    </row>
    <row r="233" customFormat="1" spans="1:16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7"/>
      <c r="L233" s="8"/>
      <c r="N233" s="8"/>
      <c r="P233" s="8"/>
    </row>
    <row r="234" customFormat="1" spans="1:16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7"/>
      <c r="L234" s="8"/>
      <c r="N234" s="8"/>
      <c r="P234" s="8"/>
    </row>
    <row r="235" customFormat="1" spans="1:16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7"/>
      <c r="L235" s="8"/>
      <c r="N235" s="8"/>
      <c r="P235" s="8"/>
    </row>
    <row r="236" customFormat="1" spans="1:16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7"/>
      <c r="L236" s="8"/>
      <c r="N236" s="8"/>
      <c r="P236" s="8"/>
    </row>
    <row r="237" customFormat="1" spans="1:16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7"/>
      <c r="L237" s="8"/>
      <c r="N237" s="8"/>
      <c r="P237" s="8"/>
    </row>
    <row r="238" customFormat="1" spans="1:16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7"/>
      <c r="L238" s="8"/>
      <c r="N238" s="8"/>
      <c r="P238" s="8"/>
    </row>
    <row r="239" customFormat="1" spans="1:16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7"/>
      <c r="L239" s="8"/>
      <c r="N239" s="8"/>
      <c r="P239" s="8"/>
    </row>
    <row r="240" customFormat="1" spans="1:16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7"/>
      <c r="L240" s="8"/>
      <c r="N240" s="8"/>
      <c r="P240" s="8"/>
    </row>
    <row r="241" customFormat="1" spans="1:16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7"/>
      <c r="L241" s="8"/>
      <c r="N241" s="8"/>
      <c r="P241" s="8"/>
    </row>
    <row r="242" customFormat="1" spans="1:16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7"/>
      <c r="L242" s="8"/>
      <c r="N242" s="8"/>
      <c r="P242" s="8"/>
    </row>
    <row r="243" customFormat="1" spans="1:16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7"/>
      <c r="L243" s="8"/>
      <c r="N243" s="8"/>
      <c r="P243" s="8"/>
    </row>
    <row r="244" customFormat="1" spans="1:16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7"/>
      <c r="L244" s="8"/>
      <c r="N244" s="8"/>
      <c r="P244" s="8"/>
    </row>
    <row r="245" customFormat="1" spans="1:16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7"/>
      <c r="L245" s="8"/>
      <c r="N245" s="8"/>
      <c r="P245" s="8"/>
    </row>
    <row r="246" customFormat="1" spans="1:16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7"/>
      <c r="L246" s="8"/>
      <c r="N246" s="8"/>
      <c r="P246" s="8"/>
    </row>
    <row r="247" customFormat="1" spans="1:16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7"/>
      <c r="L247" s="8"/>
      <c r="N247" s="8"/>
      <c r="P247" s="8"/>
    </row>
    <row r="248" customFormat="1" spans="1:16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7"/>
      <c r="L248" s="8"/>
      <c r="N248" s="8"/>
      <c r="P248" s="8"/>
    </row>
    <row r="249" customFormat="1" spans="1:16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7"/>
      <c r="L249" s="8"/>
      <c r="N249" s="8"/>
      <c r="P249" s="8"/>
    </row>
    <row r="250" customFormat="1" spans="1:16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7"/>
      <c r="L250" s="8"/>
      <c r="N250" s="8"/>
      <c r="P250" s="8"/>
    </row>
    <row r="251" customFormat="1" spans="1:16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7"/>
      <c r="L251" s="8"/>
      <c r="N251" s="8"/>
      <c r="P251" s="8"/>
    </row>
    <row r="252" customFormat="1" spans="1:16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7"/>
      <c r="L252" s="8"/>
      <c r="N252" s="8"/>
      <c r="P252" s="8"/>
    </row>
    <row r="253" customFormat="1" spans="1:16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7"/>
      <c r="L253" s="8"/>
      <c r="N253" s="8"/>
      <c r="P253" s="8"/>
    </row>
    <row r="254" customFormat="1" spans="1:16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7"/>
      <c r="L254" s="8"/>
      <c r="N254" s="8"/>
      <c r="P254" s="8"/>
    </row>
    <row r="255" customFormat="1" spans="1:16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7"/>
      <c r="L255" s="8"/>
      <c r="N255" s="8"/>
      <c r="P255" s="8"/>
    </row>
    <row r="256" customFormat="1" spans="1:16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7"/>
      <c r="L256" s="8"/>
      <c r="N256" s="8"/>
      <c r="P256" s="8"/>
    </row>
    <row r="257" customFormat="1" spans="1:16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7"/>
      <c r="L257" s="8"/>
      <c r="N257" s="8"/>
      <c r="P257" s="8"/>
    </row>
    <row r="258" customFormat="1" spans="1:16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7"/>
      <c r="L258" s="8"/>
      <c r="N258" s="8"/>
      <c r="P258" s="8"/>
    </row>
    <row r="259" customFormat="1" spans="1:16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7"/>
      <c r="L259" s="8"/>
      <c r="N259" s="8"/>
      <c r="P259" s="8"/>
    </row>
    <row r="260" customFormat="1" spans="1:16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7"/>
      <c r="L260" s="8"/>
      <c r="N260" s="8"/>
      <c r="P260" s="8"/>
    </row>
    <row r="261" customFormat="1" spans="1:16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7"/>
      <c r="L261" s="8"/>
      <c r="N261" s="8"/>
      <c r="P261" s="8"/>
    </row>
    <row r="262" customFormat="1" spans="1:16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7"/>
      <c r="L262" s="8"/>
      <c r="N262" s="8"/>
      <c r="P262" s="8"/>
    </row>
    <row r="263" customFormat="1" spans="1:16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7"/>
      <c r="L263" s="8"/>
      <c r="N263" s="8"/>
      <c r="P263" s="8"/>
    </row>
    <row r="264" customFormat="1" spans="1:16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7"/>
      <c r="L264" s="8"/>
      <c r="N264" s="8"/>
      <c r="P264" s="8"/>
    </row>
    <row r="265" customFormat="1" spans="1:16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7"/>
      <c r="L265" s="8"/>
      <c r="N265" s="8"/>
      <c r="P265" s="8"/>
    </row>
    <row r="266" customFormat="1" spans="1:16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7"/>
      <c r="L266" s="8"/>
      <c r="N266" s="8"/>
      <c r="P266" s="8"/>
    </row>
    <row r="267" customFormat="1" spans="1:16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7"/>
      <c r="L267" s="8"/>
      <c r="N267" s="8"/>
      <c r="P267" s="8"/>
    </row>
    <row r="268" customFormat="1" spans="1:16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7"/>
      <c r="L268" s="8"/>
      <c r="N268" s="8"/>
      <c r="P268" s="8"/>
    </row>
    <row r="269" customFormat="1" spans="1:16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7"/>
      <c r="L269" s="8"/>
      <c r="N269" s="8"/>
      <c r="P269" s="8"/>
    </row>
    <row r="270" customFormat="1" spans="1:16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7"/>
      <c r="L270" s="8"/>
      <c r="N270" s="8"/>
      <c r="P270" s="8"/>
    </row>
    <row r="271" customFormat="1" spans="1:16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7"/>
      <c r="L271" s="8"/>
      <c r="N271" s="8"/>
      <c r="P271" s="8"/>
    </row>
    <row r="272" customFormat="1" spans="1:16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7"/>
      <c r="L272" s="8"/>
      <c r="N272" s="8"/>
      <c r="P272" s="8"/>
    </row>
    <row r="273" customFormat="1" spans="1:16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7"/>
      <c r="L273" s="8"/>
      <c r="N273" s="8"/>
      <c r="P273" s="8"/>
    </row>
    <row r="274" customFormat="1" spans="1:16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7"/>
      <c r="L274" s="8"/>
      <c r="N274" s="8"/>
      <c r="P274" s="8"/>
    </row>
    <row r="275" customFormat="1" spans="1:16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7"/>
      <c r="L275" s="8"/>
      <c r="N275" s="8"/>
      <c r="P275" s="8"/>
    </row>
    <row r="276" customFormat="1" spans="1:16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7"/>
      <c r="L276" s="8"/>
      <c r="N276" s="8"/>
      <c r="P276" s="8"/>
    </row>
    <row r="277" customFormat="1" spans="1:16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7"/>
      <c r="L277" s="8"/>
      <c r="N277" s="8"/>
      <c r="P277" s="8"/>
    </row>
    <row r="278" customFormat="1" spans="1:16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7"/>
      <c r="L278" s="8"/>
      <c r="N278" s="8"/>
      <c r="P278" s="8"/>
    </row>
    <row r="279" customFormat="1" spans="1:16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7"/>
      <c r="L279" s="8"/>
      <c r="N279" s="8"/>
      <c r="P279" s="8"/>
    </row>
    <row r="280" customFormat="1" spans="1:16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7"/>
      <c r="L280" s="8"/>
      <c r="N280" s="8"/>
      <c r="P280" s="8"/>
    </row>
    <row r="281" customFormat="1" spans="1:16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7"/>
      <c r="L281" s="8"/>
      <c r="N281" s="8"/>
      <c r="P281" s="8"/>
    </row>
    <row r="282" customFormat="1" spans="1:16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7"/>
      <c r="L282" s="8"/>
      <c r="N282" s="8"/>
      <c r="P282" s="8"/>
    </row>
    <row r="283" customFormat="1" spans="1:16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7"/>
      <c r="L283" s="8"/>
      <c r="N283" s="8"/>
      <c r="P283" s="8"/>
    </row>
    <row r="284" customFormat="1" spans="1:16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7"/>
      <c r="L284" s="8"/>
      <c r="N284" s="8"/>
      <c r="P284" s="8"/>
    </row>
    <row r="285" customFormat="1" spans="1:16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7"/>
      <c r="L285" s="8"/>
      <c r="N285" s="8"/>
      <c r="P285" s="8"/>
    </row>
    <row r="286" customFormat="1" spans="1:16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7"/>
      <c r="L286" s="8"/>
      <c r="N286" s="8"/>
      <c r="P286" s="8"/>
    </row>
    <row r="287" customFormat="1" spans="1:16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7"/>
      <c r="L287" s="8"/>
      <c r="N287" s="8"/>
      <c r="P287" s="8"/>
    </row>
    <row r="288" customFormat="1" spans="1:16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7"/>
      <c r="L288" s="8"/>
      <c r="N288" s="8"/>
      <c r="P288" s="8"/>
    </row>
    <row r="289" customFormat="1" spans="1:16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7"/>
      <c r="L289" s="8"/>
      <c r="N289" s="8"/>
      <c r="P289" s="8"/>
    </row>
    <row r="290" customFormat="1" spans="1:16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7"/>
      <c r="L290" s="8"/>
      <c r="N290" s="8"/>
      <c r="P290" s="8"/>
    </row>
    <row r="291" customFormat="1" spans="1:16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7"/>
      <c r="L291" s="8"/>
      <c r="N291" s="8"/>
      <c r="P291" s="8"/>
    </row>
    <row r="292" customFormat="1" spans="1:16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7"/>
      <c r="L292" s="8"/>
      <c r="N292" s="8"/>
      <c r="P292" s="8"/>
    </row>
    <row r="293" customFormat="1" spans="1:16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7"/>
      <c r="L293" s="8"/>
      <c r="N293" s="8"/>
      <c r="P293" s="8"/>
    </row>
    <row r="294" customFormat="1" spans="1:16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7"/>
      <c r="L294" s="8"/>
      <c r="N294" s="8"/>
      <c r="P294" s="8"/>
    </row>
    <row r="295" customFormat="1" spans="1:16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7"/>
      <c r="L295" s="8"/>
      <c r="N295" s="8"/>
      <c r="P295" s="8"/>
    </row>
    <row r="296" customFormat="1" spans="1:16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7"/>
      <c r="L296" s="8"/>
      <c r="N296" s="8"/>
      <c r="P296" s="8"/>
    </row>
    <row r="297" customFormat="1" spans="1:16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7"/>
      <c r="L297" s="8"/>
      <c r="N297" s="8"/>
      <c r="P297" s="8"/>
    </row>
    <row r="298" customFormat="1" spans="1:16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7"/>
      <c r="L298" s="8"/>
      <c r="N298" s="8"/>
      <c r="P298" s="8"/>
    </row>
    <row r="299" customFormat="1" spans="1:16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7"/>
      <c r="L299" s="8"/>
      <c r="N299" s="8"/>
      <c r="P299" s="8"/>
    </row>
    <row r="300" customFormat="1" spans="1:16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7"/>
      <c r="L300" s="8"/>
      <c r="N300" s="8"/>
      <c r="P300" s="8"/>
    </row>
    <row r="301" customFormat="1" spans="1:16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7"/>
      <c r="L301" s="8"/>
      <c r="N301" s="8"/>
      <c r="P301" s="8"/>
    </row>
    <row r="302" customFormat="1" spans="1:16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7"/>
      <c r="L302" s="8"/>
      <c r="N302" s="8"/>
      <c r="P302" s="8"/>
    </row>
    <row r="303" customFormat="1" spans="1:16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7"/>
      <c r="L303" s="8"/>
      <c r="N303" s="8"/>
      <c r="P303" s="8"/>
    </row>
    <row r="304" customFormat="1" spans="1:16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7"/>
      <c r="L304" s="8"/>
      <c r="N304" s="8"/>
      <c r="P304" s="8"/>
    </row>
    <row r="305" customFormat="1" spans="1:16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7"/>
      <c r="L305" s="8"/>
      <c r="N305" s="8"/>
      <c r="P305" s="8"/>
    </row>
    <row r="306" customFormat="1" spans="1:16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7"/>
      <c r="L306" s="8"/>
      <c r="N306" s="8"/>
      <c r="P306" s="8"/>
    </row>
    <row r="307" customFormat="1" spans="1:16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7"/>
      <c r="L307" s="8"/>
      <c r="N307" s="8"/>
      <c r="P307" s="8"/>
    </row>
    <row r="308" customFormat="1" spans="1:16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7"/>
      <c r="L308" s="8"/>
      <c r="N308" s="8"/>
      <c r="P308" s="8"/>
    </row>
    <row r="309" customFormat="1" spans="1:16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7"/>
      <c r="L309" s="8"/>
      <c r="N309" s="8"/>
      <c r="P309" s="8"/>
    </row>
    <row r="310" customFormat="1" spans="1:16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7"/>
      <c r="L310" s="8"/>
      <c r="N310" s="8"/>
      <c r="P310" s="8"/>
    </row>
    <row r="311" customFormat="1" spans="1:16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7"/>
      <c r="L311" s="8"/>
      <c r="N311" s="8"/>
      <c r="P311" s="8"/>
    </row>
    <row r="312" customFormat="1" spans="1:16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7"/>
      <c r="L312" s="8"/>
      <c r="N312" s="8"/>
      <c r="P312" s="8"/>
    </row>
    <row r="313" customFormat="1" spans="1:16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7"/>
      <c r="L313" s="8"/>
      <c r="N313" s="8"/>
      <c r="P313" s="8"/>
    </row>
    <row r="314" customFormat="1" spans="1:16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7"/>
      <c r="L314" s="8"/>
      <c r="N314" s="8"/>
      <c r="P314" s="8"/>
    </row>
    <row r="315" customFormat="1" spans="1:16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7"/>
      <c r="L315" s="8"/>
      <c r="N315" s="8"/>
      <c r="P315" s="8"/>
    </row>
    <row r="316" customFormat="1" spans="1:16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7"/>
      <c r="L316" s="8"/>
      <c r="N316" s="8"/>
      <c r="P316" s="8"/>
    </row>
    <row r="317" customFormat="1" spans="1:16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7"/>
      <c r="L317" s="8"/>
      <c r="N317" s="8"/>
      <c r="P317" s="8"/>
    </row>
    <row r="318" customFormat="1" spans="1:16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7"/>
      <c r="L318" s="8"/>
      <c r="N318" s="8"/>
      <c r="P318" s="8"/>
    </row>
    <row r="319" customFormat="1" spans="1:16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7"/>
      <c r="L319" s="8"/>
      <c r="N319" s="8"/>
      <c r="P319" s="8"/>
    </row>
    <row r="320" customFormat="1" spans="1:16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7"/>
      <c r="L320" s="8"/>
      <c r="N320" s="8"/>
      <c r="P320" s="8"/>
    </row>
    <row r="321" customFormat="1" spans="1:16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7"/>
      <c r="L321" s="8"/>
      <c r="N321" s="8"/>
      <c r="P321" s="8"/>
    </row>
    <row r="322" customFormat="1" spans="1:16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7"/>
      <c r="L322" s="8"/>
      <c r="N322" s="8"/>
      <c r="P322" s="8"/>
    </row>
    <row r="323" customFormat="1" spans="1:16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7"/>
      <c r="L323" s="8"/>
      <c r="N323" s="8"/>
      <c r="P323" s="8"/>
    </row>
    <row r="324" customFormat="1" spans="1:16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7"/>
      <c r="L324" s="8"/>
      <c r="N324" s="8"/>
      <c r="P324" s="8"/>
    </row>
    <row r="325" customFormat="1" spans="1:16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7"/>
      <c r="L325" s="8"/>
      <c r="N325" s="8"/>
      <c r="P325" s="8"/>
    </row>
    <row r="326" customFormat="1" spans="1:16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7"/>
      <c r="L326" s="8"/>
      <c r="N326" s="8"/>
      <c r="P326" s="8"/>
    </row>
    <row r="327" customFormat="1" spans="1:16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7"/>
      <c r="L327" s="8"/>
      <c r="N327" s="8"/>
      <c r="P327" s="8"/>
    </row>
    <row r="328" customFormat="1" spans="1:16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7"/>
      <c r="L328" s="8"/>
      <c r="N328" s="8"/>
      <c r="P328" s="8"/>
    </row>
    <row r="329" customFormat="1" spans="1:16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7"/>
      <c r="L329" s="8"/>
      <c r="N329" s="8"/>
      <c r="P329" s="8"/>
    </row>
    <row r="330" customFormat="1" spans="1:16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7"/>
      <c r="L330" s="8"/>
      <c r="N330" s="8"/>
      <c r="P330" s="8"/>
    </row>
    <row r="331" customFormat="1" spans="1:16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7"/>
      <c r="L331" s="8"/>
      <c r="N331" s="8"/>
      <c r="P331" s="8"/>
    </row>
    <row r="332" customFormat="1" spans="1:16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7"/>
      <c r="L332" s="8"/>
      <c r="N332" s="8"/>
      <c r="P332" s="8"/>
    </row>
    <row r="333" customFormat="1" spans="1:16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7"/>
      <c r="L333" s="8"/>
      <c r="N333" s="8"/>
      <c r="P333" s="8"/>
    </row>
    <row r="334" customFormat="1" spans="1:16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7"/>
      <c r="L334" s="8"/>
      <c r="N334" s="8"/>
      <c r="P334" s="8"/>
    </row>
    <row r="335" customFormat="1" spans="1:16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7"/>
      <c r="L335" s="8"/>
      <c r="N335" s="8"/>
      <c r="P335" s="8"/>
    </row>
    <row r="336" customFormat="1" spans="1:16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7"/>
      <c r="L336" s="8"/>
      <c r="N336" s="8"/>
      <c r="P336" s="8"/>
    </row>
    <row r="337" customFormat="1" spans="1:16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7"/>
      <c r="L337" s="8"/>
      <c r="N337" s="8"/>
      <c r="P337" s="8"/>
    </row>
    <row r="338" customFormat="1" spans="1:16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7"/>
      <c r="L338" s="8"/>
      <c r="N338" s="8"/>
      <c r="P338" s="8"/>
    </row>
    <row r="339" customFormat="1" spans="1:16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7"/>
      <c r="L339" s="8"/>
      <c r="N339" s="8"/>
      <c r="P339" s="8"/>
    </row>
    <row r="340" customFormat="1" spans="1:16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7"/>
      <c r="L340" s="8"/>
      <c r="N340" s="8"/>
      <c r="P340" s="8"/>
    </row>
    <row r="341" customFormat="1" spans="1:16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7"/>
      <c r="L341" s="8"/>
      <c r="N341" s="8"/>
      <c r="P341" s="8"/>
    </row>
    <row r="342" customFormat="1" spans="1:16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7"/>
      <c r="L342" s="8"/>
      <c r="N342" s="8"/>
      <c r="P342" s="8"/>
    </row>
    <row r="343" customFormat="1" spans="1:16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7"/>
      <c r="L343" s="8"/>
      <c r="N343" s="8"/>
      <c r="P343" s="8"/>
    </row>
    <row r="344" customFormat="1" spans="1:16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7"/>
      <c r="L344" s="8"/>
      <c r="N344" s="8"/>
      <c r="P344" s="8"/>
    </row>
    <row r="345" customFormat="1" spans="1:16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7"/>
      <c r="L345" s="8"/>
      <c r="N345" s="8"/>
      <c r="P345" s="8"/>
    </row>
    <row r="346" customFormat="1" spans="1:16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7"/>
      <c r="L346" s="8"/>
      <c r="N346" s="8"/>
      <c r="P346" s="8"/>
    </row>
    <row r="347" customFormat="1" spans="1:16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7"/>
      <c r="L347" s="8"/>
      <c r="N347" s="8"/>
      <c r="P347" s="8"/>
    </row>
    <row r="348" customFormat="1" spans="1:16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7"/>
      <c r="L348" s="8"/>
      <c r="N348" s="8"/>
      <c r="P348" s="8"/>
    </row>
    <row r="349" customFormat="1" spans="1:16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7"/>
      <c r="L349" s="8"/>
      <c r="N349" s="8"/>
      <c r="P349" s="8"/>
    </row>
    <row r="350" customFormat="1" spans="1:16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7"/>
      <c r="L350" s="8"/>
      <c r="N350" s="8"/>
      <c r="P350" s="8"/>
    </row>
    <row r="351" customFormat="1" spans="1:16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7"/>
      <c r="L351" s="8"/>
      <c r="N351" s="8"/>
      <c r="P351" s="8"/>
    </row>
    <row r="352" customFormat="1" spans="1:16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7"/>
      <c r="L352" s="8"/>
      <c r="N352" s="8"/>
      <c r="P352" s="8"/>
    </row>
    <row r="353" customFormat="1" spans="1:16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7"/>
      <c r="L353" s="8"/>
      <c r="N353" s="8"/>
      <c r="P353" s="8"/>
    </row>
    <row r="354" customFormat="1" spans="1:16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7"/>
      <c r="L354" s="8"/>
      <c r="N354" s="8"/>
      <c r="P354" s="8"/>
    </row>
    <row r="355" customFormat="1" spans="1:16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7"/>
      <c r="L355" s="8"/>
      <c r="N355" s="8"/>
      <c r="P355" s="8"/>
    </row>
    <row r="356" customFormat="1" spans="1:16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7"/>
      <c r="L356" s="8"/>
      <c r="N356" s="8"/>
      <c r="P356" s="8"/>
    </row>
    <row r="357" customFormat="1" spans="1:16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7"/>
      <c r="L357" s="8"/>
      <c r="N357" s="8"/>
      <c r="P357" s="8"/>
    </row>
    <row r="358" customFormat="1" spans="1:16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7"/>
      <c r="L358" s="8"/>
      <c r="N358" s="8"/>
      <c r="P358" s="8"/>
    </row>
    <row r="359" customFormat="1" spans="1:16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7"/>
      <c r="L359" s="8"/>
      <c r="N359" s="8"/>
      <c r="P359" s="8"/>
    </row>
    <row r="360" customFormat="1" spans="1:16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7"/>
      <c r="L360" s="8"/>
      <c r="N360" s="8"/>
      <c r="P360" s="8"/>
    </row>
    <row r="361" customFormat="1" spans="1:16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7"/>
      <c r="L361" s="8"/>
      <c r="N361" s="8"/>
      <c r="P361" s="8"/>
    </row>
    <row r="362" customFormat="1" spans="1:16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7"/>
      <c r="L362" s="8"/>
      <c r="N362" s="8"/>
      <c r="P362" s="8"/>
    </row>
    <row r="363" customFormat="1" spans="1:16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7"/>
      <c r="L363" s="8"/>
      <c r="N363" s="8"/>
      <c r="P363" s="8"/>
    </row>
    <row r="364" customFormat="1" spans="1:16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7"/>
      <c r="L364" s="8"/>
      <c r="N364" s="8"/>
      <c r="P364" s="8"/>
    </row>
    <row r="365" customFormat="1" spans="1:16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7"/>
      <c r="L365" s="8"/>
      <c r="N365" s="8"/>
      <c r="P365" s="8"/>
    </row>
    <row r="366" customFormat="1" spans="1:16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7"/>
      <c r="L366" s="8"/>
      <c r="N366" s="8"/>
      <c r="P366" s="8"/>
    </row>
    <row r="367" customFormat="1" spans="1:16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7"/>
      <c r="L367" s="8"/>
      <c r="N367" s="8"/>
      <c r="P367" s="8"/>
    </row>
    <row r="368" customFormat="1" spans="1:16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7"/>
      <c r="L368" s="8"/>
      <c r="N368" s="8"/>
      <c r="P368" s="8"/>
    </row>
    <row r="369" customFormat="1" spans="1:16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7"/>
      <c r="L369" s="8"/>
      <c r="N369" s="8"/>
      <c r="P369" s="8"/>
    </row>
    <row r="370" customFormat="1" spans="1:16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7"/>
      <c r="L370" s="8"/>
      <c r="N370" s="8"/>
      <c r="P370" s="8"/>
    </row>
    <row r="371" customFormat="1" spans="1:16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7"/>
      <c r="L371" s="8"/>
      <c r="N371" s="8"/>
      <c r="P371" s="8"/>
    </row>
    <row r="372" customFormat="1" spans="1:16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7"/>
      <c r="L372" s="8"/>
      <c r="N372" s="8"/>
      <c r="P372" s="8"/>
    </row>
    <row r="373" customFormat="1" spans="1:16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7"/>
      <c r="L373" s="8"/>
      <c r="N373" s="8"/>
      <c r="P373" s="8"/>
    </row>
    <row r="374" customFormat="1" spans="1:16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7"/>
      <c r="L374" s="8"/>
      <c r="N374" s="8"/>
      <c r="P374" s="8"/>
    </row>
    <row r="375" customFormat="1" spans="1:16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7"/>
      <c r="L375" s="8"/>
      <c r="N375" s="8"/>
      <c r="P375" s="8"/>
    </row>
    <row r="376" customFormat="1" spans="1:16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7"/>
      <c r="L376" s="8"/>
      <c r="N376" s="8"/>
      <c r="P376" s="8"/>
    </row>
    <row r="377" customFormat="1" spans="1:16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7"/>
      <c r="L377" s="8"/>
      <c r="N377" s="8"/>
      <c r="P377" s="8"/>
    </row>
    <row r="378" customFormat="1" spans="1:16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7"/>
      <c r="L378" s="8"/>
      <c r="N378" s="8"/>
      <c r="P378" s="8"/>
    </row>
    <row r="379" customFormat="1" spans="1:16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7"/>
      <c r="L379" s="8"/>
      <c r="N379" s="8"/>
      <c r="P379" s="8"/>
    </row>
    <row r="380" customFormat="1" spans="1:16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7"/>
      <c r="L380" s="8"/>
      <c r="N380" s="8"/>
      <c r="P380" s="8"/>
    </row>
    <row r="381" customFormat="1" spans="1:16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7"/>
      <c r="L381" s="8"/>
      <c r="N381" s="8"/>
      <c r="P381" s="8"/>
    </row>
    <row r="382" customFormat="1" spans="1:16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7"/>
      <c r="L382" s="8"/>
      <c r="N382" s="8"/>
      <c r="P382" s="8"/>
    </row>
    <row r="383" customFormat="1" spans="1:16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7"/>
      <c r="L383" s="8"/>
      <c r="N383" s="8"/>
      <c r="P383" s="8"/>
    </row>
    <row r="384" customFormat="1" spans="1:16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7"/>
      <c r="L384" s="8"/>
      <c r="N384" s="8"/>
      <c r="P384" s="8"/>
    </row>
    <row r="385" customFormat="1" spans="1:16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7"/>
      <c r="L385" s="8"/>
      <c r="N385" s="8"/>
      <c r="P385" s="8"/>
    </row>
    <row r="386" customFormat="1" spans="1:16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7"/>
      <c r="L386" s="8"/>
      <c r="N386" s="8"/>
      <c r="P386" s="8"/>
    </row>
    <row r="387" customFormat="1" spans="1:16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7"/>
      <c r="L387" s="8"/>
      <c r="N387" s="8"/>
      <c r="P387" s="8"/>
    </row>
    <row r="388" customFormat="1" spans="1:16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7"/>
      <c r="L388" s="8"/>
      <c r="N388" s="8"/>
      <c r="P388" s="8"/>
    </row>
    <row r="389" customFormat="1" spans="1:16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7"/>
      <c r="L389" s="8"/>
      <c r="N389" s="8"/>
      <c r="P389" s="8"/>
    </row>
    <row r="390" customFormat="1" spans="1:16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7"/>
      <c r="L390" s="8"/>
      <c r="N390" s="8"/>
      <c r="P390" s="8"/>
    </row>
    <row r="391" customFormat="1" spans="1:16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7"/>
      <c r="L391" s="8"/>
      <c r="N391" s="8"/>
      <c r="P391" s="8"/>
    </row>
    <row r="392" customFormat="1" spans="1:16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7"/>
      <c r="L392" s="8"/>
      <c r="N392" s="8"/>
      <c r="P392" s="8"/>
    </row>
    <row r="393" customFormat="1" spans="1:16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7"/>
      <c r="L393" s="8"/>
      <c r="N393" s="8"/>
      <c r="P393" s="8"/>
    </row>
    <row r="394" customFormat="1" spans="1:16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7"/>
      <c r="L394" s="8"/>
      <c r="N394" s="8"/>
      <c r="P394" s="8"/>
    </row>
    <row r="395" customFormat="1" spans="1:16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7"/>
      <c r="L395" s="8"/>
      <c r="N395" s="8"/>
      <c r="P395" s="8"/>
    </row>
    <row r="396" customFormat="1" spans="1:16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7"/>
      <c r="L396" s="8"/>
      <c r="N396" s="8"/>
      <c r="P396" s="8"/>
    </row>
    <row r="397" customFormat="1" spans="1:16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7"/>
      <c r="L397" s="8"/>
      <c r="N397" s="8"/>
      <c r="P397" s="8"/>
    </row>
    <row r="398" customFormat="1" spans="1:16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7"/>
      <c r="L398" s="8"/>
      <c r="N398" s="8"/>
      <c r="P398" s="8"/>
    </row>
    <row r="399" customFormat="1" spans="1:16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7"/>
      <c r="L399" s="8"/>
      <c r="N399" s="8"/>
      <c r="P399" s="8"/>
    </row>
    <row r="400" customFormat="1" spans="1:16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7"/>
      <c r="L400" s="8"/>
      <c r="N400" s="8"/>
      <c r="P400" s="8"/>
    </row>
    <row r="401" customFormat="1" spans="1:16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7"/>
      <c r="L401" s="8"/>
      <c r="N401" s="8"/>
      <c r="P401" s="8"/>
    </row>
    <row r="402" customFormat="1" spans="1:16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7"/>
      <c r="L402" s="8"/>
      <c r="N402" s="8"/>
      <c r="P402" s="8"/>
    </row>
    <row r="403" customFormat="1" spans="1:16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7"/>
      <c r="L403" s="8"/>
      <c r="N403" s="8"/>
      <c r="P403" s="8"/>
    </row>
    <row r="404" customFormat="1" spans="1:16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7"/>
      <c r="L404" s="8"/>
      <c r="N404" s="8"/>
      <c r="P404" s="8"/>
    </row>
    <row r="405" customFormat="1" spans="1:16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7"/>
      <c r="L405" s="8"/>
      <c r="N405" s="8"/>
      <c r="P405" s="8"/>
    </row>
    <row r="406" customFormat="1" spans="1:16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7"/>
      <c r="L406" s="8"/>
      <c r="N406" s="8"/>
      <c r="P406" s="8"/>
    </row>
    <row r="407" customFormat="1" spans="1:16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7"/>
      <c r="L407" s="8"/>
      <c r="N407" s="8"/>
      <c r="P407" s="8"/>
    </row>
    <row r="408" customFormat="1" spans="1:16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7"/>
      <c r="L408" s="8"/>
      <c r="N408" s="8"/>
      <c r="P408" s="8"/>
    </row>
    <row r="409" customFormat="1" spans="1:16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7"/>
      <c r="L409" s="8"/>
      <c r="N409" s="8"/>
      <c r="P409" s="8"/>
    </row>
    <row r="410" customFormat="1" spans="1:16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7"/>
      <c r="L410" s="8"/>
      <c r="N410" s="8"/>
      <c r="P410" s="8"/>
    </row>
    <row r="411" customFormat="1" spans="1:16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7"/>
      <c r="L411" s="8"/>
      <c r="N411" s="8"/>
      <c r="P411" s="8"/>
    </row>
    <row r="412" customFormat="1" spans="1:16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7"/>
      <c r="L412" s="8"/>
      <c r="N412" s="8"/>
      <c r="P412" s="8"/>
    </row>
    <row r="413" customFormat="1" spans="1:16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7"/>
      <c r="L413" s="8"/>
      <c r="N413" s="8"/>
      <c r="P413" s="8"/>
    </row>
    <row r="414" customFormat="1" spans="1:16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7"/>
      <c r="L414" s="8"/>
      <c r="N414" s="8"/>
      <c r="P414" s="8"/>
    </row>
    <row r="415" customFormat="1" spans="1:16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7"/>
      <c r="L415" s="8"/>
      <c r="N415" s="8"/>
      <c r="P415" s="8"/>
    </row>
    <row r="416" customFormat="1" spans="1:16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7"/>
      <c r="L416" s="8"/>
      <c r="N416" s="8"/>
      <c r="P416" s="8"/>
    </row>
    <row r="417" customFormat="1" spans="1:16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7"/>
      <c r="L417" s="8"/>
      <c r="N417" s="8"/>
      <c r="P417" s="8"/>
    </row>
    <row r="418" customFormat="1" spans="1:16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7"/>
      <c r="L418" s="8"/>
      <c r="N418" s="8"/>
      <c r="P418" s="8"/>
    </row>
    <row r="419" customFormat="1" spans="1:16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7"/>
      <c r="L419" s="8"/>
      <c r="N419" s="8"/>
      <c r="P419" s="8"/>
    </row>
    <row r="420" customFormat="1" spans="1:16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7"/>
      <c r="L420" s="8"/>
      <c r="N420" s="8"/>
      <c r="P420" s="8"/>
    </row>
    <row r="421" customFormat="1" spans="1:16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7"/>
      <c r="L421" s="8"/>
      <c r="N421" s="8"/>
      <c r="P421" s="8"/>
    </row>
    <row r="422" customFormat="1" spans="1:16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7"/>
      <c r="L422" s="8"/>
      <c r="N422" s="8"/>
      <c r="P422" s="8"/>
    </row>
    <row r="423" customFormat="1" spans="1:16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7"/>
      <c r="L423" s="8"/>
      <c r="N423" s="8"/>
      <c r="P423" s="8"/>
    </row>
    <row r="424" customFormat="1" spans="1:16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7"/>
      <c r="L424" s="8"/>
      <c r="N424" s="8"/>
      <c r="P424" s="8"/>
    </row>
    <row r="425" customFormat="1" spans="1:16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7"/>
      <c r="L425" s="8"/>
      <c r="N425" s="8"/>
      <c r="P425" s="8"/>
    </row>
    <row r="426" customFormat="1" spans="1:16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7"/>
      <c r="L426" s="8"/>
      <c r="N426" s="8"/>
      <c r="P426" s="8"/>
    </row>
    <row r="427" customFormat="1" spans="1:16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7"/>
      <c r="L427" s="8"/>
      <c r="N427" s="8"/>
      <c r="P427" s="8"/>
    </row>
    <row r="428" customFormat="1" spans="1:16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7"/>
      <c r="L428" s="8"/>
      <c r="N428" s="8"/>
      <c r="P428" s="8"/>
    </row>
    <row r="429" customFormat="1" spans="1:16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7"/>
      <c r="L429" s="8"/>
      <c r="N429" s="8"/>
      <c r="P429" s="8"/>
    </row>
    <row r="430" customFormat="1" spans="1:16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7"/>
      <c r="L430" s="8"/>
      <c r="N430" s="8"/>
      <c r="P430" s="8"/>
    </row>
    <row r="431" customFormat="1" spans="1:16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7"/>
      <c r="L431" s="8"/>
      <c r="N431" s="8"/>
      <c r="P431" s="8"/>
    </row>
    <row r="432" customFormat="1" spans="1:16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7"/>
      <c r="L432" s="8"/>
      <c r="N432" s="8"/>
      <c r="P432" s="8"/>
    </row>
    <row r="433" customFormat="1" spans="1:16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7"/>
      <c r="L433" s="8"/>
      <c r="N433" s="8"/>
      <c r="P433" s="8"/>
    </row>
    <row r="434" customFormat="1" spans="1:16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7"/>
      <c r="L434" s="8"/>
      <c r="N434" s="8"/>
      <c r="P434" s="8"/>
    </row>
    <row r="435" customFormat="1" spans="1:16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7"/>
      <c r="L435" s="8"/>
      <c r="N435" s="8"/>
      <c r="P435" s="8"/>
    </row>
    <row r="436" customFormat="1" spans="1:16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7"/>
      <c r="L436" s="8"/>
      <c r="N436" s="8"/>
      <c r="P436" s="8"/>
    </row>
    <row r="437" customFormat="1" spans="1:16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7"/>
      <c r="L437" s="8"/>
      <c r="N437" s="8"/>
      <c r="P437" s="8"/>
    </row>
    <row r="438" customFormat="1" spans="1:16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7"/>
      <c r="L438" s="8"/>
      <c r="N438" s="8"/>
      <c r="P438" s="8"/>
    </row>
    <row r="439" customFormat="1" spans="1:16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7"/>
      <c r="L439" s="8"/>
      <c r="N439" s="8"/>
      <c r="P439" s="8"/>
    </row>
    <row r="440" customFormat="1" spans="1:16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7"/>
      <c r="L440" s="8"/>
      <c r="N440" s="8"/>
      <c r="P440" s="8"/>
    </row>
    <row r="441" customFormat="1" spans="1:16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7"/>
      <c r="L441" s="8"/>
      <c r="N441" s="8"/>
      <c r="P441" s="8"/>
    </row>
    <row r="442" customFormat="1" spans="1:16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7"/>
      <c r="L442" s="8"/>
      <c r="N442" s="8"/>
      <c r="P442" s="8"/>
    </row>
    <row r="443" customFormat="1" spans="1:16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7"/>
      <c r="L443" s="8"/>
      <c r="N443" s="8"/>
      <c r="P443" s="8"/>
    </row>
    <row r="444" customFormat="1" spans="1:16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7"/>
      <c r="L444" s="8"/>
      <c r="N444" s="8"/>
      <c r="P444" s="8"/>
    </row>
    <row r="445" customFormat="1" spans="1:16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7"/>
      <c r="L445" s="8"/>
      <c r="N445" s="8"/>
      <c r="P445" s="8"/>
    </row>
    <row r="446" customFormat="1" spans="1:16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7"/>
      <c r="L446" s="8"/>
      <c r="N446" s="8"/>
      <c r="P446" s="8"/>
    </row>
    <row r="447" customFormat="1" spans="1:16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7"/>
      <c r="L447" s="8"/>
      <c r="N447" s="8"/>
      <c r="P447" s="8"/>
    </row>
    <row r="448" customFormat="1" spans="1:16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7"/>
      <c r="L448" s="8"/>
      <c r="N448" s="8"/>
      <c r="P448" s="8"/>
    </row>
    <row r="449" customFormat="1" spans="1:16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7"/>
      <c r="L449" s="8"/>
      <c r="N449" s="8"/>
      <c r="P449" s="8"/>
    </row>
    <row r="450" customFormat="1" spans="1:16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7"/>
      <c r="L450" s="8"/>
      <c r="N450" s="8"/>
      <c r="P450" s="8"/>
    </row>
    <row r="451" customFormat="1" spans="1:16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7"/>
      <c r="L451" s="8"/>
      <c r="N451" s="8"/>
      <c r="P451" s="8"/>
    </row>
    <row r="452" customFormat="1" spans="1:16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7"/>
      <c r="L452" s="8"/>
      <c r="N452" s="8"/>
      <c r="P452" s="8"/>
    </row>
    <row r="453" customFormat="1" spans="1:16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7"/>
      <c r="L453" s="8"/>
      <c r="N453" s="8"/>
      <c r="P453" s="8"/>
    </row>
    <row r="454" customFormat="1" spans="1:16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7"/>
      <c r="L454" s="8"/>
      <c r="N454" s="8"/>
      <c r="P454" s="8"/>
    </row>
    <row r="455" customFormat="1" spans="1:16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7"/>
      <c r="L455" s="8"/>
      <c r="N455" s="8"/>
      <c r="P455" s="8"/>
    </row>
    <row r="456" customFormat="1" spans="1:16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7"/>
      <c r="L456" s="8"/>
      <c r="N456" s="8"/>
      <c r="P456" s="8"/>
    </row>
    <row r="457" customFormat="1" spans="1:16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7"/>
      <c r="L457" s="8"/>
      <c r="N457" s="8"/>
      <c r="P457" s="8"/>
    </row>
    <row r="458" customFormat="1" spans="1:16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7"/>
      <c r="L458" s="8"/>
      <c r="N458" s="8"/>
      <c r="P458" s="8"/>
    </row>
    <row r="459" customFormat="1" spans="1:16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7"/>
      <c r="L459" s="8"/>
      <c r="N459" s="8"/>
      <c r="P459" s="8"/>
    </row>
    <row r="460" customFormat="1" spans="1:16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7"/>
      <c r="L460" s="8"/>
      <c r="N460" s="8"/>
      <c r="P460" s="8"/>
    </row>
    <row r="461" customFormat="1" spans="1:16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7"/>
      <c r="L461" s="8"/>
      <c r="N461" s="8"/>
      <c r="P461" s="8"/>
    </row>
    <row r="462" customFormat="1" spans="1:16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7"/>
      <c r="L462" s="8"/>
      <c r="N462" s="8"/>
      <c r="P462" s="8"/>
    </row>
    <row r="463" customFormat="1" spans="1:16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7"/>
      <c r="L463" s="8"/>
      <c r="N463" s="8"/>
      <c r="P463" s="8"/>
    </row>
    <row r="464" customFormat="1" spans="1:16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7"/>
      <c r="L464" s="8"/>
      <c r="N464" s="8"/>
      <c r="P464" s="8"/>
    </row>
    <row r="465" customFormat="1" spans="1:16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7"/>
      <c r="L465" s="8"/>
      <c r="N465" s="8"/>
      <c r="P465" s="8"/>
    </row>
    <row r="466" customFormat="1" spans="1:16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7"/>
      <c r="L466" s="8"/>
      <c r="N466" s="8"/>
      <c r="P466" s="8"/>
    </row>
    <row r="467" customFormat="1" spans="1:16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7"/>
      <c r="L467" s="8"/>
      <c r="N467" s="8"/>
      <c r="P467" s="8"/>
    </row>
    <row r="468" customFormat="1" spans="1:16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7"/>
      <c r="L468" s="8"/>
      <c r="N468" s="8"/>
      <c r="P468" s="8"/>
    </row>
  </sheetData>
  <mergeCells count="171">
    <mergeCell ref="A1:P1"/>
    <mergeCell ref="C2:E2"/>
    <mergeCell ref="F9:H9"/>
    <mergeCell ref="F22:H22"/>
    <mergeCell ref="F53:H53"/>
    <mergeCell ref="F65:G65"/>
    <mergeCell ref="A3:A74"/>
    <mergeCell ref="B3:B31"/>
    <mergeCell ref="B33:B44"/>
    <mergeCell ref="B46:B49"/>
    <mergeCell ref="B51:B74"/>
    <mergeCell ref="C3:C5"/>
    <mergeCell ref="C7:C13"/>
    <mergeCell ref="C15:C18"/>
    <mergeCell ref="C20:C26"/>
    <mergeCell ref="C28:C31"/>
    <mergeCell ref="C33:C35"/>
    <mergeCell ref="C36:C39"/>
    <mergeCell ref="C41:C44"/>
    <mergeCell ref="C46:C49"/>
    <mergeCell ref="C51:C61"/>
    <mergeCell ref="C63:C69"/>
    <mergeCell ref="C71:C74"/>
    <mergeCell ref="C75:C78"/>
    <mergeCell ref="C79:C82"/>
    <mergeCell ref="D3:D5"/>
    <mergeCell ref="D7:D9"/>
    <mergeCell ref="D10:D13"/>
    <mergeCell ref="D15:D18"/>
    <mergeCell ref="D20:D22"/>
    <mergeCell ref="D23:D26"/>
    <mergeCell ref="D28:D31"/>
    <mergeCell ref="D33:D35"/>
    <mergeCell ref="D36:D39"/>
    <mergeCell ref="D41:D44"/>
    <mergeCell ref="D46:D49"/>
    <mergeCell ref="D51:D53"/>
    <mergeCell ref="D54:D57"/>
    <mergeCell ref="D58:D61"/>
    <mergeCell ref="D63:D65"/>
    <mergeCell ref="D66:D69"/>
    <mergeCell ref="D71:D74"/>
    <mergeCell ref="J3:J5"/>
    <mergeCell ref="J10:J13"/>
    <mergeCell ref="J15:J18"/>
    <mergeCell ref="J23:J26"/>
    <mergeCell ref="J28:J31"/>
    <mergeCell ref="J33:J35"/>
    <mergeCell ref="J36:J39"/>
    <mergeCell ref="J41:J44"/>
    <mergeCell ref="J46:J49"/>
    <mergeCell ref="J51:J53"/>
    <mergeCell ref="J54:J57"/>
    <mergeCell ref="J58:J61"/>
    <mergeCell ref="J63:J65"/>
    <mergeCell ref="J66:J69"/>
    <mergeCell ref="J71:J74"/>
    <mergeCell ref="J75:J78"/>
    <mergeCell ref="J79:J82"/>
    <mergeCell ref="K4:K5"/>
    <mergeCell ref="K11:K13"/>
    <mergeCell ref="K16:K18"/>
    <mergeCell ref="K24:K26"/>
    <mergeCell ref="K29:K31"/>
    <mergeCell ref="K34:K35"/>
    <mergeCell ref="K37:K39"/>
    <mergeCell ref="K42:K44"/>
    <mergeCell ref="K47:K49"/>
    <mergeCell ref="K52:K53"/>
    <mergeCell ref="K55:K57"/>
    <mergeCell ref="K59:K61"/>
    <mergeCell ref="K64:K65"/>
    <mergeCell ref="K67:K69"/>
    <mergeCell ref="K72:K74"/>
    <mergeCell ref="K76:K78"/>
    <mergeCell ref="K80:K82"/>
    <mergeCell ref="L3:L5"/>
    <mergeCell ref="L10:L13"/>
    <mergeCell ref="L15:L18"/>
    <mergeCell ref="L23:L26"/>
    <mergeCell ref="L28:L31"/>
    <mergeCell ref="L33:L35"/>
    <mergeCell ref="L36:L39"/>
    <mergeCell ref="L41:L44"/>
    <mergeCell ref="L46:L49"/>
    <mergeCell ref="L51:L53"/>
    <mergeCell ref="L54:L57"/>
    <mergeCell ref="L58:L61"/>
    <mergeCell ref="L63:L65"/>
    <mergeCell ref="L66:L69"/>
    <mergeCell ref="L71:L74"/>
    <mergeCell ref="L75:L78"/>
    <mergeCell ref="L79:L82"/>
    <mergeCell ref="L83:L86"/>
    <mergeCell ref="M4:M5"/>
    <mergeCell ref="M11:M13"/>
    <mergeCell ref="M16:M18"/>
    <mergeCell ref="M24:M26"/>
    <mergeCell ref="M29:M31"/>
    <mergeCell ref="M34:M35"/>
    <mergeCell ref="M37:M39"/>
    <mergeCell ref="M42:M44"/>
    <mergeCell ref="M47:M49"/>
    <mergeCell ref="M52:M53"/>
    <mergeCell ref="M55:M57"/>
    <mergeCell ref="M59:M61"/>
    <mergeCell ref="M64:M65"/>
    <mergeCell ref="M67:M69"/>
    <mergeCell ref="M72:M74"/>
    <mergeCell ref="M76:M78"/>
    <mergeCell ref="M80:M82"/>
    <mergeCell ref="N3:N5"/>
    <mergeCell ref="N10:N13"/>
    <mergeCell ref="N15:N18"/>
    <mergeCell ref="N23:N26"/>
    <mergeCell ref="N28:N31"/>
    <mergeCell ref="N33:N35"/>
    <mergeCell ref="N36:N39"/>
    <mergeCell ref="N41:N44"/>
    <mergeCell ref="N46:N49"/>
    <mergeCell ref="N51:N53"/>
    <mergeCell ref="N54:N57"/>
    <mergeCell ref="N58:N61"/>
    <mergeCell ref="N63:N65"/>
    <mergeCell ref="N66:N69"/>
    <mergeCell ref="N71:N74"/>
    <mergeCell ref="N75:N78"/>
    <mergeCell ref="N79:N82"/>
    <mergeCell ref="O4:O5"/>
    <mergeCell ref="O11:O13"/>
    <mergeCell ref="O16:O18"/>
    <mergeCell ref="O24:O26"/>
    <mergeCell ref="O29:O31"/>
    <mergeCell ref="O34:O35"/>
    <mergeCell ref="O37:O39"/>
    <mergeCell ref="O42:O44"/>
    <mergeCell ref="O47:O49"/>
    <mergeCell ref="O52:O53"/>
    <mergeCell ref="O55:O57"/>
    <mergeCell ref="O59:O61"/>
    <mergeCell ref="O64:O65"/>
    <mergeCell ref="O67:O69"/>
    <mergeCell ref="O72:O74"/>
    <mergeCell ref="O76:O78"/>
    <mergeCell ref="O80:O82"/>
    <mergeCell ref="P3:P5"/>
    <mergeCell ref="P10:P13"/>
    <mergeCell ref="P15:P18"/>
    <mergeCell ref="P23:P26"/>
    <mergeCell ref="P28:P31"/>
    <mergeCell ref="P33:P35"/>
    <mergeCell ref="P36:P39"/>
    <mergeCell ref="P41:P44"/>
    <mergeCell ref="P46:P49"/>
    <mergeCell ref="P51:P53"/>
    <mergeCell ref="P54:P57"/>
    <mergeCell ref="P58:P61"/>
    <mergeCell ref="P63:P65"/>
    <mergeCell ref="P66:P69"/>
    <mergeCell ref="P71:P74"/>
    <mergeCell ref="P75:P78"/>
    <mergeCell ref="P79:P82"/>
    <mergeCell ref="Q7:Q26"/>
    <mergeCell ref="Q28:Q31"/>
    <mergeCell ref="Q34:Q35"/>
    <mergeCell ref="Q37:Q39"/>
    <mergeCell ref="R33:R35"/>
    <mergeCell ref="R36:R39"/>
    <mergeCell ref="S33:S39"/>
    <mergeCell ref="J7:P9"/>
    <mergeCell ref="J20:P22"/>
  </mergeCells>
  <hyperlinks>
    <hyperlink ref="L3" r:id="rId1" display="https://detail.tmall.com/item.htm?id=796906176537&amp;last_time=1763358043&amp;mi_id=0000tao4H4a6uP1yay8ZRbGpxQSkLdyJLE5bUH1r-KB3BFM&amp;scm=1007.13982.82927.0&amp;spm=tbpc.mytb_footmark.item.goods&amp;upStreamPrice=3080"/>
    <hyperlink ref="L10" r:id="rId1" display="https://detail.tmall.com/item.htm?id=816611195057&amp;mi_id=0000f3hH-j-6a3yld8r8YrYHfrymQxdNmKAPvDmqhs1Ta7o&amp;sku_properties=1627207%3A33361482491&amp;spm=a21xtw.29178619.0.0"/>
    <hyperlink ref="N10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3" r:id="rId3" display="https://detail.tmall.com/item.htm?id=806875245900&amp;last_time=1763090979&amp;mi_id=0000yuRy4X16Z6wS8AxCPS-e7rgHCI5Sg_JpnHCXwxRW4Gk&amp;scm=1007.13982.82927.0&amp;sku_properties=1627207%3A33001478542&amp;spm=tbpc.mytb_footmark.item.goods&amp;upStreamPrice=5190"/>
    <hyperlink ref="L23" r:id="rId1" display="https://detail.tmall.com/item.htm?id=816611195057&amp;mi_id=0000f3hH-j-6a3yld8r8YrYHfrymQxdNmKAPvDmqhs1Ta7o&amp;sku_properties=1627207%3A33361482491&amp;spm=a21xtw.29178619.0.0"/>
    <hyperlink ref="N23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L15" r:id="rId1" display="https://detail.tmall.com/item.htm?id=816611195057&amp;mi_id=0000f3hH-j-6a3yld8r8YrYHfrymQxdNmKAPvDmqhs1Ta7o&amp;sku_properties=1627207%3A33361482491&amp;spm=a21xtw.29178619.0.0"/>
    <hyperlink ref="N15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28" r:id="rId4" display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/>
    <hyperlink ref="L36" r:id="rId5" display="https://detail.tmall.com/item.htm?id=809860749271&amp;last_time=1763091314&amp;mi_id=0000eGQmLuXNEvxXjxjc4RfuQACR-O_W46KkFlcIvbV4pFE&amp;scm=1007.13982.82927.0&amp;spm=tbpc.mytb_footmark.item.goods&amp;upStreamPrice=4840" tooltip="https://detail.tmall.com/item.htm?id=809860749271&amp;last_time=1763091314&amp;mi_id=0000eGQmLuXNEvxXjxjc4RfuQACR-O_W46KkFlcIvbV4pFE&amp;scm=1007.13982.82927.0&amp;spm=tbpc.mytb_footmark.item.goods&amp;upStreamPrice=4840"/>
    <hyperlink ref="P36" r:id="rId6" display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ooltip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"/>
    <hyperlink ref="N36" r:id="rId7" display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/>
    <hyperlink ref="R36" r:id="rId8" display="https://detail.tmall.com/item.htm?id=797393318956&amp;mi_id=0000y1Xe5OfanubmC93Y3jvSi-JJ5Y-P6uAsRPDfkpRSR4Y&amp;spm=a21xtw.29178619.0.0&amp;skuId=5434749856451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8"/>
  <sheetViews>
    <sheetView topLeftCell="B33" workbookViewId="0">
      <selection activeCell="K41" sqref="K41"/>
    </sheetView>
  </sheetViews>
  <sheetFormatPr defaultColWidth="8.89166666666667" defaultRowHeight="13.5"/>
  <cols>
    <col min="1" max="1" width="16" style="4" customWidth="1"/>
    <col min="2" max="2" width="10.6333333333333" style="5" customWidth="1"/>
    <col min="3" max="3" width="14.1166666666667" style="5" customWidth="1"/>
    <col min="4" max="5" width="8.89166666666667" style="6" customWidth="1"/>
    <col min="6" max="9" width="11.6666666666667" style="6" customWidth="1"/>
    <col min="10" max="10" width="16.825" style="7" customWidth="1"/>
    <col min="11" max="11" width="13.0083333333333" style="7" customWidth="1"/>
    <col min="12" max="12" width="13.0083333333333" style="8" customWidth="1"/>
    <col min="13" max="13" width="13.0083333333333" customWidth="1"/>
    <col min="14" max="14" width="13.0083333333333" style="8" customWidth="1"/>
    <col min="15" max="15" width="13.0083333333333" customWidth="1"/>
    <col min="16" max="16" width="13.0083333333333" style="8" customWidth="1"/>
    <col min="17" max="18" width="13.0083333333333" customWidth="1"/>
    <col min="19" max="19" width="13.4916666666667" customWidth="1"/>
  </cols>
  <sheetData>
    <row r="1" ht="36" customHeight="1" spans="1:17">
      <c r="A1" s="9" t="s">
        <v>280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="1" customFormat="1" ht="38" customHeight="1" spans="1:17">
      <c r="A2" s="12" t="s">
        <v>281</v>
      </c>
      <c r="B2" s="13" t="s">
        <v>282</v>
      </c>
      <c r="C2" s="14" t="s">
        <v>283</v>
      </c>
      <c r="D2" s="15"/>
      <c r="E2" s="16"/>
      <c r="F2" s="12" t="s">
        <v>284</v>
      </c>
      <c r="G2" s="12" t="s">
        <v>285</v>
      </c>
      <c r="H2" s="12" t="s">
        <v>286</v>
      </c>
      <c r="I2" s="12" t="s">
        <v>287</v>
      </c>
      <c r="J2" s="12" t="s">
        <v>288</v>
      </c>
      <c r="K2" s="12" t="s">
        <v>289</v>
      </c>
      <c r="L2" s="13" t="s">
        <v>290</v>
      </c>
      <c r="M2" s="12" t="s">
        <v>289</v>
      </c>
      <c r="N2" s="13" t="s">
        <v>290</v>
      </c>
      <c r="O2" s="12" t="s">
        <v>289</v>
      </c>
      <c r="P2" s="13" t="s">
        <v>290</v>
      </c>
    </row>
    <row r="3" customFormat="1" ht="64" customHeight="1" spans="1:17">
      <c r="A3" s="17" t="s">
        <v>292</v>
      </c>
      <c r="B3" s="18" t="s">
        <v>293</v>
      </c>
      <c r="C3" s="19" t="s">
        <v>294</v>
      </c>
      <c r="D3" s="20" t="s">
        <v>295</v>
      </c>
      <c r="E3" s="21" t="s">
        <v>140</v>
      </c>
      <c r="F3" s="22"/>
      <c r="G3" s="22"/>
      <c r="H3" s="23"/>
      <c r="I3" s="24"/>
      <c r="J3" s="25" t="s">
        <v>296</v>
      </c>
      <c r="K3" s="26" t="str">
        <f>_xlfn.DISPIMG("ID_5ADF9DBC20D145C2939B7455932ED417",1)</f>
        <v>=DISPIMG("ID_5ADF9DBC20D145C2939B7455932ED417",1)</v>
      </c>
      <c r="L3" s="27" t="s">
        <v>297</v>
      </c>
      <c r="M3" s="21" t="str">
        <f>_xlfn.DISPIMG("ID_3DD3465D01CF44A18F91E7F30C14C9C4",1)</f>
        <v>=DISPIMG("ID_3DD3465D01CF44A18F91E7F30C14C9C4",1)</v>
      </c>
      <c r="N3" s="27" t="s">
        <v>298</v>
      </c>
      <c r="O3" s="21"/>
      <c r="P3" s="27"/>
    </row>
    <row r="4" customFormat="1" ht="20" customHeight="1" spans="1:17">
      <c r="A4" s="17"/>
      <c r="B4" s="18"/>
      <c r="C4" s="28"/>
      <c r="D4" s="29"/>
      <c r="E4" s="21" t="s">
        <v>39</v>
      </c>
      <c r="F4" s="24"/>
      <c r="G4" s="24"/>
      <c r="H4" s="24"/>
      <c r="I4" s="30"/>
      <c r="J4" s="31"/>
      <c r="K4" s="32" t="s">
        <v>299</v>
      </c>
      <c r="L4" s="33"/>
      <c r="M4" s="32" t="s">
        <v>300</v>
      </c>
      <c r="N4" s="33"/>
      <c r="O4" s="32"/>
      <c r="P4" s="33"/>
    </row>
    <row r="5" customFormat="1" ht="20" customHeight="1" spans="1:17">
      <c r="A5" s="17"/>
      <c r="B5" s="18"/>
      <c r="C5" s="28"/>
      <c r="D5" s="29"/>
      <c r="E5" s="21" t="s">
        <v>147</v>
      </c>
      <c r="F5" s="24"/>
      <c r="G5" s="24"/>
      <c r="H5" s="24"/>
      <c r="I5" s="24"/>
      <c r="J5" s="31"/>
      <c r="K5" s="34"/>
      <c r="L5" s="33"/>
      <c r="M5" s="34"/>
      <c r="N5" s="33"/>
      <c r="O5" s="34"/>
      <c r="P5" s="33"/>
    </row>
    <row r="6" s="2" customFormat="1" ht="9" customHeight="1" spans="1:17">
      <c r="A6" s="17"/>
      <c r="B6" s="18"/>
      <c r="C6" s="35"/>
      <c r="D6" s="36"/>
      <c r="E6" s="37"/>
      <c r="F6" s="37"/>
      <c r="G6" s="37"/>
      <c r="H6" s="38"/>
      <c r="I6" s="37"/>
      <c r="J6" s="39"/>
      <c r="K6" s="40"/>
      <c r="L6" s="41"/>
      <c r="M6" s="40"/>
      <c r="N6" s="41"/>
      <c r="O6" s="40"/>
      <c r="P6" s="42"/>
      <c r="Q6" s="43"/>
    </row>
    <row r="7" customFormat="1" ht="64" customHeight="1" spans="1:17">
      <c r="A7" s="17"/>
      <c r="B7" s="18"/>
      <c r="C7" s="19" t="s">
        <v>301</v>
      </c>
      <c r="D7" s="20" t="s">
        <v>302</v>
      </c>
      <c r="E7" s="21" t="s">
        <v>140</v>
      </c>
      <c r="F7" s="44" t="str">
        <f>_xlfn.DISPIMG("ID_FA6E090C009548DE80A2B09AA82C6452",1)</f>
        <v>=DISPIMG("ID_FA6E090C009548DE80A2B09AA82C6452",1)</v>
      </c>
      <c r="G7" s="44" t="str">
        <f>_xlfn.DISPIMG("ID_E100B39D3C26472E81B0CB608C2B5B9E",1)</f>
        <v>=DISPIMG("ID_E100B39D3C26472E81B0CB608C2B5B9E",1)</v>
      </c>
      <c r="H7" t="str">
        <f>_xlfn.DISPIMG("ID_EC5C506399134A4183DC8E6868C87485",1)</f>
        <v>=DISPIMG("ID_EC5C506399134A4183DC8E6868C87485",1)</v>
      </c>
      <c r="I7" s="21" t="str">
        <f>_xlfn.DISPIMG("ID_02B1AA528AAB45F7BBB5C7CC7CDCCB95",1)</f>
        <v>=DISPIMG("ID_02B1AA528AAB45F7BBB5C7CC7CDCCB95",1)</v>
      </c>
      <c r="J7" s="45"/>
      <c r="K7" s="46"/>
      <c r="L7" s="46"/>
      <c r="M7" s="46"/>
      <c r="N7" s="46"/>
      <c r="O7" s="46"/>
      <c r="P7" s="46"/>
      <c r="Q7" s="47" t="s">
        <v>303</v>
      </c>
    </row>
    <row r="8" customFormat="1" ht="20" customHeight="1" spans="1:17">
      <c r="A8" s="17"/>
      <c r="B8" s="18"/>
      <c r="C8" s="28"/>
      <c r="D8" s="29"/>
      <c r="E8" s="21" t="s">
        <v>39</v>
      </c>
      <c r="F8" s="21" t="s">
        <v>90</v>
      </c>
      <c r="G8" s="21" t="s">
        <v>90</v>
      </c>
      <c r="H8" s="21" t="s">
        <v>90</v>
      </c>
      <c r="I8" s="48">
        <v>9825172564</v>
      </c>
      <c r="J8" s="49"/>
      <c r="K8" s="50"/>
      <c r="L8" s="50"/>
      <c r="M8" s="50"/>
      <c r="N8" s="50"/>
      <c r="O8" s="50"/>
      <c r="P8" s="51"/>
      <c r="Q8" s="47"/>
    </row>
    <row r="9" customFormat="1" ht="20" customHeight="1" spans="1:17">
      <c r="A9" s="17"/>
      <c r="B9" s="18"/>
      <c r="C9" s="28"/>
      <c r="D9" s="29"/>
      <c r="E9" s="21" t="s">
        <v>147</v>
      </c>
      <c r="F9" s="52" t="s">
        <v>88</v>
      </c>
      <c r="G9" s="53"/>
      <c r="H9" s="54"/>
      <c r="I9" s="55" t="s">
        <v>96</v>
      </c>
      <c r="J9" s="56"/>
      <c r="K9" s="57"/>
      <c r="L9" s="57"/>
      <c r="M9" s="57"/>
      <c r="N9" s="57"/>
      <c r="O9" s="57"/>
      <c r="P9" s="57"/>
      <c r="Q9" s="47"/>
    </row>
    <row r="10" customFormat="1" ht="64" customHeight="1" spans="1:17">
      <c r="A10" s="17"/>
      <c r="B10" s="18"/>
      <c r="C10" s="28"/>
      <c r="D10" s="20" t="s">
        <v>304</v>
      </c>
      <c r="E10" s="21" t="s">
        <v>140</v>
      </c>
      <c r="F10" s="44"/>
      <c r="G10" s="44" t="str">
        <f>_xlfn.DISPIMG("ID_6703E36CE94D495E962FA29B67E59DDA",1)</f>
        <v>=DISPIMG("ID_6703E36CE94D495E962FA29B67E59DDA",1)</v>
      </c>
      <c r="H10" t="str">
        <f>_xlfn.DISPIMG("ID_4C06C57E93CC4048AF39525E4A213E14",1)</f>
        <v>=DISPIMG("ID_4C06C57E93CC4048AF39525E4A213E14",1)</v>
      </c>
      <c r="I10" s="44" t="str">
        <f>_xlfn.DISPIMG("ID_6DD8FB91A03A4E00BB1190DCEE4175B7",1)</f>
        <v>=DISPIMG("ID_6DD8FB91A03A4E00BB1190DCEE4175B7",1)</v>
      </c>
      <c r="J10" s="31" t="s">
        <v>305</v>
      </c>
      <c r="K10" s="58" t="str">
        <f>_xlfn.DISPIMG("ID_24D991CAA2924AA48C3D49CE952050BC",1)</f>
        <v>=DISPIMG("ID_24D991CAA2924AA48C3D49CE952050BC",1)</v>
      </c>
      <c r="L10" s="59" t="s">
        <v>306</v>
      </c>
      <c r="M10" s="58" t="str">
        <f>_xlfn.DISPIMG("ID_8E92609EF82F4844A1E0827CD8F0A2F2",1)</f>
        <v>=DISPIMG("ID_8E92609EF82F4844A1E0827CD8F0A2F2",1)</v>
      </c>
      <c r="N10" s="60" t="s">
        <v>307</v>
      </c>
      <c r="O10" s="58"/>
      <c r="P10" s="61"/>
      <c r="Q10" s="47"/>
    </row>
    <row r="11" customFormat="1" ht="20" customHeight="1" spans="1:17">
      <c r="A11" s="17"/>
      <c r="B11" s="18"/>
      <c r="C11" s="28"/>
      <c r="D11" s="29"/>
      <c r="E11" s="21" t="s">
        <v>39</v>
      </c>
      <c r="F11" s="21"/>
      <c r="G11" s="21" t="s">
        <v>74</v>
      </c>
      <c r="H11" s="21" t="s">
        <v>142</v>
      </c>
      <c r="I11" s="62" t="s">
        <v>145</v>
      </c>
      <c r="J11" s="31"/>
      <c r="K11" s="63" t="s">
        <v>308</v>
      </c>
      <c r="L11" s="33"/>
      <c r="M11" s="63" t="s">
        <v>309</v>
      </c>
      <c r="N11" s="64"/>
      <c r="O11" s="63"/>
      <c r="P11" s="65"/>
      <c r="Q11" s="47"/>
    </row>
    <row r="12" customFormat="1" ht="20" customHeight="1" spans="1:17">
      <c r="A12" s="17"/>
      <c r="B12" s="18"/>
      <c r="C12" s="28"/>
      <c r="D12" s="29"/>
      <c r="E12" s="21" t="s">
        <v>147</v>
      </c>
      <c r="F12" s="21"/>
      <c r="G12" s="55" t="s">
        <v>72</v>
      </c>
      <c r="H12" s="21"/>
      <c r="I12" s="48" t="s">
        <v>165</v>
      </c>
      <c r="J12" s="31"/>
      <c r="K12" s="66"/>
      <c r="L12" s="33"/>
      <c r="M12" s="66"/>
      <c r="N12" s="64"/>
      <c r="O12" s="66"/>
      <c r="P12" s="65"/>
      <c r="Q12" s="47"/>
    </row>
    <row r="13" customFormat="1" ht="36" customHeight="1" spans="1:17">
      <c r="A13" s="17"/>
      <c r="B13" s="18"/>
      <c r="C13" s="67"/>
      <c r="D13" s="58"/>
      <c r="E13" s="21" t="s">
        <v>311</v>
      </c>
      <c r="F13" s="55" t="s">
        <v>397</v>
      </c>
      <c r="G13" s="55" t="s">
        <v>398</v>
      </c>
      <c r="H13" s="62" t="s">
        <v>314</v>
      </c>
      <c r="I13" s="55" t="s">
        <v>315</v>
      </c>
      <c r="J13" s="68"/>
      <c r="K13" s="69"/>
      <c r="L13" s="33"/>
      <c r="M13" s="69"/>
      <c r="N13" s="70"/>
      <c r="O13" s="69"/>
      <c r="P13" s="71"/>
      <c r="Q13" s="47"/>
    </row>
    <row r="14" s="2" customFormat="1" ht="9" customHeight="1" spans="1:17">
      <c r="A14" s="17"/>
      <c r="B14" s="18"/>
      <c r="C14" s="35"/>
      <c r="D14" s="36"/>
      <c r="E14" s="37"/>
      <c r="F14" s="37"/>
      <c r="G14" s="37"/>
      <c r="H14" s="38"/>
      <c r="I14" s="37"/>
      <c r="J14" s="39"/>
      <c r="K14" s="40"/>
      <c r="L14" s="41"/>
      <c r="M14" s="40"/>
      <c r="N14" s="41"/>
      <c r="O14" s="40"/>
      <c r="P14" s="42"/>
      <c r="Q14" s="47"/>
    </row>
    <row r="15" customFormat="1" ht="64" customHeight="1" spans="1:17">
      <c r="A15" s="17"/>
      <c r="B15" s="18"/>
      <c r="C15" s="19" t="s">
        <v>319</v>
      </c>
      <c r="D15" s="20" t="s">
        <v>302</v>
      </c>
      <c r="E15" s="21" t="s">
        <v>140</v>
      </c>
      <c r="F15" s="72" t="str">
        <f>_xlfn.DISPIMG("ID_F34369943DBA4BBB89BB72E1C166F4E4",1)</f>
        <v>=DISPIMG("ID_F34369943DBA4BBB89BB72E1C166F4E4",1)</v>
      </c>
      <c r="G15" s="44" t="str">
        <f>_xlfn.DISPIMG("ID_982C97D873ED457CB740AA66736D5711",1)</f>
        <v>=DISPIMG("ID_982C97D873ED457CB740AA66736D5711",1)</v>
      </c>
      <c r="H15" s="21" t="str">
        <f>_xlfn.DISPIMG("ID_C1DCDC2CDE584BF0895178D77A887D7D",1)</f>
        <v>=DISPIMG("ID_C1DCDC2CDE584BF0895178D77A887D7D",1)</v>
      </c>
      <c r="I15" s="24"/>
      <c r="J15" s="31" t="s">
        <v>305</v>
      </c>
      <c r="K15" s="58" t="str">
        <f>_xlfn.DISPIMG("ID_24D991CAA2924AA48C3D49CE952050BC",1)</f>
        <v>=DISPIMG("ID_24D991CAA2924AA48C3D49CE952050BC",1)</v>
      </c>
      <c r="L15" s="59" t="s">
        <v>306</v>
      </c>
      <c r="M15" s="58" t="str">
        <f>_xlfn.DISPIMG("ID_8E92609EF82F4844A1E0827CD8F0A2F2",1)</f>
        <v>=DISPIMG("ID_8E92609EF82F4844A1E0827CD8F0A2F2",1)</v>
      </c>
      <c r="N15" s="60" t="s">
        <v>307</v>
      </c>
      <c r="O15" s="58"/>
      <c r="P15" s="61"/>
      <c r="Q15" s="47"/>
    </row>
    <row r="16" customFormat="1" ht="20" customHeight="1" spans="1:17">
      <c r="A16" s="17"/>
      <c r="B16" s="18"/>
      <c r="C16" s="28"/>
      <c r="D16" s="29"/>
      <c r="E16" s="21" t="s">
        <v>39</v>
      </c>
      <c r="F16" s="21"/>
      <c r="G16" s="375" t="s">
        <v>104</v>
      </c>
      <c r="H16" s="21" t="s">
        <v>191</v>
      </c>
      <c r="I16" s="30"/>
      <c r="J16" s="31"/>
      <c r="K16" s="63" t="s">
        <v>308</v>
      </c>
      <c r="L16" s="33"/>
      <c r="M16" s="63" t="s">
        <v>309</v>
      </c>
      <c r="N16" s="64"/>
      <c r="O16" s="63"/>
      <c r="P16" s="65"/>
      <c r="Q16" s="47"/>
    </row>
    <row r="17" customFormat="1" ht="20" customHeight="1" spans="1:17">
      <c r="A17" s="17"/>
      <c r="B17" s="18"/>
      <c r="C17" s="28"/>
      <c r="D17" s="29"/>
      <c r="E17" s="21" t="s">
        <v>147</v>
      </c>
      <c r="F17" s="21"/>
      <c r="G17" s="55" t="s">
        <v>406</v>
      </c>
      <c r="H17" s="21"/>
      <c r="I17" s="24"/>
      <c r="J17" s="31"/>
      <c r="K17" s="66"/>
      <c r="L17" s="33"/>
      <c r="M17" s="66"/>
      <c r="N17" s="64"/>
      <c r="O17" s="66"/>
      <c r="P17" s="65"/>
      <c r="Q17" s="47"/>
    </row>
    <row r="18" customFormat="1" ht="36" customHeight="1" spans="1:17">
      <c r="A18" s="17"/>
      <c r="B18" s="18"/>
      <c r="C18" s="67"/>
      <c r="D18" s="58"/>
      <c r="E18" s="21" t="s">
        <v>311</v>
      </c>
      <c r="F18" s="21" t="s">
        <v>387</v>
      </c>
      <c r="G18" s="62" t="s">
        <v>321</v>
      </c>
      <c r="H18" s="62" t="s">
        <v>314</v>
      </c>
      <c r="I18" s="24"/>
      <c r="J18" s="68"/>
      <c r="K18" s="69"/>
      <c r="L18" s="33"/>
      <c r="M18" s="69"/>
      <c r="N18" s="70"/>
      <c r="O18" s="69"/>
      <c r="P18" s="71"/>
      <c r="Q18" s="47"/>
    </row>
    <row r="19" s="2" customFormat="1" ht="9" customHeight="1" spans="1:17">
      <c r="A19" s="17"/>
      <c r="B19" s="18"/>
      <c r="C19" s="35"/>
      <c r="D19" s="36"/>
      <c r="E19" s="37"/>
      <c r="F19" s="37"/>
      <c r="G19" s="37"/>
      <c r="H19" s="38"/>
      <c r="I19" s="37"/>
      <c r="J19" s="39"/>
      <c r="K19" s="40"/>
      <c r="L19" s="41"/>
      <c r="M19" s="40"/>
      <c r="N19" s="41"/>
      <c r="O19" s="40"/>
      <c r="P19" s="42"/>
      <c r="Q19" s="47"/>
    </row>
    <row r="20" customFormat="1" ht="64" customHeight="1" spans="1:17">
      <c r="A20" s="17"/>
      <c r="B20" s="18"/>
      <c r="C20" s="19" t="s">
        <v>322</v>
      </c>
      <c r="D20" s="20" t="s">
        <v>302</v>
      </c>
      <c r="E20" s="21" t="s">
        <v>140</v>
      </c>
      <c r="F20" s="44" t="str">
        <f>_xlfn.DISPIMG("ID_F8108630DD3E4EBE88A3B42963404464",1)</f>
        <v>=DISPIMG("ID_F8108630DD3E4EBE88A3B42963404464",1)</v>
      </c>
      <c r="G20" s="21" t="str">
        <f>_xlfn.DISPIMG("ID_13A7C8EA19D443A2B514BBE651E2C680",1)</f>
        <v>=DISPIMG("ID_13A7C8EA19D443A2B514BBE651E2C680",1)</v>
      </c>
      <c r="H20" s="21" t="str">
        <f>_xlfn.DISPIMG("ID_790950F495FC4B9A855205E862245F89",1)</f>
        <v>=DISPIMG("ID_790950F495FC4B9A855205E862245F89",1)</v>
      </c>
      <c r="I20" s="21"/>
      <c r="J20" s="45"/>
      <c r="K20" s="46"/>
      <c r="L20" s="46"/>
      <c r="M20" s="46"/>
      <c r="N20" s="46"/>
      <c r="O20" s="46"/>
      <c r="P20" s="46"/>
      <c r="Q20" s="47"/>
    </row>
    <row r="21" customFormat="1" ht="20" customHeight="1" spans="1:17">
      <c r="A21" s="17"/>
      <c r="B21" s="18"/>
      <c r="C21" s="28"/>
      <c r="D21" s="29"/>
      <c r="E21" s="21" t="s">
        <v>39</v>
      </c>
      <c r="F21" s="21" t="s">
        <v>223</v>
      </c>
      <c r="G21" s="21" t="s">
        <v>223</v>
      </c>
      <c r="H21" s="21" t="s">
        <v>223</v>
      </c>
      <c r="I21" s="21"/>
      <c r="J21" s="49"/>
      <c r="K21" s="50"/>
      <c r="L21" s="50"/>
      <c r="M21" s="50"/>
      <c r="N21" s="50"/>
      <c r="O21" s="50"/>
      <c r="P21" s="51"/>
      <c r="Q21" s="47"/>
    </row>
    <row r="22" customFormat="1" ht="20" customHeight="1" spans="1:17">
      <c r="A22" s="17"/>
      <c r="B22" s="18"/>
      <c r="C22" s="28"/>
      <c r="D22" s="29"/>
      <c r="E22" s="21" t="s">
        <v>147</v>
      </c>
      <c r="F22" s="52" t="s">
        <v>407</v>
      </c>
      <c r="G22" s="53"/>
      <c r="H22" s="54"/>
      <c r="I22" s="21"/>
      <c r="J22" s="49"/>
      <c r="K22" s="50"/>
      <c r="L22" s="50"/>
      <c r="M22" s="50"/>
      <c r="N22" s="50"/>
      <c r="O22" s="50"/>
      <c r="P22" s="51"/>
      <c r="Q22" s="47"/>
    </row>
    <row r="23" customFormat="1" ht="64" customHeight="1" spans="1:17">
      <c r="A23" s="17"/>
      <c r="B23" s="18"/>
      <c r="C23" s="28"/>
      <c r="D23" s="20" t="s">
        <v>304</v>
      </c>
      <c r="E23" s="21" t="s">
        <v>140</v>
      </c>
      <c r="F23" s="24"/>
      <c r="G23" s="24"/>
      <c r="H23" s="24"/>
      <c r="I23" s="21" t="str">
        <f>_xlfn.DISPIMG("ID_CDD3FDB9965A41799CEB857875EFCEB5",1)</f>
        <v>=DISPIMG("ID_CDD3FDB9965A41799CEB857875EFCEB5",1)</v>
      </c>
      <c r="J23" s="25" t="s">
        <v>324</v>
      </c>
      <c r="K23" s="21" t="str">
        <f>_xlfn.DISPIMG("ID_24D991CAA2924AA48C3D49CE952050BC",1)</f>
        <v>=DISPIMG("ID_24D991CAA2924AA48C3D49CE952050BC",1)</v>
      </c>
      <c r="L23" s="33" t="s">
        <v>306</v>
      </c>
      <c r="M23" s="21" t="str">
        <f>_xlfn.DISPIMG("ID_8E92609EF82F4844A1E0827CD8F0A2F2",1)</f>
        <v>=DISPIMG("ID_8E92609EF82F4844A1E0827CD8F0A2F2",1)</v>
      </c>
      <c r="N23" s="73" t="s">
        <v>307</v>
      </c>
      <c r="O23" s="21"/>
      <c r="P23" s="74"/>
      <c r="Q23" s="47"/>
    </row>
    <row r="24" customFormat="1" ht="20" customHeight="1" spans="1:17">
      <c r="A24" s="17"/>
      <c r="B24" s="18"/>
      <c r="C24" s="28"/>
      <c r="D24" s="29"/>
      <c r="E24" s="21" t="s">
        <v>39</v>
      </c>
      <c r="F24" s="24"/>
      <c r="G24" s="24"/>
      <c r="H24" s="24"/>
      <c r="I24" s="62">
        <v>9825172565</v>
      </c>
      <c r="J24" s="31"/>
      <c r="K24" s="63" t="s">
        <v>308</v>
      </c>
      <c r="L24" s="33"/>
      <c r="M24" s="63" t="s">
        <v>309</v>
      </c>
      <c r="N24" s="64"/>
      <c r="O24" s="63"/>
      <c r="P24" s="65"/>
      <c r="Q24" s="47"/>
    </row>
    <row r="25" customFormat="1" ht="20" customHeight="1" spans="1:17">
      <c r="A25" s="17"/>
      <c r="B25" s="18"/>
      <c r="C25" s="28"/>
      <c r="D25" s="29"/>
      <c r="E25" s="21" t="s">
        <v>147</v>
      </c>
      <c r="F25" s="24"/>
      <c r="G25" s="24"/>
      <c r="H25" s="24"/>
      <c r="I25" s="55" t="s">
        <v>408</v>
      </c>
      <c r="J25" s="31"/>
      <c r="K25" s="66"/>
      <c r="L25" s="33"/>
      <c r="M25" s="66"/>
      <c r="N25" s="64"/>
      <c r="O25" s="66"/>
      <c r="P25" s="65"/>
      <c r="Q25" s="47"/>
    </row>
    <row r="26" customFormat="1" ht="36" customHeight="1" spans="1:17">
      <c r="A26" s="17"/>
      <c r="B26" s="18"/>
      <c r="C26" s="67"/>
      <c r="D26" s="58"/>
      <c r="E26" s="21" t="s">
        <v>311</v>
      </c>
      <c r="F26" s="24"/>
      <c r="G26" s="24"/>
      <c r="H26" s="24"/>
      <c r="I26" s="55" t="s">
        <v>315</v>
      </c>
      <c r="J26" s="68"/>
      <c r="K26" s="69"/>
      <c r="L26" s="33"/>
      <c r="M26" s="69"/>
      <c r="N26" s="70"/>
      <c r="O26" s="69"/>
      <c r="P26" s="71"/>
      <c r="Q26" s="47"/>
    </row>
    <row r="27" s="2" customFormat="1" ht="9" customHeight="1" spans="1:17">
      <c r="A27" s="17"/>
      <c r="B27" s="18"/>
      <c r="C27" s="35"/>
      <c r="D27" s="36"/>
      <c r="E27" s="37"/>
      <c r="F27" s="37"/>
      <c r="G27" s="37"/>
      <c r="H27" s="38"/>
      <c r="I27" s="37"/>
      <c r="J27" s="39"/>
      <c r="K27" s="40"/>
      <c r="L27" s="41"/>
      <c r="M27" s="40"/>
      <c r="N27" s="41"/>
      <c r="O27" s="40"/>
      <c r="P27" s="42"/>
      <c r="Q27" s="75"/>
    </row>
    <row r="28" customFormat="1" ht="64" customHeight="1" spans="1:17">
      <c r="A28" s="17"/>
      <c r="B28" s="18"/>
      <c r="C28" s="76" t="s">
        <v>326</v>
      </c>
      <c r="D28" s="77" t="s">
        <v>302</v>
      </c>
      <c r="E28" s="78" t="s">
        <v>140</v>
      </c>
      <c r="F28" s="79" t="str">
        <f>_xlfn.DISPIMG("ID_2945C316D7DF4A28BEE78A9A2E8721E7",1)</f>
        <v>=DISPIMG("ID_2945C316D7DF4A28BEE78A9A2E8721E7",1)</v>
      </c>
      <c r="G28" s="80"/>
      <c r="H28" s="81"/>
      <c r="I28" s="78"/>
      <c r="J28" s="82" t="s">
        <v>327</v>
      </c>
      <c r="K28" s="78" t="str">
        <f>_xlfn.DISPIMG("ID_7BDE424261F44BE1A02A5086A159B0EA",1)</f>
        <v>=DISPIMG("ID_7BDE424261F44BE1A02A5086A159B0EA",1)</v>
      </c>
      <c r="L28" s="83" t="s">
        <v>298</v>
      </c>
      <c r="M28" s="78" t="str">
        <f>_xlfn.DISPIMG("ID_B631EE74C24F484398A5C45A260A7A1B",1)</f>
        <v>=DISPIMG("ID_B631EE74C24F484398A5C45A260A7A1B",1)</v>
      </c>
      <c r="N28" s="84" t="s">
        <v>328</v>
      </c>
      <c r="O28" s="78"/>
      <c r="P28" s="84"/>
      <c r="Q28" s="85" t="s">
        <v>329</v>
      </c>
    </row>
    <row r="29" customFormat="1" ht="20" customHeight="1" spans="1:17">
      <c r="A29" s="17"/>
      <c r="B29" s="18"/>
      <c r="C29" s="86"/>
      <c r="D29" s="87"/>
      <c r="E29" s="78" t="s">
        <v>39</v>
      </c>
      <c r="F29" s="78" t="s">
        <v>143</v>
      </c>
      <c r="G29" s="78"/>
      <c r="H29" s="81"/>
      <c r="I29" s="88"/>
      <c r="J29" s="89"/>
      <c r="K29" s="90" t="s">
        <v>300</v>
      </c>
      <c r="L29" s="83"/>
      <c r="M29" s="77" t="s">
        <v>330</v>
      </c>
      <c r="N29" s="91"/>
      <c r="O29" s="77"/>
      <c r="P29" s="91"/>
      <c r="Q29" s="92"/>
    </row>
    <row r="30" customFormat="1" ht="20" customHeight="1" spans="1:17">
      <c r="A30" s="17"/>
      <c r="B30" s="18"/>
      <c r="C30" s="86"/>
      <c r="D30" s="87"/>
      <c r="E30" s="78" t="s">
        <v>147</v>
      </c>
      <c r="F30" s="78" t="s">
        <v>187</v>
      </c>
      <c r="G30" s="78"/>
      <c r="H30" s="78"/>
      <c r="I30" s="78"/>
      <c r="J30" s="89"/>
      <c r="K30" s="93"/>
      <c r="L30" s="83"/>
      <c r="M30" s="87"/>
      <c r="N30" s="91"/>
      <c r="O30" s="87"/>
      <c r="P30" s="91"/>
      <c r="Q30" s="92"/>
    </row>
    <row r="31" customFormat="1" ht="36" customHeight="1" spans="1:17">
      <c r="A31" s="17"/>
      <c r="B31" s="18"/>
      <c r="C31" s="94"/>
      <c r="D31" s="95"/>
      <c r="E31" s="78" t="s">
        <v>311</v>
      </c>
      <c r="F31" s="96"/>
      <c r="G31" s="78"/>
      <c r="H31" s="96"/>
      <c r="I31" s="78"/>
      <c r="J31" s="97"/>
      <c r="K31" s="98"/>
      <c r="L31" s="83"/>
      <c r="M31" s="95"/>
      <c r="N31" s="99"/>
      <c r="O31" s="95"/>
      <c r="P31" s="99"/>
      <c r="Q31" s="92"/>
    </row>
    <row r="32" s="2" customFormat="1" ht="9" customHeight="1" spans="1:17">
      <c r="A32" s="17"/>
      <c r="B32" s="100"/>
      <c r="C32" s="35"/>
      <c r="D32" s="36"/>
      <c r="E32" s="37"/>
      <c r="F32" s="37"/>
      <c r="G32" s="37"/>
      <c r="H32" s="38"/>
      <c r="I32" s="37"/>
      <c r="J32" s="39"/>
      <c r="K32" s="40"/>
      <c r="L32" s="41"/>
      <c r="M32" s="40"/>
      <c r="N32" s="41"/>
      <c r="O32" s="40"/>
      <c r="P32" s="41"/>
    </row>
    <row r="33" customFormat="1" ht="64" customHeight="1" spans="1:19">
      <c r="A33" s="17"/>
      <c r="B33" s="101" t="s">
        <v>332</v>
      </c>
      <c r="C33" s="102" t="s">
        <v>333</v>
      </c>
      <c r="D33" s="103" t="s">
        <v>302</v>
      </c>
      <c r="E33" s="104" t="s">
        <v>140</v>
      </c>
      <c r="F33" s="105" t="str">
        <f>_xlfn.DISPIMG("ID_2310E25DD5E041F2A2B0A0A5B8733527",1)</f>
        <v>=DISPIMG("ID_2310E25DD5E041F2A2B0A0A5B8733527",1)</v>
      </c>
      <c r="G33" s="106" t="str">
        <f>_xlfn.DISPIMG("ID_49E5CD0E8D034F89B902ADA79FADAE0B",1)</f>
        <v>=DISPIMG("ID_49E5CD0E8D034F89B902ADA79FADAE0B",1)</v>
      </c>
      <c r="H33" s="107" t="str">
        <f>_xlfn.DISPIMG("ID_74E30E14C4D2407FA5A3ECC7AD5849CB",1)</f>
        <v>=DISPIMG("ID_74E30E14C4D2407FA5A3ECC7AD5849CB",1)</v>
      </c>
      <c r="I33" s="104"/>
      <c r="J33" s="108"/>
      <c r="K33" s="104"/>
      <c r="L33" s="109"/>
      <c r="M33" s="104"/>
      <c r="N33" s="110"/>
      <c r="O33" s="104"/>
      <c r="P33" s="110"/>
      <c r="Q33" s="104"/>
      <c r="R33" s="109"/>
      <c r="S33" s="111" t="s">
        <v>402</v>
      </c>
    </row>
    <row r="34" customFormat="1" ht="20" customHeight="1" spans="1:19">
      <c r="A34" s="17"/>
      <c r="B34" s="101"/>
      <c r="C34" s="112"/>
      <c r="D34" s="101"/>
      <c r="E34" s="104" t="s">
        <v>39</v>
      </c>
      <c r="F34" s="113" t="s">
        <v>195</v>
      </c>
      <c r="G34" s="384" t="s">
        <v>105</v>
      </c>
      <c r="H34" s="104" t="s">
        <v>211</v>
      </c>
      <c r="I34" s="114"/>
      <c r="J34" s="115"/>
      <c r="K34" s="103"/>
      <c r="L34" s="109"/>
      <c r="M34" s="103"/>
      <c r="N34" s="116"/>
      <c r="O34" s="103"/>
      <c r="P34" s="116"/>
      <c r="Q34" s="103"/>
      <c r="R34" s="109"/>
      <c r="S34" s="111"/>
    </row>
    <row r="35" customFormat="1" ht="20" customHeight="1" spans="1:19">
      <c r="A35" s="17"/>
      <c r="B35" s="101"/>
      <c r="C35" s="112"/>
      <c r="D35" s="101"/>
      <c r="E35" s="104" t="s">
        <v>147</v>
      </c>
      <c r="F35" s="117" t="s">
        <v>209</v>
      </c>
      <c r="G35" s="113" t="s">
        <v>103</v>
      </c>
      <c r="H35" s="118" t="s">
        <v>222</v>
      </c>
      <c r="I35" s="104"/>
      <c r="J35" s="115"/>
      <c r="K35" s="101"/>
      <c r="L35" s="109"/>
      <c r="M35" s="101"/>
      <c r="N35" s="116"/>
      <c r="O35" s="101"/>
      <c r="P35" s="116"/>
      <c r="Q35" s="101"/>
      <c r="R35" s="109"/>
      <c r="S35" s="111"/>
    </row>
    <row r="36" customFormat="1" ht="64" customHeight="1" spans="1:19">
      <c r="A36" s="17"/>
      <c r="B36" s="101" t="s">
        <v>332</v>
      </c>
      <c r="C36" s="102" t="s">
        <v>333</v>
      </c>
      <c r="D36" s="103" t="s">
        <v>304</v>
      </c>
      <c r="E36" s="104" t="s">
        <v>140</v>
      </c>
      <c r="F36" s="105" t="str">
        <f>_xlfn.DISPIMG("ID_4381379F8D104E54B4077E47C15CB18C",1)</f>
        <v>=DISPIMG("ID_4381379F8D104E54B4077E47C15CB18C",1)</v>
      </c>
      <c r="G36" s="104"/>
      <c r="H36" s="104"/>
      <c r="I36" s="104"/>
      <c r="J36" s="108" t="s">
        <v>334</v>
      </c>
      <c r="K36" s="104" t="str">
        <f>_xlfn.DISPIMG("ID_529EDD5706834456B48BEC490D8416DE",1)</f>
        <v>=DISPIMG("ID_529EDD5706834456B48BEC490D8416DE",1)</v>
      </c>
      <c r="L36" s="109" t="s">
        <v>335</v>
      </c>
      <c r="M36" s="104" t="str">
        <f>_xlfn.DISPIMG("ID_CBB1AED5D78546DB88B571FA8E9D8991",1)</f>
        <v>=DISPIMG("ID_CBB1AED5D78546DB88B571FA8E9D8991",1)</v>
      </c>
      <c r="N36" s="110" t="s">
        <v>336</v>
      </c>
      <c r="O36" s="104" t="str">
        <f>_xlfn.DISPIMG("ID_9331AB350A1E4890AB0D91223975C7DA",1)</f>
        <v>=DISPIMG("ID_9331AB350A1E4890AB0D91223975C7DA",1)</v>
      </c>
      <c r="P36" s="119" t="s">
        <v>337</v>
      </c>
      <c r="Q36" s="104" t="str">
        <f>_xlfn.DISPIMG("ID_92E37CBC8CA14A6B8D3EE6D67C747850",1)</f>
        <v>=DISPIMG("ID_92E37CBC8CA14A6B8D3EE6D67C747850",1)</v>
      </c>
      <c r="R36" s="109" t="s">
        <v>338</v>
      </c>
      <c r="S36" s="111"/>
    </row>
    <row r="37" customFormat="1" ht="20" customHeight="1" spans="1:19">
      <c r="A37" s="17"/>
      <c r="B37" s="101"/>
      <c r="C37" s="112"/>
      <c r="D37" s="101"/>
      <c r="E37" s="104" t="s">
        <v>39</v>
      </c>
      <c r="F37" s="384" t="s">
        <v>339</v>
      </c>
      <c r="G37" s="104"/>
      <c r="H37" s="104"/>
      <c r="I37" s="114"/>
      <c r="J37" s="115"/>
      <c r="K37" s="103" t="s">
        <v>340</v>
      </c>
      <c r="L37" s="109"/>
      <c r="M37" s="103" t="s">
        <v>341</v>
      </c>
      <c r="N37" s="116"/>
      <c r="O37" s="103">
        <v>20</v>
      </c>
      <c r="P37" s="116"/>
      <c r="Q37" s="103" t="s">
        <v>342</v>
      </c>
      <c r="R37" s="109"/>
      <c r="S37" s="111"/>
    </row>
    <row r="38" customFormat="1" ht="20" customHeight="1" spans="1:19">
      <c r="A38" s="17"/>
      <c r="B38" s="101"/>
      <c r="C38" s="112"/>
      <c r="D38" s="101"/>
      <c r="E38" s="104" t="s">
        <v>147</v>
      </c>
      <c r="F38" s="113" t="s">
        <v>409</v>
      </c>
      <c r="G38" s="104"/>
      <c r="H38" s="104"/>
      <c r="I38" s="104"/>
      <c r="J38" s="115"/>
      <c r="K38" s="101"/>
      <c r="L38" s="109"/>
      <c r="M38" s="101"/>
      <c r="N38" s="116"/>
      <c r="O38" s="101"/>
      <c r="P38" s="116"/>
      <c r="Q38" s="101"/>
      <c r="R38" s="109"/>
      <c r="S38" s="111"/>
    </row>
    <row r="39" customFormat="1" ht="36" customHeight="1" spans="1:19">
      <c r="A39" s="17"/>
      <c r="B39" s="101"/>
      <c r="C39" s="120"/>
      <c r="D39" s="121"/>
      <c r="E39" s="104" t="s">
        <v>311</v>
      </c>
      <c r="F39" s="122" t="s">
        <v>331</v>
      </c>
      <c r="G39" s="104"/>
      <c r="H39" s="113"/>
      <c r="I39" s="104"/>
      <c r="J39" s="123"/>
      <c r="K39" s="121"/>
      <c r="L39" s="109"/>
      <c r="M39" s="121"/>
      <c r="N39" s="124"/>
      <c r="O39" s="121"/>
      <c r="P39" s="124"/>
      <c r="Q39" s="121"/>
      <c r="R39" s="109"/>
      <c r="S39" s="111"/>
    </row>
    <row r="40" s="2" customFormat="1" ht="9" customHeight="1" spans="1:19">
      <c r="A40" s="17"/>
      <c r="B40" s="101"/>
      <c r="C40" s="35"/>
      <c r="D40" s="36"/>
      <c r="E40" s="37"/>
      <c r="F40" s="37"/>
      <c r="G40" s="37"/>
      <c r="H40" s="38"/>
      <c r="I40" s="37"/>
      <c r="J40" s="39"/>
      <c r="K40" s="40"/>
      <c r="L40" s="41"/>
      <c r="M40" s="40"/>
      <c r="N40" s="125"/>
      <c r="O40" s="40"/>
      <c r="P40" s="125"/>
    </row>
    <row r="41" customFormat="1" ht="64" customHeight="1" spans="1:19">
      <c r="A41" s="17"/>
      <c r="B41" s="101"/>
      <c r="C41" s="19" t="s">
        <v>344</v>
      </c>
      <c r="D41" s="20" t="s">
        <v>302</v>
      </c>
      <c r="E41" s="21" t="s">
        <v>140</v>
      </c>
      <c r="F41" s="126" t="str">
        <f>_xlfn.DISPIMG("ID_58DC546FE8E540C98D109C7710757818",1)</f>
        <v>=DISPIMG("ID_58DC546FE8E540C98D109C7710757818",1)</v>
      </c>
      <c r="G41" s="44"/>
      <c r="H41" s="2"/>
      <c r="I41" s="21"/>
      <c r="J41" s="127"/>
      <c r="K41" s="21"/>
      <c r="L41" s="128"/>
      <c r="M41" s="21"/>
      <c r="N41" s="129"/>
      <c r="O41" s="21"/>
      <c r="P41" s="129"/>
    </row>
    <row r="42" customFormat="1" ht="20" customHeight="1" spans="1:19">
      <c r="A42" s="17"/>
      <c r="B42" s="101"/>
      <c r="C42" s="28"/>
      <c r="D42" s="29"/>
      <c r="E42" s="21" t="s">
        <v>39</v>
      </c>
      <c r="F42" s="21" t="s">
        <v>194</v>
      </c>
      <c r="G42" s="21"/>
      <c r="H42" s="21"/>
      <c r="I42" s="48"/>
      <c r="J42" s="130"/>
      <c r="K42" s="20"/>
      <c r="L42" s="128"/>
      <c r="M42" s="20"/>
      <c r="N42" s="131"/>
      <c r="O42" s="20"/>
      <c r="P42" s="131"/>
    </row>
    <row r="43" customFormat="1" ht="20" customHeight="1" spans="1:19">
      <c r="A43" s="17"/>
      <c r="B43" s="101"/>
      <c r="C43" s="28"/>
      <c r="D43" s="29"/>
      <c r="E43" s="21" t="s">
        <v>147</v>
      </c>
      <c r="F43" s="21" t="s">
        <v>236</v>
      </c>
      <c r="G43" s="21"/>
      <c r="H43" s="21"/>
      <c r="I43" s="21"/>
      <c r="J43" s="130"/>
      <c r="K43" s="29"/>
      <c r="L43" s="128"/>
      <c r="M43" s="29"/>
      <c r="N43" s="131"/>
      <c r="O43" s="29"/>
      <c r="P43" s="131"/>
    </row>
    <row r="44" customFormat="1" ht="36" customHeight="1" spans="1:19">
      <c r="A44" s="17"/>
      <c r="B44" s="101"/>
      <c r="C44" s="67"/>
      <c r="D44" s="58"/>
      <c r="E44" s="21" t="s">
        <v>311</v>
      </c>
      <c r="F44" s="55"/>
      <c r="G44" s="21"/>
      <c r="H44" s="55"/>
      <c r="I44" s="21"/>
      <c r="J44" s="132"/>
      <c r="K44" s="58"/>
      <c r="L44" s="128"/>
      <c r="M44" s="58"/>
      <c r="N44" s="133"/>
      <c r="O44" s="58"/>
      <c r="P44" s="133"/>
    </row>
    <row r="45" s="2" customFormat="1" ht="9" customHeight="1" spans="1:19">
      <c r="A45" s="17"/>
      <c r="B45" s="134"/>
      <c r="C45" s="35"/>
      <c r="D45" s="36"/>
      <c r="E45" s="37"/>
      <c r="F45" s="37"/>
      <c r="G45" s="37"/>
      <c r="H45" s="38"/>
      <c r="I45" s="37"/>
      <c r="J45" s="39"/>
      <c r="K45" s="40"/>
      <c r="L45" s="41"/>
      <c r="M45" s="40"/>
      <c r="N45" s="125"/>
      <c r="O45" s="40"/>
      <c r="P45" s="125"/>
    </row>
    <row r="46" customFormat="1" ht="64" customHeight="1" spans="1:19">
      <c r="A46" s="17"/>
      <c r="B46" s="135" t="s">
        <v>347</v>
      </c>
      <c r="C46" s="19" t="s">
        <v>348</v>
      </c>
      <c r="D46" s="20" t="s">
        <v>302</v>
      </c>
      <c r="E46" s="21" t="s">
        <v>140</v>
      </c>
      <c r="F46" s="44" t="str">
        <f>_xlfn.DISPIMG("ID_836E779EEB1D49509E3C8477E1A54F89",1)</f>
        <v>=DISPIMG("ID_836E779EEB1D49509E3C8477E1A54F89",1)</v>
      </c>
      <c r="G46" s="44" t="str">
        <f>_xlfn.DISPIMG("ID_0B9FBC989D76416AAD17E32B6FB0C14B",1)</f>
        <v>=DISPIMG("ID_0B9FBC989D76416AAD17E32B6FB0C14B",1)</v>
      </c>
      <c r="H46" s="23"/>
      <c r="I46" s="24"/>
      <c r="J46" s="136" t="s">
        <v>349</v>
      </c>
      <c r="K46" s="21"/>
      <c r="L46" s="33"/>
      <c r="M46" s="21"/>
      <c r="N46" s="73"/>
      <c r="O46" s="21"/>
      <c r="P46" s="73"/>
    </row>
    <row r="47" customFormat="1" ht="20" customHeight="1" spans="1:19">
      <c r="A47" s="17"/>
      <c r="B47" s="135"/>
      <c r="C47" s="28"/>
      <c r="D47" s="29"/>
      <c r="E47" s="21" t="s">
        <v>39</v>
      </c>
      <c r="F47" s="375" t="s">
        <v>170</v>
      </c>
      <c r="G47" s="375" t="s">
        <v>224</v>
      </c>
      <c r="H47" s="24"/>
      <c r="I47" s="30"/>
      <c r="J47" s="137"/>
      <c r="K47" s="63"/>
      <c r="L47" s="33"/>
      <c r="M47" s="63"/>
      <c r="N47" s="64"/>
      <c r="O47" s="63"/>
      <c r="P47" s="64"/>
    </row>
    <row r="48" customFormat="1" ht="20" customHeight="1" spans="1:19">
      <c r="A48" s="17"/>
      <c r="B48" s="135"/>
      <c r="C48" s="28"/>
      <c r="D48" s="29"/>
      <c r="E48" s="21" t="s">
        <v>147</v>
      </c>
      <c r="F48" s="55">
        <v>0</v>
      </c>
      <c r="G48" s="55" t="s">
        <v>246</v>
      </c>
      <c r="H48" s="24"/>
      <c r="I48" s="24"/>
      <c r="J48" s="137"/>
      <c r="K48" s="66"/>
      <c r="L48" s="33"/>
      <c r="M48" s="66"/>
      <c r="N48" s="64"/>
      <c r="O48" s="66"/>
      <c r="P48" s="64"/>
    </row>
    <row r="49" customFormat="1" ht="36" customHeight="1" spans="1:16">
      <c r="A49" s="17"/>
      <c r="B49" s="135"/>
      <c r="C49" s="67"/>
      <c r="D49" s="58"/>
      <c r="E49" s="21" t="s">
        <v>311</v>
      </c>
      <c r="F49" s="138" t="s">
        <v>331</v>
      </c>
      <c r="G49" s="62" t="s">
        <v>314</v>
      </c>
      <c r="H49" s="139"/>
      <c r="I49" s="24"/>
      <c r="J49" s="140"/>
      <c r="K49" s="69"/>
      <c r="L49" s="33"/>
      <c r="M49" s="69"/>
      <c r="N49" s="70"/>
      <c r="O49" s="69"/>
      <c r="P49" s="70"/>
    </row>
    <row r="50" s="2" customFormat="1" ht="9" customHeight="1" spans="1:16">
      <c r="A50" s="17"/>
      <c r="B50" s="100"/>
      <c r="C50" s="35"/>
      <c r="D50" s="36"/>
      <c r="E50" s="37"/>
      <c r="F50" s="37"/>
      <c r="G50" s="37"/>
      <c r="H50" s="38"/>
      <c r="I50" s="37"/>
      <c r="J50" s="39"/>
      <c r="K50" s="40"/>
      <c r="L50" s="41"/>
      <c r="M50" s="40"/>
      <c r="N50" s="41"/>
      <c r="O50" s="40"/>
      <c r="P50" s="41"/>
    </row>
    <row r="51" customFormat="1" ht="64" customHeight="1" spans="1:16">
      <c r="A51" s="17"/>
      <c r="B51" s="135" t="s">
        <v>350</v>
      </c>
      <c r="C51" s="19" t="s">
        <v>351</v>
      </c>
      <c r="D51" s="20" t="s">
        <v>302</v>
      </c>
      <c r="E51" s="21" t="s">
        <v>140</v>
      </c>
      <c r="F51" s="44" t="str">
        <f>_xlfn.DISPIMG("ID_0A6F9B7221614643B84961AC18EAD8C6",1)</f>
        <v>=DISPIMG("ID_0A6F9B7221614643B84961AC18EAD8C6",1)</v>
      </c>
      <c r="G51" s="141" t="str">
        <f>_xlfn.DISPIMG("ID_D705C1D7EAE44C4BA011D0A425FD2C5B",1)</f>
        <v>=DISPIMG("ID_D705C1D7EAE44C4BA011D0A425FD2C5B",1)</v>
      </c>
      <c r="H51" t="str">
        <f>_xlfn.DISPIMG("ID_301DAB72AEE6407BA0A827AE1BB9B5A2",1)</f>
        <v>=DISPIMG("ID_301DAB72AEE6407BA0A827AE1BB9B5A2",1)</v>
      </c>
      <c r="I51" s="21"/>
      <c r="J51" s="25"/>
      <c r="K51" s="21"/>
      <c r="L51" s="33"/>
      <c r="M51" s="21"/>
      <c r="N51" s="73"/>
      <c r="O51" s="21"/>
      <c r="P51" s="73"/>
    </row>
    <row r="52" customFormat="1" ht="20" customHeight="1" spans="1:16">
      <c r="A52" s="17"/>
      <c r="B52" s="135"/>
      <c r="C52" s="28"/>
      <c r="D52" s="29"/>
      <c r="E52" s="21" t="s">
        <v>39</v>
      </c>
      <c r="F52" s="375" t="s">
        <v>76</v>
      </c>
      <c r="G52" s="375" t="s">
        <v>76</v>
      </c>
      <c r="H52" s="375" t="s">
        <v>76</v>
      </c>
      <c r="I52" s="48"/>
      <c r="J52" s="31"/>
      <c r="K52" s="63"/>
      <c r="L52" s="33"/>
      <c r="M52" s="63"/>
      <c r="N52" s="64"/>
      <c r="O52" s="63"/>
      <c r="P52" s="64"/>
    </row>
    <row r="53" customFormat="1" ht="20" customHeight="1" spans="1:16">
      <c r="A53" s="17"/>
      <c r="B53" s="135"/>
      <c r="C53" s="28"/>
      <c r="D53" s="29"/>
      <c r="E53" s="21" t="s">
        <v>147</v>
      </c>
      <c r="F53" s="52" t="s">
        <v>82</v>
      </c>
      <c r="G53" s="53"/>
      <c r="H53" s="54"/>
      <c r="I53" s="21"/>
      <c r="J53" s="31"/>
      <c r="K53" s="66"/>
      <c r="L53" s="33"/>
      <c r="M53" s="66"/>
      <c r="N53" s="64"/>
      <c r="O53" s="66"/>
      <c r="P53" s="64"/>
    </row>
    <row r="54" customFormat="1" ht="64" customHeight="1" spans="1:16">
      <c r="A54" s="17"/>
      <c r="B54" s="135"/>
      <c r="C54" s="28"/>
      <c r="D54" s="20" t="s">
        <v>304</v>
      </c>
      <c r="E54" s="21" t="s">
        <v>140</v>
      </c>
      <c r="F54" s="22"/>
      <c r="G54" s="142" t="str">
        <f>_xlfn.DISPIMG("ID_4CAD4088BA22458384FDF986479C84AD",1)</f>
        <v>=DISPIMG("ID_4CAD4088BA22458384FDF986479C84AD",1)</v>
      </c>
      <c r="H54" t="str">
        <f>_xlfn.DISPIMG("ID_7E93B99009644F769BB0818F98A3702F",1)</f>
        <v>=DISPIMG("ID_7E93B99009644F769BB0818F98A3702F",1)</v>
      </c>
      <c r="I54" s="21"/>
      <c r="J54" s="25"/>
      <c r="K54" s="21"/>
      <c r="L54" s="33"/>
      <c r="M54" s="21"/>
      <c r="N54" s="73"/>
      <c r="O54" s="21"/>
      <c r="P54" s="73"/>
    </row>
    <row r="55" customFormat="1" ht="20" customHeight="1" spans="1:16">
      <c r="A55" s="17"/>
      <c r="B55" s="135"/>
      <c r="C55" s="28"/>
      <c r="D55" s="29"/>
      <c r="E55" s="21" t="s">
        <v>39</v>
      </c>
      <c r="F55" s="24"/>
      <c r="G55" s="375" t="s">
        <v>353</v>
      </c>
      <c r="H55" s="21" t="s">
        <v>237</v>
      </c>
      <c r="I55" s="48"/>
      <c r="J55" s="31"/>
      <c r="K55" s="63"/>
      <c r="L55" s="33"/>
      <c r="M55" s="63"/>
      <c r="N55" s="64"/>
      <c r="O55" s="63"/>
      <c r="P55" s="64"/>
    </row>
    <row r="56" customFormat="1" ht="20" customHeight="1" spans="1:16">
      <c r="A56" s="17"/>
      <c r="B56" s="135"/>
      <c r="C56" s="28"/>
      <c r="D56" s="29"/>
      <c r="E56" s="21" t="s">
        <v>147</v>
      </c>
      <c r="F56" s="24"/>
      <c r="G56" s="143" t="s">
        <v>410</v>
      </c>
      <c r="H56" s="21"/>
      <c r="I56" s="21"/>
      <c r="J56" s="31"/>
      <c r="K56" s="66"/>
      <c r="L56" s="33"/>
      <c r="M56" s="66"/>
      <c r="N56" s="64"/>
      <c r="O56" s="66"/>
      <c r="P56" s="64"/>
    </row>
    <row r="57" customFormat="1" ht="36" customHeight="1" spans="1:16">
      <c r="A57" s="17"/>
      <c r="B57" s="135"/>
      <c r="C57" s="28"/>
      <c r="D57" s="58"/>
      <c r="E57" s="21" t="s">
        <v>311</v>
      </c>
      <c r="F57" s="139"/>
      <c r="G57" s="55" t="s">
        <v>355</v>
      </c>
      <c r="H57" s="62" t="s">
        <v>314</v>
      </c>
      <c r="I57" s="21"/>
      <c r="J57" s="68"/>
      <c r="K57" s="69"/>
      <c r="L57" s="33"/>
      <c r="M57" s="69"/>
      <c r="N57" s="70"/>
      <c r="O57" s="69"/>
      <c r="P57" s="70"/>
    </row>
    <row r="58" customFormat="1" ht="64" customHeight="1" spans="1:16">
      <c r="A58" s="17"/>
      <c r="B58" s="135"/>
      <c r="C58" s="28"/>
      <c r="D58" s="20" t="s">
        <v>316</v>
      </c>
      <c r="E58" s="21" t="s">
        <v>140</v>
      </c>
      <c r="F58" s="22"/>
      <c r="G58" s="144" t="str">
        <f>_xlfn.DISPIMG("ID_57BA7E295B624CC1B9196CDE6DF177B8",1)</f>
        <v>=DISPIMG("ID_57BA7E295B624CC1B9196CDE6DF177B8",1)</v>
      </c>
      <c r="H58" s="23"/>
      <c r="I58" s="21"/>
      <c r="J58" s="145" t="s">
        <v>356</v>
      </c>
      <c r="K58" s="21"/>
      <c r="L58" s="33"/>
      <c r="M58" s="21"/>
      <c r="N58" s="73"/>
      <c r="O58" s="21"/>
      <c r="P58" s="73"/>
    </row>
    <row r="59" customFormat="1" ht="20" customHeight="1" spans="1:16">
      <c r="A59" s="17"/>
      <c r="B59" s="135"/>
      <c r="C59" s="28"/>
      <c r="D59" s="29"/>
      <c r="E59" s="21" t="s">
        <v>39</v>
      </c>
      <c r="F59" s="24"/>
      <c r="G59" s="21"/>
      <c r="H59" s="24"/>
      <c r="I59" s="48"/>
      <c r="J59" s="146"/>
      <c r="K59" s="63"/>
      <c r="L59" s="33"/>
      <c r="M59" s="63"/>
      <c r="N59" s="64"/>
      <c r="O59" s="63"/>
      <c r="P59" s="64"/>
    </row>
    <row r="60" customFormat="1" ht="20" customHeight="1" spans="1:16">
      <c r="A60" s="17"/>
      <c r="B60" s="135"/>
      <c r="C60" s="28"/>
      <c r="D60" s="29"/>
      <c r="E60" s="21" t="s">
        <v>147</v>
      </c>
      <c r="F60" s="24"/>
      <c r="G60" s="21"/>
      <c r="H60" s="24"/>
      <c r="I60" s="21"/>
      <c r="J60" s="146"/>
      <c r="K60" s="66"/>
      <c r="L60" s="33"/>
      <c r="M60" s="66"/>
      <c r="N60" s="64"/>
      <c r="O60" s="66"/>
      <c r="P60" s="64"/>
    </row>
    <row r="61" customFormat="1" ht="36" customHeight="1" spans="1:16">
      <c r="A61" s="17"/>
      <c r="B61" s="135"/>
      <c r="C61" s="67"/>
      <c r="D61" s="58"/>
      <c r="E61" s="21" t="s">
        <v>311</v>
      </c>
      <c r="F61" s="139"/>
      <c r="G61" s="147" t="s">
        <v>405</v>
      </c>
      <c r="H61" s="139"/>
      <c r="I61" s="21"/>
      <c r="J61" s="148"/>
      <c r="K61" s="69"/>
      <c r="L61" s="33"/>
      <c r="M61" s="69"/>
      <c r="N61" s="70"/>
      <c r="O61" s="69"/>
      <c r="P61" s="70"/>
    </row>
    <row r="62" s="2" customFormat="1" ht="9" customHeight="1" spans="1:16">
      <c r="A62" s="17"/>
      <c r="B62" s="135"/>
      <c r="C62" s="35"/>
      <c r="D62" s="36"/>
      <c r="E62" s="37"/>
      <c r="F62" s="37"/>
      <c r="G62" s="37"/>
      <c r="H62" s="38"/>
      <c r="I62" s="37"/>
      <c r="J62" s="39"/>
      <c r="K62" s="40"/>
      <c r="L62" s="41"/>
      <c r="M62" s="40"/>
      <c r="N62" s="41"/>
      <c r="O62" s="40"/>
      <c r="P62" s="41"/>
    </row>
    <row r="63" customFormat="1" ht="64" customHeight="1" spans="1:16">
      <c r="A63" s="17"/>
      <c r="B63" s="135"/>
      <c r="C63" s="19" t="s">
        <v>358</v>
      </c>
      <c r="D63" s="20" t="s">
        <v>302</v>
      </c>
      <c r="E63" s="21" t="s">
        <v>140</v>
      </c>
      <c r="F63" s="44" t="str">
        <f>_xlfn.DISPIMG("ID_7E207847075F444783F52E2A685A43BD",1)</f>
        <v>=DISPIMG("ID_7E207847075F444783F52E2A685A43BD",1)</v>
      </c>
      <c r="G63" s="44" t="str">
        <f>_xlfn.DISPIMG("ID_7E207847075F444783F52E2A685A43BD",1)</f>
        <v>=DISPIMG("ID_7E207847075F444783F52E2A685A43BD",1)</v>
      </c>
      <c r="I63" s="21"/>
      <c r="J63" s="25"/>
      <c r="K63" s="21"/>
      <c r="L63" s="33"/>
      <c r="M63" s="21"/>
      <c r="N63" s="73"/>
      <c r="O63" s="21"/>
      <c r="P63" s="73"/>
    </row>
    <row r="64" customFormat="1" ht="20" customHeight="1" spans="1:16">
      <c r="A64" s="17"/>
      <c r="B64" s="135"/>
      <c r="C64" s="28"/>
      <c r="D64" s="29"/>
      <c r="E64" s="21" t="s">
        <v>39</v>
      </c>
      <c r="F64" s="375" t="s">
        <v>249</v>
      </c>
      <c r="G64" s="375" t="s">
        <v>249</v>
      </c>
      <c r="H64" s="21"/>
      <c r="I64" s="48"/>
      <c r="J64" s="31"/>
      <c r="K64" s="63"/>
      <c r="L64" s="33"/>
      <c r="M64" s="63"/>
      <c r="N64" s="64"/>
      <c r="O64" s="63"/>
      <c r="P64" s="64"/>
    </row>
    <row r="65" customFormat="1" ht="20" customHeight="1" spans="1:16">
      <c r="A65" s="17"/>
      <c r="B65" s="135"/>
      <c r="C65" s="28"/>
      <c r="D65" s="29"/>
      <c r="E65" s="21" t="s">
        <v>147</v>
      </c>
      <c r="F65" s="52" t="s">
        <v>411</v>
      </c>
      <c r="G65" s="54"/>
      <c r="H65" s="21"/>
      <c r="I65" s="21"/>
      <c r="J65" s="31"/>
      <c r="K65" s="66"/>
      <c r="L65" s="33"/>
      <c r="M65" s="66"/>
      <c r="N65" s="64"/>
      <c r="O65" s="66"/>
      <c r="P65" s="64"/>
    </row>
    <row r="66" customFormat="1" ht="64" customHeight="1" spans="1:16">
      <c r="A66" s="17"/>
      <c r="B66" s="135"/>
      <c r="C66" s="28"/>
      <c r="D66" s="20" t="s">
        <v>304</v>
      </c>
      <c r="E66" s="21" t="s">
        <v>140</v>
      </c>
      <c r="F66" s="149" t="str">
        <f>_xlfn.DISPIMG("ID_1B54D3B83AD54C18A08FEA64F2B37375",1)</f>
        <v>=DISPIMG("ID_1B54D3B83AD54C18A08FEA64F2B37375",1)</v>
      </c>
      <c r="G66" s="141"/>
      <c r="H66" s="141"/>
      <c r="I66" s="21"/>
      <c r="J66" s="25"/>
      <c r="K66" s="21"/>
      <c r="L66" s="33"/>
      <c r="M66" s="21"/>
      <c r="N66" s="73"/>
      <c r="O66" s="21"/>
      <c r="P66" s="73"/>
    </row>
    <row r="67" customFormat="1" ht="20" customHeight="1" spans="1:16">
      <c r="A67" s="17"/>
      <c r="B67" s="135"/>
      <c r="C67" s="28"/>
      <c r="D67" s="29"/>
      <c r="E67" s="21" t="s">
        <v>39</v>
      </c>
      <c r="F67" s="383" t="s">
        <v>264</v>
      </c>
      <c r="G67" s="141"/>
      <c r="H67" s="141"/>
      <c r="I67" s="48"/>
      <c r="J67" s="31"/>
      <c r="K67" s="63"/>
      <c r="L67" s="33"/>
      <c r="M67" s="63"/>
      <c r="N67" s="64"/>
      <c r="O67" s="63"/>
      <c r="P67" s="64"/>
    </row>
    <row r="68" customFormat="1" ht="20" customHeight="1" spans="1:16">
      <c r="A68" s="17"/>
      <c r="B68" s="135"/>
      <c r="C68" s="28"/>
      <c r="D68" s="29"/>
      <c r="E68" s="21" t="s">
        <v>147</v>
      </c>
      <c r="F68" s="52"/>
      <c r="G68" s="141"/>
      <c r="H68" s="141"/>
      <c r="I68" s="21"/>
      <c r="J68" s="31"/>
      <c r="K68" s="66"/>
      <c r="L68" s="33"/>
      <c r="M68" s="66"/>
      <c r="N68" s="64"/>
      <c r="O68" s="66"/>
      <c r="P68" s="64"/>
    </row>
    <row r="69" customFormat="1" ht="36" customHeight="1" spans="1:16">
      <c r="A69" s="17"/>
      <c r="B69" s="135"/>
      <c r="C69" s="67"/>
      <c r="D69" s="58"/>
      <c r="E69" s="21" t="s">
        <v>311</v>
      </c>
      <c r="F69" s="62" t="s">
        <v>394</v>
      </c>
      <c r="G69" s="55" t="s">
        <v>366</v>
      </c>
      <c r="H69" s="55" t="s">
        <v>366</v>
      </c>
      <c r="I69" s="21"/>
      <c r="J69" s="68"/>
      <c r="K69" s="69"/>
      <c r="L69" s="33"/>
      <c r="M69" s="69"/>
      <c r="N69" s="70"/>
      <c r="O69" s="69"/>
      <c r="P69" s="70"/>
    </row>
    <row r="70" s="2" customFormat="1" ht="9" customHeight="1" spans="1:16">
      <c r="A70" s="17"/>
      <c r="B70" s="135"/>
      <c r="C70" s="35"/>
      <c r="D70" s="36"/>
      <c r="E70" s="37"/>
      <c r="F70" s="37"/>
      <c r="G70" s="150"/>
      <c r="H70" s="38"/>
      <c r="I70" s="150"/>
      <c r="J70" s="39"/>
      <c r="K70" s="40"/>
      <c r="L70" s="41"/>
      <c r="M70" s="40"/>
      <c r="N70" s="41"/>
      <c r="O70" s="40"/>
      <c r="P70" s="41"/>
    </row>
    <row r="71" customFormat="1" ht="64" customHeight="1" spans="1:16">
      <c r="A71" s="17"/>
      <c r="B71" s="135"/>
      <c r="C71" s="19" t="s">
        <v>367</v>
      </c>
      <c r="D71" s="20"/>
      <c r="E71" s="21" t="s">
        <v>140</v>
      </c>
      <c r="F71" s="44"/>
      <c r="G71" s="44" t="str">
        <f>_xlfn.DISPIMG("ID_966C8B7F8D9E4D3FB424B3A6B283596B",1)</f>
        <v>=DISPIMG("ID_966C8B7F8D9E4D3FB424B3A6B283596B",1)</v>
      </c>
      <c r="H71" t="str">
        <f>_xlfn.DISPIMG("ID_507A729FDBCF4CBBA9A82F25DDABEB11",1)</f>
        <v>=DISPIMG("ID_507A729FDBCF4CBBA9A82F25DDABEB11",1)</v>
      </c>
      <c r="I71" s="21"/>
      <c r="J71" s="25"/>
      <c r="K71" s="21"/>
      <c r="L71" s="33"/>
      <c r="M71" s="21"/>
      <c r="N71" s="73"/>
      <c r="O71" s="21"/>
      <c r="P71" s="73"/>
    </row>
    <row r="72" customFormat="1" ht="20" customHeight="1" spans="1:16">
      <c r="A72" s="17"/>
      <c r="B72" s="135"/>
      <c r="C72" s="28"/>
      <c r="D72" s="29"/>
      <c r="E72" s="21" t="s">
        <v>39</v>
      </c>
      <c r="F72" s="21"/>
      <c r="G72" s="375" t="s">
        <v>97</v>
      </c>
      <c r="H72" s="375" t="s">
        <v>255</v>
      </c>
      <c r="I72" s="48"/>
      <c r="J72" s="31"/>
      <c r="K72" s="63"/>
      <c r="L72" s="33"/>
      <c r="M72" s="63"/>
      <c r="N72" s="64"/>
      <c r="O72" s="63"/>
      <c r="P72" s="64"/>
    </row>
    <row r="73" customFormat="1" ht="20" customHeight="1" spans="1:16">
      <c r="A73" s="17"/>
      <c r="B73" s="135"/>
      <c r="C73" s="28"/>
      <c r="D73" s="29"/>
      <c r="E73" s="21" t="s">
        <v>147</v>
      </c>
      <c r="F73" s="21"/>
      <c r="G73" s="143" t="s">
        <v>412</v>
      </c>
      <c r="H73" s="21"/>
      <c r="I73" s="21"/>
      <c r="J73" s="31"/>
      <c r="K73" s="66"/>
      <c r="L73" s="33"/>
      <c r="M73" s="66"/>
      <c r="N73" s="64"/>
      <c r="O73" s="66"/>
      <c r="P73" s="64"/>
    </row>
    <row r="74" customFormat="1" ht="36" customHeight="1" spans="1:16">
      <c r="A74" s="17"/>
      <c r="B74" s="135"/>
      <c r="C74" s="67"/>
      <c r="D74" s="58"/>
      <c r="E74" s="21" t="s">
        <v>311</v>
      </c>
      <c r="F74" s="55" t="s">
        <v>368</v>
      </c>
      <c r="G74" s="62" t="s">
        <v>369</v>
      </c>
      <c r="H74" s="62" t="s">
        <v>314</v>
      </c>
      <c r="I74" s="21"/>
      <c r="J74" s="68"/>
      <c r="K74" s="69"/>
      <c r="L74" s="33"/>
      <c r="M74" s="69"/>
      <c r="N74" s="70"/>
      <c r="O74" s="69"/>
      <c r="P74" s="70"/>
    </row>
    <row r="75" customFormat="1" ht="64" customHeight="1" spans="1:16">
      <c r="A75" s="151"/>
      <c r="B75" s="152"/>
      <c r="C75" s="19"/>
      <c r="D75" s="20"/>
      <c r="E75" s="21" t="s">
        <v>140</v>
      </c>
      <c r="F75" s="44"/>
      <c r="G75" s="44"/>
      <c r="I75" s="21"/>
      <c r="J75" s="25"/>
      <c r="K75" s="21"/>
      <c r="L75" s="33"/>
      <c r="M75" s="21"/>
      <c r="N75" s="73"/>
      <c r="O75" s="21"/>
      <c r="P75" s="73"/>
    </row>
    <row r="76" customFormat="1" ht="20" customHeight="1" spans="1:16">
      <c r="A76" s="151"/>
      <c r="B76" s="152"/>
      <c r="C76" s="28"/>
      <c r="D76" s="29"/>
      <c r="E76" s="21" t="s">
        <v>39</v>
      </c>
      <c r="F76" s="21"/>
      <c r="G76" s="21"/>
      <c r="H76" s="21"/>
      <c r="I76" s="48"/>
      <c r="J76" s="31"/>
      <c r="K76" s="63"/>
      <c r="L76" s="33"/>
      <c r="M76" s="63"/>
      <c r="N76" s="64"/>
      <c r="O76" s="63"/>
      <c r="P76" s="64"/>
    </row>
    <row r="77" customFormat="1" ht="20" customHeight="1" spans="1:16">
      <c r="A77" s="151"/>
      <c r="B77" s="152"/>
      <c r="C77" s="28"/>
      <c r="D77" s="29"/>
      <c r="E77" s="21" t="s">
        <v>147</v>
      </c>
      <c r="F77" s="21"/>
      <c r="G77" s="21"/>
      <c r="H77" s="21"/>
      <c r="I77" s="21"/>
      <c r="J77" s="31"/>
      <c r="K77" s="66"/>
      <c r="L77" s="33"/>
      <c r="M77" s="66"/>
      <c r="N77" s="64"/>
      <c r="O77" s="66"/>
      <c r="P77" s="64"/>
    </row>
    <row r="78" customFormat="1" ht="36" customHeight="1" spans="1:16">
      <c r="A78" s="151"/>
      <c r="B78" s="152"/>
      <c r="C78" s="67"/>
      <c r="D78" s="58"/>
      <c r="E78" s="21" t="s">
        <v>311</v>
      </c>
      <c r="F78" s="55"/>
      <c r="G78" s="21"/>
      <c r="H78" s="55"/>
      <c r="I78" s="21"/>
      <c r="J78" s="68"/>
      <c r="K78" s="69"/>
      <c r="L78" s="33"/>
      <c r="M78" s="69"/>
      <c r="N78" s="70"/>
      <c r="O78" s="69"/>
      <c r="P78" s="70"/>
    </row>
    <row r="79" customFormat="1" ht="64" customHeight="1" spans="1:16">
      <c r="A79" s="151"/>
      <c r="B79" s="152"/>
      <c r="C79" s="19"/>
      <c r="D79" s="20"/>
      <c r="E79" s="21" t="s">
        <v>140</v>
      </c>
      <c r="F79" s="44"/>
      <c r="G79" s="44"/>
      <c r="I79" s="21"/>
      <c r="J79" s="25"/>
      <c r="K79" s="21"/>
      <c r="L79" s="33"/>
      <c r="M79" s="21"/>
      <c r="N79" s="73"/>
      <c r="O79" s="21"/>
      <c r="P79" s="73"/>
    </row>
    <row r="80" customFormat="1" ht="20" customHeight="1" spans="1:16">
      <c r="A80" s="151"/>
      <c r="B80" s="152"/>
      <c r="C80" s="28"/>
      <c r="D80" s="29"/>
      <c r="E80" s="21" t="s">
        <v>39</v>
      </c>
      <c r="F80" s="21"/>
      <c r="G80" s="21"/>
      <c r="H80" s="21"/>
      <c r="I80" s="48"/>
      <c r="J80" s="31"/>
      <c r="K80" s="63"/>
      <c r="L80" s="33"/>
      <c r="M80" s="63"/>
      <c r="N80" s="64"/>
      <c r="O80" s="63"/>
      <c r="P80" s="64"/>
    </row>
    <row r="81" customFormat="1" ht="20" customHeight="1" spans="1:16">
      <c r="A81" s="151"/>
      <c r="B81" s="152"/>
      <c r="C81" s="28"/>
      <c r="D81" s="29"/>
      <c r="E81" s="21" t="s">
        <v>147</v>
      </c>
      <c r="F81" s="21"/>
      <c r="G81" s="21"/>
      <c r="H81" s="21"/>
      <c r="I81" s="21"/>
      <c r="J81" s="31"/>
      <c r="K81" s="66"/>
      <c r="L81" s="33"/>
      <c r="M81" s="66"/>
      <c r="N81" s="64"/>
      <c r="O81" s="66"/>
      <c r="P81" s="64"/>
    </row>
    <row r="82" customFormat="1" ht="36" customHeight="1" spans="1:16">
      <c r="A82" s="151"/>
      <c r="B82" s="152"/>
      <c r="C82" s="28"/>
      <c r="D82" s="29"/>
      <c r="E82" s="20" t="s">
        <v>311</v>
      </c>
      <c r="F82" s="153"/>
      <c r="G82" s="20"/>
      <c r="H82" s="153"/>
      <c r="I82" s="20"/>
      <c r="J82" s="31"/>
      <c r="K82" s="66"/>
      <c r="L82" s="73"/>
      <c r="M82" s="66"/>
      <c r="N82" s="64"/>
      <c r="O82" s="66"/>
      <c r="P82" s="64"/>
    </row>
    <row r="83" s="3" customFormat="1" ht="36" customHeight="1" spans="1:16">
      <c r="A83" s="154"/>
      <c r="B83" s="155"/>
      <c r="C83" s="156"/>
      <c r="D83" s="157"/>
      <c r="E83" s="157"/>
      <c r="F83" s="158"/>
      <c r="G83" s="157"/>
      <c r="H83" s="158"/>
      <c r="I83" s="157"/>
      <c r="J83" s="159"/>
      <c r="K83" s="157"/>
      <c r="L83" s="160"/>
      <c r="M83" s="157"/>
      <c r="N83" s="161"/>
      <c r="O83" s="157"/>
      <c r="P83" s="161"/>
    </row>
    <row r="84" ht="73.7" spans="1:16">
      <c r="A84" s="6"/>
      <c r="B84" s="6"/>
      <c r="C84" s="6"/>
      <c r="D84" s="21" t="s">
        <v>413</v>
      </c>
      <c r="E84" s="21" t="s">
        <v>140</v>
      </c>
      <c r="F84" s="44" t="str">
        <f>_xlfn.DISPIMG("ID_0A6F9B7221614643B84961AC18EAD8C6",1)</f>
        <v>=DISPIMG("ID_0A6F9B7221614643B84961AC18EAD8C6",1)</v>
      </c>
      <c r="G84" s="141" t="str">
        <f>_xlfn.DISPIMG("ID_D705C1D7EAE44C4BA011D0A425FD2C5B",1)</f>
        <v>=DISPIMG("ID_D705C1D7EAE44C4BA011D0A425FD2C5B",1)</v>
      </c>
      <c r="H84" s="141" t="str">
        <f>_xlfn.DISPIMG("ID_301DAB72AEE6407BA0A827AE1BB9B5A2",1)</f>
        <v>=DISPIMG("ID_301DAB72AEE6407BA0A827AE1BB9B5A2",1)</v>
      </c>
      <c r="I84" s="162" t="s">
        <v>414</v>
      </c>
    </row>
    <row r="85" spans="1:16">
      <c r="A85" s="6"/>
      <c r="B85" s="6"/>
      <c r="C85" s="6"/>
      <c r="D85" s="21"/>
      <c r="E85" s="21" t="s">
        <v>39</v>
      </c>
      <c r="F85" s="375" t="s">
        <v>76</v>
      </c>
      <c r="G85" s="375" t="s">
        <v>76</v>
      </c>
      <c r="H85" s="375" t="s">
        <v>76</v>
      </c>
      <c r="I85" s="21"/>
    </row>
    <row r="86" spans="1:16">
      <c r="A86" s="6"/>
      <c r="B86" s="6"/>
      <c r="C86" s="6"/>
      <c r="D86" s="21"/>
      <c r="E86" s="21" t="s">
        <v>147</v>
      </c>
      <c r="F86" s="21" t="s">
        <v>415</v>
      </c>
      <c r="G86" s="21"/>
      <c r="H86" s="21"/>
      <c r="I86" s="21"/>
    </row>
    <row r="87" ht="62.3" spans="1:16">
      <c r="A87" s="6"/>
      <c r="B87" s="6"/>
      <c r="C87" s="6"/>
      <c r="D87" s="21" t="s">
        <v>416</v>
      </c>
      <c r="E87" s="21" t="s">
        <v>140</v>
      </c>
      <c r="F87" s="44" t="str">
        <f>_xlfn.DISPIMG("ID_6703E36CE94D495E962FA29B67E59DDA",1)</f>
        <v>=DISPIMG("ID_6703E36CE94D495E962FA29B67E59DDA",1)</v>
      </c>
      <c r="J87" s="158"/>
    </row>
    <row r="88" spans="1:16">
      <c r="A88" s="6"/>
      <c r="B88" s="6"/>
      <c r="C88" s="6"/>
      <c r="D88" s="21"/>
      <c r="E88" s="21" t="s">
        <v>39</v>
      </c>
      <c r="F88" s="21" t="s">
        <v>74</v>
      </c>
    </row>
    <row r="89" spans="1:16">
      <c r="A89" s="6"/>
      <c r="B89" s="6"/>
      <c r="C89" s="6"/>
      <c r="D89" s="21"/>
      <c r="E89" s="21" t="s">
        <v>147</v>
      </c>
      <c r="F89" s="48" t="s">
        <v>417</v>
      </c>
    </row>
    <row r="90" ht="63" spans="1:16">
      <c r="A90" s="6"/>
      <c r="B90" s="6"/>
      <c r="C90" s="6"/>
      <c r="D90" s="21"/>
      <c r="E90" s="21" t="s">
        <v>140</v>
      </c>
      <c r="F90" s="44" t="str">
        <f>_xlfn.DISPIMG("ID_FA6E090C009548DE80A2B09AA82C6452",1)</f>
        <v>=DISPIMG("ID_FA6E090C009548DE80A2B09AA82C6452",1)</v>
      </c>
      <c r="G90" s="44" t="str">
        <f>_xlfn.DISPIMG("ID_E100B39D3C26472E81B0CB608C2B5B9E",1)</f>
        <v>=DISPIMG("ID_E100B39D3C26472E81B0CB608C2B5B9E",1)</v>
      </c>
      <c r="H90" s="141" t="str">
        <f>_xlfn.DISPIMG("ID_EC5C506399134A4183DC8E6868C87485",1)</f>
        <v>=DISPIMG("ID_EC5C506399134A4183DC8E6868C87485",1)</v>
      </c>
    </row>
    <row r="91" spans="1:16">
      <c r="A91" s="6"/>
      <c r="B91" s="6"/>
      <c r="C91" s="6"/>
      <c r="D91" s="21"/>
      <c r="E91" s="21" t="s">
        <v>39</v>
      </c>
      <c r="F91" s="21" t="s">
        <v>90</v>
      </c>
      <c r="G91" s="21" t="s">
        <v>90</v>
      </c>
      <c r="H91" s="21" t="s">
        <v>90</v>
      </c>
    </row>
    <row r="92" spans="1:16">
      <c r="A92" s="6"/>
      <c r="B92" s="6"/>
      <c r="C92" s="6"/>
      <c r="D92" s="21"/>
      <c r="E92" s="21" t="s">
        <v>147</v>
      </c>
      <c r="F92" s="52" t="s">
        <v>418</v>
      </c>
      <c r="G92" s="53"/>
      <c r="H92" s="54"/>
    </row>
    <row r="93" ht="63" spans="1:16">
      <c r="A93" s="6"/>
      <c r="B93" s="6"/>
      <c r="C93" s="6"/>
      <c r="D93" s="21"/>
      <c r="E93" s="21" t="s">
        <v>140</v>
      </c>
      <c r="F93" s="44" t="str">
        <f>_xlfn.DISPIMG("ID_F8108630DD3E4EBE88A3B42963404464",1)</f>
        <v>=DISPIMG("ID_F8108630DD3E4EBE88A3B42963404464",1)</v>
      </c>
      <c r="G93" s="21" t="str">
        <f>_xlfn.DISPIMG("ID_13A7C8EA19D443A2B514BBE651E2C680",1)</f>
        <v>=DISPIMG("ID_13A7C8EA19D443A2B514BBE651E2C680",1)</v>
      </c>
      <c r="H93" s="21" t="str">
        <f>_xlfn.DISPIMG("ID_790950F495FC4B9A855205E862245F89",1)</f>
        <v>=DISPIMG("ID_790950F495FC4B9A855205E862245F89",1)</v>
      </c>
    </row>
    <row r="94" spans="1:16">
      <c r="A94" s="6"/>
      <c r="B94" s="6"/>
      <c r="C94" s="6"/>
      <c r="D94" s="21"/>
      <c r="E94" s="21" t="s">
        <v>39</v>
      </c>
      <c r="F94" s="21" t="s">
        <v>223</v>
      </c>
      <c r="G94" s="21" t="s">
        <v>223</v>
      </c>
      <c r="H94" s="21" t="s">
        <v>223</v>
      </c>
    </row>
    <row r="95" spans="1:16">
      <c r="A95" s="6"/>
      <c r="B95" s="6"/>
      <c r="C95" s="6"/>
      <c r="D95" s="21"/>
      <c r="E95" s="21" t="s">
        <v>147</v>
      </c>
      <c r="F95" s="52" t="s">
        <v>419</v>
      </c>
      <c r="G95" s="53"/>
      <c r="H95" s="54"/>
    </row>
    <row r="96" ht="63.15" spans="1:16">
      <c r="A96" s="6"/>
      <c r="B96" s="6"/>
      <c r="C96" s="6"/>
      <c r="D96" s="21"/>
      <c r="E96" s="21" t="s">
        <v>140</v>
      </c>
      <c r="F96" s="44" t="str">
        <f>_xlfn.DISPIMG("ID_982C97D873ED457CB740AA66736D5711",1)</f>
        <v>=DISPIMG("ID_982C97D873ED457CB740AA66736D5711",1)</v>
      </c>
    </row>
    <row r="97" spans="1:9">
      <c r="A97" s="6"/>
      <c r="B97" s="6"/>
      <c r="C97" s="6"/>
      <c r="D97" s="21"/>
      <c r="E97" s="21" t="s">
        <v>39</v>
      </c>
      <c r="F97" s="375" t="s">
        <v>104</v>
      </c>
    </row>
    <row r="98" spans="1:9">
      <c r="A98" s="6"/>
      <c r="B98" s="6"/>
      <c r="C98" s="6"/>
      <c r="D98" s="20"/>
      <c r="E98" s="20" t="s">
        <v>147</v>
      </c>
      <c r="F98" s="163" t="s">
        <v>420</v>
      </c>
    </row>
    <row r="99" ht="93.35" spans="1:9">
      <c r="A99" s="6"/>
      <c r="B99" s="6"/>
      <c r="C99" s="6"/>
      <c r="D99" s="21" t="s">
        <v>421</v>
      </c>
      <c r="E99" s="21" t="s">
        <v>140</v>
      </c>
      <c r="F99" s="44" t="str">
        <f>_xlfn.DISPIMG("ID_836E779EEB1D49509E3C8477E1A54F89",1)</f>
        <v>=DISPIMG("ID_836E779EEB1D49509E3C8477E1A54F89",1)</v>
      </c>
      <c r="G99" s="21"/>
      <c r="H99" s="21"/>
      <c r="I99" s="162" t="s">
        <v>422</v>
      </c>
    </row>
    <row r="100" spans="1:9">
      <c r="A100" s="6"/>
      <c r="B100" s="6"/>
      <c r="C100" s="6"/>
      <c r="D100" s="21"/>
      <c r="E100" s="21" t="s">
        <v>39</v>
      </c>
      <c r="F100" s="375" t="s">
        <v>170</v>
      </c>
      <c r="G100" s="21"/>
      <c r="H100" s="21"/>
      <c r="I100" s="21"/>
    </row>
    <row r="101" spans="1:9">
      <c r="A101" s="6"/>
      <c r="B101" s="6"/>
      <c r="C101" s="6"/>
      <c r="D101" s="21"/>
      <c r="E101" s="21" t="s">
        <v>147</v>
      </c>
      <c r="F101" s="48" t="s">
        <v>420</v>
      </c>
      <c r="G101" s="21"/>
      <c r="H101" s="21"/>
      <c r="I101" s="21"/>
    </row>
    <row r="102" ht="63.15" spans="1:9">
      <c r="A102" s="6"/>
      <c r="B102" s="6"/>
      <c r="C102" s="6"/>
      <c r="D102" s="58" t="s">
        <v>423</v>
      </c>
      <c r="E102" s="58" t="s">
        <v>140</v>
      </c>
      <c r="F102" s="164" t="str">
        <f>_xlfn.DISPIMG("ID_49E5CD0E8D034F89B902ADA79FADAE0B",1)</f>
        <v>=DISPIMG("ID_49E5CD0E8D034F89B902ADA79FADAE0B",1)</v>
      </c>
    </row>
    <row r="103" spans="1:9">
      <c r="A103" s="6"/>
      <c r="B103" s="6"/>
      <c r="C103" s="6"/>
      <c r="D103" s="21"/>
      <c r="E103" s="21" t="s">
        <v>39</v>
      </c>
      <c r="F103" s="384" t="s">
        <v>105</v>
      </c>
    </row>
    <row r="104" spans="1:9">
      <c r="A104" s="6"/>
      <c r="B104" s="6"/>
      <c r="C104" s="6"/>
      <c r="D104" s="21"/>
      <c r="E104" s="21" t="s">
        <v>147</v>
      </c>
      <c r="F104" s="114" t="s">
        <v>424</v>
      </c>
    </row>
    <row r="105" ht="63" spans="1:9">
      <c r="A105" s="6"/>
      <c r="B105" s="6"/>
      <c r="C105" s="6"/>
      <c r="D105" s="21" t="s">
        <v>425</v>
      </c>
      <c r="E105" s="21" t="s">
        <v>140</v>
      </c>
      <c r="F105" s="44" t="str">
        <f>_xlfn.DISPIMG("ID_966C8B7F8D9E4D3FB424B3A6B283596B",1)</f>
        <v>=DISPIMG("ID_966C8B7F8D9E4D3FB424B3A6B283596B",1)</v>
      </c>
    </row>
    <row r="106" spans="1:9">
      <c r="A106" s="6"/>
      <c r="B106" s="6"/>
      <c r="C106" s="6"/>
      <c r="D106" s="21"/>
      <c r="E106" s="21" t="s">
        <v>39</v>
      </c>
      <c r="F106" s="375" t="s">
        <v>97</v>
      </c>
    </row>
    <row r="107" spans="1:9">
      <c r="A107" s="6"/>
      <c r="B107" s="6"/>
      <c r="C107" s="6"/>
      <c r="D107" s="21"/>
      <c r="E107" s="21" t="s">
        <v>147</v>
      </c>
      <c r="F107" s="62" t="s">
        <v>426</v>
      </c>
    </row>
    <row r="108" spans="1:9">
      <c r="A108" s="6"/>
      <c r="B108" s="6"/>
      <c r="C108" s="6"/>
    </row>
    <row r="109" spans="1:9">
      <c r="A109" s="6"/>
      <c r="B109" s="6"/>
      <c r="C109" s="6"/>
    </row>
    <row r="110" spans="1:9">
      <c r="A110" s="6"/>
      <c r="B110" s="6"/>
      <c r="C110" s="6"/>
    </row>
    <row r="111" spans="1:9">
      <c r="A111" s="6"/>
      <c r="B111" s="6"/>
      <c r="C111" s="6"/>
    </row>
    <row r="112" spans="1:9">
      <c r="A112" s="6"/>
      <c r="B112" s="6"/>
      <c r="C112" s="6"/>
    </row>
    <row r="113" spans="1:3">
      <c r="A113" s="6"/>
      <c r="B113" s="6"/>
      <c r="C113" s="6"/>
    </row>
    <row r="114" spans="1:3">
      <c r="A114" s="6"/>
      <c r="B114" s="6"/>
      <c r="C114" s="6"/>
    </row>
    <row r="115" spans="1:3">
      <c r="A115" s="6"/>
      <c r="B115" s="6"/>
      <c r="C115" s="6"/>
    </row>
    <row r="116" spans="1:3">
      <c r="A116" s="6"/>
      <c r="B116" s="6"/>
      <c r="C116" s="6"/>
    </row>
    <row r="117" spans="1:3">
      <c r="A117" s="6"/>
      <c r="B117" s="6"/>
      <c r="C117" s="6"/>
    </row>
    <row r="118" spans="1:3">
      <c r="A118" s="6"/>
      <c r="B118" s="6"/>
      <c r="C118" s="6"/>
    </row>
    <row r="119" spans="1:3">
      <c r="A119" s="6"/>
      <c r="B119" s="6"/>
      <c r="C119" s="6"/>
    </row>
    <row r="120" spans="1:3">
      <c r="A120" s="6"/>
      <c r="B120" s="6"/>
      <c r="C120" s="6"/>
    </row>
    <row r="121" spans="1:3">
      <c r="A121" s="6"/>
      <c r="B121" s="6"/>
      <c r="C121" s="6"/>
    </row>
    <row r="122" spans="1:3">
      <c r="A122" s="6"/>
      <c r="B122" s="6"/>
      <c r="C122" s="6"/>
    </row>
    <row r="123" spans="1:3">
      <c r="A123" s="6"/>
      <c r="B123" s="6"/>
      <c r="C123" s="6"/>
    </row>
    <row r="124" spans="1:3">
      <c r="A124" s="6"/>
      <c r="B124" s="6"/>
      <c r="C124" s="6"/>
    </row>
    <row r="125" spans="1:3">
      <c r="A125" s="6"/>
      <c r="B125" s="6"/>
      <c r="C125" s="6"/>
    </row>
    <row r="126" spans="1:3">
      <c r="A126" s="6"/>
      <c r="B126" s="6"/>
      <c r="C126" s="6"/>
    </row>
    <row r="127" spans="1:3">
      <c r="A127" s="6"/>
      <c r="B127" s="6"/>
      <c r="C127" s="6"/>
    </row>
    <row r="128" spans="1:3">
      <c r="A128" s="6"/>
      <c r="B128" s="6"/>
      <c r="C128" s="6"/>
    </row>
    <row r="129" spans="1:3">
      <c r="A129" s="6"/>
      <c r="B129" s="6"/>
      <c r="C129" s="6"/>
    </row>
    <row r="130" spans="1:3">
      <c r="A130" s="6"/>
      <c r="B130" s="6"/>
      <c r="C130" s="6"/>
    </row>
    <row r="131" spans="1:3">
      <c r="A131" s="6"/>
      <c r="B131" s="6"/>
      <c r="C131" s="6"/>
    </row>
    <row r="132" spans="1:3">
      <c r="A132" s="6"/>
      <c r="B132" s="6"/>
      <c r="C132" s="6"/>
    </row>
    <row r="133" spans="1:3">
      <c r="A133" s="6"/>
      <c r="B133" s="6"/>
      <c r="C133" s="6"/>
    </row>
    <row r="134" spans="1:3">
      <c r="A134" s="6"/>
      <c r="B134" s="6"/>
      <c r="C134" s="6"/>
    </row>
    <row r="135" spans="1:3">
      <c r="A135" s="6"/>
      <c r="B135" s="6"/>
      <c r="C135" s="6"/>
    </row>
    <row r="136" spans="1:3">
      <c r="A136" s="6"/>
      <c r="B136" s="6"/>
      <c r="C136" s="6"/>
    </row>
    <row r="137" spans="1:3">
      <c r="A137" s="6"/>
      <c r="B137" s="6"/>
      <c r="C137" s="6"/>
    </row>
    <row r="138" spans="1:3">
      <c r="A138" s="6"/>
      <c r="B138" s="6"/>
      <c r="C138" s="6"/>
    </row>
    <row r="139" spans="1:3">
      <c r="A139" s="6"/>
      <c r="B139" s="6"/>
      <c r="C139" s="6"/>
    </row>
    <row r="140" spans="1:3">
      <c r="A140" s="6"/>
      <c r="B140" s="6"/>
      <c r="C140" s="6"/>
    </row>
    <row r="141" spans="1:3">
      <c r="A141" s="6"/>
      <c r="B141" s="6"/>
      <c r="C141" s="6"/>
    </row>
    <row r="142" spans="1:3">
      <c r="A142" s="6"/>
      <c r="B142" s="6"/>
      <c r="C142" s="6"/>
    </row>
    <row r="143" spans="1:3">
      <c r="A143" s="6"/>
      <c r="B143" s="6"/>
      <c r="C143" s="6"/>
    </row>
    <row r="144" spans="1:3">
      <c r="A144" s="6"/>
      <c r="B144" s="6"/>
      <c r="C144" s="6"/>
    </row>
    <row r="145" spans="1:3">
      <c r="A145" s="6"/>
      <c r="B145" s="6"/>
      <c r="C145" s="6"/>
    </row>
    <row r="146" spans="1:3">
      <c r="A146" s="6"/>
      <c r="B146" s="6"/>
      <c r="C146" s="6"/>
    </row>
    <row r="147" spans="1:3">
      <c r="A147" s="6"/>
      <c r="B147" s="6"/>
      <c r="C147" s="6"/>
    </row>
    <row r="148" spans="1:3">
      <c r="A148" s="6"/>
      <c r="B148" s="6"/>
      <c r="C148" s="6"/>
    </row>
    <row r="149" spans="1:3">
      <c r="A149" s="6"/>
      <c r="B149" s="6"/>
      <c r="C149" s="6"/>
    </row>
    <row r="150" spans="1:3">
      <c r="A150" s="6"/>
      <c r="B150" s="6"/>
      <c r="C150" s="6"/>
    </row>
    <row r="151" spans="1:3">
      <c r="A151" s="6"/>
      <c r="B151" s="6"/>
      <c r="C151" s="6"/>
    </row>
    <row r="152" spans="1:3">
      <c r="A152" s="6"/>
      <c r="B152" s="6"/>
      <c r="C152" s="6"/>
    </row>
    <row r="153" spans="1:3">
      <c r="A153" s="6"/>
      <c r="B153" s="6"/>
      <c r="C153" s="6"/>
    </row>
    <row r="154" spans="1:3">
      <c r="A154" s="6"/>
      <c r="B154" s="6"/>
      <c r="C154" s="6"/>
    </row>
    <row r="155" spans="1:3">
      <c r="A155" s="6"/>
      <c r="B155" s="6"/>
      <c r="C155" s="6"/>
    </row>
    <row r="156" spans="1:3">
      <c r="A156" s="6"/>
      <c r="B156" s="6"/>
      <c r="C156" s="6"/>
    </row>
    <row r="157" spans="1:3">
      <c r="A157" s="6"/>
      <c r="B157" s="6"/>
      <c r="C157" s="6"/>
    </row>
    <row r="158" spans="1:3">
      <c r="A158" s="6"/>
      <c r="B158" s="6"/>
      <c r="C158" s="6"/>
    </row>
    <row r="159" spans="1:3">
      <c r="A159" s="6"/>
      <c r="B159" s="6"/>
      <c r="C159" s="6"/>
    </row>
    <row r="160" spans="1:3">
      <c r="A160" s="6"/>
      <c r="B160" s="6"/>
      <c r="C160" s="6"/>
    </row>
    <row r="161" spans="1:3">
      <c r="A161" s="6"/>
      <c r="B161" s="6"/>
      <c r="C161" s="6"/>
    </row>
    <row r="162" spans="1:3">
      <c r="A162" s="6"/>
      <c r="B162" s="6"/>
      <c r="C162" s="6"/>
    </row>
    <row r="163" spans="1:3">
      <c r="A163" s="6"/>
      <c r="B163" s="6"/>
      <c r="C163" s="6"/>
    </row>
    <row r="164" spans="1:3">
      <c r="A164" s="6"/>
      <c r="B164" s="6"/>
      <c r="C164" s="6"/>
    </row>
    <row r="165" spans="1:3">
      <c r="A165" s="6"/>
      <c r="B165" s="6"/>
      <c r="C165" s="6"/>
    </row>
    <row r="166" spans="1:3">
      <c r="A166" s="6"/>
      <c r="B166" s="6"/>
      <c r="C166" s="6"/>
    </row>
    <row r="167" spans="1:3">
      <c r="A167" s="6"/>
      <c r="B167" s="6"/>
      <c r="C167" s="6"/>
    </row>
    <row r="168" spans="1:3">
      <c r="A168" s="6"/>
      <c r="B168" s="6"/>
      <c r="C168" s="6"/>
    </row>
    <row r="169" spans="1:3">
      <c r="A169" s="6"/>
      <c r="B169" s="6"/>
      <c r="C169" s="6"/>
    </row>
    <row r="170" spans="1:3">
      <c r="A170" s="6"/>
      <c r="B170" s="6"/>
      <c r="C170" s="6"/>
    </row>
    <row r="171" spans="1:3">
      <c r="A171" s="6"/>
      <c r="B171" s="6"/>
      <c r="C171" s="6"/>
    </row>
    <row r="172" spans="1:3">
      <c r="A172" s="6"/>
      <c r="B172" s="6"/>
      <c r="C172" s="6"/>
    </row>
    <row r="173" spans="1:3">
      <c r="A173" s="6"/>
      <c r="B173" s="6"/>
      <c r="C173" s="6"/>
    </row>
    <row r="174" spans="1:3">
      <c r="A174" s="6"/>
      <c r="B174" s="6"/>
      <c r="C174" s="6"/>
    </row>
    <row r="175" spans="1:3">
      <c r="A175" s="6"/>
      <c r="B175" s="6"/>
      <c r="C175" s="6"/>
    </row>
    <row r="176" spans="1:3">
      <c r="A176" s="6"/>
      <c r="B176" s="6"/>
      <c r="C176" s="6"/>
    </row>
    <row r="177" spans="1:3">
      <c r="A177" s="6"/>
      <c r="B177" s="6"/>
      <c r="C177" s="6"/>
    </row>
    <row r="178" spans="1:3">
      <c r="A178" s="6"/>
      <c r="B178" s="6"/>
      <c r="C178" s="6"/>
    </row>
    <row r="179" spans="1:3">
      <c r="A179" s="6"/>
      <c r="B179" s="6"/>
      <c r="C179" s="6"/>
    </row>
    <row r="180" spans="1:3">
      <c r="A180" s="6"/>
      <c r="B180" s="6"/>
      <c r="C180" s="6"/>
    </row>
    <row r="181" spans="1:3">
      <c r="A181" s="6"/>
      <c r="B181" s="6"/>
      <c r="C181" s="6"/>
    </row>
    <row r="182" spans="1:3">
      <c r="A182" s="6"/>
      <c r="B182" s="6"/>
      <c r="C182" s="6"/>
    </row>
    <row r="183" spans="1:3">
      <c r="A183" s="6"/>
      <c r="B183" s="6"/>
      <c r="C183" s="6"/>
    </row>
    <row r="184" spans="1:3">
      <c r="A184" s="6"/>
      <c r="B184" s="6"/>
      <c r="C184" s="6"/>
    </row>
    <row r="185" spans="1:3">
      <c r="A185" s="6"/>
      <c r="B185" s="6"/>
      <c r="C185" s="6"/>
    </row>
    <row r="186" spans="1:3">
      <c r="A186" s="6"/>
      <c r="B186" s="6"/>
      <c r="C186" s="6"/>
    </row>
    <row r="187" spans="1:3">
      <c r="A187" s="6"/>
      <c r="B187" s="6"/>
      <c r="C187" s="6"/>
    </row>
    <row r="188" spans="1:3">
      <c r="A188" s="6"/>
      <c r="B188" s="6"/>
      <c r="C188" s="6"/>
    </row>
    <row r="189" spans="1:3">
      <c r="A189" s="6"/>
      <c r="B189" s="6"/>
      <c r="C189" s="6"/>
    </row>
    <row r="190" spans="1:3">
      <c r="A190" s="6"/>
      <c r="B190" s="6"/>
      <c r="C190" s="6"/>
    </row>
    <row r="191" spans="1:3">
      <c r="A191" s="6"/>
      <c r="B191" s="6"/>
      <c r="C191" s="6"/>
    </row>
    <row r="192" spans="1:3">
      <c r="A192" s="6"/>
      <c r="B192" s="6"/>
      <c r="C192" s="6"/>
    </row>
    <row r="193" spans="1:3">
      <c r="A193" s="6"/>
      <c r="B193" s="6"/>
      <c r="C193" s="6"/>
    </row>
    <row r="194" spans="1:3">
      <c r="A194" s="6"/>
      <c r="B194" s="6"/>
      <c r="C194" s="6"/>
    </row>
    <row r="195" spans="1:3">
      <c r="A195" s="6"/>
      <c r="B195" s="6"/>
      <c r="C195" s="6"/>
    </row>
    <row r="196" spans="1:3">
      <c r="A196" s="6"/>
      <c r="B196" s="6"/>
      <c r="C196" s="6"/>
    </row>
    <row r="197" spans="1:3">
      <c r="A197" s="6"/>
      <c r="B197" s="6"/>
      <c r="C197" s="6"/>
    </row>
    <row r="198" spans="1:3">
      <c r="A198" s="6"/>
      <c r="B198" s="6"/>
      <c r="C198" s="6"/>
    </row>
    <row r="199" spans="1:3">
      <c r="A199" s="6"/>
      <c r="B199" s="6"/>
      <c r="C199" s="6"/>
    </row>
    <row r="200" spans="1:3">
      <c r="A200" s="6"/>
      <c r="B200" s="6"/>
      <c r="C200" s="6"/>
    </row>
    <row r="201" spans="1:3">
      <c r="A201" s="6"/>
      <c r="B201" s="6"/>
      <c r="C201" s="6"/>
    </row>
    <row r="202" spans="1:3">
      <c r="A202" s="6"/>
      <c r="B202" s="6"/>
      <c r="C202" s="6"/>
    </row>
    <row r="203" spans="1:3">
      <c r="A203" s="6"/>
      <c r="B203" s="6"/>
      <c r="C203" s="6"/>
    </row>
    <row r="204" spans="1:3">
      <c r="A204" s="6"/>
      <c r="B204" s="6"/>
      <c r="C204" s="6"/>
    </row>
    <row r="205" spans="1:3">
      <c r="A205" s="6"/>
      <c r="B205" s="6"/>
      <c r="C205" s="6"/>
    </row>
    <row r="206" spans="1:3">
      <c r="A206" s="6"/>
      <c r="B206" s="6"/>
      <c r="C206" s="6"/>
    </row>
    <row r="207" spans="1:3">
      <c r="A207" s="6"/>
      <c r="B207" s="6"/>
      <c r="C207" s="6"/>
    </row>
    <row r="208" spans="1:3">
      <c r="A208" s="6"/>
      <c r="B208" s="6"/>
      <c r="C208" s="6"/>
    </row>
    <row r="209" spans="1:3">
      <c r="A209" s="6"/>
      <c r="B209" s="6"/>
      <c r="C209" s="6"/>
    </row>
    <row r="210" spans="1:3">
      <c r="A210" s="6"/>
      <c r="B210" s="6"/>
      <c r="C210" s="6"/>
    </row>
    <row r="211" spans="1:3">
      <c r="A211" s="6"/>
      <c r="B211" s="6"/>
      <c r="C211" s="6"/>
    </row>
    <row r="212" spans="1:3">
      <c r="A212" s="6"/>
      <c r="B212" s="6"/>
      <c r="C212" s="6"/>
    </row>
    <row r="213" spans="1:3">
      <c r="A213" s="6"/>
      <c r="B213" s="6"/>
      <c r="C213" s="6"/>
    </row>
    <row r="214" spans="1:3">
      <c r="A214" s="6"/>
      <c r="B214" s="6"/>
      <c r="C214" s="6"/>
    </row>
    <row r="215" spans="1:3">
      <c r="A215" s="6"/>
      <c r="B215" s="6"/>
      <c r="C215" s="6"/>
    </row>
    <row r="216" spans="1:3">
      <c r="A216" s="6"/>
      <c r="B216" s="6"/>
      <c r="C216" s="6"/>
    </row>
    <row r="217" spans="1:3">
      <c r="A217" s="6"/>
      <c r="B217" s="6"/>
      <c r="C217" s="6"/>
    </row>
    <row r="218" spans="1:3">
      <c r="A218" s="6"/>
      <c r="B218" s="6"/>
      <c r="C218" s="6"/>
    </row>
    <row r="219" spans="1:3">
      <c r="A219" s="6"/>
      <c r="B219" s="6"/>
      <c r="C219" s="6"/>
    </row>
    <row r="220" spans="1:3">
      <c r="A220" s="6"/>
      <c r="B220" s="6"/>
      <c r="C220" s="6"/>
    </row>
    <row r="221" spans="1:3">
      <c r="A221" s="6"/>
      <c r="B221" s="6"/>
      <c r="C221" s="6"/>
    </row>
    <row r="222" spans="1:3">
      <c r="A222" s="6"/>
      <c r="B222" s="6"/>
      <c r="C222" s="6"/>
    </row>
    <row r="223" spans="1:3">
      <c r="A223" s="6"/>
      <c r="B223" s="6"/>
      <c r="C223" s="6"/>
    </row>
    <row r="224" spans="1:3">
      <c r="A224" s="6"/>
      <c r="B224" s="6"/>
      <c r="C224" s="6"/>
    </row>
    <row r="225" spans="1:3">
      <c r="A225" s="6"/>
      <c r="B225" s="6"/>
      <c r="C225" s="6"/>
    </row>
    <row r="226" spans="1:3">
      <c r="A226" s="6"/>
      <c r="B226" s="6"/>
      <c r="C226" s="6"/>
    </row>
    <row r="227" spans="1:3">
      <c r="A227" s="6"/>
      <c r="B227" s="6"/>
      <c r="C227" s="6"/>
    </row>
    <row r="228" spans="1:3">
      <c r="A228" s="6"/>
      <c r="B228" s="6"/>
      <c r="C228" s="6"/>
    </row>
    <row r="229" spans="1:3">
      <c r="A229" s="6"/>
      <c r="B229" s="6"/>
      <c r="C229" s="6"/>
    </row>
    <row r="230" spans="1:3">
      <c r="A230" s="6"/>
      <c r="B230" s="6"/>
      <c r="C230" s="6"/>
    </row>
    <row r="231" spans="1:3">
      <c r="A231" s="6"/>
      <c r="B231" s="6"/>
      <c r="C231" s="6"/>
    </row>
    <row r="232" spans="1:3">
      <c r="A232" s="6"/>
      <c r="B232" s="6"/>
      <c r="C232" s="6"/>
    </row>
    <row r="233" spans="1:3">
      <c r="A233" s="6"/>
      <c r="B233" s="6"/>
      <c r="C233" s="6"/>
    </row>
    <row r="234" spans="1:3">
      <c r="A234" s="6"/>
      <c r="B234" s="6"/>
      <c r="C234" s="6"/>
    </row>
    <row r="235" spans="1:3">
      <c r="A235" s="6"/>
      <c r="B235" s="6"/>
      <c r="C235" s="6"/>
    </row>
    <row r="236" spans="1:3">
      <c r="A236" s="6"/>
      <c r="B236" s="6"/>
      <c r="C236" s="6"/>
    </row>
    <row r="237" spans="1:3">
      <c r="A237" s="6"/>
      <c r="B237" s="6"/>
      <c r="C237" s="6"/>
    </row>
    <row r="238" spans="1:3">
      <c r="A238" s="6"/>
      <c r="B238" s="6"/>
      <c r="C238" s="6"/>
    </row>
    <row r="239" spans="1:3">
      <c r="A239" s="6"/>
      <c r="B239" s="6"/>
      <c r="C239" s="6"/>
    </row>
    <row r="240" spans="1:3">
      <c r="A240" s="6"/>
      <c r="B240" s="6"/>
      <c r="C240" s="6"/>
    </row>
    <row r="241" spans="1:3">
      <c r="A241" s="6"/>
      <c r="B241" s="6"/>
      <c r="C241" s="6"/>
    </row>
    <row r="242" spans="1:3">
      <c r="A242" s="6"/>
      <c r="B242" s="6"/>
      <c r="C242" s="6"/>
    </row>
    <row r="243" spans="1:3">
      <c r="A243" s="6"/>
      <c r="B243" s="6"/>
      <c r="C243" s="6"/>
    </row>
    <row r="244" spans="1:3">
      <c r="A244" s="6"/>
      <c r="B244" s="6"/>
      <c r="C244" s="6"/>
    </row>
    <row r="245" spans="1:3">
      <c r="A245" s="6"/>
      <c r="B245" s="6"/>
      <c r="C245" s="6"/>
    </row>
    <row r="246" spans="1:3">
      <c r="A246" s="6"/>
      <c r="B246" s="6"/>
      <c r="C246" s="6"/>
    </row>
    <row r="247" spans="1:3">
      <c r="A247" s="6"/>
      <c r="B247" s="6"/>
      <c r="C247" s="6"/>
    </row>
    <row r="248" spans="1:3">
      <c r="A248" s="6"/>
      <c r="B248" s="6"/>
      <c r="C248" s="6"/>
    </row>
    <row r="249" spans="1:3">
      <c r="A249" s="6"/>
      <c r="B249" s="6"/>
      <c r="C249" s="6"/>
    </row>
    <row r="250" spans="1:3">
      <c r="A250" s="6"/>
      <c r="B250" s="6"/>
      <c r="C250" s="6"/>
    </row>
    <row r="251" spans="1:3">
      <c r="A251" s="6"/>
      <c r="B251" s="6"/>
      <c r="C251" s="6"/>
    </row>
    <row r="252" spans="1:3">
      <c r="A252" s="6"/>
      <c r="B252" s="6"/>
      <c r="C252" s="6"/>
    </row>
    <row r="253" spans="1:3">
      <c r="A253" s="6"/>
      <c r="B253" s="6"/>
      <c r="C253" s="6"/>
    </row>
    <row r="254" spans="1:3">
      <c r="A254" s="6"/>
      <c r="B254" s="6"/>
      <c r="C254" s="6"/>
    </row>
    <row r="255" spans="1:3">
      <c r="A255" s="6"/>
      <c r="B255" s="6"/>
      <c r="C255" s="6"/>
    </row>
    <row r="256" spans="1:3">
      <c r="A256" s="6"/>
      <c r="B256" s="6"/>
      <c r="C256" s="6"/>
    </row>
    <row r="257" spans="1:3">
      <c r="A257" s="6"/>
      <c r="B257" s="6"/>
      <c r="C257" s="6"/>
    </row>
    <row r="258" spans="1:3">
      <c r="A258" s="6"/>
      <c r="B258" s="6"/>
      <c r="C258" s="6"/>
    </row>
    <row r="259" spans="1:3">
      <c r="A259" s="6"/>
      <c r="B259" s="6"/>
      <c r="C259" s="6"/>
    </row>
    <row r="260" spans="1:3">
      <c r="A260" s="6"/>
      <c r="B260" s="6"/>
      <c r="C260" s="6"/>
    </row>
    <row r="261" spans="1:3">
      <c r="A261" s="6"/>
      <c r="B261" s="6"/>
      <c r="C261" s="6"/>
    </row>
    <row r="262" spans="1:3">
      <c r="A262" s="6"/>
      <c r="B262" s="6"/>
      <c r="C262" s="6"/>
    </row>
    <row r="263" spans="1:3">
      <c r="A263" s="6"/>
      <c r="B263" s="6"/>
      <c r="C263" s="6"/>
    </row>
    <row r="264" spans="1:3">
      <c r="A264" s="6"/>
      <c r="B264" s="6"/>
      <c r="C264" s="6"/>
    </row>
    <row r="265" spans="1:3">
      <c r="A265" s="6"/>
      <c r="B265" s="6"/>
      <c r="C265" s="6"/>
    </row>
    <row r="266" spans="1:3">
      <c r="A266" s="6"/>
      <c r="B266" s="6"/>
      <c r="C266" s="6"/>
    </row>
    <row r="267" spans="1:3">
      <c r="A267" s="6"/>
      <c r="B267" s="6"/>
      <c r="C267" s="6"/>
    </row>
    <row r="268" spans="1:3">
      <c r="A268" s="6"/>
      <c r="B268" s="6"/>
      <c r="C268" s="6"/>
    </row>
    <row r="269" spans="1:3">
      <c r="A269" s="6"/>
      <c r="B269" s="6"/>
      <c r="C269" s="6"/>
    </row>
    <row r="270" spans="1:3">
      <c r="A270" s="6"/>
      <c r="B270" s="6"/>
      <c r="C270" s="6"/>
    </row>
    <row r="271" spans="1:3">
      <c r="A271" s="6"/>
      <c r="B271" s="6"/>
      <c r="C271" s="6"/>
    </row>
    <row r="272" spans="1:3">
      <c r="A272" s="6"/>
      <c r="B272" s="6"/>
      <c r="C272" s="6"/>
    </row>
    <row r="273" spans="1:3">
      <c r="A273" s="6"/>
      <c r="B273" s="6"/>
      <c r="C273" s="6"/>
    </row>
    <row r="274" spans="1:3">
      <c r="A274" s="6"/>
      <c r="B274" s="6"/>
      <c r="C274" s="6"/>
    </row>
    <row r="275" spans="1:3">
      <c r="A275" s="6"/>
      <c r="B275" s="6"/>
      <c r="C275" s="6"/>
    </row>
    <row r="276" spans="1:3">
      <c r="A276" s="6"/>
      <c r="B276" s="6"/>
      <c r="C276" s="6"/>
    </row>
    <row r="277" spans="1:3">
      <c r="A277" s="6"/>
      <c r="B277" s="6"/>
      <c r="C277" s="6"/>
    </row>
    <row r="278" spans="1:3">
      <c r="A278" s="6"/>
      <c r="B278" s="6"/>
      <c r="C278" s="6"/>
    </row>
    <row r="279" spans="1:3">
      <c r="A279" s="6"/>
      <c r="B279" s="6"/>
      <c r="C279" s="6"/>
    </row>
    <row r="280" spans="1:3">
      <c r="A280" s="6"/>
      <c r="B280" s="6"/>
      <c r="C280" s="6"/>
    </row>
    <row r="281" spans="1:3">
      <c r="A281" s="6"/>
      <c r="B281" s="6"/>
      <c r="C281" s="6"/>
    </row>
    <row r="282" spans="1:3">
      <c r="A282" s="6"/>
      <c r="B282" s="6"/>
      <c r="C282" s="6"/>
    </row>
    <row r="283" spans="1:3">
      <c r="A283" s="6"/>
      <c r="B283" s="6"/>
      <c r="C283" s="6"/>
    </row>
    <row r="284" spans="1:3">
      <c r="A284" s="6"/>
      <c r="B284" s="6"/>
      <c r="C284" s="6"/>
    </row>
    <row r="285" spans="1:3">
      <c r="A285" s="6"/>
      <c r="B285" s="6"/>
      <c r="C285" s="6"/>
    </row>
    <row r="286" spans="1:3">
      <c r="A286" s="6"/>
      <c r="B286" s="6"/>
      <c r="C286" s="6"/>
    </row>
    <row r="287" spans="1:3">
      <c r="A287" s="6"/>
      <c r="B287" s="6"/>
      <c r="C287" s="6"/>
    </row>
    <row r="288" spans="1:3">
      <c r="A288" s="6"/>
      <c r="B288" s="6"/>
      <c r="C288" s="6"/>
    </row>
    <row r="289" spans="1:3">
      <c r="A289" s="6"/>
      <c r="B289" s="6"/>
      <c r="C289" s="6"/>
    </row>
    <row r="290" spans="1:3">
      <c r="A290" s="6"/>
      <c r="B290" s="6"/>
      <c r="C290" s="6"/>
    </row>
    <row r="291" spans="1:3">
      <c r="A291" s="6"/>
      <c r="B291" s="6"/>
      <c r="C291" s="6"/>
    </row>
    <row r="292" spans="1:3">
      <c r="A292" s="6"/>
      <c r="B292" s="6"/>
      <c r="C292" s="6"/>
    </row>
    <row r="293" spans="1:3">
      <c r="A293" s="6"/>
      <c r="B293" s="6"/>
      <c r="C293" s="6"/>
    </row>
    <row r="294" spans="1:3">
      <c r="A294" s="6"/>
      <c r="B294" s="6"/>
      <c r="C294" s="6"/>
    </row>
    <row r="295" spans="1:3">
      <c r="A295" s="6"/>
      <c r="B295" s="6"/>
      <c r="C295" s="6"/>
    </row>
    <row r="296" spans="1:3">
      <c r="A296" s="6"/>
      <c r="B296" s="6"/>
      <c r="C296" s="6"/>
    </row>
    <row r="297" spans="1:3">
      <c r="A297" s="6"/>
      <c r="B297" s="6"/>
      <c r="C297" s="6"/>
    </row>
    <row r="298" spans="1:3">
      <c r="A298" s="6"/>
      <c r="B298" s="6"/>
      <c r="C298" s="6"/>
    </row>
    <row r="299" spans="1:3">
      <c r="A299" s="6"/>
      <c r="B299" s="6"/>
      <c r="C299" s="6"/>
    </row>
    <row r="300" spans="1:3">
      <c r="A300" s="6"/>
      <c r="B300" s="6"/>
      <c r="C300" s="6"/>
    </row>
    <row r="301" spans="1:3">
      <c r="A301" s="6"/>
      <c r="B301" s="6"/>
      <c r="C301" s="6"/>
    </row>
    <row r="302" spans="1:3">
      <c r="A302" s="6"/>
      <c r="B302" s="6"/>
      <c r="C302" s="6"/>
    </row>
    <row r="303" spans="1:3">
      <c r="A303" s="6"/>
      <c r="B303" s="6"/>
      <c r="C303" s="6"/>
    </row>
    <row r="304" spans="1:3">
      <c r="A304" s="6"/>
      <c r="B304" s="6"/>
      <c r="C304" s="6"/>
    </row>
    <row r="305" spans="1:3">
      <c r="A305" s="6"/>
      <c r="B305" s="6"/>
      <c r="C305" s="6"/>
    </row>
    <row r="306" spans="1:3">
      <c r="A306" s="6"/>
      <c r="B306" s="6"/>
      <c r="C306" s="6"/>
    </row>
    <row r="307" spans="1:3">
      <c r="A307" s="6"/>
      <c r="B307" s="6"/>
      <c r="C307" s="6"/>
    </row>
    <row r="308" spans="1:3">
      <c r="A308" s="6"/>
      <c r="B308" s="6"/>
      <c r="C308" s="6"/>
    </row>
    <row r="309" spans="1:3">
      <c r="A309" s="6"/>
      <c r="B309" s="6"/>
      <c r="C309" s="6"/>
    </row>
    <row r="310" spans="1:3">
      <c r="A310" s="6"/>
      <c r="B310" s="6"/>
      <c r="C310" s="6"/>
    </row>
    <row r="311" spans="1:3">
      <c r="A311" s="6"/>
      <c r="B311" s="6"/>
      <c r="C311" s="6"/>
    </row>
    <row r="312" spans="1:3">
      <c r="A312" s="6"/>
      <c r="B312" s="6"/>
      <c r="C312" s="6"/>
    </row>
    <row r="313" spans="1:3">
      <c r="A313" s="6"/>
      <c r="B313" s="6"/>
      <c r="C313" s="6"/>
    </row>
    <row r="314" spans="1:3">
      <c r="A314" s="6"/>
      <c r="B314" s="6"/>
      <c r="C314" s="6"/>
    </row>
    <row r="315" spans="1:3">
      <c r="A315" s="6"/>
      <c r="B315" s="6"/>
      <c r="C315" s="6"/>
    </row>
    <row r="316" spans="1:3">
      <c r="A316" s="6"/>
      <c r="B316" s="6"/>
      <c r="C316" s="6"/>
    </row>
    <row r="317" spans="1:3">
      <c r="A317" s="6"/>
      <c r="B317" s="6"/>
      <c r="C317" s="6"/>
    </row>
    <row r="318" spans="1:3">
      <c r="A318" s="6"/>
      <c r="B318" s="6"/>
      <c r="C318" s="6"/>
    </row>
    <row r="319" spans="1:3">
      <c r="A319" s="6"/>
      <c r="B319" s="6"/>
      <c r="C319" s="6"/>
    </row>
    <row r="320" spans="1:3">
      <c r="A320" s="6"/>
      <c r="B320" s="6"/>
      <c r="C320" s="6"/>
    </row>
    <row r="321" spans="1:3">
      <c r="A321" s="6"/>
      <c r="B321" s="6"/>
      <c r="C321" s="6"/>
    </row>
    <row r="322" spans="1:3">
      <c r="A322" s="6"/>
      <c r="B322" s="6"/>
      <c r="C322" s="6"/>
    </row>
    <row r="323" spans="1:3">
      <c r="A323" s="6"/>
      <c r="B323" s="6"/>
      <c r="C323" s="6"/>
    </row>
    <row r="324" spans="1:3">
      <c r="A324" s="6"/>
      <c r="B324" s="6"/>
      <c r="C324" s="6"/>
    </row>
    <row r="325" spans="1:3">
      <c r="A325" s="6"/>
      <c r="B325" s="6"/>
      <c r="C325" s="6"/>
    </row>
    <row r="326" spans="1:3">
      <c r="A326" s="6"/>
      <c r="B326" s="6"/>
      <c r="C326" s="6"/>
    </row>
    <row r="327" spans="1:3">
      <c r="A327" s="6"/>
      <c r="B327" s="6"/>
      <c r="C327" s="6"/>
    </row>
    <row r="328" spans="1:3">
      <c r="A328" s="6"/>
      <c r="B328" s="6"/>
      <c r="C328" s="6"/>
    </row>
    <row r="329" spans="1:3">
      <c r="A329" s="6"/>
      <c r="B329" s="6"/>
      <c r="C329" s="6"/>
    </row>
    <row r="330" spans="1:3">
      <c r="A330" s="6"/>
      <c r="B330" s="6"/>
      <c r="C330" s="6"/>
    </row>
    <row r="331" spans="1:3">
      <c r="A331" s="6"/>
      <c r="B331" s="6"/>
      <c r="C331" s="6"/>
    </row>
    <row r="332" spans="1:3">
      <c r="A332" s="6"/>
      <c r="B332" s="6"/>
      <c r="C332" s="6"/>
    </row>
    <row r="333" spans="1:3">
      <c r="A333" s="6"/>
      <c r="B333" s="6"/>
      <c r="C333" s="6"/>
    </row>
    <row r="334" spans="1:3">
      <c r="A334" s="6"/>
      <c r="B334" s="6"/>
      <c r="C334" s="6"/>
    </row>
    <row r="335" spans="1:3">
      <c r="A335" s="6"/>
      <c r="B335" s="6"/>
      <c r="C335" s="6"/>
    </row>
    <row r="336" spans="1:3">
      <c r="A336" s="6"/>
      <c r="B336" s="6"/>
      <c r="C336" s="6"/>
    </row>
    <row r="337" spans="1:3">
      <c r="A337" s="6"/>
      <c r="B337" s="6"/>
      <c r="C337" s="6"/>
    </row>
    <row r="338" spans="1:3">
      <c r="A338" s="6"/>
      <c r="B338" s="6"/>
      <c r="C338" s="6"/>
    </row>
    <row r="339" spans="1:3">
      <c r="A339" s="6"/>
      <c r="B339" s="6"/>
      <c r="C339" s="6"/>
    </row>
    <row r="340" spans="1:3">
      <c r="A340" s="6"/>
      <c r="B340" s="6"/>
      <c r="C340" s="6"/>
    </row>
    <row r="341" spans="1:3">
      <c r="A341" s="6"/>
      <c r="B341" s="6"/>
      <c r="C341" s="6"/>
    </row>
    <row r="342" spans="1:3">
      <c r="A342" s="6"/>
      <c r="B342" s="6"/>
      <c r="C342" s="6"/>
    </row>
    <row r="343" spans="1:3">
      <c r="A343" s="6"/>
      <c r="B343" s="6"/>
      <c r="C343" s="6"/>
    </row>
    <row r="344" spans="1:3">
      <c r="A344" s="6"/>
      <c r="B344" s="6"/>
      <c r="C344" s="6"/>
    </row>
    <row r="345" spans="1:3">
      <c r="A345" s="6"/>
      <c r="B345" s="6"/>
      <c r="C345" s="6"/>
    </row>
    <row r="346" spans="1:3">
      <c r="A346" s="6"/>
      <c r="B346" s="6"/>
      <c r="C346" s="6"/>
    </row>
    <row r="347" spans="1:3">
      <c r="A347" s="6"/>
      <c r="B347" s="6"/>
      <c r="C347" s="6"/>
    </row>
    <row r="348" spans="1:3">
      <c r="A348" s="6"/>
      <c r="B348" s="6"/>
      <c r="C348" s="6"/>
    </row>
    <row r="349" spans="1:3">
      <c r="A349" s="6"/>
      <c r="B349" s="6"/>
      <c r="C349" s="6"/>
    </row>
    <row r="350" spans="1:3">
      <c r="A350" s="6"/>
      <c r="B350" s="6"/>
      <c r="C350" s="6"/>
    </row>
    <row r="351" spans="1:3">
      <c r="A351" s="6"/>
      <c r="B351" s="6"/>
      <c r="C351" s="6"/>
    </row>
    <row r="352" spans="1:3">
      <c r="A352" s="6"/>
      <c r="B352" s="6"/>
      <c r="C352" s="6"/>
    </row>
    <row r="353" spans="1:3">
      <c r="A353" s="6"/>
      <c r="B353" s="6"/>
      <c r="C353" s="6"/>
    </row>
    <row r="354" spans="1:3">
      <c r="A354" s="6"/>
      <c r="B354" s="6"/>
      <c r="C354" s="6"/>
    </row>
    <row r="355" spans="1:3">
      <c r="A355" s="6"/>
      <c r="B355" s="6"/>
      <c r="C355" s="6"/>
    </row>
    <row r="356" spans="1:3">
      <c r="A356" s="6"/>
      <c r="B356" s="6"/>
      <c r="C356" s="6"/>
    </row>
    <row r="357" spans="1:3">
      <c r="A357" s="6"/>
      <c r="B357" s="6"/>
      <c r="C357" s="6"/>
    </row>
    <row r="358" spans="1:3">
      <c r="A358" s="6"/>
      <c r="B358" s="6"/>
      <c r="C358" s="6"/>
    </row>
    <row r="359" spans="1:3">
      <c r="A359" s="6"/>
      <c r="B359" s="6"/>
      <c r="C359" s="6"/>
    </row>
    <row r="360" spans="1:3">
      <c r="A360" s="6"/>
      <c r="B360" s="6"/>
      <c r="C360" s="6"/>
    </row>
    <row r="361" spans="1:3">
      <c r="A361" s="6"/>
      <c r="B361" s="6"/>
      <c r="C361" s="6"/>
    </row>
    <row r="362" spans="1:3">
      <c r="A362" s="6"/>
      <c r="B362" s="6"/>
      <c r="C362" s="6"/>
    </row>
    <row r="363" spans="1:3">
      <c r="A363" s="6"/>
      <c r="B363" s="6"/>
      <c r="C363" s="6"/>
    </row>
    <row r="364" spans="1:3">
      <c r="A364" s="6"/>
      <c r="B364" s="6"/>
      <c r="C364" s="6"/>
    </row>
    <row r="365" spans="1:3">
      <c r="A365" s="6"/>
      <c r="B365" s="6"/>
      <c r="C365" s="6"/>
    </row>
    <row r="366" spans="1:3">
      <c r="A366" s="6"/>
      <c r="B366" s="6"/>
      <c r="C366" s="6"/>
    </row>
    <row r="367" spans="1:3">
      <c r="A367" s="6"/>
      <c r="B367" s="6"/>
      <c r="C367" s="6"/>
    </row>
    <row r="368" spans="1:3">
      <c r="A368" s="6"/>
      <c r="B368" s="6"/>
      <c r="C368" s="6"/>
    </row>
    <row r="369" spans="1:3">
      <c r="A369" s="6"/>
      <c r="B369" s="6"/>
      <c r="C369" s="6"/>
    </row>
    <row r="370" spans="1:3">
      <c r="A370" s="6"/>
      <c r="B370" s="6"/>
      <c r="C370" s="6"/>
    </row>
    <row r="371" spans="1:3">
      <c r="A371" s="6"/>
      <c r="B371" s="6"/>
      <c r="C371" s="6"/>
    </row>
    <row r="372" spans="1:3">
      <c r="A372" s="6"/>
      <c r="B372" s="6"/>
      <c r="C372" s="6"/>
    </row>
    <row r="373" spans="1:3">
      <c r="A373" s="6"/>
      <c r="B373" s="6"/>
      <c r="C373" s="6"/>
    </row>
    <row r="374" spans="1:3">
      <c r="A374" s="6"/>
      <c r="B374" s="6"/>
      <c r="C374" s="6"/>
    </row>
    <row r="375" spans="1:3">
      <c r="A375" s="6"/>
      <c r="B375" s="6"/>
      <c r="C375" s="6"/>
    </row>
    <row r="376" spans="1:3">
      <c r="A376" s="6"/>
      <c r="B376" s="6"/>
      <c r="C376" s="6"/>
    </row>
    <row r="377" spans="1:3">
      <c r="A377" s="6"/>
      <c r="B377" s="6"/>
      <c r="C377" s="6"/>
    </row>
    <row r="378" spans="1:3">
      <c r="A378" s="6"/>
      <c r="B378" s="6"/>
      <c r="C378" s="6"/>
    </row>
    <row r="379" spans="1:3">
      <c r="A379" s="6"/>
      <c r="B379" s="6"/>
      <c r="C379" s="6"/>
    </row>
    <row r="380" spans="1:3">
      <c r="A380" s="6"/>
      <c r="B380" s="6"/>
      <c r="C380" s="6"/>
    </row>
    <row r="381" spans="1:3">
      <c r="A381" s="6"/>
      <c r="B381" s="6"/>
      <c r="C381" s="6"/>
    </row>
    <row r="382" spans="1:3">
      <c r="A382" s="6"/>
      <c r="B382" s="6"/>
      <c r="C382" s="6"/>
    </row>
    <row r="383" spans="1:3">
      <c r="A383" s="6"/>
      <c r="B383" s="6"/>
      <c r="C383" s="6"/>
    </row>
    <row r="384" spans="1:3">
      <c r="A384" s="6"/>
      <c r="B384" s="6"/>
      <c r="C384" s="6"/>
    </row>
    <row r="385" spans="1:3">
      <c r="A385" s="6"/>
      <c r="B385" s="6"/>
      <c r="C385" s="6"/>
    </row>
    <row r="386" spans="1:3">
      <c r="A386" s="6"/>
      <c r="B386" s="6"/>
      <c r="C386" s="6"/>
    </row>
    <row r="387" spans="1:3">
      <c r="A387" s="6"/>
      <c r="B387" s="6"/>
      <c r="C387" s="6"/>
    </row>
    <row r="388" spans="1:3">
      <c r="A388" s="6"/>
      <c r="B388" s="6"/>
      <c r="C388" s="6"/>
    </row>
    <row r="389" spans="1:3">
      <c r="A389" s="6"/>
      <c r="B389" s="6"/>
      <c r="C389" s="6"/>
    </row>
    <row r="390" spans="1:3">
      <c r="A390" s="6"/>
      <c r="B390" s="6"/>
      <c r="C390" s="6"/>
    </row>
    <row r="391" spans="1:3">
      <c r="A391" s="6"/>
      <c r="B391" s="6"/>
      <c r="C391" s="6"/>
    </row>
    <row r="392" spans="1:3">
      <c r="A392" s="6"/>
      <c r="B392" s="6"/>
      <c r="C392" s="6"/>
    </row>
    <row r="393" spans="1:3">
      <c r="A393" s="6"/>
      <c r="B393" s="6"/>
      <c r="C393" s="6"/>
    </row>
    <row r="394" spans="1:3">
      <c r="A394" s="6"/>
      <c r="B394" s="6"/>
      <c r="C394" s="6"/>
    </row>
    <row r="395" spans="1:3">
      <c r="A395" s="6"/>
      <c r="B395" s="6"/>
      <c r="C395" s="6"/>
    </row>
    <row r="396" spans="1:3">
      <c r="A396" s="6"/>
      <c r="B396" s="6"/>
      <c r="C396" s="6"/>
    </row>
    <row r="397" spans="1:3">
      <c r="A397" s="6"/>
      <c r="B397" s="6"/>
      <c r="C397" s="6"/>
    </row>
    <row r="398" spans="1:3">
      <c r="A398" s="6"/>
      <c r="B398" s="6"/>
      <c r="C398" s="6"/>
    </row>
    <row r="399" spans="1:3">
      <c r="A399" s="6"/>
      <c r="B399" s="6"/>
      <c r="C399" s="6"/>
    </row>
    <row r="400" spans="1:3">
      <c r="A400" s="6"/>
      <c r="B400" s="6"/>
      <c r="C400" s="6"/>
    </row>
    <row r="401" spans="1:3">
      <c r="A401" s="6"/>
      <c r="B401" s="6"/>
      <c r="C401" s="6"/>
    </row>
    <row r="402" spans="1:3">
      <c r="A402" s="6"/>
      <c r="B402" s="6"/>
      <c r="C402" s="6"/>
    </row>
    <row r="403" spans="1:3">
      <c r="A403" s="6"/>
      <c r="B403" s="6"/>
      <c r="C403" s="6"/>
    </row>
    <row r="404" spans="1:3">
      <c r="A404" s="6"/>
      <c r="B404" s="6"/>
      <c r="C404" s="6"/>
    </row>
    <row r="405" spans="1:3">
      <c r="A405" s="6"/>
      <c r="B405" s="6"/>
      <c r="C405" s="6"/>
    </row>
    <row r="406" spans="1:3">
      <c r="A406" s="6"/>
      <c r="B406" s="6"/>
      <c r="C406" s="6"/>
    </row>
    <row r="407" spans="1:3">
      <c r="A407" s="6"/>
      <c r="B407" s="6"/>
      <c r="C407" s="6"/>
    </row>
    <row r="408" spans="1:3">
      <c r="A408" s="6"/>
      <c r="B408" s="6"/>
      <c r="C408" s="6"/>
    </row>
    <row r="409" spans="1:3">
      <c r="A409" s="6"/>
      <c r="B409" s="6"/>
      <c r="C409" s="6"/>
    </row>
    <row r="410" spans="1:3">
      <c r="A410" s="6"/>
      <c r="B410" s="6"/>
      <c r="C410" s="6"/>
    </row>
    <row r="411" spans="1:3">
      <c r="A411" s="6"/>
      <c r="B411" s="6"/>
      <c r="C411" s="6"/>
    </row>
    <row r="412" spans="1:3">
      <c r="A412" s="6"/>
      <c r="B412" s="6"/>
      <c r="C412" s="6"/>
    </row>
    <row r="413" spans="1:3">
      <c r="A413" s="6"/>
      <c r="B413" s="6"/>
      <c r="C413" s="6"/>
    </row>
    <row r="414" spans="1:3">
      <c r="A414" s="6"/>
      <c r="B414" s="6"/>
      <c r="C414" s="6"/>
    </row>
    <row r="415" spans="1:3">
      <c r="A415" s="6"/>
      <c r="B415" s="6"/>
      <c r="C415" s="6"/>
    </row>
    <row r="416" spans="1:3">
      <c r="A416" s="6"/>
      <c r="B416" s="6"/>
      <c r="C416" s="6"/>
    </row>
    <row r="417" spans="1:3">
      <c r="A417" s="6"/>
      <c r="B417" s="6"/>
      <c r="C417" s="6"/>
    </row>
    <row r="418" spans="1:3">
      <c r="A418" s="6"/>
      <c r="B418" s="6"/>
      <c r="C418" s="6"/>
    </row>
    <row r="419" spans="1:3">
      <c r="A419" s="6"/>
      <c r="B419" s="6"/>
      <c r="C419" s="6"/>
    </row>
    <row r="420" spans="1:3">
      <c r="A420" s="6"/>
      <c r="B420" s="6"/>
      <c r="C420" s="6"/>
    </row>
    <row r="421" spans="1:3">
      <c r="A421" s="6"/>
      <c r="B421" s="6"/>
      <c r="C421" s="6"/>
    </row>
    <row r="422" spans="1:3">
      <c r="A422" s="6"/>
      <c r="B422" s="6"/>
      <c r="C422" s="6"/>
    </row>
    <row r="423" spans="1:3">
      <c r="A423" s="6"/>
      <c r="B423" s="6"/>
      <c r="C423" s="6"/>
    </row>
    <row r="424" spans="1:3">
      <c r="A424" s="6"/>
      <c r="B424" s="6"/>
      <c r="C424" s="6"/>
    </row>
    <row r="425" spans="1:3">
      <c r="A425" s="6"/>
      <c r="B425" s="6"/>
      <c r="C425" s="6"/>
    </row>
    <row r="426" spans="1:3">
      <c r="A426" s="6"/>
      <c r="B426" s="6"/>
      <c r="C426" s="6"/>
    </row>
    <row r="427" spans="1:3">
      <c r="A427" s="6"/>
      <c r="B427" s="6"/>
      <c r="C427" s="6"/>
    </row>
    <row r="428" spans="1:3">
      <c r="A428" s="6"/>
      <c r="B428" s="6"/>
      <c r="C428" s="6"/>
    </row>
    <row r="429" spans="1:3">
      <c r="A429" s="6"/>
      <c r="B429" s="6"/>
      <c r="C429" s="6"/>
    </row>
    <row r="430" spans="1:3">
      <c r="A430" s="6"/>
      <c r="B430" s="6"/>
      <c r="C430" s="6"/>
    </row>
    <row r="431" spans="1:3">
      <c r="A431" s="6"/>
      <c r="B431" s="6"/>
      <c r="C431" s="6"/>
    </row>
    <row r="432" spans="1:3">
      <c r="A432" s="6"/>
      <c r="B432" s="6"/>
      <c r="C432" s="6"/>
    </row>
    <row r="433" spans="1:3">
      <c r="A433" s="6"/>
      <c r="B433" s="6"/>
      <c r="C433" s="6"/>
    </row>
    <row r="434" spans="1:3">
      <c r="A434" s="6"/>
      <c r="B434" s="6"/>
      <c r="C434" s="6"/>
    </row>
    <row r="435" spans="1:3">
      <c r="A435" s="6"/>
      <c r="B435" s="6"/>
      <c r="C435" s="6"/>
    </row>
    <row r="436" spans="1:3">
      <c r="A436" s="6"/>
      <c r="B436" s="6"/>
      <c r="C436" s="6"/>
    </row>
    <row r="437" spans="1:3">
      <c r="A437" s="6"/>
      <c r="B437" s="6"/>
      <c r="C437" s="6"/>
    </row>
    <row r="438" spans="1:3">
      <c r="A438" s="6"/>
      <c r="B438" s="6"/>
      <c r="C438" s="6"/>
    </row>
    <row r="439" spans="1:3">
      <c r="A439" s="6"/>
      <c r="B439" s="6"/>
      <c r="C439" s="6"/>
    </row>
    <row r="440" spans="1:3">
      <c r="A440" s="6"/>
      <c r="B440" s="6"/>
      <c r="C440" s="6"/>
    </row>
    <row r="441" spans="1:3">
      <c r="A441" s="6"/>
      <c r="B441" s="6"/>
      <c r="C441" s="6"/>
    </row>
    <row r="442" spans="1:3">
      <c r="A442" s="6"/>
      <c r="B442" s="6"/>
      <c r="C442" s="6"/>
    </row>
    <row r="443" spans="1:3">
      <c r="A443" s="6"/>
      <c r="B443" s="6"/>
      <c r="C443" s="6"/>
    </row>
    <row r="444" spans="1:3">
      <c r="A444" s="6"/>
      <c r="B444" s="6"/>
      <c r="C444" s="6"/>
    </row>
    <row r="445" spans="1:3">
      <c r="A445" s="6"/>
      <c r="B445" s="6"/>
      <c r="C445" s="6"/>
    </row>
    <row r="446" spans="1:3">
      <c r="A446" s="6"/>
      <c r="B446" s="6"/>
      <c r="C446" s="6"/>
    </row>
    <row r="447" spans="1:3">
      <c r="A447" s="6"/>
      <c r="B447" s="6"/>
      <c r="C447" s="6"/>
    </row>
    <row r="448" spans="1:3">
      <c r="A448" s="6"/>
      <c r="B448" s="6"/>
      <c r="C448" s="6"/>
    </row>
    <row r="449" spans="1:3">
      <c r="A449" s="6"/>
      <c r="B449" s="6"/>
      <c r="C449" s="6"/>
    </row>
    <row r="450" spans="1:3">
      <c r="A450" s="6"/>
      <c r="B450" s="6"/>
      <c r="C450" s="6"/>
    </row>
    <row r="451" spans="1:3">
      <c r="A451" s="6"/>
      <c r="B451" s="6"/>
      <c r="C451" s="6"/>
    </row>
    <row r="452" spans="1:3">
      <c r="A452" s="6"/>
      <c r="B452" s="6"/>
      <c r="C452" s="6"/>
    </row>
    <row r="453" spans="1:3">
      <c r="A453" s="6"/>
      <c r="B453" s="6"/>
      <c r="C453" s="6"/>
    </row>
    <row r="454" spans="1:3">
      <c r="A454" s="6"/>
      <c r="B454" s="6"/>
      <c r="C454" s="6"/>
    </row>
    <row r="455" spans="1:3">
      <c r="A455" s="6"/>
      <c r="B455" s="6"/>
      <c r="C455" s="6"/>
    </row>
    <row r="456" spans="1:3">
      <c r="A456" s="6"/>
      <c r="B456" s="6"/>
      <c r="C456" s="6"/>
    </row>
    <row r="457" spans="1:3">
      <c r="A457" s="6"/>
      <c r="B457" s="6"/>
      <c r="C457" s="6"/>
    </row>
    <row r="458" spans="1:3">
      <c r="A458" s="6"/>
      <c r="B458" s="6"/>
      <c r="C458" s="6"/>
    </row>
    <row r="459" spans="1:3">
      <c r="A459" s="6"/>
      <c r="B459" s="6"/>
      <c r="C459" s="6"/>
    </row>
    <row r="460" spans="1:3">
      <c r="A460" s="6"/>
      <c r="B460" s="6"/>
      <c r="C460" s="6"/>
    </row>
    <row r="461" spans="1:3">
      <c r="A461" s="6"/>
      <c r="B461" s="6"/>
      <c r="C461" s="6"/>
    </row>
    <row r="462" spans="1:3">
      <c r="A462" s="6"/>
      <c r="B462" s="6"/>
      <c r="C462" s="6"/>
    </row>
    <row r="463" spans="1:3">
      <c r="A463" s="6"/>
      <c r="B463" s="6"/>
      <c r="C463" s="6"/>
    </row>
    <row r="464" spans="1:3">
      <c r="A464" s="6"/>
      <c r="B464" s="6"/>
      <c r="C464" s="6"/>
    </row>
    <row r="465" spans="1:3">
      <c r="A465" s="6"/>
      <c r="B465" s="6"/>
      <c r="C465" s="6"/>
    </row>
    <row r="466" spans="1:3">
      <c r="A466" s="6"/>
      <c r="B466" s="6"/>
      <c r="C466" s="6"/>
    </row>
    <row r="467" spans="1:3">
      <c r="A467" s="6"/>
      <c r="B467" s="6"/>
      <c r="C467" s="6"/>
    </row>
    <row r="468" spans="1:3">
      <c r="A468" s="6"/>
      <c r="B468" s="6"/>
      <c r="C468" s="6"/>
    </row>
  </sheetData>
  <mergeCells count="180">
    <mergeCell ref="A1:P1"/>
    <mergeCell ref="C2:E2"/>
    <mergeCell ref="F9:H9"/>
    <mergeCell ref="F22:H22"/>
    <mergeCell ref="F53:H53"/>
    <mergeCell ref="F65:G65"/>
    <mergeCell ref="F86:H86"/>
    <mergeCell ref="F92:H92"/>
    <mergeCell ref="F95:H95"/>
    <mergeCell ref="A3:A74"/>
    <mergeCell ref="B3:B31"/>
    <mergeCell ref="B33:B44"/>
    <mergeCell ref="B46:B49"/>
    <mergeCell ref="B51:B74"/>
    <mergeCell ref="C3:C5"/>
    <mergeCell ref="C7:C13"/>
    <mergeCell ref="C15:C18"/>
    <mergeCell ref="C20:C26"/>
    <mergeCell ref="C28:C31"/>
    <mergeCell ref="C33:C35"/>
    <mergeCell ref="C36:C39"/>
    <mergeCell ref="C41:C44"/>
    <mergeCell ref="C46:C49"/>
    <mergeCell ref="C51:C61"/>
    <mergeCell ref="C63:C69"/>
    <mergeCell ref="C71:C74"/>
    <mergeCell ref="C75:C78"/>
    <mergeCell ref="C79:C82"/>
    <mergeCell ref="D3:D5"/>
    <mergeCell ref="D7:D9"/>
    <mergeCell ref="D10:D13"/>
    <mergeCell ref="D15:D18"/>
    <mergeCell ref="D20:D22"/>
    <mergeCell ref="D23:D26"/>
    <mergeCell ref="D28:D31"/>
    <mergeCell ref="D33:D35"/>
    <mergeCell ref="D36:D39"/>
    <mergeCell ref="D41:D44"/>
    <mergeCell ref="D46:D49"/>
    <mergeCell ref="D51:D53"/>
    <mergeCell ref="D54:D57"/>
    <mergeCell ref="D58:D61"/>
    <mergeCell ref="D63:D65"/>
    <mergeCell ref="D66:D69"/>
    <mergeCell ref="D71:D74"/>
    <mergeCell ref="D84:D86"/>
    <mergeCell ref="D87:D98"/>
    <mergeCell ref="D99:D101"/>
    <mergeCell ref="D102:D104"/>
    <mergeCell ref="D105:D107"/>
    <mergeCell ref="I84:I86"/>
    <mergeCell ref="I99:I101"/>
    <mergeCell ref="J3:J5"/>
    <mergeCell ref="J10:J13"/>
    <mergeCell ref="J15:J18"/>
    <mergeCell ref="J23:J26"/>
    <mergeCell ref="J28:J31"/>
    <mergeCell ref="J33:J35"/>
    <mergeCell ref="J36:J39"/>
    <mergeCell ref="J41:J44"/>
    <mergeCell ref="J46:J49"/>
    <mergeCell ref="J51:J53"/>
    <mergeCell ref="J54:J57"/>
    <mergeCell ref="J58:J61"/>
    <mergeCell ref="J63:J65"/>
    <mergeCell ref="J66:J69"/>
    <mergeCell ref="J71:J74"/>
    <mergeCell ref="J75:J78"/>
    <mergeCell ref="J79:J82"/>
    <mergeCell ref="K4:K5"/>
    <mergeCell ref="K11:K13"/>
    <mergeCell ref="K16:K18"/>
    <mergeCell ref="K24:K26"/>
    <mergeCell ref="K29:K31"/>
    <mergeCell ref="K34:K35"/>
    <mergeCell ref="K37:K39"/>
    <mergeCell ref="K42:K44"/>
    <mergeCell ref="K47:K49"/>
    <mergeCell ref="K52:K53"/>
    <mergeCell ref="K55:K57"/>
    <mergeCell ref="K59:K61"/>
    <mergeCell ref="K64:K65"/>
    <mergeCell ref="K67:K69"/>
    <mergeCell ref="K72:K74"/>
    <mergeCell ref="K76:K78"/>
    <mergeCell ref="K80:K82"/>
    <mergeCell ref="L3:L5"/>
    <mergeCell ref="L10:L13"/>
    <mergeCell ref="L15:L18"/>
    <mergeCell ref="L23:L26"/>
    <mergeCell ref="L28:L31"/>
    <mergeCell ref="L33:L35"/>
    <mergeCell ref="L36:L39"/>
    <mergeCell ref="L41:L44"/>
    <mergeCell ref="L46:L49"/>
    <mergeCell ref="L51:L53"/>
    <mergeCell ref="L54:L57"/>
    <mergeCell ref="L58:L61"/>
    <mergeCell ref="L63:L65"/>
    <mergeCell ref="L66:L69"/>
    <mergeCell ref="L71:L74"/>
    <mergeCell ref="L75:L78"/>
    <mergeCell ref="L79:L82"/>
    <mergeCell ref="M4:M5"/>
    <mergeCell ref="M11:M13"/>
    <mergeCell ref="M16:M18"/>
    <mergeCell ref="M24:M26"/>
    <mergeCell ref="M29:M31"/>
    <mergeCell ref="M34:M35"/>
    <mergeCell ref="M37:M39"/>
    <mergeCell ref="M42:M44"/>
    <mergeCell ref="M47:M49"/>
    <mergeCell ref="M52:M53"/>
    <mergeCell ref="M55:M57"/>
    <mergeCell ref="M59:M61"/>
    <mergeCell ref="M64:M65"/>
    <mergeCell ref="M67:M69"/>
    <mergeCell ref="M72:M74"/>
    <mergeCell ref="M76:M78"/>
    <mergeCell ref="M80:M82"/>
    <mergeCell ref="N3:N5"/>
    <mergeCell ref="N10:N13"/>
    <mergeCell ref="N15:N18"/>
    <mergeCell ref="N23:N26"/>
    <mergeCell ref="N28:N31"/>
    <mergeCell ref="N33:N35"/>
    <mergeCell ref="N36:N39"/>
    <mergeCell ref="N41:N44"/>
    <mergeCell ref="N46:N49"/>
    <mergeCell ref="N51:N53"/>
    <mergeCell ref="N54:N57"/>
    <mergeCell ref="N58:N61"/>
    <mergeCell ref="N63:N65"/>
    <mergeCell ref="N66:N69"/>
    <mergeCell ref="N71:N74"/>
    <mergeCell ref="N75:N78"/>
    <mergeCell ref="N79:N82"/>
    <mergeCell ref="O4:O5"/>
    <mergeCell ref="O11:O13"/>
    <mergeCell ref="O16:O18"/>
    <mergeCell ref="O24:O26"/>
    <mergeCell ref="O29:O31"/>
    <mergeCell ref="O34:O35"/>
    <mergeCell ref="O37:O39"/>
    <mergeCell ref="O42:O44"/>
    <mergeCell ref="O47:O49"/>
    <mergeCell ref="O52:O53"/>
    <mergeCell ref="O55:O57"/>
    <mergeCell ref="O59:O61"/>
    <mergeCell ref="O64:O65"/>
    <mergeCell ref="O67:O69"/>
    <mergeCell ref="O72:O74"/>
    <mergeCell ref="O76:O78"/>
    <mergeCell ref="O80:O82"/>
    <mergeCell ref="P3:P5"/>
    <mergeCell ref="P10:P13"/>
    <mergeCell ref="P15:P18"/>
    <mergeCell ref="P23:P26"/>
    <mergeCell ref="P28:P31"/>
    <mergeCell ref="P33:P35"/>
    <mergeCell ref="P36:P39"/>
    <mergeCell ref="P41:P44"/>
    <mergeCell ref="P46:P49"/>
    <mergeCell ref="P51:P53"/>
    <mergeCell ref="P54:P57"/>
    <mergeCell ref="P58:P61"/>
    <mergeCell ref="P63:P65"/>
    <mergeCell ref="P66:P69"/>
    <mergeCell ref="P71:P74"/>
    <mergeCell ref="P75:P78"/>
    <mergeCell ref="P79:P82"/>
    <mergeCell ref="Q7:Q26"/>
    <mergeCell ref="Q28:Q31"/>
    <mergeCell ref="Q34:Q35"/>
    <mergeCell ref="Q37:Q39"/>
    <mergeCell ref="R33:R35"/>
    <mergeCell ref="R36:R39"/>
    <mergeCell ref="S33:S39"/>
    <mergeCell ref="J7:P9"/>
    <mergeCell ref="J20:P22"/>
  </mergeCells>
  <hyperlinks>
    <hyperlink ref="L3" r:id="rId1" display="https://detail.tmall.com/item.htm?id=796906176537&amp;last_time=1763358043&amp;mi_id=0000tao4H4a6uP1yay8ZRbGpxQSkLdyJLE5bUH1r-KB3BFM&amp;scm=1007.13982.82927.0&amp;spm=tbpc.mytb_footmark.item.goods&amp;upStreamPrice=3080"/>
    <hyperlink ref="L10" r:id="rId1" display="https://detail.tmall.com/item.htm?id=816611195057&amp;mi_id=0000f3hH-j-6a3yld8r8YrYHfrymQxdNmKAPvDmqhs1Ta7o&amp;sku_properties=1627207%3A33361482491&amp;spm=a21xtw.29178619.0.0"/>
    <hyperlink ref="N10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3" r:id="rId3" display="https://detail.tmall.com/item.htm?id=806875245900&amp;last_time=1763090979&amp;mi_id=0000yuRy4X16Z6wS8AxCPS-e7rgHCI5Sg_JpnHCXwxRW4Gk&amp;scm=1007.13982.82927.0&amp;sku_properties=1627207%3A33001478542&amp;spm=tbpc.mytb_footmark.item.goods&amp;upStreamPrice=5190"/>
    <hyperlink ref="L23" r:id="rId1" display="https://detail.tmall.com/item.htm?id=816611195057&amp;mi_id=0000f3hH-j-6a3yld8r8YrYHfrymQxdNmKAPvDmqhs1Ta7o&amp;sku_properties=1627207%3A33361482491&amp;spm=a21xtw.29178619.0.0"/>
    <hyperlink ref="N23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L15" r:id="rId1" display="https://detail.tmall.com/item.htm?id=816611195057&amp;mi_id=0000f3hH-j-6a3yld8r8YrYHfrymQxdNmKAPvDmqhs1Ta7o&amp;sku_properties=1627207%3A33361482491&amp;spm=a21xtw.29178619.0.0"/>
    <hyperlink ref="N15" r:id="rId2" display="https://detail.tmall.com/item.htm?abbucket=6&amp;id=789385212652&amp;mi_id=0000KeBFKB4jPVb-OKfZF4KRYndvnjXIWjgYATLgQJsjkow&amp;ns=1&amp;priceTId=213e097017633727772223281e16cb&amp;skuId=5554940278895&amp;spm=a21n57.1.hoverItem.3&amp;utparam=%7B%22aplus_abtest%22%3A%22e65f788f9d3643174b02967978d2faf7%22%7D&amp;xxc=taobaoSearch"/>
    <hyperlink ref="N28" r:id="rId4" display="https://detail.tmall.com/item.htm?abbucket=6&amp;id=802790267641&amp;mi_id=00000eK38FH2HVBBfXHR4reXSfI0M0nM2MjW5NwosWgxsnM&amp;ns=1&amp;priceTId=214780b217633770318395726e0e5b&amp;skuId=5651282521783&amp;spm=a21n57.1.hoverItem.6&amp;utparam=%7B%22aplus_abtest%22%3A%226028b267f8c823837c2c7d8d15fad5c8%22%7D&amp;xxc=taobaoSearch"/>
    <hyperlink ref="L36" r:id="rId5" display="https://detail.tmall.com/item.htm?id=809860749271&amp;last_time=1763091314&amp;mi_id=0000eGQmLuXNEvxXjxjc4RfuQACR-O_W46KkFlcIvbV4pFE&amp;scm=1007.13982.82927.0&amp;spm=tbpc.mytb_footmark.item.goods&amp;upStreamPrice=4840" tooltip="https://detail.tmall.com/item.htm?id=809860749271&amp;last_time=1763091314&amp;mi_id=0000eGQmLuXNEvxXjxjc4RfuQACR-O_W46KkFlcIvbV4pFE&amp;scm=1007.13982.82927.0&amp;spm=tbpc.mytb_footmark.item.goods&amp;upStreamPrice=4840"/>
    <hyperlink ref="P36" r:id="rId6" display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fef7e93d1ca6e2495d%22%7D&amp;xxc=taobaoSearch" tooltip="https://detail.tmall.com/item.htm?abbucket=6&amp;id=972698950739&amp;mi_id=0000b2gbaEpRJHPyG-IEl_Rdsz5rqCBSFt1kskiuh27ed78&amp;ns=1&amp;priceTId=2147bff817634289721074111e0f09&amp;skuId=6091069691900&amp;spm=a21n57.1.hoverItem.43&amp;utparam=%7B%22aplus_abtest%22%3A%22e36dd3c0e7495a"/>
    <hyperlink ref="N36" r:id="rId7" display="https://chaoshi.detail.tmall.com/item.htm?abbucket=6&amp;id=800805070101&amp;mi_id=0000_UUCGmIFHYLTlel-v4VC1zmCp4ikP5GS2Twv_xWP4OU&amp;ns=1&amp;priceTId=2147bff817634288453464370e0f09&amp;skuId=5824120552933&amp;spm=a21n57.1.hoverItem.49&amp;utparam=%7B%22aplus_abtest%22%3A%22a0ce173cc9b2d5b76fde04b9112fa2d6%22%7D&amp;xxc=taobaoSearch"/>
    <hyperlink ref="R36" r:id="rId8" display="https://detail.tmall.com/item.htm?id=797393318956&amp;mi_id=0000y1Xe5OfanubmC93Y3jvSi-JJ5Y-P6uAsRPDfkpRSR4Y&amp;spm=a21xtw.29178619.0.0&amp;skuId=543474985645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目的</vt:lpstr>
      <vt:lpstr>TOP5</vt:lpstr>
      <vt:lpstr>2026.03</vt:lpstr>
      <vt:lpstr>2026.02</vt:lpstr>
      <vt:lpstr>2026.01</vt:lpstr>
      <vt:lpstr>2025.12</vt:lpstr>
      <vt:lpstr>2025.11</vt:lpstr>
      <vt:lpstr>2025.10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</cp:lastModifiedBy>
  <dcterms:created xsi:type="dcterms:W3CDTF">2025-11-17T03:08:00Z</dcterms:created>
  <dcterms:modified xsi:type="dcterms:W3CDTF">2026-04-03T05:57:41Z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678359F28AD541B991EA03BEDD1D804E_11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