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5480" windowHeight="7590" tabRatio="599" firstSheet="5" activeTab="11"/>
  </bookViews>
  <sheets>
    <sheet name="201501" sheetId="61" r:id="rId1"/>
    <sheet name="201502" sheetId="60" r:id="rId2"/>
    <sheet name="201503" sheetId="62" r:id="rId3"/>
    <sheet name="201504" sheetId="63" r:id="rId4"/>
    <sheet name="201505" sheetId="67" r:id="rId5"/>
    <sheet name="201506 " sheetId="70" r:id="rId6"/>
    <sheet name="201507" sheetId="71" r:id="rId7"/>
    <sheet name="201508" sheetId="72" r:id="rId8"/>
    <sheet name="201509" sheetId="73" r:id="rId9"/>
    <sheet name="201510" sheetId="74" r:id="rId10"/>
    <sheet name="201511" sheetId="75" r:id="rId11"/>
    <sheet name="201512" sheetId="77" r:id="rId12"/>
    <sheet name="Sheet1" sheetId="76" r:id="rId13"/>
    <sheet name="Sheet2" sheetId="78" r:id="rId14"/>
  </sheets>
  <definedNames>
    <definedName name="_xlnm.Print_Area" localSheetId="11">'201512'!$A$1:$U$47</definedName>
    <definedName name="_xlnm.Print_Titles" localSheetId="1">'201502'!$1:$4</definedName>
    <definedName name="_xlnm.Print_Titles" localSheetId="5">'201506 '!$1:$4</definedName>
    <definedName name="_xlnm.Print_Titles" localSheetId="6">'201507'!$1:$4</definedName>
    <definedName name="_xlnm.Print_Titles" localSheetId="13">Sheet2!$1:$4</definedName>
  </definedNames>
  <calcPr calcId="125725"/>
</workbook>
</file>

<file path=xl/calcChain.xml><?xml version="1.0" encoding="utf-8"?>
<calcChain xmlns="http://schemas.openxmlformats.org/spreadsheetml/2006/main">
  <c r="E41" i="78"/>
  <c r="E40"/>
  <c r="E39"/>
  <c r="E38"/>
  <c r="E37"/>
  <c r="E36"/>
  <c r="E35"/>
  <c r="E34"/>
  <c r="E33"/>
  <c r="E32"/>
  <c r="E31"/>
  <c r="E30"/>
  <c r="E29"/>
  <c r="E28"/>
  <c r="E27"/>
  <c r="E26"/>
  <c r="E25"/>
  <c r="M24"/>
  <c r="E24"/>
  <c r="E23"/>
  <c r="K22"/>
  <c r="E22"/>
  <c r="E21"/>
  <c r="E20"/>
  <c r="E17"/>
  <c r="E16"/>
  <c r="E15"/>
  <c r="E14"/>
  <c r="E13"/>
  <c r="E12"/>
  <c r="E10"/>
  <c r="E9"/>
  <c r="E8"/>
  <c r="E7"/>
  <c r="E6"/>
  <c r="E5"/>
  <c r="E40" i="77"/>
  <c r="E17"/>
  <c r="E39"/>
  <c r="E38"/>
  <c r="E37"/>
  <c r="E36"/>
  <c r="E35"/>
  <c r="E34"/>
  <c r="E33"/>
  <c r="E32"/>
  <c r="E31"/>
  <c r="E30"/>
  <c r="E29"/>
  <c r="E28"/>
  <c r="E27"/>
  <c r="E26"/>
  <c r="E25"/>
  <c r="M24"/>
  <c r="E24"/>
  <c r="E23"/>
  <c r="K22"/>
  <c r="E22"/>
  <c r="E21"/>
  <c r="E20"/>
  <c r="E16"/>
  <c r="E15"/>
  <c r="E14"/>
  <c r="E13"/>
  <c r="E12"/>
  <c r="E41"/>
  <c r="E10"/>
  <c r="E9"/>
  <c r="E8"/>
  <c r="E7"/>
  <c r="E6"/>
  <c r="E5"/>
  <c r="E40" i="75"/>
  <c r="E42"/>
  <c r="E38"/>
  <c r="E39"/>
  <c r="E37"/>
  <c r="E36"/>
  <c r="E35"/>
  <c r="E34"/>
  <c r="E33"/>
  <c r="E32"/>
  <c r="E31"/>
  <c r="E30"/>
  <c r="E29"/>
  <c r="E28"/>
  <c r="E27"/>
  <c r="E26"/>
  <c r="E25"/>
  <c r="E24"/>
  <c r="M23"/>
  <c r="E23"/>
  <c r="E22"/>
  <c r="K21"/>
  <c r="E21"/>
  <c r="E20"/>
  <c r="E19"/>
  <c r="E15"/>
  <c r="E14"/>
  <c r="E13"/>
  <c r="E11"/>
  <c r="E17"/>
  <c r="E16"/>
  <c r="E9"/>
  <c r="E8"/>
  <c r="E7"/>
  <c r="E10"/>
  <c r="E6"/>
  <c r="E5"/>
  <c r="E17" i="74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E7"/>
  <c r="E8"/>
  <c r="E9"/>
  <c r="E10"/>
  <c r="E11"/>
  <c r="E12"/>
  <c r="E13"/>
  <c r="E14"/>
  <c r="E15"/>
  <c r="E16"/>
  <c r="E42"/>
  <c r="E5"/>
  <c r="E5" i="73"/>
  <c r="M21" i="74"/>
  <c r="K19"/>
  <c r="M11"/>
  <c r="E10" i="73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6"/>
  <c r="E7"/>
  <c r="E8"/>
  <c r="E9"/>
  <c r="E10" i="72"/>
  <c r="M22" i="73"/>
  <c r="K19"/>
  <c r="K18"/>
  <c r="M11"/>
  <c r="E6" i="72"/>
  <c r="E7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5"/>
  <c r="K18"/>
  <c r="K19"/>
  <c r="M22"/>
  <c r="M11"/>
  <c r="M21" i="71"/>
  <c r="K18"/>
  <c r="K17"/>
  <c r="M11"/>
  <c r="E30" i="70"/>
  <c r="E29"/>
  <c r="E31"/>
  <c r="M11"/>
  <c r="M23"/>
  <c r="M21"/>
  <c r="E17"/>
  <c r="K18"/>
  <c r="K17"/>
  <c r="E28" l="1"/>
  <c r="E27"/>
  <c r="E26"/>
  <c r="E33"/>
  <c r="E25"/>
  <c r="E24"/>
  <c r="E23"/>
  <c r="E22"/>
  <c r="E21"/>
  <c r="E20"/>
  <c r="M19"/>
  <c r="E19"/>
  <c r="E18"/>
  <c r="E16"/>
  <c r="E15"/>
  <c r="E32"/>
  <c r="E14"/>
  <c r="E13"/>
  <c r="E34"/>
  <c r="E12"/>
  <c r="E11"/>
  <c r="E10"/>
  <c r="E9"/>
  <c r="E8"/>
  <c r="E7"/>
  <c r="E6"/>
  <c r="E5"/>
  <c r="M26" i="67"/>
  <c r="K26"/>
  <c r="M24"/>
  <c r="M35"/>
  <c r="E33"/>
  <c r="E34"/>
  <c r="E32"/>
  <c r="E35"/>
  <c r="M22"/>
  <c r="E23"/>
  <c r="E24"/>
  <c r="E19"/>
  <c r="E18"/>
  <c r="E36"/>
  <c r="E31"/>
  <c r="E30"/>
  <c r="E29"/>
  <c r="E28"/>
  <c r="E27"/>
  <c r="E26"/>
  <c r="E25"/>
  <c r="E22"/>
  <c r="E21"/>
  <c r="E20"/>
  <c r="E17"/>
  <c r="E16"/>
  <c r="E15"/>
  <c r="E14"/>
  <c r="E13"/>
  <c r="E12"/>
  <c r="E11"/>
  <c r="E10"/>
  <c r="E9"/>
  <c r="E8"/>
  <c r="E7"/>
  <c r="E6"/>
  <c r="E5"/>
  <c r="E27" i="63"/>
  <c r="E36"/>
  <c r="E35"/>
  <c r="E34"/>
  <c r="E33"/>
  <c r="E32"/>
  <c r="E31"/>
  <c r="E30"/>
  <c r="E29"/>
  <c r="E28"/>
  <c r="E25"/>
  <c r="E24"/>
  <c r="E23"/>
  <c r="E39"/>
  <c r="E22"/>
  <c r="E20"/>
  <c r="E19"/>
  <c r="E18"/>
  <c r="E17"/>
  <c r="E16"/>
  <c r="E15"/>
  <c r="E38"/>
  <c r="E14"/>
  <c r="E13"/>
  <c r="E12"/>
  <c r="E11"/>
  <c r="E10"/>
  <c r="E9"/>
  <c r="E8"/>
  <c r="E7"/>
  <c r="E6"/>
  <c r="E5"/>
  <c r="E41" i="62"/>
  <c r="E42"/>
  <c r="E36"/>
  <c r="E29"/>
  <c r="E28"/>
  <c r="E27"/>
  <c r="E21"/>
  <c r="E18"/>
  <c r="E15"/>
  <c r="E13"/>
  <c r="E10"/>
  <c r="E9"/>
  <c r="E24"/>
  <c r="E23"/>
  <c r="E40"/>
  <c r="E39"/>
  <c r="E38"/>
  <c r="E37"/>
  <c r="E35"/>
  <c r="E34"/>
  <c r="E33"/>
  <c r="E32"/>
  <c r="E31"/>
  <c r="E30"/>
  <c r="E25"/>
  <c r="E22"/>
  <c r="E20"/>
  <c r="E19"/>
  <c r="E17"/>
  <c r="E16"/>
  <c r="E14"/>
  <c r="E12"/>
  <c r="E11"/>
  <c r="E8"/>
  <c r="E7"/>
  <c r="E6"/>
  <c r="E5"/>
  <c r="E42" i="61"/>
  <c r="E41"/>
  <c r="E40"/>
  <c r="E39"/>
  <c r="E38"/>
  <c r="E37"/>
  <c r="E36"/>
  <c r="E35"/>
  <c r="E34"/>
  <c r="E33"/>
  <c r="E32"/>
  <c r="E31"/>
  <c r="E30"/>
  <c r="E29"/>
  <c r="E28"/>
  <c r="E27"/>
  <c r="E26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19" i="60"/>
  <c r="E40"/>
  <c r="E39"/>
  <c r="E38"/>
  <c r="E37"/>
  <c r="E36"/>
  <c r="E35"/>
  <c r="E34"/>
  <c r="E33"/>
  <c r="E32"/>
  <c r="E31"/>
  <c r="E30"/>
  <c r="E29"/>
  <c r="E28"/>
  <c r="E27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</calcChain>
</file>

<file path=xl/comments1.xml><?xml version="1.0" encoding="utf-8"?>
<comments xmlns="http://schemas.openxmlformats.org/spreadsheetml/2006/main">
  <authors>
    <author>zhuoyue</author>
    <author>作者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10-12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天，共剩余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月份已休一天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Q31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3-4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小时。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加班共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小时。共</t>
        </r>
        <r>
          <rPr>
            <sz val="9"/>
            <color indexed="81"/>
            <rFont val="Tahoma"/>
            <family val="2"/>
          </rPr>
          <t>47</t>
        </r>
        <r>
          <rPr>
            <sz val="9"/>
            <color indexed="81"/>
            <rFont val="宋体"/>
            <family val="3"/>
            <charset val="134"/>
          </rPr>
          <t>小时。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年剩余年假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>小时，</t>
        </r>
        <r>
          <rPr>
            <sz val="9"/>
            <color indexed="81"/>
            <rFont val="Tahoma"/>
            <family val="2"/>
          </rPr>
          <t>201401/26-29</t>
        </r>
        <r>
          <rPr>
            <sz val="9"/>
            <color indexed="81"/>
            <rFont val="宋体"/>
            <family val="3"/>
            <charset val="134"/>
          </rPr>
          <t xml:space="preserve">已休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天未休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</commentList>
</comments>
</file>

<file path=xl/comments10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 xml:space="preserve">休年假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2015.10.29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19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2015.09.22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0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5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2015.09.25</t>
        </r>
        <r>
          <rPr>
            <sz val="11"/>
            <color indexed="81"/>
            <rFont val="宋体"/>
            <family val="3"/>
            <charset val="134"/>
          </rPr>
          <t>调休</t>
        </r>
        <r>
          <rPr>
            <sz val="11"/>
            <color indexed="81"/>
            <rFont val="Tahoma"/>
            <family val="2"/>
          </rPr>
          <t>4.5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2015.08.12-12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2015.9.28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4.5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2015.10.17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8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2015.09.07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9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23/29/30</t>
        </r>
        <r>
          <rPr>
            <sz val="9"/>
            <color indexed="81"/>
            <rFont val="宋体"/>
            <family val="3"/>
            <charset val="134"/>
          </rPr>
          <t>日共休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共休年假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41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小时，剩余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 xml:space="preserve">小时
</t>
        </r>
        <r>
          <rPr>
            <b/>
            <sz val="9"/>
            <color indexed="81"/>
            <rFont val="Tahoma"/>
            <family val="2"/>
          </rPr>
          <t>2015.09.28</t>
        </r>
        <r>
          <rPr>
            <b/>
            <sz val="9"/>
            <color indexed="81"/>
            <rFont val="宋体"/>
            <family val="3"/>
            <charset val="134"/>
          </rPr>
          <t>调休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小时，剩余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2015.09.14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2015.9.28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comments11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婚假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 xml:space="preserve">已休完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2015.11.24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2015.10.29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 xml:space="preserve">休年假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1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2015.09.22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2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6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7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2015.09.25</t>
        </r>
        <r>
          <rPr>
            <sz val="11"/>
            <color indexed="81"/>
            <rFont val="宋体"/>
            <family val="3"/>
            <charset val="134"/>
          </rPr>
          <t>调休</t>
        </r>
        <r>
          <rPr>
            <sz val="11"/>
            <color indexed="81"/>
            <rFont val="Tahoma"/>
            <family val="2"/>
          </rPr>
          <t>4.5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2015.11.16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</text>
    </comment>
    <comment ref="Q29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2015.09.07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0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2015.08.12-12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2015.9.28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4.5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2015.10.17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2015.11.25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comments12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婚假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 xml:space="preserve">已休完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2015.11.24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2015.10.29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 xml:space="preserve">休年假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2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2015.09.22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3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7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8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2015.12.02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.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天，未休。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2015.09.25</t>
        </r>
        <r>
          <rPr>
            <sz val="11"/>
            <color indexed="81"/>
            <rFont val="宋体"/>
            <family val="3"/>
            <charset val="134"/>
          </rPr>
          <t>调休</t>
        </r>
        <r>
          <rPr>
            <sz val="11"/>
            <color indexed="81"/>
            <rFont val="Tahoma"/>
            <family val="2"/>
          </rPr>
          <t>4.5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2015.11.16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2015.12.28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
剩余</t>
        </r>
        <r>
          <rPr>
            <sz val="11"/>
            <color indexed="81"/>
            <rFont val="Tahoma"/>
            <family val="2"/>
          </rPr>
          <t>26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2015.12.30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
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</text>
    </comment>
    <comment ref="Q30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2015.09.07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1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comments13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婚假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 xml:space="preserve">已休完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2015.11.24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2015.10.29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 xml:space="preserve">休年假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2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2015.09.22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3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7" authorId="1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8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2015.11.14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2015.12.02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.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天，未休。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2015.09.25</t>
        </r>
        <r>
          <rPr>
            <sz val="11"/>
            <color indexed="81"/>
            <rFont val="宋体"/>
            <family val="3"/>
            <charset val="134"/>
          </rPr>
          <t>调休</t>
        </r>
        <r>
          <rPr>
            <sz val="11"/>
            <color indexed="81"/>
            <rFont val="Tahoma"/>
            <family val="2"/>
          </rPr>
          <t>4.5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2015.11.16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2015.12.28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
剩余</t>
        </r>
        <r>
          <rPr>
            <sz val="11"/>
            <color indexed="81"/>
            <rFont val="Tahoma"/>
            <family val="2"/>
          </rPr>
          <t>26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2015.12.30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
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</text>
    </comment>
    <comment ref="Q30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2015.09.07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1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comments2.xml><?xml version="1.0" encoding="utf-8"?>
<comments xmlns="http://schemas.openxmlformats.org/spreadsheetml/2006/main">
  <authors>
    <author>zhuoyue</author>
    <author>作者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10-12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天，共剩余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月已全部休完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月份已休一天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2-13</t>
        </r>
        <r>
          <rPr>
            <sz val="9"/>
            <color indexed="81"/>
            <rFont val="宋体"/>
            <family val="3"/>
            <charset val="134"/>
          </rPr>
          <t>休年假一天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2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3-4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小时。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加班共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小时。共</t>
        </r>
        <r>
          <rPr>
            <sz val="9"/>
            <color indexed="81"/>
            <rFont val="Tahoma"/>
            <family val="2"/>
          </rPr>
          <t>47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，共</t>
        </r>
        <r>
          <rPr>
            <sz val="9"/>
            <color indexed="81"/>
            <rFont val="Tahoma"/>
            <family val="2"/>
          </rPr>
          <t>55</t>
        </r>
        <r>
          <rPr>
            <sz val="9"/>
            <color indexed="81"/>
            <rFont val="宋体"/>
            <family val="3"/>
            <charset val="134"/>
          </rPr>
          <t>小时。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</commentList>
</comments>
</file>

<file path=xl/comments3.xml><?xml version="1.0" encoding="utf-8"?>
<comments xmlns="http://schemas.openxmlformats.org/spreadsheetml/2006/main">
  <authors>
    <author>zhuoyue</author>
    <author>作者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10-12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天，共剩余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月已全部休完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月份已休一天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2-13</t>
        </r>
        <r>
          <rPr>
            <sz val="9"/>
            <color indexed="81"/>
            <rFont val="宋体"/>
            <family val="3"/>
            <charset val="134"/>
          </rPr>
          <t>休年假一天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2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3-4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>日加班共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小时。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加班共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小时。共</t>
        </r>
        <r>
          <rPr>
            <sz val="9"/>
            <color indexed="81"/>
            <rFont val="Tahoma"/>
            <family val="2"/>
          </rPr>
          <t>47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，共</t>
        </r>
        <r>
          <rPr>
            <sz val="9"/>
            <color indexed="81"/>
            <rFont val="Tahoma"/>
            <family val="2"/>
          </rPr>
          <t>55</t>
        </r>
        <r>
          <rPr>
            <sz val="9"/>
            <color indexed="81"/>
            <rFont val="宋体"/>
            <family val="3"/>
            <charset val="134"/>
          </rPr>
          <t>小时。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</commentList>
</comments>
</file>

<file path=xl/comments4.xml><?xml version="1.0" encoding="utf-8"?>
<comments xmlns="http://schemas.openxmlformats.org/spreadsheetml/2006/main">
  <authors>
    <author>zhuoyue</author>
    <author>作者</author>
    <author>Administrator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天。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月份已休一天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6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13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68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>小时。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32" authorId="2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小时。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2-13</t>
        </r>
        <r>
          <rPr>
            <sz val="9"/>
            <color indexed="81"/>
            <rFont val="宋体"/>
            <family val="3"/>
            <charset val="134"/>
          </rPr>
          <t>休年假一天</t>
        </r>
      </text>
    </comment>
    <comment ref="P4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2012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10-12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天，共剩余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月已全部休完</t>
        </r>
      </text>
    </comment>
  </commentList>
</comments>
</file>

<file path=xl/comments5.xml><?xml version="1.0" encoding="utf-8"?>
<comments xmlns="http://schemas.openxmlformats.org/spreadsheetml/2006/main">
  <authors>
    <author>zhuoyue</author>
    <author>作者</author>
    <author>Administrator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天。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年年假休完。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3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13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68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>小时。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9" authorId="2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小时，补休完毕。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3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宋体"/>
            <family val="3"/>
            <charset val="134"/>
          </rPr>
          <t>月已休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3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</commentList>
</comments>
</file>

<file path=xl/comments6.xml><?xml version="1.0" encoding="utf-8"?>
<comments xmlns="http://schemas.openxmlformats.org/spreadsheetml/2006/main">
  <authors>
    <author>zhuoyue</author>
    <author>作者</author>
    <author>Administrator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天。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0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>小时。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年年假休完。</t>
        </r>
      </text>
    </comment>
    <comment ref="Q33" authorId="2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小时。</t>
        </r>
        <r>
          <rPr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小时，补休完毕。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</commentList>
</comments>
</file>

<file path=xl/comments7.xml><?xml version="1.0" encoding="utf-8"?>
<comments xmlns="http://schemas.openxmlformats.org/spreadsheetml/2006/main">
  <authors>
    <author>zhuoyue</author>
    <author>作者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0" authorId="1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3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年年假休完。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</commentList>
</comments>
</file>

<file path=xl/comments8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19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>年假</t>
        </r>
      </text>
    </comment>
    <comment ref="Q20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小时，剩余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1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5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2015.08.12-12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8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comments9.xml><?xml version="1.0" encoding="utf-8"?>
<comments xmlns="http://schemas.openxmlformats.org/spreadsheetml/2006/main">
  <authors>
    <author>zhuoyue</author>
    <author>Administrator</author>
    <author>作者</author>
    <author>微软用户</author>
  </authors>
  <commentList>
    <comment ref="P5" authorId="0">
      <text>
        <r>
          <rPr>
            <b/>
            <sz val="11"/>
            <color indexed="81"/>
            <rFont val="Tahoma"/>
            <family val="2"/>
          </rPr>
          <t>zhuoyue:</t>
        </r>
        <r>
          <rPr>
            <sz val="11"/>
            <color indexed="81"/>
            <rFont val="Tahoma"/>
            <family val="2"/>
          </rPr>
          <t xml:space="preserve">
2014</t>
        </r>
        <r>
          <rPr>
            <sz val="11"/>
            <color indexed="81"/>
            <rFont val="宋体"/>
            <family val="3"/>
            <charset val="134"/>
          </rPr>
          <t>年假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日休年假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剩余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 xml:space="preserve">天
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号补休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2015.07.03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>20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天，还剩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31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年假已休完。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号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号补休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天。
</t>
        </r>
        <r>
          <rPr>
            <sz val="9"/>
            <color indexed="81"/>
            <rFont val="Tahoma"/>
            <family val="2"/>
          </rPr>
          <t>2015.07.17</t>
        </r>
        <r>
          <rPr>
            <sz val="9"/>
            <color indexed="81"/>
            <rFont val="宋体"/>
            <family val="3"/>
            <charset val="134"/>
          </rPr>
          <t>补休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201306/10/15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已休完</t>
        </r>
      </text>
    </comment>
    <comment ref="P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</text>
    </comment>
    <comment ref="P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2015.08.21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2013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  <r>
          <rPr>
            <sz val="9"/>
            <color indexed="81"/>
            <rFont val="Tahoma"/>
            <family val="2"/>
          </rPr>
          <t>+2014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天，共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2015.2.15-16</t>
        </r>
        <r>
          <rPr>
            <sz val="9"/>
            <color indexed="81"/>
            <rFont val="宋体"/>
            <family val="3"/>
            <charset val="134"/>
          </rPr>
          <t>已休完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 xml:space="preserve">休年假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2015.8.10-12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2.25-2.27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16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2015.09.14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2015.9.28</t>
        </r>
        <r>
          <rPr>
            <sz val="9"/>
            <color indexed="81"/>
            <rFont val="宋体"/>
            <family val="3"/>
            <charset val="134"/>
          </rPr>
          <t>日补休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18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19" authorId="1">
      <text>
        <r>
          <rPr>
            <sz val="9"/>
            <color indexed="81"/>
            <rFont val="Tahoma"/>
            <family val="2"/>
          </rPr>
          <t>2015.08.15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
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2015.09.22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2015.7.25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P2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2-16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2.25-2.28</t>
        </r>
        <r>
          <rPr>
            <sz val="9"/>
            <color indexed="81"/>
            <rFont val="宋体"/>
            <family val="3"/>
            <charset val="134"/>
          </rPr>
          <t xml:space="preserve">年假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23/29/30</t>
        </r>
        <r>
          <rPr>
            <sz val="9"/>
            <color indexed="81"/>
            <rFont val="宋体"/>
            <family val="3"/>
            <charset val="134"/>
          </rPr>
          <t>日共休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0" authorId="1">
      <text>
        <r>
          <rPr>
            <b/>
            <sz val="9"/>
            <color indexed="81"/>
            <rFont val="Tahoma"/>
            <family val="2"/>
          </rPr>
          <t>2015.08.15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小时，剩余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 xml:space="preserve">小时
</t>
        </r>
        <r>
          <rPr>
            <b/>
            <sz val="9"/>
            <color indexed="81"/>
            <rFont val="Tahoma"/>
            <family val="2"/>
          </rPr>
          <t>2015.09.28</t>
        </r>
        <r>
          <rPr>
            <b/>
            <sz val="9"/>
            <color indexed="81"/>
            <rFont val="宋体"/>
            <family val="3"/>
            <charset val="134"/>
          </rPr>
          <t>调休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小时，剩余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2.15-2.16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3.23-3.24</t>
        </r>
        <r>
          <rPr>
            <sz val="9"/>
            <color indexed="81"/>
            <rFont val="宋体"/>
            <family val="3"/>
            <charset val="134"/>
          </rPr>
          <t>休年假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年假剩余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休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1" authorId="2">
      <text>
        <r>
          <rPr>
            <b/>
            <sz val="9"/>
            <rFont val="宋体"/>
            <family val="3"/>
            <charset val="134"/>
          </rPr>
          <t>2013年加班16小时已补休2014年1/28/29</t>
        </r>
      </text>
    </comment>
    <comment ref="P24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2015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天，</t>
        </r>
        <r>
          <rPr>
            <sz val="9"/>
            <color indexed="81"/>
            <rFont val="Tahoma"/>
            <family val="2"/>
          </rPr>
          <t>2015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26-27</t>
        </r>
        <r>
          <rPr>
            <sz val="9"/>
            <color indexed="81"/>
            <rFont val="宋体"/>
            <family val="3"/>
            <charset val="134"/>
          </rPr>
          <t>日已休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天</t>
        </r>
      </text>
    </comment>
    <comment ref="Q25" authorId="1">
      <text>
        <r>
          <rPr>
            <b/>
            <sz val="9"/>
            <color indexed="81"/>
            <rFont val="Tahoma"/>
            <family val="2"/>
          </rPr>
          <t>2015.08.14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2013</t>
        </r>
        <r>
          <rPr>
            <sz val="9"/>
            <color indexed="81"/>
            <rFont val="宋体"/>
            <family val="3"/>
            <charset val="134"/>
          </rPr>
          <t>年假，</t>
        </r>
        <r>
          <rPr>
            <sz val="9"/>
            <color indexed="81"/>
            <rFont val="Tahoma"/>
            <family val="2"/>
          </rPr>
          <t>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月已休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3-4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>日加班共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24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2014</t>
        </r>
        <r>
          <rPr>
            <sz val="11"/>
            <color indexed="81"/>
            <rFont val="宋体"/>
            <family val="3"/>
            <charset val="134"/>
          </rPr>
          <t>年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28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31</t>
        </r>
        <r>
          <rPr>
            <sz val="11"/>
            <color indexed="81"/>
            <rFont val="宋体"/>
            <family val="3"/>
            <charset val="134"/>
          </rPr>
          <t>加班共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>小时。共</t>
        </r>
        <r>
          <rPr>
            <sz val="11"/>
            <color indexed="81"/>
            <rFont val="Tahoma"/>
            <family val="2"/>
          </rPr>
          <t>47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、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宋体"/>
            <family val="3"/>
            <charset val="134"/>
          </rPr>
          <t>，共</t>
        </r>
        <r>
          <rPr>
            <sz val="11"/>
            <color indexed="81"/>
            <rFont val="Tahoma"/>
            <family val="2"/>
          </rPr>
          <t>55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日加班</t>
        </r>
        <r>
          <rPr>
            <sz val="11"/>
            <color indexed="81"/>
            <rFont val="Tahoma"/>
            <family val="2"/>
          </rPr>
          <t>14</t>
        </r>
        <r>
          <rPr>
            <sz val="11"/>
            <color indexed="81"/>
            <rFont val="宋体"/>
            <family val="3"/>
            <charset val="134"/>
          </rPr>
          <t>小时，共</t>
        </r>
        <r>
          <rPr>
            <sz val="11"/>
            <color indexed="81"/>
            <rFont val="Tahoma"/>
            <family val="2"/>
          </rPr>
          <t>69</t>
        </r>
        <r>
          <rPr>
            <sz val="11"/>
            <color indexed="81"/>
            <rFont val="宋体"/>
            <family val="3"/>
            <charset val="134"/>
          </rPr>
          <t>小时未休。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10</t>
        </r>
        <r>
          <rPr>
            <sz val="11"/>
            <color indexed="81"/>
            <rFont val="宋体"/>
            <family val="3"/>
            <charset val="134"/>
          </rPr>
          <t>日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61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5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53</t>
        </r>
        <r>
          <rPr>
            <sz val="11"/>
            <color indexed="81"/>
            <rFont val="宋体"/>
            <family val="3"/>
            <charset val="134"/>
          </rPr>
          <t>小时。</t>
        </r>
        <r>
          <rPr>
            <sz val="11"/>
            <color indexed="81"/>
            <rFont val="Tahoma"/>
            <family val="2"/>
          </rPr>
          <t>8</t>
        </r>
        <r>
          <rPr>
            <sz val="11"/>
            <color indexed="81"/>
            <rFont val="宋体"/>
            <family val="3"/>
            <charset val="134"/>
          </rPr>
          <t>日、</t>
        </r>
        <r>
          <rPr>
            <sz val="11"/>
            <color indexed="81"/>
            <rFont val="Tahoma"/>
            <family val="2"/>
          </rPr>
          <t>11</t>
        </r>
        <r>
          <rPr>
            <sz val="11"/>
            <color indexed="81"/>
            <rFont val="宋体"/>
            <family val="3"/>
            <charset val="134"/>
          </rPr>
          <t>日休假</t>
        </r>
        <r>
          <rPr>
            <sz val="11"/>
            <color indexed="81"/>
            <rFont val="Tahoma"/>
            <family val="2"/>
          </rPr>
          <t>3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50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月加班</t>
        </r>
        <r>
          <rPr>
            <sz val="11"/>
            <color indexed="81"/>
            <rFont val="Tahoma"/>
            <family val="2"/>
          </rPr>
          <t>16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66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月</t>
        </r>
        <r>
          <rPr>
            <sz val="11"/>
            <color indexed="81"/>
            <rFont val="Tahoma"/>
            <family val="2"/>
          </rPr>
          <t>12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6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60</t>
        </r>
        <r>
          <rPr>
            <sz val="11"/>
            <color indexed="81"/>
            <rFont val="宋体"/>
            <family val="3"/>
            <charset val="134"/>
          </rPr>
          <t xml:space="preserve">小时。
</t>
        </r>
        <r>
          <rPr>
            <sz val="11"/>
            <color indexed="81"/>
            <rFont val="Tahoma"/>
            <family val="2"/>
          </rPr>
          <t>2015.07.20--24</t>
        </r>
        <r>
          <rPr>
            <sz val="11"/>
            <color indexed="81"/>
            <rFont val="宋体"/>
            <family val="3"/>
            <charset val="134"/>
          </rPr>
          <t>日补休</t>
        </r>
        <r>
          <rPr>
            <sz val="11"/>
            <color indexed="81"/>
            <rFont val="Tahoma"/>
            <family val="2"/>
          </rPr>
          <t>40</t>
        </r>
        <r>
          <rPr>
            <sz val="11"/>
            <color indexed="81"/>
            <rFont val="宋体"/>
            <family val="3"/>
            <charset val="134"/>
          </rPr>
          <t>小时，剩</t>
        </r>
        <r>
          <rPr>
            <sz val="11"/>
            <color indexed="81"/>
            <rFont val="Tahoma"/>
            <family val="2"/>
          </rPr>
          <t xml:space="preserve">20 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2015.08.31</t>
        </r>
        <r>
          <rPr>
            <sz val="11"/>
            <color indexed="81"/>
            <rFont val="宋体"/>
            <family val="3"/>
            <charset val="134"/>
          </rPr>
          <t>补休</t>
        </r>
        <r>
          <rPr>
            <sz val="11"/>
            <color indexed="81"/>
            <rFont val="Tahoma"/>
            <family val="2"/>
          </rPr>
          <t>1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19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2015.08.06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23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25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2015.08.04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27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2015.08.12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2.5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30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2015.08.13</t>
        </r>
        <r>
          <rPr>
            <sz val="11"/>
            <color indexed="81"/>
            <rFont val="宋体"/>
            <family val="3"/>
            <charset val="134"/>
          </rPr>
          <t>加班</t>
        </r>
        <r>
          <rPr>
            <sz val="11"/>
            <color indexed="81"/>
            <rFont val="Tahoma"/>
            <family val="2"/>
          </rPr>
          <t>4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34</t>
        </r>
        <r>
          <rPr>
            <sz val="11"/>
            <color indexed="81"/>
            <rFont val="宋体"/>
            <family val="3"/>
            <charset val="134"/>
          </rPr>
          <t xml:space="preserve">小时
</t>
        </r>
        <r>
          <rPr>
            <sz val="11"/>
            <color indexed="81"/>
            <rFont val="Tahoma"/>
            <family val="2"/>
          </rPr>
          <t>2015.09.25</t>
        </r>
        <r>
          <rPr>
            <sz val="11"/>
            <color indexed="81"/>
            <rFont val="宋体"/>
            <family val="3"/>
            <charset val="134"/>
          </rPr>
          <t>调休</t>
        </r>
        <r>
          <rPr>
            <sz val="11"/>
            <color indexed="81"/>
            <rFont val="Tahoma"/>
            <family val="2"/>
          </rPr>
          <t>4.5</t>
        </r>
        <r>
          <rPr>
            <sz val="11"/>
            <color indexed="81"/>
            <rFont val="宋体"/>
            <family val="3"/>
            <charset val="134"/>
          </rPr>
          <t>小时，剩余</t>
        </r>
        <r>
          <rPr>
            <sz val="11"/>
            <color indexed="81"/>
            <rFont val="Tahoma"/>
            <family val="2"/>
          </rPr>
          <t>29</t>
        </r>
        <r>
          <rPr>
            <sz val="11"/>
            <color indexed="81"/>
            <rFont val="宋体"/>
            <family val="3"/>
            <charset val="134"/>
          </rPr>
          <t>小时</t>
        </r>
      </text>
    </comment>
    <comment ref="P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15.16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天，年假剩余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2015.08.12-12</t>
        </r>
        <r>
          <rPr>
            <sz val="9"/>
            <color indexed="81"/>
            <rFont val="宋体"/>
            <family val="3"/>
            <charset val="134"/>
          </rPr>
          <t>休假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天，剩余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2015.9.30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日加班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2015.9.28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4.5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26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Q28" authorId="3">
      <text>
        <r>
          <rPr>
            <b/>
            <sz val="9"/>
            <color indexed="81"/>
            <rFont val="Tahoma"/>
            <family val="2"/>
          </rPr>
          <t>2015.08.06</t>
        </r>
        <r>
          <rPr>
            <b/>
            <sz val="9"/>
            <color indexed="81"/>
            <rFont val="宋体"/>
            <family val="3"/>
            <charset val="134"/>
          </rPr>
          <t>加班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2015.09.07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  <comment ref="Q29" authorId="3">
      <text>
        <r>
          <rPr>
            <sz val="9"/>
            <color indexed="81"/>
            <rFont val="Tahoma"/>
            <family val="2"/>
          </rPr>
          <t>2015.08.06</t>
        </r>
        <r>
          <rPr>
            <sz val="9"/>
            <color indexed="81"/>
            <rFont val="宋体"/>
            <family val="3"/>
            <charset val="134"/>
          </rPr>
          <t>加班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 xml:space="preserve">
2015.08.21</t>
        </r>
        <r>
          <rPr>
            <sz val="9"/>
            <color indexed="81"/>
            <rFont val="宋体"/>
            <family val="3"/>
            <charset val="134"/>
          </rPr>
          <t>调休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P30" authorId="0">
      <text>
        <r>
          <rPr>
            <b/>
            <sz val="9"/>
            <color indexed="81"/>
            <rFont val="Tahoma"/>
            <family val="2"/>
          </rPr>
          <t>zhuoyue:</t>
        </r>
        <r>
          <rPr>
            <sz val="9"/>
            <color indexed="81"/>
            <rFont val="Tahoma"/>
            <family val="2"/>
          </rPr>
          <t xml:space="preserve">
2014</t>
        </r>
        <r>
          <rPr>
            <sz val="9"/>
            <color indexed="81"/>
            <rFont val="宋体"/>
            <family val="3"/>
            <charset val="134"/>
          </rPr>
          <t>年假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天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月休年假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 xml:space="preserve">小时，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日休年假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小时，剩余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小时</t>
        </r>
      </text>
    </comment>
  </commentList>
</comments>
</file>

<file path=xl/sharedStrings.xml><?xml version="1.0" encoding="utf-8"?>
<sst xmlns="http://schemas.openxmlformats.org/spreadsheetml/2006/main" count="1311" uniqueCount="653">
  <si>
    <t>序号</t>
  </si>
  <si>
    <t>部门</t>
  </si>
  <si>
    <t>姓名</t>
  </si>
  <si>
    <t>考 勤 情 况</t>
  </si>
  <si>
    <t>迟到/早退说明</t>
  </si>
  <si>
    <t>加班</t>
  </si>
  <si>
    <t>请假</t>
  </si>
  <si>
    <t>张德立</t>
  </si>
  <si>
    <t>徐华春</t>
  </si>
  <si>
    <t>张秀忠</t>
  </si>
  <si>
    <t>徐江</t>
  </si>
  <si>
    <t>刘德平</t>
  </si>
  <si>
    <t>徐亦州</t>
  </si>
  <si>
    <t>黎登艺</t>
  </si>
  <si>
    <t>陈泽波</t>
  </si>
  <si>
    <t>何景安</t>
  </si>
  <si>
    <t>罗立华</t>
  </si>
  <si>
    <t>钟万盛</t>
  </si>
  <si>
    <t>郑楚香</t>
  </si>
  <si>
    <t>付丽丽</t>
  </si>
  <si>
    <t>财务部</t>
  </si>
  <si>
    <t>胡丽林</t>
  </si>
  <si>
    <t>赖燕萍</t>
  </si>
  <si>
    <t>黄燕璇</t>
  </si>
  <si>
    <t>郑宁</t>
  </si>
  <si>
    <t>说明</t>
  </si>
  <si>
    <t>考勤人签名：</t>
  </si>
  <si>
    <t>王永清</t>
    <phoneticPr fontId="18" type="noConversion"/>
  </si>
  <si>
    <t>阮桂填</t>
    <phoneticPr fontId="18" type="noConversion"/>
  </si>
  <si>
    <t>总经办</t>
    <phoneticPr fontId="24" type="noConversion"/>
  </si>
  <si>
    <t>大客一部</t>
    <phoneticPr fontId="18" type="noConversion"/>
  </si>
  <si>
    <t>大客二部</t>
    <phoneticPr fontId="18" type="noConversion"/>
  </si>
  <si>
    <t>市场部</t>
    <phoneticPr fontId="18" type="noConversion"/>
  </si>
  <si>
    <t>姚堪成</t>
    <phoneticPr fontId="18" type="noConversion"/>
  </si>
  <si>
    <t>钟友军</t>
    <phoneticPr fontId="20" type="noConversion"/>
  </si>
  <si>
    <t>曹建军</t>
    <phoneticPr fontId="20" type="noConversion"/>
  </si>
  <si>
    <t>易秋凤</t>
    <phoneticPr fontId="35" type="noConversion"/>
  </si>
  <si>
    <t>苏婉盈</t>
    <phoneticPr fontId="36" type="noConversion"/>
  </si>
  <si>
    <t>刘芳</t>
    <phoneticPr fontId="18" type="noConversion"/>
  </si>
  <si>
    <t>李霞</t>
    <phoneticPr fontId="26" type="noConversion"/>
  </si>
  <si>
    <t>黄梦兰</t>
    <phoneticPr fontId="18" type="noConversion"/>
  </si>
  <si>
    <t>黎丹慧</t>
    <phoneticPr fontId="18" type="noConversion"/>
  </si>
  <si>
    <t>余映娜</t>
    <phoneticPr fontId="37" type="noConversion"/>
  </si>
  <si>
    <t>张政先</t>
    <phoneticPr fontId="37" type="noConversion"/>
  </si>
  <si>
    <t>大客三部</t>
    <phoneticPr fontId="18" type="noConversion"/>
  </si>
  <si>
    <t>杨成</t>
    <phoneticPr fontId="36" type="noConversion"/>
  </si>
  <si>
    <t>其它带薪假类</t>
    <phoneticPr fontId="38" type="noConversion"/>
  </si>
  <si>
    <t>本月加班</t>
    <phoneticPr fontId="38" type="noConversion"/>
  </si>
  <si>
    <t>旷工</t>
    <phoneticPr fontId="38" type="noConversion"/>
  </si>
  <si>
    <t>病假</t>
    <phoneticPr fontId="38" type="noConversion"/>
  </si>
  <si>
    <t>直至本月累计病假</t>
    <phoneticPr fontId="38" type="noConversion"/>
  </si>
  <si>
    <t xml:space="preserve">事假  </t>
    <phoneticPr fontId="32" type="noConversion"/>
  </si>
  <si>
    <t>直至本月累计事假</t>
    <phoneticPr fontId="38" type="noConversion"/>
  </si>
  <si>
    <t>补休</t>
    <phoneticPr fontId="38" type="noConversion"/>
  </si>
  <si>
    <t>未休年假</t>
    <phoneticPr fontId="38" type="noConversion"/>
  </si>
  <si>
    <t>人力资源</t>
    <phoneticPr fontId="18" type="noConversion"/>
  </si>
  <si>
    <t>累计未休</t>
    <phoneticPr fontId="38" type="noConversion"/>
  </si>
  <si>
    <t>积休</t>
    <phoneticPr fontId="38" type="noConversion"/>
  </si>
  <si>
    <t>2、迟到按分钟计算，其他加班、事假、病假、旷工等按小时计算</t>
    <phoneticPr fontId="38" type="noConversion"/>
  </si>
  <si>
    <t>1、加班需1小时以上起计，补休1小时起计，请假1小时起计，不足1小时按1小时计；</t>
    <phoneticPr fontId="38" type="noConversion"/>
  </si>
  <si>
    <t>佛山分公司</t>
    <phoneticPr fontId="18" type="noConversion"/>
  </si>
  <si>
    <t>应出勤天数+法定带薪假</t>
    <phoneticPr fontId="37" type="noConversion"/>
  </si>
  <si>
    <t>实际应出勤天数+法定带薪假</t>
    <phoneticPr fontId="37" type="noConversion"/>
  </si>
  <si>
    <t>杨凯</t>
    <phoneticPr fontId="18" type="noConversion"/>
  </si>
  <si>
    <t>迟到</t>
    <phoneticPr fontId="38" type="noConversion"/>
  </si>
  <si>
    <t>全勤奖（元）</t>
    <phoneticPr fontId="18" type="noConversion"/>
  </si>
  <si>
    <t xml:space="preserve"> </t>
    <phoneticPr fontId="18" type="noConversion"/>
  </si>
  <si>
    <t>梁曼欣</t>
    <phoneticPr fontId="41" type="noConversion"/>
  </si>
  <si>
    <t>罗文添</t>
    <phoneticPr fontId="43" type="noConversion"/>
  </si>
  <si>
    <t>柳晓婵</t>
    <phoneticPr fontId="44" type="noConversion"/>
  </si>
  <si>
    <t>人事主管审核：</t>
    <phoneticPr fontId="45" type="noConversion"/>
  </si>
  <si>
    <t>请假说明</t>
    <phoneticPr fontId="38" type="noConversion"/>
  </si>
  <si>
    <t>考勤异常说明</t>
    <phoneticPr fontId="45" type="noConversion"/>
  </si>
  <si>
    <t>黄宇</t>
    <phoneticPr fontId="45" type="noConversion"/>
  </si>
  <si>
    <t>2-16休年假8小时</t>
    <phoneticPr fontId="45" type="noConversion"/>
  </si>
  <si>
    <t>13-16休年假8小时，事假16小时</t>
    <phoneticPr fontId="45" type="noConversion"/>
  </si>
  <si>
    <t>2.16休年假8小时，25-28事假32小时</t>
    <phoneticPr fontId="45" type="noConversion"/>
  </si>
  <si>
    <t>2.15-2.16休年假16小时</t>
    <phoneticPr fontId="45" type="noConversion"/>
  </si>
  <si>
    <t>9日迟到8分钟</t>
    <phoneticPr fontId="45" type="noConversion"/>
  </si>
  <si>
    <t>11日迟到1分钟</t>
    <phoneticPr fontId="45" type="noConversion"/>
  </si>
  <si>
    <t>2.15休年假8小时，2.16请事假8小时</t>
    <phoneticPr fontId="45" type="noConversion"/>
  </si>
  <si>
    <t>2.13-2.16事假24小时，2.25-2.26事假16小时</t>
    <phoneticPr fontId="45" type="noConversion"/>
  </si>
  <si>
    <t>2.25-2.28年假32小时</t>
    <phoneticPr fontId="45" type="noConversion"/>
  </si>
  <si>
    <t>10日、11日下午没打卡</t>
    <phoneticPr fontId="45" type="noConversion"/>
  </si>
  <si>
    <t>2.16、2.25-2.28休婚假16小时，事假24小时</t>
    <phoneticPr fontId="45" type="noConversion"/>
  </si>
  <si>
    <t>9、10/11/26日迟到12分钟</t>
    <phoneticPr fontId="45" type="noConversion"/>
  </si>
  <si>
    <t>16日、25日请事假16小时</t>
    <phoneticPr fontId="45" type="noConversion"/>
  </si>
  <si>
    <t>2.16休年假8小时、2.25补休8小时</t>
    <phoneticPr fontId="45" type="noConversion"/>
  </si>
  <si>
    <t>15日16日休年假16小时</t>
    <phoneticPr fontId="45" type="noConversion"/>
  </si>
  <si>
    <t>5日迟到11分钟</t>
    <phoneticPr fontId="45" type="noConversion"/>
  </si>
  <si>
    <t>2.15-2.16请事假，2.25-2.27请年假</t>
    <phoneticPr fontId="45" type="noConversion"/>
  </si>
  <si>
    <t>2.15-2.16休年假16小时</t>
    <phoneticPr fontId="45" type="noConversion"/>
  </si>
  <si>
    <t>2.25-2.26请病假16小时</t>
    <phoneticPr fontId="45" type="noConversion"/>
  </si>
  <si>
    <t>2.16,2.25-2.28休年假40小时</t>
    <phoneticPr fontId="45" type="noConversion"/>
  </si>
  <si>
    <t>2.12-2.16请事假32小时</t>
    <phoneticPr fontId="45" type="noConversion"/>
  </si>
  <si>
    <t>15-16日年假16小时</t>
    <phoneticPr fontId="45" type="noConversion"/>
  </si>
  <si>
    <t>3、6日加班8小时</t>
    <phoneticPr fontId="45" type="noConversion"/>
  </si>
  <si>
    <t>应出勤天数+法定带薪假</t>
    <phoneticPr fontId="18" type="noConversion"/>
  </si>
  <si>
    <t>实际应出勤天数+法定带薪假</t>
    <phoneticPr fontId="18" type="noConversion"/>
  </si>
  <si>
    <t>全勤奖（元）</t>
    <phoneticPr fontId="18" type="noConversion"/>
  </si>
  <si>
    <t>迟到</t>
    <phoneticPr fontId="18" type="noConversion"/>
  </si>
  <si>
    <t>旷工</t>
    <phoneticPr fontId="18" type="noConversion"/>
  </si>
  <si>
    <t>请假说明</t>
    <phoneticPr fontId="18" type="noConversion"/>
  </si>
  <si>
    <t>考勤异常说明</t>
    <phoneticPr fontId="18" type="noConversion"/>
  </si>
  <si>
    <t>积休</t>
    <phoneticPr fontId="18" type="noConversion"/>
  </si>
  <si>
    <t>本月加班</t>
    <phoneticPr fontId="18" type="noConversion"/>
  </si>
  <si>
    <t>病假</t>
    <phoneticPr fontId="18" type="noConversion"/>
  </si>
  <si>
    <t>直至本月累计病假</t>
    <phoneticPr fontId="18" type="noConversion"/>
  </si>
  <si>
    <t xml:space="preserve">事假  </t>
    <phoneticPr fontId="18" type="noConversion"/>
  </si>
  <si>
    <t>直至本月累计事假</t>
    <phoneticPr fontId="18" type="noConversion"/>
  </si>
  <si>
    <t>其它带薪假类</t>
    <phoneticPr fontId="18" type="noConversion"/>
  </si>
  <si>
    <t>补休</t>
    <phoneticPr fontId="18" type="noConversion"/>
  </si>
  <si>
    <t>未休年假</t>
    <phoneticPr fontId="18" type="noConversion"/>
  </si>
  <si>
    <t>累计未休</t>
    <phoneticPr fontId="18" type="noConversion"/>
  </si>
  <si>
    <t>总经办</t>
    <phoneticPr fontId="18" type="noConversion"/>
  </si>
  <si>
    <t>张政先</t>
    <phoneticPr fontId="18" type="noConversion"/>
  </si>
  <si>
    <t>大客一部</t>
    <phoneticPr fontId="18" type="noConversion"/>
  </si>
  <si>
    <t>28日迟到22分钟</t>
    <phoneticPr fontId="18" type="noConversion"/>
  </si>
  <si>
    <t>8、14、15、16、20日下午没打卡</t>
    <phoneticPr fontId="18" type="noConversion"/>
  </si>
  <si>
    <t>曹建军</t>
    <phoneticPr fontId="18" type="noConversion"/>
  </si>
  <si>
    <t>13、15、20日下午没打卡</t>
    <phoneticPr fontId="18" type="noConversion"/>
  </si>
  <si>
    <t>12日迟到6分钟</t>
    <phoneticPr fontId="18" type="noConversion"/>
  </si>
  <si>
    <t>姚堪成</t>
    <phoneticPr fontId="18" type="noConversion"/>
  </si>
  <si>
    <t>钟友军</t>
    <phoneticPr fontId="18" type="noConversion"/>
  </si>
  <si>
    <t>12日迟到3分钟</t>
    <phoneticPr fontId="18" type="noConversion"/>
  </si>
  <si>
    <t>大客二部</t>
    <phoneticPr fontId="18" type="noConversion"/>
  </si>
  <si>
    <t>26-30日事假40小时</t>
    <phoneticPr fontId="18" type="noConversion"/>
  </si>
  <si>
    <t>杨凯</t>
    <phoneticPr fontId="18" type="noConversion"/>
  </si>
  <si>
    <t>12日迟到15分钟</t>
    <phoneticPr fontId="18" type="noConversion"/>
  </si>
  <si>
    <t>易秋凤</t>
    <phoneticPr fontId="18" type="noConversion"/>
  </si>
  <si>
    <t>苏婉盈</t>
    <phoneticPr fontId="18" type="noConversion"/>
  </si>
  <si>
    <t>大客三部</t>
    <phoneticPr fontId="18" type="noConversion"/>
  </si>
  <si>
    <t>罗文添</t>
    <phoneticPr fontId="18" type="noConversion"/>
  </si>
  <si>
    <t>19日迟到18分钟，20日迟到2分钟，29日迟到11分钟</t>
    <phoneticPr fontId="18" type="noConversion"/>
  </si>
  <si>
    <t>杨成</t>
    <phoneticPr fontId="18" type="noConversion"/>
  </si>
  <si>
    <t>王永清</t>
    <phoneticPr fontId="18" type="noConversion"/>
  </si>
  <si>
    <t xml:space="preserve"> </t>
    <phoneticPr fontId="18" type="noConversion"/>
  </si>
  <si>
    <t>市场部</t>
    <phoneticPr fontId="18" type="noConversion"/>
  </si>
  <si>
    <t>刘芳</t>
    <phoneticPr fontId="18" type="noConversion"/>
  </si>
  <si>
    <t>28-30日事假24小时</t>
    <phoneticPr fontId="18" type="noConversion"/>
  </si>
  <si>
    <t>梁曼欣</t>
    <phoneticPr fontId="18" type="noConversion"/>
  </si>
  <si>
    <t>5日病假8小时</t>
    <phoneticPr fontId="18" type="noConversion"/>
  </si>
  <si>
    <t>阮桂填</t>
    <phoneticPr fontId="18" type="noConversion"/>
  </si>
  <si>
    <t>8日事假8小时</t>
    <phoneticPr fontId="18" type="noConversion"/>
  </si>
  <si>
    <t>李霞</t>
    <phoneticPr fontId="18" type="noConversion"/>
  </si>
  <si>
    <t>黄梦兰</t>
    <phoneticPr fontId="18" type="noConversion"/>
  </si>
  <si>
    <t>余映娜</t>
    <phoneticPr fontId="18" type="noConversion"/>
  </si>
  <si>
    <t>26日迟到5分钟</t>
    <phoneticPr fontId="18" type="noConversion"/>
  </si>
  <si>
    <t>19日病假8小时；26-27日年假16小时，28日事假3小时</t>
    <phoneticPr fontId="18" type="noConversion"/>
  </si>
  <si>
    <t>人力资源</t>
    <phoneticPr fontId="18" type="noConversion"/>
  </si>
  <si>
    <t>014年1月25、27、28、31加班共23小时。</t>
  </si>
  <si>
    <t>26日迟到21分钟</t>
    <phoneticPr fontId="18" type="noConversion"/>
  </si>
  <si>
    <t>柳晓婵</t>
    <phoneticPr fontId="18" type="noConversion"/>
  </si>
  <si>
    <t>12日迟到9分钟，21日迟到1分钟</t>
    <phoneticPr fontId="18" type="noConversion"/>
  </si>
  <si>
    <t>佛山分公司</t>
    <phoneticPr fontId="18" type="noConversion"/>
  </si>
  <si>
    <t>黎丹慧</t>
    <phoneticPr fontId="18" type="noConversion"/>
  </si>
  <si>
    <t>黄宇</t>
    <phoneticPr fontId="18" type="noConversion"/>
  </si>
  <si>
    <t>23病假8小时，16、29日事假12小时</t>
    <phoneticPr fontId="18" type="noConversion"/>
  </si>
  <si>
    <t>12日入职</t>
    <phoneticPr fontId="18" type="noConversion"/>
  </si>
  <si>
    <t>朱新连</t>
    <phoneticPr fontId="18" type="noConversion"/>
  </si>
  <si>
    <t>12日迟到4分钟</t>
    <phoneticPr fontId="18" type="noConversion"/>
  </si>
  <si>
    <t>20-21日事假16小时</t>
    <phoneticPr fontId="18" type="noConversion"/>
  </si>
  <si>
    <t>23日离职</t>
    <phoneticPr fontId="18" type="noConversion"/>
  </si>
  <si>
    <t>林玉红</t>
    <phoneticPr fontId="18" type="noConversion"/>
  </si>
  <si>
    <t>23日迟到1分钟，30日迟到5分钟</t>
    <phoneticPr fontId="18" type="noConversion"/>
  </si>
  <si>
    <t>30日离职</t>
    <phoneticPr fontId="18" type="noConversion"/>
  </si>
  <si>
    <t>1、加班需1小时以上起计，补休1小时起计，请假1小时起计，不足1小时按1小时计；</t>
    <phoneticPr fontId="18" type="noConversion"/>
  </si>
  <si>
    <t>2、迟到按分钟计算，其他加班、事假、病假、旷工等按小时计算</t>
    <phoneticPr fontId="18" type="noConversion"/>
  </si>
  <si>
    <t>人事主管审核：</t>
    <phoneticPr fontId="18" type="noConversion"/>
  </si>
  <si>
    <t>2015年2月份考勤情况统计表</t>
    <phoneticPr fontId="18" type="noConversion"/>
  </si>
  <si>
    <t>2.25-2.27休年假24小时</t>
    <phoneticPr fontId="45" type="noConversion"/>
  </si>
  <si>
    <t>2.15-2.16休年假8小时，事假8小时</t>
    <phoneticPr fontId="45" type="noConversion"/>
  </si>
  <si>
    <t>2.16休年假8小时</t>
    <phoneticPr fontId="45" type="noConversion"/>
  </si>
  <si>
    <t>2015年3月份考勤情况统计表</t>
    <phoneticPr fontId="18" type="noConversion"/>
  </si>
  <si>
    <t>应出勤天数+法定带薪假</t>
    <phoneticPr fontId="37" type="noConversion"/>
  </si>
  <si>
    <t>实际应出勤天数+法定带薪假</t>
    <phoneticPr fontId="37" type="noConversion"/>
  </si>
  <si>
    <t>杨成</t>
    <phoneticPr fontId="36" type="noConversion"/>
  </si>
  <si>
    <t>阮桂填</t>
    <phoneticPr fontId="18" type="noConversion"/>
  </si>
  <si>
    <t>3.23-3.24休年假16小时</t>
    <phoneticPr fontId="18" type="noConversion"/>
  </si>
  <si>
    <t>23日下午请假4小时</t>
    <phoneticPr fontId="18" type="noConversion"/>
  </si>
  <si>
    <t>人力资源</t>
    <phoneticPr fontId="18" type="noConversion"/>
  </si>
  <si>
    <t>柳晓婵</t>
    <phoneticPr fontId="44" type="noConversion"/>
  </si>
  <si>
    <t>黎丹慧</t>
    <phoneticPr fontId="18" type="noConversion"/>
  </si>
  <si>
    <t>全勤奖（元）</t>
    <phoneticPr fontId="18" type="noConversion"/>
  </si>
  <si>
    <t>迟到</t>
    <phoneticPr fontId="38" type="noConversion"/>
  </si>
  <si>
    <t>旷工</t>
    <phoneticPr fontId="38" type="noConversion"/>
  </si>
  <si>
    <t>请假说明</t>
    <phoneticPr fontId="38" type="noConversion"/>
  </si>
  <si>
    <t>考勤异常说明</t>
    <phoneticPr fontId="45" type="noConversion"/>
  </si>
  <si>
    <t>积休</t>
    <phoneticPr fontId="38" type="noConversion"/>
  </si>
  <si>
    <t>本月加班</t>
    <phoneticPr fontId="38" type="noConversion"/>
  </si>
  <si>
    <t>病假</t>
    <phoneticPr fontId="38" type="noConversion"/>
  </si>
  <si>
    <t>直至本月累计病假</t>
    <phoneticPr fontId="38" type="noConversion"/>
  </si>
  <si>
    <t xml:space="preserve">事假  </t>
    <phoneticPr fontId="32" type="noConversion"/>
  </si>
  <si>
    <t>直至本月累计事假</t>
    <phoneticPr fontId="38" type="noConversion"/>
  </si>
  <si>
    <t>其它带薪假类</t>
    <phoneticPr fontId="38" type="noConversion"/>
  </si>
  <si>
    <t>补休</t>
    <phoneticPr fontId="38" type="noConversion"/>
  </si>
  <si>
    <t>未休年假</t>
    <phoneticPr fontId="38" type="noConversion"/>
  </si>
  <si>
    <t>累计未休</t>
    <phoneticPr fontId="38" type="noConversion"/>
  </si>
  <si>
    <t>总经办</t>
    <phoneticPr fontId="24" type="noConversion"/>
  </si>
  <si>
    <t>张政先</t>
    <phoneticPr fontId="37" type="noConversion"/>
  </si>
  <si>
    <t>大客一部</t>
    <phoneticPr fontId="18" type="noConversion"/>
  </si>
  <si>
    <t>曹建军</t>
    <phoneticPr fontId="20" type="noConversion"/>
  </si>
  <si>
    <t>姚堪成</t>
    <phoneticPr fontId="18" type="noConversion"/>
  </si>
  <si>
    <t>钟友军</t>
    <phoneticPr fontId="20" type="noConversion"/>
  </si>
  <si>
    <t>20、30迟到8分钟</t>
    <phoneticPr fontId="18" type="noConversion"/>
  </si>
  <si>
    <t>大客二部</t>
    <phoneticPr fontId="18" type="noConversion"/>
  </si>
  <si>
    <t>杨凯</t>
    <phoneticPr fontId="18" type="noConversion"/>
  </si>
  <si>
    <t>易秋凤</t>
    <phoneticPr fontId="35" type="noConversion"/>
  </si>
  <si>
    <t>23日迟到4分钟</t>
    <phoneticPr fontId="18" type="noConversion"/>
  </si>
  <si>
    <t>苏婉盈</t>
    <phoneticPr fontId="36" type="noConversion"/>
  </si>
  <si>
    <t>黄宇</t>
    <phoneticPr fontId="45" type="noConversion"/>
  </si>
  <si>
    <t>大客三部</t>
    <phoneticPr fontId="18" type="noConversion"/>
  </si>
  <si>
    <t>罗文添</t>
    <phoneticPr fontId="43" type="noConversion"/>
  </si>
  <si>
    <t>王永清</t>
    <phoneticPr fontId="18" type="noConversion"/>
  </si>
  <si>
    <t xml:space="preserve"> </t>
    <phoneticPr fontId="18" type="noConversion"/>
  </si>
  <si>
    <t>市场部</t>
    <phoneticPr fontId="18" type="noConversion"/>
  </si>
  <si>
    <t>刘芳</t>
    <phoneticPr fontId="18" type="noConversion"/>
  </si>
  <si>
    <t>3月2-3月6请婚假</t>
    <phoneticPr fontId="18" type="noConversion"/>
  </si>
  <si>
    <t>梁曼欣</t>
    <phoneticPr fontId="41" type="noConversion"/>
  </si>
  <si>
    <t>23.24日请假</t>
    <phoneticPr fontId="18" type="noConversion"/>
  </si>
  <si>
    <t>李霞</t>
    <phoneticPr fontId="26" type="noConversion"/>
  </si>
  <si>
    <t>黄梦兰</t>
    <phoneticPr fontId="18" type="noConversion"/>
  </si>
  <si>
    <t>余映娜</t>
    <phoneticPr fontId="37" type="noConversion"/>
  </si>
  <si>
    <t>23日迟到10分钟</t>
    <phoneticPr fontId="18" type="noConversion"/>
  </si>
  <si>
    <t>佛山分公司</t>
    <phoneticPr fontId="18" type="noConversion"/>
  </si>
  <si>
    <t>许文贤</t>
    <phoneticPr fontId="18" type="noConversion"/>
  </si>
  <si>
    <t>23日入职</t>
    <phoneticPr fontId="18" type="noConversion"/>
  </si>
  <si>
    <t>1、加班需1小时以上起计，补休1小时起计，请假1小时起计，不足1小时按1小时计；</t>
    <phoneticPr fontId="38" type="noConversion"/>
  </si>
  <si>
    <t>2、迟到按分钟计算，其他加班、事假、病假、旷工等按小时计算</t>
    <phoneticPr fontId="38" type="noConversion"/>
  </si>
  <si>
    <t>人事主管审核：</t>
    <phoneticPr fontId="45" type="noConversion"/>
  </si>
  <si>
    <t>2日23日病假</t>
    <phoneticPr fontId="18" type="noConversion"/>
  </si>
  <si>
    <t>23日-24日病假3小时</t>
    <phoneticPr fontId="18" type="noConversion"/>
  </si>
  <si>
    <t>3月休年假3天</t>
    <phoneticPr fontId="18" type="noConversion"/>
  </si>
  <si>
    <t>吴嘉荣</t>
    <phoneticPr fontId="18" type="noConversion"/>
  </si>
  <si>
    <t>16日入职</t>
    <phoneticPr fontId="18" type="noConversion"/>
  </si>
  <si>
    <t>20日休年假1天</t>
    <phoneticPr fontId="18" type="noConversion"/>
  </si>
  <si>
    <t>2015年4月份考勤情况统计表</t>
    <phoneticPr fontId="18" type="noConversion"/>
  </si>
  <si>
    <t>事业一部</t>
    <phoneticPr fontId="18" type="noConversion"/>
  </si>
  <si>
    <t>2015年1月份考勤情况统计表</t>
    <phoneticPr fontId="18" type="noConversion"/>
  </si>
  <si>
    <t>30号下午补休4小时</t>
    <phoneticPr fontId="18" type="noConversion"/>
  </si>
  <si>
    <t>3.21.22.23.30下午没打卡</t>
    <phoneticPr fontId="18" type="noConversion"/>
  </si>
  <si>
    <t>曹建军</t>
    <phoneticPr fontId="20" type="noConversion"/>
  </si>
  <si>
    <t>2号3号休年假16小时</t>
    <phoneticPr fontId="18" type="noConversion"/>
  </si>
  <si>
    <t>27号28号事假12小时</t>
    <phoneticPr fontId="18" type="noConversion"/>
  </si>
  <si>
    <t>姚堪成</t>
    <phoneticPr fontId="18" type="noConversion"/>
  </si>
  <si>
    <t>钟友军</t>
    <phoneticPr fontId="20" type="noConversion"/>
  </si>
  <si>
    <t>21号早上事假3小时</t>
    <phoneticPr fontId="18" type="noConversion"/>
  </si>
  <si>
    <t>事业二部</t>
    <phoneticPr fontId="18" type="noConversion"/>
  </si>
  <si>
    <t>杨凯</t>
    <phoneticPr fontId="18" type="noConversion"/>
  </si>
  <si>
    <t>易秋凤</t>
    <phoneticPr fontId="35" type="noConversion"/>
  </si>
  <si>
    <t>17号27号迟到6分钟</t>
    <phoneticPr fontId="18" type="noConversion"/>
  </si>
  <si>
    <t>苏婉盈</t>
    <phoneticPr fontId="36" type="noConversion"/>
  </si>
  <si>
    <t>3号下午27号至30号请事假</t>
    <phoneticPr fontId="18" type="noConversion"/>
  </si>
  <si>
    <t>事业三部</t>
    <phoneticPr fontId="18" type="noConversion"/>
  </si>
  <si>
    <t>罗文添</t>
    <phoneticPr fontId="43" type="noConversion"/>
  </si>
  <si>
    <t>杨成</t>
    <phoneticPr fontId="36" type="noConversion"/>
  </si>
  <si>
    <t>王永清</t>
    <phoneticPr fontId="18" type="noConversion"/>
  </si>
  <si>
    <t xml:space="preserve"> </t>
    <phoneticPr fontId="18" type="noConversion"/>
  </si>
  <si>
    <t>市场部</t>
    <phoneticPr fontId="18" type="noConversion"/>
  </si>
  <si>
    <t>刘芳</t>
    <phoneticPr fontId="18" type="noConversion"/>
  </si>
  <si>
    <t>梁曼欣</t>
    <phoneticPr fontId="41" type="noConversion"/>
  </si>
  <si>
    <t>阮桂填</t>
    <phoneticPr fontId="18" type="noConversion"/>
  </si>
  <si>
    <t>7号上午24号上午请假6小时</t>
    <phoneticPr fontId="18" type="noConversion"/>
  </si>
  <si>
    <t>黄梦兰</t>
    <phoneticPr fontId="18" type="noConversion"/>
  </si>
  <si>
    <t>30号下午请事假27号请事假1小时</t>
    <phoneticPr fontId="18" type="noConversion"/>
  </si>
  <si>
    <t>余映娜</t>
    <phoneticPr fontId="37" type="noConversion"/>
  </si>
  <si>
    <t>27号补休3小时</t>
    <phoneticPr fontId="18" type="noConversion"/>
  </si>
  <si>
    <t xml:space="preserve">27号至30号请事假 </t>
    <phoneticPr fontId="18" type="noConversion"/>
  </si>
  <si>
    <t>1号整天3号下午没打卡</t>
    <phoneticPr fontId="18" type="noConversion"/>
  </si>
  <si>
    <t>许文贤</t>
    <phoneticPr fontId="18" type="noConversion"/>
  </si>
  <si>
    <t>7号事假29号30号病假</t>
    <phoneticPr fontId="18" type="noConversion"/>
  </si>
  <si>
    <t>人力资源</t>
    <phoneticPr fontId="18" type="noConversion"/>
  </si>
  <si>
    <t>9号27号迟到9分钟</t>
    <phoneticPr fontId="18" type="noConversion"/>
  </si>
  <si>
    <t>10号补休8小时</t>
    <phoneticPr fontId="18" type="noConversion"/>
  </si>
  <si>
    <t>柳晓婵</t>
    <phoneticPr fontId="44" type="noConversion"/>
  </si>
  <si>
    <t>20号补休3小时</t>
    <phoneticPr fontId="18" type="noConversion"/>
  </si>
  <si>
    <t>佛山事业部</t>
    <phoneticPr fontId="18" type="noConversion"/>
  </si>
  <si>
    <t>黎丹慧</t>
    <phoneticPr fontId="18" type="noConversion"/>
  </si>
  <si>
    <t>吴嘉荣</t>
    <phoneticPr fontId="18" type="noConversion"/>
  </si>
  <si>
    <t>张妙清</t>
    <phoneticPr fontId="18" type="noConversion"/>
  </si>
  <si>
    <t>4月9日入职</t>
    <phoneticPr fontId="18" type="noConversion"/>
  </si>
  <si>
    <t>黄宇</t>
    <phoneticPr fontId="45" type="noConversion"/>
  </si>
  <si>
    <t>4月10号离职</t>
    <phoneticPr fontId="18" type="noConversion"/>
  </si>
  <si>
    <t>3号病假5小时</t>
    <phoneticPr fontId="18" type="noConversion"/>
  </si>
  <si>
    <t>李霞</t>
    <phoneticPr fontId="26" type="noConversion"/>
  </si>
  <si>
    <t>4月22日离职</t>
    <phoneticPr fontId="18" type="noConversion"/>
  </si>
  <si>
    <t>4月29日离职</t>
    <phoneticPr fontId="18" type="noConversion"/>
  </si>
  <si>
    <t>14号早上没打卡</t>
    <phoneticPr fontId="18" type="noConversion"/>
  </si>
  <si>
    <t>1、加班需1小时以上起计，补休1小时起计，请假1小时起计，不足1小时按1小时计；</t>
    <phoneticPr fontId="38" type="noConversion"/>
  </si>
  <si>
    <t>2、迟到按分钟计算，其他加班、事假、病假、旷工等按小时计算</t>
    <phoneticPr fontId="38" type="noConversion"/>
  </si>
  <si>
    <t>人事主管审核：</t>
    <phoneticPr fontId="45" type="noConversion"/>
  </si>
  <si>
    <t>14/15日病假16小时</t>
    <phoneticPr fontId="18" type="noConversion"/>
  </si>
  <si>
    <t>4/5/6/7/8/11/12/13事假64小时</t>
    <phoneticPr fontId="18" type="noConversion"/>
  </si>
  <si>
    <t>22日离职</t>
    <phoneticPr fontId="18" type="noConversion"/>
  </si>
  <si>
    <t>12日事假3小时</t>
    <phoneticPr fontId="18" type="noConversion"/>
  </si>
  <si>
    <t>22/28日上班迟到5分钟</t>
    <phoneticPr fontId="18" type="noConversion"/>
  </si>
  <si>
    <t>29日离职</t>
    <phoneticPr fontId="18" type="noConversion"/>
  </si>
  <si>
    <t>4日事假8小时</t>
    <phoneticPr fontId="18" type="noConversion"/>
  </si>
  <si>
    <t>6日病假，27日补休5小时</t>
    <phoneticPr fontId="18" type="noConversion"/>
  </si>
  <si>
    <t>8日上班迟到8分钟</t>
    <phoneticPr fontId="18" type="noConversion"/>
  </si>
  <si>
    <t>7日下午事假5小时，11日事假8小时</t>
    <phoneticPr fontId="18" type="noConversion"/>
  </si>
  <si>
    <t>26日休年假8小时，27日事假8小时</t>
    <phoneticPr fontId="18" type="noConversion"/>
  </si>
  <si>
    <t>5日事假8小时，18/19/20/21/22病假40小时</t>
    <phoneticPr fontId="18" type="noConversion"/>
  </si>
  <si>
    <t>2015年5月份考勤情况统计表</t>
    <phoneticPr fontId="18" type="noConversion"/>
  </si>
  <si>
    <t>7/11日上班迟到30分钟</t>
    <phoneticPr fontId="18" type="noConversion"/>
  </si>
  <si>
    <t>19/20/21/22外出培训</t>
    <phoneticPr fontId="18" type="noConversion"/>
  </si>
  <si>
    <t>7/11/12日上班迟到21分钟</t>
    <phoneticPr fontId="18" type="noConversion"/>
  </si>
  <si>
    <t>4/8/11休假11小时</t>
    <phoneticPr fontId="18" type="noConversion"/>
  </si>
  <si>
    <t>3次早退</t>
    <phoneticPr fontId="18" type="noConversion"/>
  </si>
  <si>
    <t>2次早退</t>
    <phoneticPr fontId="18" type="noConversion"/>
  </si>
  <si>
    <t>6、7、13日事假5小时</t>
    <phoneticPr fontId="18" type="noConversion"/>
  </si>
  <si>
    <t>14日迟到21分钟</t>
    <phoneticPr fontId="18" type="noConversion"/>
  </si>
  <si>
    <t>15日离职</t>
    <phoneticPr fontId="18" type="noConversion"/>
  </si>
  <si>
    <t>2015年6月份考勤情况统计表</t>
    <phoneticPr fontId="18" type="noConversion"/>
  </si>
  <si>
    <t>曹建军</t>
    <phoneticPr fontId="20" type="noConversion"/>
  </si>
  <si>
    <t>10日事假8小时</t>
    <phoneticPr fontId="18" type="noConversion"/>
  </si>
  <si>
    <t>10日下午没打卡</t>
    <phoneticPr fontId="18" type="noConversion"/>
  </si>
  <si>
    <t>姚堪成</t>
    <phoneticPr fontId="18" type="noConversion"/>
  </si>
  <si>
    <t>钟友军</t>
    <phoneticPr fontId="20" type="noConversion"/>
  </si>
  <si>
    <t>2/11迟到4分钟</t>
    <phoneticPr fontId="18" type="noConversion"/>
  </si>
  <si>
    <t>3日事假3小时</t>
    <phoneticPr fontId="18" type="noConversion"/>
  </si>
  <si>
    <t>事业二部</t>
    <phoneticPr fontId="18" type="noConversion"/>
  </si>
  <si>
    <t>19/25迟到29分钟</t>
    <phoneticPr fontId="18" type="noConversion"/>
  </si>
  <si>
    <t>16、18日事假6小时</t>
    <phoneticPr fontId="18" type="noConversion"/>
  </si>
  <si>
    <t>1、3、5、10、24上午没打卡</t>
    <phoneticPr fontId="18" type="noConversion"/>
  </si>
  <si>
    <t>杨凯</t>
    <phoneticPr fontId="18" type="noConversion"/>
  </si>
  <si>
    <t>事业三部</t>
    <phoneticPr fontId="18" type="noConversion"/>
  </si>
  <si>
    <t>罗文添</t>
    <phoneticPr fontId="43" type="noConversion"/>
  </si>
  <si>
    <t>王永清</t>
    <phoneticPr fontId="18" type="noConversion"/>
  </si>
  <si>
    <t xml:space="preserve"> </t>
    <phoneticPr fontId="18" type="noConversion"/>
  </si>
  <si>
    <t>23日事假1天</t>
    <phoneticPr fontId="18" type="noConversion"/>
  </si>
  <si>
    <t>市场部</t>
    <phoneticPr fontId="18" type="noConversion"/>
  </si>
  <si>
    <t>张妙清</t>
    <phoneticPr fontId="18" type="noConversion"/>
  </si>
  <si>
    <t>阮桂填</t>
    <phoneticPr fontId="18" type="noConversion"/>
  </si>
  <si>
    <t>19日病假8小时</t>
    <phoneticPr fontId="18" type="noConversion"/>
  </si>
  <si>
    <t>黄梦兰</t>
    <phoneticPr fontId="18" type="noConversion"/>
  </si>
  <si>
    <t>23/29迟到2分钟</t>
    <phoneticPr fontId="18" type="noConversion"/>
  </si>
  <si>
    <t>9日病假8小时</t>
    <phoneticPr fontId="18" type="noConversion"/>
  </si>
  <si>
    <t>8、9、30下午没打卡</t>
    <phoneticPr fontId="18" type="noConversion"/>
  </si>
  <si>
    <t>许文贤</t>
    <phoneticPr fontId="18" type="noConversion"/>
  </si>
  <si>
    <t>4、5、8日事假15小时</t>
    <phoneticPr fontId="18" type="noConversion"/>
  </si>
  <si>
    <t>8、15、16病假20小时，18-30事假64小时</t>
    <phoneticPr fontId="18" type="noConversion"/>
  </si>
  <si>
    <t>人力资源</t>
    <phoneticPr fontId="18" type="noConversion"/>
  </si>
  <si>
    <t>12日补休6小时</t>
    <phoneticPr fontId="18" type="noConversion"/>
  </si>
  <si>
    <t>本月加班16小时</t>
    <phoneticPr fontId="18" type="noConversion"/>
  </si>
  <si>
    <t>佛山事业部</t>
    <phoneticPr fontId="18" type="noConversion"/>
  </si>
  <si>
    <t>吴嘉荣</t>
    <phoneticPr fontId="18" type="noConversion"/>
  </si>
  <si>
    <t>袁婷</t>
    <phoneticPr fontId="18" type="noConversion"/>
  </si>
  <si>
    <t>陈英丽</t>
    <phoneticPr fontId="18" type="noConversion"/>
  </si>
  <si>
    <t>16日入职</t>
    <phoneticPr fontId="18" type="noConversion"/>
  </si>
  <si>
    <t>易秋凤</t>
    <phoneticPr fontId="35" type="noConversion"/>
  </si>
  <si>
    <t>17日离职；1、9、12日下午，2、3下午没打卡</t>
    <phoneticPr fontId="18" type="noConversion"/>
  </si>
  <si>
    <t>杨成</t>
    <phoneticPr fontId="36" type="noConversion"/>
  </si>
  <si>
    <t>30日离职，24日下午没打卡</t>
    <phoneticPr fontId="18" type="noConversion"/>
  </si>
  <si>
    <t>柳晓婵</t>
    <phoneticPr fontId="44" type="noConversion"/>
  </si>
  <si>
    <t>4、29日迟到9分钟</t>
    <phoneticPr fontId="18" type="noConversion"/>
  </si>
  <si>
    <t>11、24日事假6小时，17、26日病假8小时</t>
    <phoneticPr fontId="18" type="noConversion"/>
  </si>
  <si>
    <t>7月1日离职</t>
    <phoneticPr fontId="18" type="noConversion"/>
  </si>
  <si>
    <t>苏婉盈</t>
    <phoneticPr fontId="36" type="noConversion"/>
  </si>
  <si>
    <t>9日迟到9分钟</t>
    <phoneticPr fontId="18" type="noConversion"/>
  </si>
  <si>
    <t>7月2日离职</t>
    <phoneticPr fontId="18" type="noConversion"/>
  </si>
  <si>
    <t>1、加班需1小时以上起计，补休1小时起计，请假1小时起计，不足1小时按1小时计；</t>
    <phoneticPr fontId="38" type="noConversion"/>
  </si>
  <si>
    <t>2、迟到按分钟计算，其他加班、事假、病假、旷工等按小时计算</t>
    <phoneticPr fontId="38" type="noConversion"/>
  </si>
  <si>
    <t>考勤人签名：袁婷</t>
    <phoneticPr fontId="18" type="noConversion"/>
  </si>
  <si>
    <t>人事主管审核：</t>
    <phoneticPr fontId="45" type="noConversion"/>
  </si>
  <si>
    <t>15日入职</t>
    <phoneticPr fontId="18" type="noConversion"/>
  </si>
  <si>
    <t>张杭娜</t>
    <phoneticPr fontId="56" type="noConversion"/>
  </si>
  <si>
    <t>袁婷</t>
    <phoneticPr fontId="56" type="noConversion"/>
  </si>
  <si>
    <t>倪日玲</t>
    <phoneticPr fontId="56" type="noConversion"/>
  </si>
  <si>
    <t>朱春凤</t>
    <phoneticPr fontId="56" type="noConversion"/>
  </si>
  <si>
    <t>陈炳佳</t>
    <phoneticPr fontId="56" type="noConversion"/>
  </si>
  <si>
    <t>事假</t>
    <phoneticPr fontId="56" type="noConversion"/>
  </si>
  <si>
    <t>郑楚香</t>
    <phoneticPr fontId="56" type="noConversion"/>
  </si>
  <si>
    <t>17/20/31迟到10分钟</t>
    <phoneticPr fontId="56" type="noConversion"/>
  </si>
  <si>
    <t>13/31迟到5分钟</t>
    <phoneticPr fontId="56" type="noConversion"/>
  </si>
  <si>
    <t>14号迟到38分钟</t>
    <phoneticPr fontId="56" type="noConversion"/>
  </si>
  <si>
    <t>28号迟到6分钟</t>
    <phoneticPr fontId="56" type="noConversion"/>
  </si>
  <si>
    <t>30号迟到2分钟</t>
    <phoneticPr fontId="56" type="noConversion"/>
  </si>
  <si>
    <t>28号迟到26分钟</t>
    <phoneticPr fontId="56" type="noConversion"/>
  </si>
  <si>
    <t>29请假1小时</t>
    <phoneticPr fontId="56" type="noConversion"/>
  </si>
  <si>
    <t>17号迟到3分钟</t>
    <phoneticPr fontId="56" type="noConversion"/>
  </si>
  <si>
    <t>2、23下午没打卡</t>
    <phoneticPr fontId="56" type="noConversion"/>
  </si>
  <si>
    <t>28号入职</t>
    <phoneticPr fontId="56" type="noConversion"/>
  </si>
  <si>
    <t>3号事假8小时</t>
    <phoneticPr fontId="56" type="noConversion"/>
  </si>
  <si>
    <t>10号病假8小时</t>
    <phoneticPr fontId="56" type="noConversion"/>
  </si>
  <si>
    <t>20号到24号事假40小时</t>
    <phoneticPr fontId="56" type="noConversion"/>
  </si>
  <si>
    <t>29、30号各病假1小时</t>
    <phoneticPr fontId="56" type="noConversion"/>
  </si>
  <si>
    <t>17号事假8小时</t>
    <phoneticPr fontId="56" type="noConversion"/>
  </si>
  <si>
    <t>3号事假8小时</t>
    <phoneticPr fontId="18" type="noConversion"/>
  </si>
  <si>
    <t>9、10 事假16小时</t>
    <phoneticPr fontId="56" type="noConversion"/>
  </si>
  <si>
    <t>29号事假8小时</t>
    <phoneticPr fontId="56" type="noConversion"/>
  </si>
  <si>
    <t>考勤人签名：</t>
    <phoneticPr fontId="18" type="noConversion"/>
  </si>
  <si>
    <t>20号入职</t>
    <phoneticPr fontId="56" type="noConversion"/>
  </si>
  <si>
    <t>31号离职</t>
    <phoneticPr fontId="56" type="noConversion"/>
  </si>
  <si>
    <t>10号下午没打卡</t>
    <phoneticPr fontId="56" type="noConversion"/>
  </si>
  <si>
    <t>15、23上午没打卡</t>
    <phoneticPr fontId="56" type="noConversion"/>
  </si>
  <si>
    <t>1号入职</t>
    <phoneticPr fontId="56" type="noConversion"/>
  </si>
  <si>
    <t>2015年7月份考勤情况统计表</t>
    <phoneticPr fontId="18" type="noConversion"/>
  </si>
  <si>
    <t>1、23、24上午没打卡</t>
    <phoneticPr fontId="56" type="noConversion"/>
  </si>
  <si>
    <t>2015年8月份考勤情况统计表</t>
    <phoneticPr fontId="18" type="noConversion"/>
  </si>
  <si>
    <t>张杭娜</t>
    <phoneticPr fontId="56" type="noConversion"/>
  </si>
  <si>
    <r>
      <t>25</t>
    </r>
    <r>
      <rPr>
        <sz val="10"/>
        <rFont val="宋体"/>
        <family val="3"/>
        <charset val="134"/>
      </rPr>
      <t>号迟到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分钟</t>
    </r>
    <phoneticPr fontId="18" type="noConversion"/>
  </si>
  <si>
    <t>12、13号休年假16小时</t>
    <phoneticPr fontId="18" type="noConversion"/>
  </si>
  <si>
    <t>27号下午没有打卡记录</t>
    <phoneticPr fontId="18" type="noConversion"/>
  </si>
  <si>
    <t>28号事假2小时</t>
    <phoneticPr fontId="18" type="noConversion"/>
  </si>
  <si>
    <t>20号事假21号休年假</t>
    <phoneticPr fontId="18" type="noConversion"/>
  </si>
  <si>
    <t>4、5、18号 下午都没打卡记录</t>
    <phoneticPr fontId="18" type="noConversion"/>
  </si>
  <si>
    <t>4、5、19号 下午都没打卡记录</t>
  </si>
  <si>
    <t>4、12、24、25迟到17分钟</t>
    <phoneticPr fontId="18" type="noConversion"/>
  </si>
  <si>
    <t>26号迟到13分钟</t>
    <phoneticPr fontId="18" type="noConversion"/>
  </si>
  <si>
    <t>31号事假0.5小时</t>
    <phoneticPr fontId="18" type="noConversion"/>
  </si>
  <si>
    <t>27号迟到5分钟</t>
    <phoneticPr fontId="18" type="noConversion"/>
  </si>
  <si>
    <t>11号下午没打卡记录</t>
    <phoneticPr fontId="18" type="noConversion"/>
  </si>
  <si>
    <t>5、6、26号事假20小时</t>
    <phoneticPr fontId="18" type="noConversion"/>
  </si>
  <si>
    <t>20号事假21号休年假各8小时</t>
    <phoneticPr fontId="18" type="noConversion"/>
  </si>
  <si>
    <t>21号事假4.5小时，调休4小时</t>
    <phoneticPr fontId="18" type="noConversion"/>
  </si>
  <si>
    <t>3、27、28号迟到8分钟</t>
    <phoneticPr fontId="18" type="noConversion"/>
  </si>
  <si>
    <t>7天婚假，8天事假</t>
    <phoneticPr fontId="18" type="noConversion"/>
  </si>
  <si>
    <t>7天婚假，8天事假,3号事假1小时</t>
    <phoneticPr fontId="18" type="noConversion"/>
  </si>
  <si>
    <t>7号病假8小时</t>
    <phoneticPr fontId="18" type="noConversion"/>
  </si>
  <si>
    <t>6、11号事假2小时</t>
    <phoneticPr fontId="18" type="noConversion"/>
  </si>
  <si>
    <t>10、11、12号休年假24小时，4号病假2小时</t>
    <phoneticPr fontId="18" type="noConversion"/>
  </si>
  <si>
    <t>15日加班8小时</t>
    <phoneticPr fontId="18" type="noConversion"/>
  </si>
  <si>
    <t>17、18、19、20号休事假32小时</t>
    <phoneticPr fontId="18" type="noConversion"/>
  </si>
  <si>
    <t>10号请年假8小时</t>
    <phoneticPr fontId="18" type="noConversion"/>
  </si>
  <si>
    <t>3日上午没打</t>
    <phoneticPr fontId="18" type="noConversion"/>
  </si>
  <si>
    <t>5-6日，11-18日下午没打卡记录</t>
    <phoneticPr fontId="18" type="noConversion"/>
  </si>
  <si>
    <t>4、27日迟到17分钟</t>
    <phoneticPr fontId="18" type="noConversion"/>
  </si>
  <si>
    <t>3日迟到25分钟</t>
    <phoneticPr fontId="18" type="noConversion"/>
  </si>
  <si>
    <t>覃仁健</t>
    <phoneticPr fontId="18" type="noConversion"/>
  </si>
  <si>
    <t>胡艳</t>
    <phoneticPr fontId="18" type="noConversion"/>
  </si>
  <si>
    <t>28、29、30事假24小时</t>
    <phoneticPr fontId="18" type="noConversion"/>
  </si>
  <si>
    <t>2、7日迟到20分钟</t>
    <phoneticPr fontId="18" type="noConversion"/>
  </si>
  <si>
    <t>7、21日迟到7分钟</t>
    <phoneticPr fontId="18" type="noConversion"/>
  </si>
  <si>
    <t>6日事假8小时</t>
    <phoneticPr fontId="18" type="noConversion"/>
  </si>
  <si>
    <t>10日事假4小时、23日事假4小时</t>
    <phoneticPr fontId="18" type="noConversion"/>
  </si>
  <si>
    <t>8日事假2小时</t>
    <phoneticPr fontId="18" type="noConversion"/>
  </si>
  <si>
    <t>29日事假3小时、30日事假8小时</t>
    <phoneticPr fontId="18" type="noConversion"/>
  </si>
  <si>
    <t>7日事假3小时、30日休年假8小时</t>
    <phoneticPr fontId="18" type="noConversion"/>
  </si>
  <si>
    <t>7日事假2小时</t>
    <phoneticPr fontId="18" type="noConversion"/>
  </si>
  <si>
    <t>25日事假1小时、28、29、30事假共24小时</t>
    <phoneticPr fontId="18" type="noConversion"/>
  </si>
  <si>
    <t>15、21日迟到7分钟</t>
    <phoneticPr fontId="18" type="noConversion"/>
  </si>
  <si>
    <t>7日迟到10分钟</t>
    <phoneticPr fontId="18" type="noConversion"/>
  </si>
  <si>
    <t>7日迟到11分钟</t>
    <phoneticPr fontId="18" type="noConversion"/>
  </si>
  <si>
    <t>9、17日下午无打卡记录</t>
    <phoneticPr fontId="18" type="noConversion"/>
  </si>
  <si>
    <t>1日迟到12分钟</t>
    <phoneticPr fontId="18" type="noConversion"/>
  </si>
  <si>
    <t>21号下午无打卡记录</t>
    <phoneticPr fontId="18" type="noConversion"/>
  </si>
  <si>
    <t>7日迟到9分钟</t>
    <phoneticPr fontId="18" type="noConversion"/>
  </si>
  <si>
    <t>28、29、30事假</t>
    <phoneticPr fontId="18" type="noConversion"/>
  </si>
  <si>
    <t>30日休年假8小时</t>
    <phoneticPr fontId="18" type="noConversion"/>
  </si>
  <si>
    <t>30日事假5小时</t>
    <phoneticPr fontId="18" type="noConversion"/>
  </si>
  <si>
    <t>6号入职</t>
    <phoneticPr fontId="18" type="noConversion"/>
  </si>
  <si>
    <t>丁芬芬</t>
  </si>
  <si>
    <t>1、10、14、16日迟到32分钟</t>
    <phoneticPr fontId="18" type="noConversion"/>
  </si>
  <si>
    <r>
      <t>8</t>
    </r>
    <r>
      <rPr>
        <sz val="10"/>
        <rFont val="宋体"/>
        <family val="3"/>
        <charset val="134"/>
      </rPr>
      <t>日迟到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分钟</t>
    </r>
    <phoneticPr fontId="18" type="noConversion"/>
  </si>
  <si>
    <t>研发部</t>
    <phoneticPr fontId="18" type="noConversion"/>
  </si>
  <si>
    <t>市场部</t>
    <phoneticPr fontId="18" type="noConversion"/>
  </si>
  <si>
    <t>佛山事业部</t>
    <phoneticPr fontId="18" type="noConversion"/>
  </si>
  <si>
    <t>事业二部</t>
    <phoneticPr fontId="18" type="noConversion"/>
  </si>
  <si>
    <t xml:space="preserve">黄荣广 </t>
    <phoneticPr fontId="18" type="noConversion"/>
  </si>
  <si>
    <t>2号入职</t>
    <phoneticPr fontId="18" type="noConversion"/>
  </si>
  <si>
    <t>2015年9月份考勤情况统计表</t>
    <phoneticPr fontId="18" type="noConversion"/>
  </si>
  <si>
    <t>1、17、21日迟到11分钟</t>
    <phoneticPr fontId="18" type="noConversion"/>
  </si>
  <si>
    <t>15、16、21日迟到40分钟</t>
    <phoneticPr fontId="18" type="noConversion"/>
  </si>
  <si>
    <t>6号入职</t>
    <phoneticPr fontId="18" type="noConversion"/>
  </si>
  <si>
    <t>研发部</t>
    <phoneticPr fontId="18" type="noConversion"/>
  </si>
  <si>
    <t>吴俊华</t>
  </si>
  <si>
    <t>23号入职</t>
    <phoneticPr fontId="18" type="noConversion"/>
  </si>
  <si>
    <t>7日迟到1分钟</t>
    <phoneticPr fontId="18" type="noConversion"/>
  </si>
  <si>
    <t>22日事假8小时，30日事假1小时</t>
    <phoneticPr fontId="18" type="noConversion"/>
  </si>
  <si>
    <t>17号入职</t>
    <phoneticPr fontId="18" type="noConversion"/>
  </si>
  <si>
    <t>刁开治</t>
    <phoneticPr fontId="18" type="noConversion"/>
  </si>
  <si>
    <t>8号入职</t>
    <phoneticPr fontId="18" type="noConversion"/>
  </si>
  <si>
    <t>28日补休8小时，23、29、30日休年假20小时</t>
    <phoneticPr fontId="18" type="noConversion"/>
  </si>
  <si>
    <t>25日下午没打卡</t>
    <phoneticPr fontId="18" type="noConversion"/>
  </si>
  <si>
    <t>22日补休8小时</t>
    <phoneticPr fontId="18" type="noConversion"/>
  </si>
  <si>
    <t>25日补休4.5小时</t>
    <phoneticPr fontId="18" type="noConversion"/>
  </si>
  <si>
    <t>30日年休8小时</t>
    <phoneticPr fontId="18" type="noConversion"/>
  </si>
  <si>
    <t>14日调休8小时，28日补休6小时；24日事假5小时，28日事假2小时</t>
    <phoneticPr fontId="18" type="noConversion"/>
  </si>
  <si>
    <t>佛山事业部</t>
    <phoneticPr fontId="18" type="noConversion"/>
  </si>
  <si>
    <t>21日迟到5分钟</t>
    <phoneticPr fontId="18" type="noConversion"/>
  </si>
  <si>
    <t>2015年10月份考勤情况统计表</t>
    <phoneticPr fontId="18" type="noConversion"/>
  </si>
  <si>
    <t>邓绍聪</t>
    <phoneticPr fontId="60" type="noConversion"/>
  </si>
  <si>
    <t>8号入职</t>
    <phoneticPr fontId="60" type="noConversion"/>
  </si>
  <si>
    <t>叶善佳</t>
    <phoneticPr fontId="60" type="noConversion"/>
  </si>
  <si>
    <t>事业二部</t>
    <phoneticPr fontId="60" type="noConversion"/>
  </si>
  <si>
    <t>15日事假3小时</t>
    <phoneticPr fontId="60" type="noConversion"/>
  </si>
  <si>
    <t>29日事假8小时</t>
    <phoneticPr fontId="60" type="noConversion"/>
  </si>
  <si>
    <t>27日事假8小时</t>
    <phoneticPr fontId="60" type="noConversion"/>
  </si>
  <si>
    <t>26日至30日事假40小时</t>
    <phoneticPr fontId="60" type="noConversion"/>
  </si>
  <si>
    <t>15、22日事假12小时</t>
    <phoneticPr fontId="60" type="noConversion"/>
  </si>
  <si>
    <t>16、19日事假12小时</t>
    <phoneticPr fontId="60" type="noConversion"/>
  </si>
  <si>
    <t>14、15、16休年假20小时</t>
    <phoneticPr fontId="60" type="noConversion"/>
  </si>
  <si>
    <t>17日加班4小时，29、30调休16小时</t>
    <phoneticPr fontId="60" type="noConversion"/>
  </si>
  <si>
    <t>16日事假2小时</t>
    <phoneticPr fontId="60" type="noConversion"/>
  </si>
  <si>
    <t>19病假1小时</t>
    <phoneticPr fontId="60" type="noConversion"/>
  </si>
  <si>
    <t>29日休年假4小时</t>
    <phoneticPr fontId="60" type="noConversion"/>
  </si>
  <si>
    <t>9、12、14日迟到17分钟</t>
    <phoneticPr fontId="60" type="noConversion"/>
  </si>
  <si>
    <t>12日迟到10分钟</t>
    <phoneticPr fontId="60" type="noConversion"/>
  </si>
  <si>
    <t>8日上午没打卡</t>
    <phoneticPr fontId="60" type="noConversion"/>
  </si>
  <si>
    <t>8.9日事假11小时</t>
    <phoneticPr fontId="60" type="noConversion"/>
  </si>
  <si>
    <t>9.14日迟到13分钟</t>
    <phoneticPr fontId="60" type="noConversion"/>
  </si>
  <si>
    <t>8.16 .19迟到12分钟</t>
    <phoneticPr fontId="60" type="noConversion"/>
  </si>
  <si>
    <t>黎明霞</t>
    <phoneticPr fontId="60" type="noConversion"/>
  </si>
  <si>
    <t>19号入职</t>
    <phoneticPr fontId="60" type="noConversion"/>
  </si>
  <si>
    <t>事业三部</t>
    <phoneticPr fontId="60" type="noConversion"/>
  </si>
  <si>
    <t>张仕胡</t>
    <phoneticPr fontId="60" type="noConversion"/>
  </si>
  <si>
    <t>30日迟到2分钟</t>
    <phoneticPr fontId="60" type="noConversion"/>
  </si>
  <si>
    <t>16日离职</t>
    <phoneticPr fontId="60" type="noConversion"/>
  </si>
  <si>
    <t>30号离职</t>
    <phoneticPr fontId="60" type="noConversion"/>
  </si>
  <si>
    <t>19日病假3小时</t>
    <phoneticPr fontId="60" type="noConversion"/>
  </si>
  <si>
    <r>
      <t>钟友军已休2</t>
    </r>
    <r>
      <rPr>
        <sz val="11"/>
        <color indexed="8"/>
        <rFont val="宋体"/>
        <family val="3"/>
        <charset val="134"/>
      </rPr>
      <t>015年假2小时</t>
    </r>
    <phoneticPr fontId="18" type="noConversion"/>
  </si>
  <si>
    <t>赖燕萍已休。。。。</t>
    <phoneticPr fontId="18" type="noConversion"/>
  </si>
  <si>
    <t>30日迟到2分钟</t>
  </si>
  <si>
    <t>2015年11月份考勤情况统计表</t>
    <phoneticPr fontId="18" type="noConversion"/>
  </si>
  <si>
    <t>曹建军</t>
    <phoneticPr fontId="20" type="noConversion"/>
  </si>
  <si>
    <t>5日至11日事假36小时</t>
    <phoneticPr fontId="61" type="noConversion"/>
  </si>
  <si>
    <t>17、19日下午没打卡</t>
    <phoneticPr fontId="61" type="noConversion"/>
  </si>
  <si>
    <t>姚堪成</t>
    <phoneticPr fontId="18" type="noConversion"/>
  </si>
  <si>
    <t>19至25日婚假56小时，26、27事假16小时</t>
    <phoneticPr fontId="61" type="noConversion"/>
  </si>
  <si>
    <t>钟友军</t>
    <phoneticPr fontId="20" type="noConversion"/>
  </si>
  <si>
    <t>4日迟到8分钟</t>
    <phoneticPr fontId="61" type="noConversion"/>
  </si>
  <si>
    <t>24日休年假2小时</t>
    <phoneticPr fontId="61" type="noConversion"/>
  </si>
  <si>
    <t>事业二部</t>
    <phoneticPr fontId="60" type="noConversion"/>
  </si>
  <si>
    <t>覃仁健</t>
    <phoneticPr fontId="18" type="noConversion"/>
  </si>
  <si>
    <t>张杭娜</t>
    <phoneticPr fontId="56" type="noConversion"/>
  </si>
  <si>
    <t>30日迟到2分钟</t>
    <phoneticPr fontId="61" type="noConversion"/>
  </si>
  <si>
    <t>许文贤</t>
    <phoneticPr fontId="18" type="noConversion"/>
  </si>
  <si>
    <t>朱春凤</t>
    <phoneticPr fontId="56" type="noConversion"/>
  </si>
  <si>
    <t>16、23日补休1小时</t>
    <phoneticPr fontId="61" type="noConversion"/>
  </si>
  <si>
    <t>袁婷</t>
    <phoneticPr fontId="56" type="noConversion"/>
  </si>
  <si>
    <t>邓绍聪</t>
    <phoneticPr fontId="60" type="noConversion"/>
  </si>
  <si>
    <t>27日事假8小时</t>
    <phoneticPr fontId="61" type="noConversion"/>
  </si>
  <si>
    <t>事业四部</t>
    <phoneticPr fontId="61" type="noConversion"/>
  </si>
  <si>
    <t>马心</t>
    <phoneticPr fontId="61" type="noConversion"/>
  </si>
  <si>
    <t>事业三部</t>
    <phoneticPr fontId="60" type="noConversion"/>
  </si>
  <si>
    <t>张仕胡</t>
    <phoneticPr fontId="60" type="noConversion"/>
  </si>
  <si>
    <t>6、10、23迟到39分钟</t>
    <phoneticPr fontId="61" type="noConversion"/>
  </si>
  <si>
    <t>24号离职</t>
    <phoneticPr fontId="61" type="noConversion"/>
  </si>
  <si>
    <t>李电动</t>
    <phoneticPr fontId="61" type="noConversion"/>
  </si>
  <si>
    <t>30日入职</t>
    <phoneticPr fontId="61" type="noConversion"/>
  </si>
  <si>
    <t>人力</t>
    <phoneticPr fontId="61" type="noConversion"/>
  </si>
  <si>
    <t>叶善佳</t>
    <phoneticPr fontId="60" type="noConversion"/>
  </si>
  <si>
    <t>12日迟到18分钟</t>
    <phoneticPr fontId="61" type="noConversion"/>
  </si>
  <si>
    <t>23日事病假8小时</t>
    <phoneticPr fontId="61" type="noConversion"/>
  </si>
  <si>
    <t>事业三部</t>
    <phoneticPr fontId="18" type="noConversion"/>
  </si>
  <si>
    <t>罗文添</t>
    <phoneticPr fontId="43" type="noConversion"/>
  </si>
  <si>
    <t>30日休年假8小时</t>
    <phoneticPr fontId="61" type="noConversion"/>
  </si>
  <si>
    <t>事业四部</t>
    <phoneticPr fontId="18" type="noConversion"/>
  </si>
  <si>
    <t>2日事假8小时</t>
    <phoneticPr fontId="61" type="noConversion"/>
  </si>
  <si>
    <t>杨凯</t>
    <phoneticPr fontId="18" type="noConversion"/>
  </si>
  <si>
    <t>16日迟到5分钟</t>
    <phoneticPr fontId="61" type="noConversion"/>
  </si>
  <si>
    <t>市场部</t>
    <phoneticPr fontId="18" type="noConversion"/>
  </si>
  <si>
    <t>黎明霞</t>
    <phoneticPr fontId="60" type="noConversion"/>
  </si>
  <si>
    <t>21日事假8小时</t>
    <phoneticPr fontId="61" type="noConversion"/>
  </si>
  <si>
    <t>张妙清</t>
    <phoneticPr fontId="18" type="noConversion"/>
  </si>
  <si>
    <t>阮桂填</t>
    <phoneticPr fontId="18" type="noConversion"/>
  </si>
  <si>
    <t>5、12、23、27迟到22分钟</t>
    <phoneticPr fontId="61" type="noConversion"/>
  </si>
  <si>
    <t>黄梦兰</t>
    <phoneticPr fontId="18" type="noConversion"/>
  </si>
  <si>
    <t>3日迟到6分钟</t>
    <phoneticPr fontId="61" type="noConversion"/>
  </si>
  <si>
    <t>人力资源</t>
    <phoneticPr fontId="18" type="noConversion"/>
  </si>
  <si>
    <t>倪日玲</t>
    <phoneticPr fontId="56" type="noConversion"/>
  </si>
  <si>
    <t>佛山事业部</t>
    <phoneticPr fontId="18" type="noConversion"/>
  </si>
  <si>
    <t>吴嘉荣</t>
    <phoneticPr fontId="18" type="noConversion"/>
  </si>
  <si>
    <t>陈炳佳</t>
    <phoneticPr fontId="56" type="noConversion"/>
  </si>
  <si>
    <t>刁开治</t>
    <phoneticPr fontId="18" type="noConversion"/>
  </si>
  <si>
    <t>研发部</t>
    <phoneticPr fontId="18" type="noConversion"/>
  </si>
  <si>
    <t xml:space="preserve">黄荣广 </t>
    <phoneticPr fontId="18" type="noConversion"/>
  </si>
  <si>
    <t>胡艳</t>
    <phoneticPr fontId="18" type="noConversion"/>
  </si>
  <si>
    <t>30日迟到1分钟</t>
    <phoneticPr fontId="61" type="noConversion"/>
  </si>
  <si>
    <t>12月1日离职</t>
    <phoneticPr fontId="61" type="noConversion"/>
  </si>
  <si>
    <t>1、加班需1小时以上起计，补休1小时起计，请假1小时起计，不足1小时按1小时计；</t>
    <phoneticPr fontId="38" type="noConversion"/>
  </si>
  <si>
    <t>2、迟到按分钟计算，其他加班、事假、病假、旷工等按小时计算</t>
    <phoneticPr fontId="38" type="noConversion"/>
  </si>
  <si>
    <t>考勤人签名：</t>
    <phoneticPr fontId="18" type="noConversion"/>
  </si>
  <si>
    <t>人事主管审核：</t>
    <phoneticPr fontId="45" type="noConversion"/>
  </si>
  <si>
    <r>
      <t>27</t>
    </r>
    <r>
      <rPr>
        <sz val="9"/>
        <rFont val="宋体"/>
        <family val="3"/>
        <charset val="134"/>
      </rPr>
      <t>日迟到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分钟</t>
    </r>
    <phoneticPr fontId="61" type="noConversion"/>
  </si>
  <si>
    <t>25调休8小时</t>
    <phoneticPr fontId="61" type="noConversion"/>
  </si>
  <si>
    <t>2号入职</t>
    <phoneticPr fontId="61" type="noConversion"/>
  </si>
  <si>
    <t>考勤异常说明（没打卡）</t>
    <phoneticPr fontId="45" type="noConversion"/>
  </si>
  <si>
    <t>2015年12月份考勤情况统计表</t>
    <phoneticPr fontId="18" type="noConversion"/>
  </si>
  <si>
    <t>9、15日下午</t>
    <phoneticPr fontId="18" type="noConversion"/>
  </si>
  <si>
    <t>曹建军</t>
    <phoneticPr fontId="20" type="noConversion"/>
  </si>
  <si>
    <t>2、10下午</t>
    <phoneticPr fontId="18" type="noConversion"/>
  </si>
  <si>
    <t>3、9日迟到21分钟</t>
    <phoneticPr fontId="18" type="noConversion"/>
  </si>
  <si>
    <t>24日事假4小时</t>
    <phoneticPr fontId="18" type="noConversion"/>
  </si>
  <si>
    <t>8日下午</t>
    <phoneticPr fontId="18" type="noConversion"/>
  </si>
  <si>
    <t>姚堪成</t>
    <phoneticPr fontId="18" type="noConversion"/>
  </si>
  <si>
    <t>钟友军</t>
    <phoneticPr fontId="20" type="noConversion"/>
  </si>
  <si>
    <t>8、10、21、22、24、25迟到20分钟</t>
    <phoneticPr fontId="18" type="noConversion"/>
  </si>
  <si>
    <t>3、29休年假6小时</t>
    <phoneticPr fontId="18" type="noConversion"/>
  </si>
  <si>
    <t>14日下午</t>
    <phoneticPr fontId="18" type="noConversion"/>
  </si>
  <si>
    <t>事业二部</t>
    <phoneticPr fontId="60" type="noConversion"/>
  </si>
  <si>
    <t>叶善佳</t>
    <phoneticPr fontId="60" type="noConversion"/>
  </si>
  <si>
    <t>事业三部</t>
    <phoneticPr fontId="18" type="noConversion"/>
  </si>
  <si>
    <t>罗文添</t>
    <phoneticPr fontId="43" type="noConversion"/>
  </si>
  <si>
    <t>张杭娜</t>
    <phoneticPr fontId="56" type="noConversion"/>
  </si>
  <si>
    <t>4、9、23迟到19分钟</t>
    <phoneticPr fontId="18" type="noConversion"/>
  </si>
  <si>
    <t>事业四部</t>
    <phoneticPr fontId="18" type="noConversion"/>
  </si>
  <si>
    <t>3、4、25迟到11分钟</t>
    <phoneticPr fontId="18" type="noConversion"/>
  </si>
  <si>
    <t>7日事假8小时，14日事假3小时</t>
    <phoneticPr fontId="18" type="noConversion"/>
  </si>
  <si>
    <t>杨凯</t>
    <phoneticPr fontId="18" type="noConversion"/>
  </si>
  <si>
    <t>16、21日上午</t>
    <phoneticPr fontId="18" type="noConversion"/>
  </si>
  <si>
    <t>马心</t>
    <phoneticPr fontId="61" type="noConversion"/>
  </si>
  <si>
    <t>10日事假8小时</t>
    <phoneticPr fontId="18" type="noConversion"/>
  </si>
  <si>
    <t>李电动</t>
    <phoneticPr fontId="61" type="noConversion"/>
  </si>
  <si>
    <t>24日下午</t>
    <phoneticPr fontId="18" type="noConversion"/>
  </si>
  <si>
    <t>市场部</t>
    <phoneticPr fontId="18" type="noConversion"/>
  </si>
  <si>
    <t>黎明霞</t>
    <phoneticPr fontId="60" type="noConversion"/>
  </si>
  <si>
    <t>张妙清</t>
    <phoneticPr fontId="18" type="noConversion"/>
  </si>
  <si>
    <t>阮桂填</t>
    <phoneticPr fontId="18" type="noConversion"/>
  </si>
  <si>
    <t>25日迟到1分钟</t>
    <phoneticPr fontId="18" type="noConversion"/>
  </si>
  <si>
    <t>黄梦兰</t>
    <phoneticPr fontId="18" type="noConversion"/>
  </si>
  <si>
    <t>8、23、25迟到8分钟</t>
    <phoneticPr fontId="18" type="noConversion"/>
  </si>
  <si>
    <t>3日下午</t>
    <phoneticPr fontId="18" type="noConversion"/>
  </si>
  <si>
    <t>29日迟到1分钟</t>
    <phoneticPr fontId="18" type="noConversion"/>
  </si>
  <si>
    <t>许文贤</t>
    <phoneticPr fontId="18" type="noConversion"/>
  </si>
  <si>
    <t>4、18、25迟到6分钟</t>
    <phoneticPr fontId="18" type="noConversion"/>
  </si>
  <si>
    <t>14日事假8小时</t>
    <phoneticPr fontId="18" type="noConversion"/>
  </si>
  <si>
    <t>9日迟到2分钟</t>
    <phoneticPr fontId="18" type="noConversion"/>
  </si>
  <si>
    <t>朱春凤</t>
    <phoneticPr fontId="56" type="noConversion"/>
  </si>
  <si>
    <t>23、30迟到12分钟</t>
    <phoneticPr fontId="18" type="noConversion"/>
  </si>
  <si>
    <t>2日调休1小时</t>
    <phoneticPr fontId="18" type="noConversion"/>
  </si>
  <si>
    <t>人力资源</t>
    <phoneticPr fontId="18" type="noConversion"/>
  </si>
  <si>
    <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迟到</t>
    </r>
    <r>
      <rPr>
        <sz val="10"/>
        <rFont val="Arial"/>
        <family val="2"/>
      </rPr>
      <t>15</t>
    </r>
    <r>
      <rPr>
        <sz val="10"/>
        <rFont val="宋体"/>
        <family val="3"/>
        <charset val="134"/>
      </rPr>
      <t>分钟</t>
    </r>
    <phoneticPr fontId="18" type="noConversion"/>
  </si>
  <si>
    <t>28、30事假4小时</t>
    <phoneticPr fontId="18" type="noConversion"/>
  </si>
  <si>
    <t>袁婷</t>
    <phoneticPr fontId="56" type="noConversion"/>
  </si>
  <si>
    <t>倪日玲</t>
    <phoneticPr fontId="56" type="noConversion"/>
  </si>
  <si>
    <t>佛山事业部</t>
    <phoneticPr fontId="18" type="noConversion"/>
  </si>
  <si>
    <t>28日事假8小时</t>
    <phoneticPr fontId="18" type="noConversion"/>
  </si>
  <si>
    <t>吴嘉荣</t>
    <phoneticPr fontId="18" type="noConversion"/>
  </si>
  <si>
    <t>陈炳佳</t>
    <phoneticPr fontId="56" type="noConversion"/>
  </si>
  <si>
    <t>刁开治</t>
    <phoneticPr fontId="18" type="noConversion"/>
  </si>
  <si>
    <t>18日事假8小时</t>
    <phoneticPr fontId="18" type="noConversion"/>
  </si>
  <si>
    <t>研发部</t>
    <phoneticPr fontId="18" type="noConversion"/>
  </si>
  <si>
    <t xml:space="preserve">黄荣广 </t>
    <phoneticPr fontId="18" type="noConversion"/>
  </si>
  <si>
    <t>10日上午</t>
    <phoneticPr fontId="18" type="noConversion"/>
  </si>
  <si>
    <t>胡艳</t>
    <phoneticPr fontId="18" type="noConversion"/>
  </si>
  <si>
    <t>1日事假3小时</t>
    <phoneticPr fontId="18" type="noConversion"/>
  </si>
  <si>
    <t>29日上午，30日下午</t>
    <phoneticPr fontId="18" type="noConversion"/>
  </si>
  <si>
    <t>邓绍聪</t>
    <phoneticPr fontId="60" type="noConversion"/>
  </si>
  <si>
    <t>事业三部</t>
    <phoneticPr fontId="18" type="noConversion"/>
  </si>
  <si>
    <t>张国庆</t>
    <phoneticPr fontId="18" type="noConversion"/>
  </si>
  <si>
    <t>28日迟到8分钟</t>
    <phoneticPr fontId="18" type="noConversion"/>
  </si>
  <si>
    <t>14日入职、28日离职</t>
    <phoneticPr fontId="18" type="noConversion"/>
  </si>
  <si>
    <t>事业二部</t>
    <phoneticPr fontId="18" type="noConversion"/>
  </si>
  <si>
    <t>覃仁健</t>
    <phoneticPr fontId="18" type="noConversion"/>
  </si>
  <si>
    <t>9、16日事假11小时</t>
    <phoneticPr fontId="18" type="noConversion"/>
  </si>
  <si>
    <t>29日离职</t>
    <phoneticPr fontId="18" type="noConversion"/>
  </si>
  <si>
    <t>1、加班需1小时以上起计，补休1小时起计，请假1小时起计，不足1小时按1小时计；</t>
    <phoneticPr fontId="38" type="noConversion"/>
  </si>
  <si>
    <t>2、迟到按分钟计算，其他加班、事假、病假、旷工等按小时计算</t>
    <phoneticPr fontId="38" type="noConversion"/>
  </si>
  <si>
    <t>考勤人签名：</t>
    <phoneticPr fontId="18" type="noConversion"/>
  </si>
  <si>
    <t>人事主管审核：</t>
    <phoneticPr fontId="45" type="noConversion"/>
  </si>
  <si>
    <t>23迟到1分钟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</si>
</sst>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_);[Red]\(0.0\)"/>
  </numFmts>
  <fonts count="69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仿宋_GB2312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1"/>
      <color indexed="8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仿宋_GB2312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78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9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257">
    <xf numFmtId="0" fontId="0" fillId="0" borderId="0" xfId="0">
      <alignment vertical="center"/>
    </xf>
    <xf numFmtId="176" fontId="28" fillId="0" borderId="10" xfId="0" applyNumberFormat="1" applyFont="1" applyFill="1" applyBorder="1" applyAlignment="1" applyProtection="1">
      <alignment horizontal="center" vertical="center" wrapText="1"/>
    </xf>
    <xf numFmtId="176" fontId="28" fillId="0" borderId="0" xfId="0" applyNumberFormat="1" applyFont="1" applyFill="1" applyBorder="1" applyAlignment="1" applyProtection="1">
      <alignment horizontal="center" vertical="center" wrapText="1"/>
    </xf>
    <xf numFmtId="176" fontId="28" fillId="0" borderId="10" xfId="0" applyNumberFormat="1" applyFont="1" applyFill="1" applyBorder="1" applyAlignment="1">
      <alignment horizontal="left" vertical="center" shrinkToFit="1"/>
    </xf>
    <xf numFmtId="176" fontId="28" fillId="0" borderId="0" xfId="0" applyNumberFormat="1" applyFont="1" applyFill="1" applyAlignment="1">
      <alignment horizontal="left" vertical="center" shrinkToFit="1"/>
    </xf>
    <xf numFmtId="176" fontId="34" fillId="0" borderId="0" xfId="0" applyNumberFormat="1" applyFont="1" applyFill="1" applyBorder="1" applyAlignment="1">
      <alignment horizontal="left" vertical="center" wrapText="1"/>
    </xf>
    <xf numFmtId="177" fontId="28" fillId="0" borderId="10" xfId="0" applyNumberFormat="1" applyFont="1" applyFill="1" applyBorder="1" applyAlignment="1" applyProtection="1">
      <alignment horizontal="center" vertical="center" wrapText="1"/>
    </xf>
    <xf numFmtId="177" fontId="34" fillId="0" borderId="0" xfId="0" applyNumberFormat="1" applyFont="1" applyFill="1" applyBorder="1" applyAlignment="1">
      <alignment horizontal="center" vertical="center" wrapText="1"/>
    </xf>
    <xf numFmtId="176" fontId="28" fillId="0" borderId="0" xfId="0" applyNumberFormat="1" applyFont="1" applyFill="1" applyAlignment="1">
      <alignment horizontal="left" vertical="center" wrapText="1"/>
    </xf>
    <xf numFmtId="176" fontId="28" fillId="0" borderId="0" xfId="0" applyNumberFormat="1" applyFont="1" applyFill="1" applyAlignment="1">
      <alignment horizontal="center" vertical="center" wrapText="1"/>
    </xf>
    <xf numFmtId="176" fontId="28" fillId="0" borderId="10" xfId="0" applyNumberFormat="1" applyFont="1" applyFill="1" applyBorder="1" applyAlignment="1">
      <alignment horizontal="center" wrapText="1"/>
    </xf>
    <xf numFmtId="176" fontId="40" fillId="0" borderId="10" xfId="0" applyNumberFormat="1" applyFont="1" applyFill="1" applyBorder="1" applyAlignment="1">
      <alignment horizontal="left" vertical="center" wrapText="1" shrinkToFit="1"/>
    </xf>
    <xf numFmtId="176" fontId="28" fillId="0" borderId="0" xfId="0" applyNumberFormat="1" applyFont="1" applyFill="1" applyAlignment="1">
      <alignment horizontal="left" vertical="center" wrapText="1" shrinkToFit="1"/>
    </xf>
    <xf numFmtId="176" fontId="28" fillId="0" borderId="0" xfId="0" applyNumberFormat="1" applyFont="1" applyFill="1" applyBorder="1" applyAlignment="1">
      <alignment horizontal="center" wrapText="1"/>
    </xf>
    <xf numFmtId="176" fontId="28" fillId="0" borderId="0" xfId="0" applyNumberFormat="1" applyFont="1" applyFill="1" applyBorder="1" applyAlignment="1">
      <alignment horizontal="center" vertical="center" wrapText="1"/>
    </xf>
    <xf numFmtId="177" fontId="28" fillId="0" borderId="0" xfId="0" applyNumberFormat="1" applyFont="1" applyFill="1" applyAlignment="1">
      <alignment horizontal="center" vertical="center" wrapText="1"/>
    </xf>
    <xf numFmtId="176" fontId="28" fillId="0" borderId="0" xfId="0" applyNumberFormat="1" applyFont="1" applyFill="1" applyAlignment="1">
      <alignment horizontal="center" vertical="center" wrapText="1" shrinkToFit="1"/>
    </xf>
    <xf numFmtId="176" fontId="33" fillId="0" borderId="10" xfId="0" applyNumberFormat="1" applyFont="1" applyFill="1" applyBorder="1" applyAlignment="1">
      <alignment horizontal="left" wrapText="1" shrinkToFit="1"/>
    </xf>
    <xf numFmtId="176" fontId="28" fillId="0" borderId="10" xfId="25" applyNumberFormat="1" applyFont="1" applyFill="1" applyBorder="1" applyAlignment="1">
      <alignment horizontal="center" vertical="center" wrapText="1"/>
    </xf>
    <xf numFmtId="176" fontId="27" fillId="0" borderId="10" xfId="0" applyNumberFormat="1" applyFont="1" applyFill="1" applyBorder="1" applyAlignment="1">
      <alignment horizontal="center" vertical="center" wrapText="1"/>
    </xf>
    <xf numFmtId="176" fontId="42" fillId="0" borderId="10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>
      <alignment horizontal="left" vertical="center" wrapText="1" shrinkToFit="1"/>
    </xf>
    <xf numFmtId="176" fontId="28" fillId="0" borderId="10" xfId="0" applyNumberFormat="1" applyFont="1" applyFill="1" applyBorder="1" applyAlignment="1">
      <alignment horizontal="center" vertical="center" wrapText="1"/>
    </xf>
    <xf numFmtId="177" fontId="28" fillId="0" borderId="10" xfId="0" applyNumberFormat="1" applyFont="1" applyFill="1" applyBorder="1" applyAlignment="1">
      <alignment horizontal="center" vertical="center" wrapText="1"/>
    </xf>
    <xf numFmtId="176" fontId="34" fillId="0" borderId="0" xfId="0" applyNumberFormat="1" applyFont="1" applyFill="1" applyBorder="1" applyAlignment="1">
      <alignment horizontal="center" vertical="center" wrapText="1"/>
    </xf>
    <xf numFmtId="176" fontId="28" fillId="0" borderId="10" xfId="0" applyNumberFormat="1" applyFont="1" applyFill="1" applyBorder="1" applyAlignment="1">
      <alignment horizontal="left" vertical="center" wrapText="1" shrinkToFit="1"/>
    </xf>
    <xf numFmtId="176" fontId="28" fillId="0" borderId="10" xfId="0" applyNumberFormat="1" applyFont="1" applyFill="1" applyBorder="1" applyAlignment="1">
      <alignment horizontal="left" vertical="center" wrapText="1" shrinkToFit="1"/>
    </xf>
    <xf numFmtId="176" fontId="28" fillId="0" borderId="10" xfId="0" applyNumberFormat="1" applyFont="1" applyFill="1" applyBorder="1" applyAlignment="1">
      <alignment horizontal="center" vertical="center" textRotation="255" wrapText="1"/>
    </xf>
    <xf numFmtId="176" fontId="28" fillId="0" borderId="10" xfId="0" applyNumberFormat="1" applyFont="1" applyFill="1" applyBorder="1" applyAlignment="1">
      <alignment vertical="center" textRotation="255" wrapText="1"/>
    </xf>
    <xf numFmtId="176" fontId="28" fillId="0" borderId="10" xfId="0" applyNumberFormat="1" applyFont="1" applyFill="1" applyBorder="1" applyAlignment="1">
      <alignment horizontal="center" vertical="center" wrapText="1" shrinkToFit="1"/>
    </xf>
    <xf numFmtId="176" fontId="28" fillId="0" borderId="10" xfId="0" applyNumberFormat="1" applyFont="1" applyFill="1" applyBorder="1" applyAlignment="1">
      <alignment horizontal="left" vertical="center" wrapText="1" shrinkToFit="1"/>
    </xf>
    <xf numFmtId="0" fontId="46" fillId="0" borderId="10" xfId="0" applyFont="1" applyBorder="1">
      <alignment vertical="center"/>
    </xf>
    <xf numFmtId="176" fontId="28" fillId="0" borderId="10" xfId="0" applyNumberFormat="1" applyFont="1" applyFill="1" applyBorder="1" applyAlignment="1">
      <alignment horizontal="center" vertical="center" textRotation="255" wrapText="1"/>
    </xf>
    <xf numFmtId="176" fontId="28" fillId="0" borderId="10" xfId="0" applyNumberFormat="1" applyFont="1" applyFill="1" applyBorder="1" applyAlignment="1">
      <alignment horizontal="left" vertical="center" wrapText="1" shrinkToFit="1"/>
    </xf>
    <xf numFmtId="176" fontId="28" fillId="0" borderId="10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27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52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3" fillId="0" borderId="10" xfId="0" applyFont="1" applyBorder="1" applyAlignment="1" applyProtection="1">
      <alignment horizontal="center" vertical="center" wrapText="1"/>
      <protection locked="0"/>
    </xf>
    <xf numFmtId="176" fontId="28" fillId="0" borderId="10" xfId="25" applyNumberFormat="1" applyFont="1" applyFill="1" applyBorder="1" applyAlignment="1" applyProtection="1">
      <alignment horizontal="center" vertical="center" wrapText="1"/>
      <protection locked="0"/>
    </xf>
    <xf numFmtId="0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3" fillId="0" borderId="10" xfId="0" applyFont="1" applyFill="1" applyBorder="1" applyAlignment="1" applyProtection="1">
      <alignment horizontal="center" vertical="center" wrapText="1"/>
      <protection locked="0"/>
    </xf>
    <xf numFmtId="176" fontId="4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176" fontId="28" fillId="0" borderId="14" xfId="0" applyNumberFormat="1" applyFont="1" applyFill="1" applyBorder="1" applyAlignment="1" applyProtection="1">
      <alignment horizontal="center" vertical="center" textRotation="255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2" xfId="0" applyNumberFormat="1" applyFont="1" applyFill="1" applyBorder="1" applyAlignment="1" applyProtection="1">
      <alignment horizontal="center" vertical="center" textRotation="255" wrapText="1"/>
      <protection locked="0"/>
    </xf>
    <xf numFmtId="176" fontId="27" fillId="0" borderId="10" xfId="0" applyNumberFormat="1" applyFont="1" applyFill="1" applyBorder="1" applyAlignment="1" applyProtection="1">
      <alignment horizontal="left" vertical="center" shrinkToFit="1"/>
      <protection locked="0"/>
    </xf>
    <xf numFmtId="176" fontId="52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53" fillId="0" borderId="10" xfId="0" applyFont="1" applyBorder="1" applyAlignment="1" applyProtection="1">
      <alignment horizontal="left" vertical="center" shrinkToFi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53" fillId="0" borderId="10" xfId="0" applyFont="1" applyFill="1" applyBorder="1" applyAlignment="1" applyProtection="1">
      <alignment horizontal="left" vertical="center" shrinkToFit="1"/>
      <protection locked="0"/>
    </xf>
    <xf numFmtId="176" fontId="54" fillId="24" borderId="10" xfId="0" applyNumberFormat="1" applyFont="1" applyFill="1" applyBorder="1" applyAlignment="1" applyProtection="1">
      <alignment horizontal="left" vertical="center" shrinkToFit="1"/>
      <protection locked="0"/>
    </xf>
    <xf numFmtId="0" fontId="54" fillId="24" borderId="10" xfId="0" applyNumberFormat="1" applyFont="1" applyFill="1" applyBorder="1" applyAlignment="1" applyProtection="1">
      <alignment horizontal="left" vertical="center" shrinkToFi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>
      <alignment vertical="center"/>
    </xf>
    <xf numFmtId="0" fontId="55" fillId="0" borderId="0" xfId="0" applyFont="1" applyFill="1" applyBorder="1">
      <alignment vertical="center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7" fillId="0" borderId="10" xfId="0" applyFont="1" applyFill="1" applyBorder="1" applyAlignment="1" applyProtection="1">
      <alignment horizontal="left" vertical="center" shrinkToFit="1"/>
      <protection locked="0"/>
    </xf>
    <xf numFmtId="0" fontId="27" fillId="0" borderId="10" xfId="0" applyNumberFormat="1" applyFont="1" applyFill="1" applyBorder="1" applyAlignment="1" applyProtection="1">
      <alignment horizontal="left" vertical="center" shrinkToFit="1"/>
      <protection locked="0"/>
    </xf>
    <xf numFmtId="176" fontId="28" fillId="0" borderId="10" xfId="0" applyNumberFormat="1" applyFont="1" applyFill="1" applyBorder="1" applyAlignment="1" applyProtection="1">
      <alignment vertical="center" textRotation="255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7" fillId="0" borderId="10" xfId="0" applyNumberFormat="1" applyFont="1" applyFill="1" applyBorder="1" applyAlignment="1" applyProtection="1">
      <alignment horizontal="left" vertical="center" wrapText="1" shrinkToFit="1"/>
      <protection locked="0"/>
    </xf>
    <xf numFmtId="0" fontId="27" fillId="0" borderId="10" xfId="0" applyFont="1" applyFill="1" applyBorder="1" applyAlignment="1" applyProtection="1">
      <alignment horizontal="left" vertical="center" wrapText="1" shrinkToFit="1"/>
      <protection locked="0"/>
    </xf>
    <xf numFmtId="0" fontId="27" fillId="0" borderId="10" xfId="0" applyNumberFormat="1" applyFont="1" applyFill="1" applyBorder="1" applyAlignment="1" applyProtection="1">
      <alignment horizontal="left" vertical="center" wrapText="1" shrinkToFit="1"/>
      <protection locked="0"/>
    </xf>
    <xf numFmtId="0" fontId="55" fillId="0" borderId="0" xfId="0" applyFont="1" applyFill="1" applyAlignment="1">
      <alignment vertical="center" wrapText="1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7" fillId="0" borderId="0" xfId="0" applyFont="1" applyFill="1">
      <alignment vertical="center"/>
    </xf>
    <xf numFmtId="0" fontId="58" fillId="0" borderId="10" xfId="0" applyFont="1" applyFill="1" applyBorder="1">
      <alignment vertical="center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Alignment="1">
      <alignment horizontal="center" vertical="center"/>
    </xf>
    <xf numFmtId="176" fontId="27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55" fillId="0" borderId="0" xfId="0" applyFont="1" applyFill="1" applyBorder="1" applyAlignment="1">
      <alignment horizontal="center" vertical="center"/>
    </xf>
    <xf numFmtId="0" fontId="27" fillId="0" borderId="10" xfId="0" applyFont="1" applyFill="1" applyBorder="1" applyAlignment="1" applyProtection="1">
      <alignment horizontal="center" vertical="center" shrinkToFit="1"/>
      <protection locked="0"/>
    </xf>
    <xf numFmtId="0" fontId="27" fillId="0" borderId="10" xfId="0" applyFont="1" applyFill="1" applyBorder="1" applyAlignment="1" applyProtection="1">
      <alignment horizontal="center" vertical="center" wrapText="1" shrinkToFit="1"/>
      <protection locked="0"/>
    </xf>
    <xf numFmtId="0" fontId="57" fillId="0" borderId="0" xfId="0" applyFont="1" applyFill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top"/>
    </xf>
    <xf numFmtId="0" fontId="55" fillId="0" borderId="0" xfId="0" applyFont="1" applyFill="1" applyAlignment="1">
      <alignment horizontal="center" vertical="center" wrapText="1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176" fontId="27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8" fillId="0" borderId="10" xfId="0" applyFont="1" applyFill="1" applyBorder="1" applyAlignment="1">
      <alignment horizontal="center" vertical="center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10" xfId="0" applyFont="1" applyFill="1" applyBorder="1" applyAlignment="1">
      <alignment horizontal="center" vertical="center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57" fillId="0" borderId="10" xfId="0" applyFont="1" applyBorder="1" applyAlignment="1">
      <alignment horizontal="center" vertical="center"/>
    </xf>
    <xf numFmtId="0" fontId="58" fillId="0" borderId="10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62" fillId="0" borderId="0" xfId="0" applyFont="1" applyFill="1" applyAlignment="1">
      <alignment horizontal="center" vertical="center"/>
    </xf>
    <xf numFmtId="176" fontId="62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62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6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63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62" fillId="0" borderId="1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2" fillId="25" borderId="0" xfId="0" applyFont="1" applyFill="1" applyBorder="1" applyAlignment="1">
      <alignment horizontal="center" vertical="center"/>
    </xf>
    <xf numFmtId="0" fontId="62" fillId="25" borderId="0" xfId="0" applyFont="1" applyFill="1" applyAlignment="1">
      <alignment horizontal="center" vertical="center"/>
    </xf>
    <xf numFmtId="176" fontId="6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0" xfId="0" applyFont="1" applyFill="1" applyBorder="1" applyAlignment="1">
      <alignment horizontal="center" vertical="center"/>
    </xf>
    <xf numFmtId="176" fontId="62" fillId="0" borderId="10" xfId="25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 applyProtection="1">
      <alignment horizontal="center" vertical="center" shrinkToFit="1"/>
      <protection locked="0"/>
    </xf>
    <xf numFmtId="0" fontId="63" fillId="0" borderId="10" xfId="0" applyFont="1" applyFill="1" applyBorder="1" applyAlignment="1" applyProtection="1">
      <alignment horizontal="center" vertical="center" wrapText="1" shrinkToFit="1"/>
      <protection locked="0"/>
    </xf>
    <xf numFmtId="0" fontId="6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4" fillId="0" borderId="0" xfId="0" applyFont="1" applyFill="1" applyAlignment="1">
      <alignment horizontal="center" vertical="center"/>
    </xf>
    <xf numFmtId="176" fontId="6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Fill="1" applyBorder="1" applyAlignment="1">
      <alignment horizontal="center" vertical="center"/>
    </xf>
    <xf numFmtId="176" fontId="62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1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1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65" fillId="0" borderId="10" xfId="0" applyNumberFormat="1" applyFont="1" applyFill="1" applyBorder="1" applyAlignment="1" applyProtection="1">
      <alignment horizontal="center" vertical="center" shrinkToFit="1"/>
      <protection locked="0"/>
    </xf>
    <xf numFmtId="176" fontId="6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>
      <alignment horizontal="center" vertical="center"/>
    </xf>
    <xf numFmtId="176" fontId="18" fillId="0" borderId="13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3" xfId="0" applyNumberFormat="1" applyFont="1" applyFill="1" applyBorder="1" applyAlignment="1" applyProtection="1">
      <alignment vertical="center" textRotation="255" wrapText="1"/>
      <protection locked="0"/>
    </xf>
    <xf numFmtId="176" fontId="66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66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2" fillId="0" borderId="0" xfId="0" applyFont="1" applyFill="1" applyAlignment="1">
      <alignment horizontal="center" vertical="top"/>
    </xf>
    <xf numFmtId="0" fontId="62" fillId="0" borderId="0" xfId="0" applyFont="1" applyFill="1" applyAlignment="1">
      <alignment horizontal="center" vertical="center" wrapText="1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7" fontId="5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5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67" fillId="0" borderId="10" xfId="0" applyNumberFormat="1" applyFont="1" applyFill="1" applyBorder="1" applyAlignment="1" applyProtection="1">
      <alignment horizontal="center" vertical="center" shrinkToFit="1"/>
      <protection locked="0"/>
    </xf>
    <xf numFmtId="176" fontId="6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8" fillId="0" borderId="0" xfId="0" applyFont="1" applyFill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76" fontId="28" fillId="0" borderId="10" xfId="0" applyNumberFormat="1" applyFont="1" applyFill="1" applyBorder="1" applyAlignment="1" applyProtection="1">
      <alignment vertical="center" wrapText="1"/>
      <protection locked="0"/>
    </xf>
    <xf numFmtId="176" fontId="28" fillId="0" borderId="10" xfId="0" applyNumberFormat="1" applyFont="1" applyFill="1" applyBorder="1" applyAlignment="1" applyProtection="1">
      <alignment vertical="center" wrapText="1" readingOrder="1"/>
      <protection locked="0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top"/>
    </xf>
    <xf numFmtId="176" fontId="39" fillId="0" borderId="16" xfId="0" applyNumberFormat="1" applyFont="1" applyFill="1" applyBorder="1" applyAlignment="1">
      <alignment horizontal="center" vertical="center" wrapText="1"/>
    </xf>
    <xf numFmtId="176" fontId="28" fillId="0" borderId="12" xfId="0" applyNumberFormat="1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28" fillId="0" borderId="13" xfId="0" applyNumberFormat="1" applyFont="1" applyFill="1" applyBorder="1" applyAlignment="1">
      <alignment horizontal="center" vertical="center" wrapText="1"/>
    </xf>
    <xf numFmtId="176" fontId="28" fillId="0" borderId="14" xfId="0" applyNumberFormat="1" applyFont="1" applyFill="1" applyBorder="1" applyAlignment="1">
      <alignment horizontal="center" vertical="center" wrapText="1"/>
    </xf>
    <xf numFmtId="177" fontId="28" fillId="0" borderId="12" xfId="0" applyNumberFormat="1" applyFont="1" applyFill="1" applyBorder="1" applyAlignment="1">
      <alignment horizontal="center" vertical="center" wrapText="1"/>
    </xf>
    <xf numFmtId="177" fontId="28" fillId="0" borderId="13" xfId="0" applyNumberFormat="1" applyFont="1" applyFill="1" applyBorder="1" applyAlignment="1">
      <alignment horizontal="center" vertical="center" wrapText="1"/>
    </xf>
    <xf numFmtId="177" fontId="28" fillId="0" borderId="14" xfId="0" applyNumberFormat="1" applyFont="1" applyFill="1" applyBorder="1" applyAlignment="1">
      <alignment horizontal="center" vertical="center" wrapText="1"/>
    </xf>
    <xf numFmtId="176" fontId="28" fillId="0" borderId="15" xfId="0" applyNumberFormat="1" applyFont="1" applyFill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76" fontId="28" fillId="0" borderId="12" xfId="0" applyNumberFormat="1" applyFont="1" applyFill="1" applyBorder="1" applyAlignment="1">
      <alignment horizontal="center" vertical="center" textRotation="255" wrapText="1"/>
    </xf>
    <xf numFmtId="176" fontId="28" fillId="0" borderId="13" xfId="0" applyNumberFormat="1" applyFont="1" applyFill="1" applyBorder="1" applyAlignment="1">
      <alignment horizontal="center" vertical="center" textRotation="255" wrapText="1"/>
    </xf>
    <xf numFmtId="176" fontId="28" fillId="0" borderId="14" xfId="0" applyNumberFormat="1" applyFont="1" applyFill="1" applyBorder="1" applyAlignment="1">
      <alignment horizontal="center" vertical="center" textRotation="255" wrapText="1"/>
    </xf>
    <xf numFmtId="176" fontId="28" fillId="0" borderId="12" xfId="0" applyNumberFormat="1" applyFont="1" applyFill="1" applyBorder="1" applyAlignment="1">
      <alignment horizontal="left" vertical="center" wrapText="1" shrinkToFi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28" fillId="0" borderId="10" xfId="0" applyNumberFormat="1" applyFont="1" applyFill="1" applyBorder="1" applyAlignment="1">
      <alignment horizontal="center" vertical="center" wrapText="1" shrinkToFit="1"/>
    </xf>
    <xf numFmtId="176" fontId="28" fillId="0" borderId="10" xfId="0" applyNumberFormat="1" applyFont="1" applyFill="1" applyBorder="1" applyAlignment="1">
      <alignment horizontal="left" vertical="center" wrapText="1"/>
    </xf>
    <xf numFmtId="176" fontId="34" fillId="0" borderId="11" xfId="0" applyNumberFormat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176" fontId="47" fillId="0" borderId="10" xfId="0" applyNumberFormat="1" applyFont="1" applyFill="1" applyBorder="1" applyAlignment="1">
      <alignment horizontal="center" vertical="center" wrapText="1"/>
    </xf>
    <xf numFmtId="0" fontId="48" fillId="0" borderId="10" xfId="0" applyFont="1" applyBorder="1">
      <alignment vertical="center"/>
    </xf>
    <xf numFmtId="176" fontId="28" fillId="0" borderId="10" xfId="0" applyNumberFormat="1" applyFont="1" applyFill="1" applyBorder="1" applyAlignment="1">
      <alignment horizontal="center" vertical="center" wrapText="1"/>
    </xf>
    <xf numFmtId="0" fontId="46" fillId="0" borderId="10" xfId="0" applyFont="1" applyBorder="1">
      <alignment vertical="center"/>
    </xf>
    <xf numFmtId="177" fontId="28" fillId="0" borderId="10" xfId="0" applyNumberFormat="1" applyFont="1" applyFill="1" applyBorder="1" applyAlignment="1">
      <alignment horizontal="center" vertical="center" wrapText="1"/>
    </xf>
    <xf numFmtId="0" fontId="46" fillId="0" borderId="10" xfId="0" applyFont="1" applyFill="1" applyBorder="1">
      <alignment vertical="center"/>
    </xf>
    <xf numFmtId="176" fontId="28" fillId="0" borderId="10" xfId="0" applyNumberFormat="1" applyFont="1" applyFill="1" applyBorder="1" applyAlignment="1">
      <alignment horizontal="center" vertical="center" textRotation="255" wrapText="1"/>
    </xf>
    <xf numFmtId="176" fontId="28" fillId="0" borderId="10" xfId="0" applyNumberFormat="1" applyFont="1" applyFill="1" applyBorder="1" applyAlignment="1">
      <alignment horizontal="left" vertical="center" wrapText="1" shrinkToFit="1"/>
    </xf>
    <xf numFmtId="0" fontId="46" fillId="0" borderId="10" xfId="0" applyFont="1" applyBorder="1" applyAlignment="1">
      <alignment horizontal="left" vertical="center"/>
    </xf>
    <xf numFmtId="176" fontId="34" fillId="0" borderId="0" xfId="0" applyNumberFormat="1" applyFont="1" applyFill="1" applyBorder="1" applyAlignment="1">
      <alignment horizontal="center" vertical="center" wrapText="1"/>
    </xf>
    <xf numFmtId="176" fontId="28" fillId="0" borderId="10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34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2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3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4" xfId="0" applyNumberFormat="1" applyFont="1" applyFill="1" applyBorder="1" applyAlignment="1" applyProtection="1">
      <alignment horizontal="center" vertical="center" textRotation="255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177" fontId="28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176" fontId="2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8" fillId="0" borderId="10" xfId="0" applyFont="1" applyFill="1" applyBorder="1" applyAlignment="1" applyProtection="1">
      <alignment horizontal="center" vertical="center" wrapText="1"/>
      <protection locked="0"/>
    </xf>
    <xf numFmtId="0" fontId="28" fillId="0" borderId="12" xfId="0" applyNumberFormat="1" applyFont="1" applyFill="1" applyBorder="1" applyAlignment="1" applyProtection="1">
      <alignment horizontal="center" vertical="center" textRotation="255" wrapText="1"/>
      <protection locked="0"/>
    </xf>
    <xf numFmtId="0" fontId="28" fillId="0" borderId="13" xfId="0" applyNumberFormat="1" applyFont="1" applyFill="1" applyBorder="1" applyAlignment="1" applyProtection="1">
      <alignment horizontal="center" vertical="center" textRotation="255" wrapText="1"/>
      <protection locked="0"/>
    </xf>
    <xf numFmtId="0" fontId="28" fillId="0" borderId="14" xfId="0" applyNumberFormat="1" applyFont="1" applyFill="1" applyBorder="1" applyAlignment="1" applyProtection="1">
      <alignment horizontal="center" vertical="center" textRotation="255" wrapText="1"/>
      <protection locked="0"/>
    </xf>
    <xf numFmtId="176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28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62" fillId="0" borderId="10" xfId="0" applyFont="1" applyFill="1" applyBorder="1" applyAlignment="1" applyProtection="1">
      <alignment horizontal="center" vertical="center" wrapText="1"/>
      <protection locked="0"/>
    </xf>
    <xf numFmtId="177" fontId="62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76" fontId="66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2" xfId="0" applyNumberFormat="1" applyFont="1" applyFill="1" applyBorder="1" applyAlignment="1" applyProtection="1">
      <alignment horizontal="center" vertical="center" textRotation="255" wrapText="1"/>
      <protection locked="0"/>
    </xf>
    <xf numFmtId="176" fontId="62" fillId="0" borderId="13" xfId="0" applyNumberFormat="1" applyFont="1" applyFill="1" applyBorder="1" applyAlignment="1" applyProtection="1">
      <alignment horizontal="center" vertical="center" textRotation="255" wrapText="1"/>
      <protection locked="0"/>
    </xf>
    <xf numFmtId="176" fontId="62" fillId="0" borderId="14" xfId="0" applyNumberFormat="1" applyFont="1" applyFill="1" applyBorder="1" applyAlignment="1" applyProtection="1">
      <alignment horizontal="center" vertical="center" textRotation="255" wrapText="1"/>
      <protection locked="0"/>
    </xf>
    <xf numFmtId="0" fontId="62" fillId="0" borderId="12" xfId="0" applyNumberFormat="1" applyFont="1" applyFill="1" applyBorder="1" applyAlignment="1" applyProtection="1">
      <alignment horizontal="center" vertical="center" textRotation="255" wrapText="1"/>
      <protection locked="0"/>
    </xf>
    <xf numFmtId="0" fontId="62" fillId="0" borderId="13" xfId="0" applyNumberFormat="1" applyFont="1" applyFill="1" applyBorder="1" applyAlignment="1" applyProtection="1">
      <alignment horizontal="center" vertical="center" textRotation="255" wrapText="1"/>
      <protection locked="0"/>
    </xf>
    <xf numFmtId="0" fontId="62" fillId="0" borderId="14" xfId="0" applyNumberFormat="1" applyFont="1" applyFill="1" applyBorder="1" applyAlignment="1" applyProtection="1">
      <alignment horizontal="center" vertical="center" textRotation="255" wrapText="1"/>
      <protection locked="0"/>
    </xf>
    <xf numFmtId="176" fontId="62" fillId="0" borderId="12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4" xfId="0" applyNumberFormat="1" applyFont="1" applyFill="1" applyBorder="1" applyAlignment="1" applyProtection="1">
      <alignment horizontal="center" vertical="center" wrapText="1"/>
      <protection locked="0"/>
    </xf>
    <xf numFmtId="176" fontId="62" fillId="0" borderId="10" xfId="0" applyNumberFormat="1" applyFont="1" applyFill="1" applyBorder="1" applyAlignment="1" applyProtection="1">
      <alignment horizontal="center" vertical="center" textRotation="255" wrapText="1"/>
      <protection locked="0"/>
    </xf>
    <xf numFmtId="176" fontId="62" fillId="0" borderId="12" xfId="0" applyNumberFormat="1" applyFont="1" applyFill="1" applyBorder="1" applyAlignment="1" applyProtection="1">
      <alignment horizontal="center" vertical="center" textRotation="255" wrapText="1" readingOrder="1"/>
      <protection locked="0"/>
    </xf>
    <xf numFmtId="176" fontId="62" fillId="0" borderId="13" xfId="0" applyNumberFormat="1" applyFont="1" applyFill="1" applyBorder="1" applyAlignment="1" applyProtection="1">
      <alignment horizontal="center" vertical="center" textRotation="255" wrapText="1" readingOrder="1"/>
      <protection locked="0"/>
    </xf>
    <xf numFmtId="176" fontId="62" fillId="0" borderId="14" xfId="0" applyNumberFormat="1" applyFont="1" applyFill="1" applyBorder="1" applyAlignment="1" applyProtection="1">
      <alignment horizontal="center" vertical="center" textRotation="255" wrapText="1" readingOrder="1"/>
      <protection locked="0"/>
    </xf>
    <xf numFmtId="176" fontId="28" fillId="0" borderId="12" xfId="0" applyNumberFormat="1" applyFont="1" applyFill="1" applyBorder="1" applyAlignment="1" applyProtection="1">
      <alignment horizontal="center" vertical="center" textRotation="255" wrapText="1" readingOrder="1"/>
      <protection locked="0"/>
    </xf>
    <xf numFmtId="176" fontId="28" fillId="0" borderId="14" xfId="0" applyNumberFormat="1" applyFont="1" applyFill="1" applyBorder="1" applyAlignment="1" applyProtection="1">
      <alignment horizontal="center" vertical="center" textRotation="255" wrapText="1" readingOrder="1"/>
      <protection locked="0"/>
    </xf>
    <xf numFmtId="176" fontId="28" fillId="0" borderId="10" xfId="0" applyNumberFormat="1" applyFont="1" applyFill="1" applyBorder="1" applyAlignment="1" applyProtection="1">
      <alignment horizontal="left" vertical="center" wrapText="1"/>
      <protection locked="0"/>
    </xf>
  </cellXfs>
  <cellStyles count="978">
    <cellStyle name="20% - 强调文字颜色 1" xfId="1" builtinId="30" customBuiltin="1"/>
    <cellStyle name="20% - 强调文字颜色 1 10" xfId="401"/>
    <cellStyle name="20% - 强调文字颜色 1 11" xfId="443"/>
    <cellStyle name="20% - 强调文字颜色 1 12" xfId="485"/>
    <cellStyle name="20% - 强调文字颜色 1 13" xfId="527"/>
    <cellStyle name="20% - 强调文字颜色 1 14" xfId="569"/>
    <cellStyle name="20% - 强调文字颜色 1 15" xfId="611"/>
    <cellStyle name="20% - 强调文字颜色 1 16" xfId="653"/>
    <cellStyle name="20% - 强调文字颜色 1 17" xfId="695"/>
    <cellStyle name="20% - 强调文字颜色 1 18" xfId="737"/>
    <cellStyle name="20% - 强调文字颜色 1 19" xfId="779"/>
    <cellStyle name="20% - 强调文字颜色 1 2" xfId="56"/>
    <cellStyle name="20% - 强调文字颜色 1 20" xfId="821"/>
    <cellStyle name="20% - 强调文字颜色 1 21" xfId="863"/>
    <cellStyle name="20% - 强调文字颜色 1 22" xfId="905"/>
    <cellStyle name="20% - 强调文字颜色 1 23" xfId="947"/>
    <cellStyle name="20% - 强调文字颜色 1 3" xfId="98"/>
    <cellStyle name="20% - 强调文字颜色 1 4" xfId="150"/>
    <cellStyle name="20% - 强调文字颜色 1 5" xfId="184"/>
    <cellStyle name="20% - 强调文字颜色 1 6" xfId="233"/>
    <cellStyle name="20% - 强调文字颜色 1 7" xfId="275"/>
    <cellStyle name="20% - 强调文字颜色 1 8" xfId="317"/>
    <cellStyle name="20% - 强调文字颜色 1 9" xfId="359"/>
    <cellStyle name="20% - 强调文字颜色 2" xfId="2" builtinId="34" customBuiltin="1"/>
    <cellStyle name="20% - 强调文字颜色 2 10" xfId="393"/>
    <cellStyle name="20% - 强调文字颜色 2 11" xfId="435"/>
    <cellStyle name="20% - 强调文字颜色 2 12" xfId="477"/>
    <cellStyle name="20% - 强调文字颜色 2 13" xfId="519"/>
    <cellStyle name="20% - 强调文字颜色 2 14" xfId="561"/>
    <cellStyle name="20% - 强调文字颜色 2 15" xfId="603"/>
    <cellStyle name="20% - 强调文字颜色 2 16" xfId="645"/>
    <cellStyle name="20% - 强调文字颜色 2 17" xfId="687"/>
    <cellStyle name="20% - 强调文字颜色 2 18" xfId="729"/>
    <cellStyle name="20% - 强调文字颜色 2 19" xfId="771"/>
    <cellStyle name="20% - 强调文字颜色 2 2" xfId="57"/>
    <cellStyle name="20% - 强调文字颜色 2 20" xfId="813"/>
    <cellStyle name="20% - 强调文字颜色 2 21" xfId="855"/>
    <cellStyle name="20% - 强调文字颜色 2 22" xfId="897"/>
    <cellStyle name="20% - 强调文字颜色 2 23" xfId="939"/>
    <cellStyle name="20% - 强调文字颜色 2 3" xfId="99"/>
    <cellStyle name="20% - 强调文字颜色 2 4" xfId="142"/>
    <cellStyle name="20% - 强调文字颜色 2 5" xfId="185"/>
    <cellStyle name="20% - 强调文字颜色 2 6" xfId="225"/>
    <cellStyle name="20% - 强调文字颜色 2 7" xfId="267"/>
    <cellStyle name="20% - 强调文字颜色 2 8" xfId="309"/>
    <cellStyle name="20% - 强调文字颜色 2 9" xfId="351"/>
    <cellStyle name="20% - 强调文字颜色 3" xfId="3" builtinId="38" customBuiltin="1"/>
    <cellStyle name="20% - 强调文字颜色 3 10" xfId="395"/>
    <cellStyle name="20% - 强调文字颜色 3 11" xfId="437"/>
    <cellStyle name="20% - 强调文字颜色 3 12" xfId="479"/>
    <cellStyle name="20% - 强调文字颜色 3 13" xfId="521"/>
    <cellStyle name="20% - 强调文字颜色 3 14" xfId="563"/>
    <cellStyle name="20% - 强调文字颜色 3 15" xfId="605"/>
    <cellStyle name="20% - 强调文字颜色 3 16" xfId="647"/>
    <cellStyle name="20% - 强调文字颜色 3 17" xfId="689"/>
    <cellStyle name="20% - 强调文字颜色 3 18" xfId="731"/>
    <cellStyle name="20% - 强调文字颜色 3 19" xfId="773"/>
    <cellStyle name="20% - 强调文字颜色 3 2" xfId="58"/>
    <cellStyle name="20% - 强调文字颜色 3 20" xfId="815"/>
    <cellStyle name="20% - 强调文字颜色 3 21" xfId="857"/>
    <cellStyle name="20% - 强调文字颜色 3 22" xfId="899"/>
    <cellStyle name="20% - 强调文字颜色 3 23" xfId="941"/>
    <cellStyle name="20% - 强调文字颜色 3 3" xfId="100"/>
    <cellStyle name="20% - 强调文字颜色 3 4" xfId="144"/>
    <cellStyle name="20% - 强调文字颜色 3 5" xfId="190"/>
    <cellStyle name="20% - 强调文字颜色 3 6" xfId="227"/>
    <cellStyle name="20% - 强调文字颜色 3 7" xfId="269"/>
    <cellStyle name="20% - 强调文字颜色 3 8" xfId="311"/>
    <cellStyle name="20% - 强调文字颜色 3 9" xfId="353"/>
    <cellStyle name="20% - 强调文字颜色 4" xfId="4" builtinId="42" customBuiltin="1"/>
    <cellStyle name="20% - 强调文字颜色 4 10" xfId="400"/>
    <cellStyle name="20% - 强调文字颜色 4 11" xfId="442"/>
    <cellStyle name="20% - 强调文字颜色 4 12" xfId="484"/>
    <cellStyle name="20% - 强调文字颜色 4 13" xfId="526"/>
    <cellStyle name="20% - 强调文字颜色 4 14" xfId="568"/>
    <cellStyle name="20% - 强调文字颜色 4 15" xfId="610"/>
    <cellStyle name="20% - 强调文字颜色 4 16" xfId="652"/>
    <cellStyle name="20% - 强调文字颜色 4 17" xfId="694"/>
    <cellStyle name="20% - 强调文字颜色 4 18" xfId="736"/>
    <cellStyle name="20% - 强调文字颜色 4 19" xfId="778"/>
    <cellStyle name="20% - 强调文字颜色 4 2" xfId="59"/>
    <cellStyle name="20% - 强调文字颜色 4 20" xfId="820"/>
    <cellStyle name="20% - 强调文字颜色 4 21" xfId="862"/>
    <cellStyle name="20% - 强调文字颜色 4 22" xfId="904"/>
    <cellStyle name="20% - 强调文字颜色 4 23" xfId="946"/>
    <cellStyle name="20% - 强调文字颜色 4 3" xfId="101"/>
    <cellStyle name="20% - 强调文字颜色 4 4" xfId="149"/>
    <cellStyle name="20% - 强调文字颜色 4 5" xfId="187"/>
    <cellStyle name="20% - 强调文字颜色 4 6" xfId="232"/>
    <cellStyle name="20% - 强调文字颜色 4 7" xfId="274"/>
    <cellStyle name="20% - 强调文字颜色 4 8" xfId="316"/>
    <cellStyle name="20% - 强调文字颜色 4 9" xfId="358"/>
    <cellStyle name="20% - 强调文字颜色 5" xfId="5" builtinId="46" customBuiltin="1"/>
    <cellStyle name="20% - 强调文字颜色 5 10" xfId="397"/>
    <cellStyle name="20% - 强调文字颜色 5 11" xfId="439"/>
    <cellStyle name="20% - 强调文字颜色 5 12" xfId="481"/>
    <cellStyle name="20% - 强调文字颜色 5 13" xfId="523"/>
    <cellStyle name="20% - 强调文字颜色 5 14" xfId="565"/>
    <cellStyle name="20% - 强调文字颜色 5 15" xfId="607"/>
    <cellStyle name="20% - 强调文字颜色 5 16" xfId="649"/>
    <cellStyle name="20% - 强调文字颜色 5 17" xfId="691"/>
    <cellStyle name="20% - 强调文字颜色 5 18" xfId="733"/>
    <cellStyle name="20% - 强调文字颜色 5 19" xfId="775"/>
    <cellStyle name="20% - 强调文字颜色 5 2" xfId="60"/>
    <cellStyle name="20% - 强调文字颜色 5 20" xfId="817"/>
    <cellStyle name="20% - 强调文字颜色 5 21" xfId="859"/>
    <cellStyle name="20% - 强调文字颜色 5 22" xfId="901"/>
    <cellStyle name="20% - 强调文字颜色 5 23" xfId="943"/>
    <cellStyle name="20% - 强调文字颜色 5 3" xfId="102"/>
    <cellStyle name="20% - 强调文字颜色 5 4" xfId="146"/>
    <cellStyle name="20% - 强调文字颜色 5 5" xfId="183"/>
    <cellStyle name="20% - 强调文字颜色 5 6" xfId="229"/>
    <cellStyle name="20% - 强调文字颜色 5 7" xfId="271"/>
    <cellStyle name="20% - 强调文字颜色 5 8" xfId="313"/>
    <cellStyle name="20% - 强调文字颜色 5 9" xfId="355"/>
    <cellStyle name="20% - 强调文字颜色 6" xfId="6" builtinId="50" customBuiltin="1"/>
    <cellStyle name="20% - 强调文字颜色 6 10" xfId="392"/>
    <cellStyle name="20% - 强调文字颜色 6 11" xfId="434"/>
    <cellStyle name="20% - 强调文字颜色 6 12" xfId="476"/>
    <cellStyle name="20% - 强调文字颜色 6 13" xfId="518"/>
    <cellStyle name="20% - 强调文字颜色 6 14" xfId="560"/>
    <cellStyle name="20% - 强调文字颜色 6 15" xfId="602"/>
    <cellStyle name="20% - 强调文字颜色 6 16" xfId="644"/>
    <cellStyle name="20% - 强调文字颜色 6 17" xfId="686"/>
    <cellStyle name="20% - 强调文字颜色 6 18" xfId="728"/>
    <cellStyle name="20% - 强调文字颜色 6 19" xfId="770"/>
    <cellStyle name="20% - 强调文字颜色 6 2" xfId="61"/>
    <cellStyle name="20% - 强调文字颜色 6 20" xfId="812"/>
    <cellStyle name="20% - 强调文字颜色 6 21" xfId="854"/>
    <cellStyle name="20% - 强调文字颜色 6 22" xfId="896"/>
    <cellStyle name="20% - 强调文字颜色 6 23" xfId="938"/>
    <cellStyle name="20% - 强调文字颜色 6 3" xfId="103"/>
    <cellStyle name="20% - 强调文字颜色 6 4" xfId="141"/>
    <cellStyle name="20% - 强调文字颜色 6 5" xfId="181"/>
    <cellStyle name="20% - 强调文字颜色 6 6" xfId="224"/>
    <cellStyle name="20% - 强调文字颜色 6 7" xfId="266"/>
    <cellStyle name="20% - 强调文字颜色 6 8" xfId="308"/>
    <cellStyle name="20% - 强调文字颜色 6 9" xfId="350"/>
    <cellStyle name="40% - 强调文字颜色 1" xfId="7" builtinId="31" customBuiltin="1"/>
    <cellStyle name="40% - 强调文字颜色 1 10" xfId="390"/>
    <cellStyle name="40% - 强调文字颜色 1 11" xfId="432"/>
    <cellStyle name="40% - 强调文字颜色 1 12" xfId="474"/>
    <cellStyle name="40% - 强调文字颜色 1 13" xfId="516"/>
    <cellStyle name="40% - 强调文字颜色 1 14" xfId="558"/>
    <cellStyle name="40% - 强调文字颜色 1 15" xfId="600"/>
    <cellStyle name="40% - 强调文字颜色 1 16" xfId="642"/>
    <cellStyle name="40% - 强调文字颜色 1 17" xfId="684"/>
    <cellStyle name="40% - 强调文字颜色 1 18" xfId="726"/>
    <cellStyle name="40% - 强调文字颜色 1 19" xfId="768"/>
    <cellStyle name="40% - 强调文字颜色 1 2" xfId="62"/>
    <cellStyle name="40% - 强调文字颜色 1 20" xfId="810"/>
    <cellStyle name="40% - 强调文字颜色 1 21" xfId="852"/>
    <cellStyle name="40% - 强调文字颜色 1 22" xfId="894"/>
    <cellStyle name="40% - 强调文字颜色 1 23" xfId="936"/>
    <cellStyle name="40% - 强调文字颜色 1 3" xfId="104"/>
    <cellStyle name="40% - 强调文字颜色 1 4" xfId="139"/>
    <cellStyle name="40% - 强调文字颜色 1 5" xfId="189"/>
    <cellStyle name="40% - 强调文字颜色 1 6" xfId="222"/>
    <cellStyle name="40% - 强调文字颜色 1 7" xfId="264"/>
    <cellStyle name="40% - 强调文字颜色 1 8" xfId="306"/>
    <cellStyle name="40% - 强调文字颜色 1 9" xfId="348"/>
    <cellStyle name="40% - 强调文字颜色 2" xfId="8" builtinId="35" customBuiltin="1"/>
    <cellStyle name="40% - 强调文字颜色 2 10" xfId="399"/>
    <cellStyle name="40% - 强调文字颜色 2 11" xfId="441"/>
    <cellStyle name="40% - 强调文字颜色 2 12" xfId="483"/>
    <cellStyle name="40% - 强调文字颜色 2 13" xfId="525"/>
    <cellStyle name="40% - 强调文字颜色 2 14" xfId="567"/>
    <cellStyle name="40% - 强调文字颜色 2 15" xfId="609"/>
    <cellStyle name="40% - 强调文字颜色 2 16" xfId="651"/>
    <cellStyle name="40% - 强调文字颜色 2 17" xfId="693"/>
    <cellStyle name="40% - 强调文字颜色 2 18" xfId="735"/>
    <cellStyle name="40% - 强调文字颜色 2 19" xfId="777"/>
    <cellStyle name="40% - 强调文字颜色 2 2" xfId="63"/>
    <cellStyle name="40% - 强调文字颜色 2 20" xfId="819"/>
    <cellStyle name="40% - 强调文字颜色 2 21" xfId="861"/>
    <cellStyle name="40% - 强调文字颜色 2 22" xfId="903"/>
    <cellStyle name="40% - 强调文字颜色 2 23" xfId="945"/>
    <cellStyle name="40% - 强调文字颜色 2 3" xfId="105"/>
    <cellStyle name="40% - 强调文字颜色 2 4" xfId="148"/>
    <cellStyle name="40% - 强调文字颜色 2 5" xfId="182"/>
    <cellStyle name="40% - 强调文字颜色 2 6" xfId="231"/>
    <cellStyle name="40% - 强调文字颜色 2 7" xfId="273"/>
    <cellStyle name="40% - 强调文字颜色 2 8" xfId="315"/>
    <cellStyle name="40% - 强调文字颜色 2 9" xfId="357"/>
    <cellStyle name="40% - 强调文字颜色 3" xfId="9" builtinId="39" customBuiltin="1"/>
    <cellStyle name="40% - 强调文字颜色 3 10" xfId="391"/>
    <cellStyle name="40% - 强调文字颜色 3 11" xfId="433"/>
    <cellStyle name="40% - 强调文字颜色 3 12" xfId="475"/>
    <cellStyle name="40% - 强调文字颜色 3 13" xfId="517"/>
    <cellStyle name="40% - 强调文字颜色 3 14" xfId="559"/>
    <cellStyle name="40% - 强调文字颜色 3 15" xfId="601"/>
    <cellStyle name="40% - 强调文字颜色 3 16" xfId="643"/>
    <cellStyle name="40% - 强调文字颜色 3 17" xfId="685"/>
    <cellStyle name="40% - 强调文字颜色 3 18" xfId="727"/>
    <cellStyle name="40% - 强调文字颜色 3 19" xfId="769"/>
    <cellStyle name="40% - 强调文字颜色 3 2" xfId="64"/>
    <cellStyle name="40% - 强调文字颜色 3 20" xfId="811"/>
    <cellStyle name="40% - 强调文字颜色 3 21" xfId="853"/>
    <cellStyle name="40% - 强调文字颜色 3 22" xfId="895"/>
    <cellStyle name="40% - 强调文字颜色 3 23" xfId="937"/>
    <cellStyle name="40% - 强调文字颜色 3 3" xfId="106"/>
    <cellStyle name="40% - 强调文字颜色 3 4" xfId="140"/>
    <cellStyle name="40% - 强调文字颜色 3 5" xfId="188"/>
    <cellStyle name="40% - 强调文字颜色 3 6" xfId="223"/>
    <cellStyle name="40% - 强调文字颜色 3 7" xfId="265"/>
    <cellStyle name="40% - 强调文字颜色 3 8" xfId="307"/>
    <cellStyle name="40% - 强调文字颜色 3 9" xfId="349"/>
    <cellStyle name="40% - 强调文字颜色 4" xfId="10" builtinId="43" customBuiltin="1"/>
    <cellStyle name="40% - 强调文字颜色 4 10" xfId="398"/>
    <cellStyle name="40% - 强调文字颜色 4 11" xfId="440"/>
    <cellStyle name="40% - 强调文字颜色 4 12" xfId="482"/>
    <cellStyle name="40% - 强调文字颜色 4 13" xfId="524"/>
    <cellStyle name="40% - 强调文字颜色 4 14" xfId="566"/>
    <cellStyle name="40% - 强调文字颜色 4 15" xfId="608"/>
    <cellStyle name="40% - 强调文字颜色 4 16" xfId="650"/>
    <cellStyle name="40% - 强调文字颜色 4 17" xfId="692"/>
    <cellStyle name="40% - 强调文字颜色 4 18" xfId="734"/>
    <cellStyle name="40% - 强调文字颜色 4 19" xfId="776"/>
    <cellStyle name="40% - 强调文字颜色 4 2" xfId="65"/>
    <cellStyle name="40% - 强调文字颜色 4 20" xfId="818"/>
    <cellStyle name="40% - 强调文字颜色 4 21" xfId="860"/>
    <cellStyle name="40% - 强调文字颜色 4 22" xfId="902"/>
    <cellStyle name="40% - 强调文字颜色 4 23" xfId="944"/>
    <cellStyle name="40% - 强调文字颜色 4 3" xfId="107"/>
    <cellStyle name="40% - 强调文字颜色 4 4" xfId="147"/>
    <cellStyle name="40% - 强调文字颜色 4 5" xfId="186"/>
    <cellStyle name="40% - 强调文字颜色 4 6" xfId="230"/>
    <cellStyle name="40% - 强调文字颜色 4 7" xfId="272"/>
    <cellStyle name="40% - 强调文字颜色 4 8" xfId="314"/>
    <cellStyle name="40% - 强调文字颜色 4 9" xfId="356"/>
    <cellStyle name="40% - 强调文字颜色 5" xfId="11" builtinId="47" customBuiltin="1"/>
    <cellStyle name="40% - 强调文字颜色 5 10" xfId="396"/>
    <cellStyle name="40% - 强调文字颜色 5 11" xfId="438"/>
    <cellStyle name="40% - 强调文字颜色 5 12" xfId="480"/>
    <cellStyle name="40% - 强调文字颜色 5 13" xfId="522"/>
    <cellStyle name="40% - 强调文字颜色 5 14" xfId="564"/>
    <cellStyle name="40% - 强调文字颜色 5 15" xfId="606"/>
    <cellStyle name="40% - 强调文字颜色 5 16" xfId="648"/>
    <cellStyle name="40% - 强调文字颜色 5 17" xfId="690"/>
    <cellStyle name="40% - 强调文字颜色 5 18" xfId="732"/>
    <cellStyle name="40% - 强调文字颜色 5 19" xfId="774"/>
    <cellStyle name="40% - 强调文字颜色 5 2" xfId="66"/>
    <cellStyle name="40% - 强调文字颜色 5 20" xfId="816"/>
    <cellStyle name="40% - 强调文字颜色 5 21" xfId="858"/>
    <cellStyle name="40% - 强调文字颜色 5 22" xfId="900"/>
    <cellStyle name="40% - 强调文字颜色 5 23" xfId="942"/>
    <cellStyle name="40% - 强调文字颜色 5 3" xfId="108"/>
    <cellStyle name="40% - 强调文字颜色 5 4" xfId="145"/>
    <cellStyle name="40% - 强调文字颜色 5 5" xfId="191"/>
    <cellStyle name="40% - 强调文字颜色 5 6" xfId="228"/>
    <cellStyle name="40% - 强调文字颜色 5 7" xfId="270"/>
    <cellStyle name="40% - 强调文字颜色 5 8" xfId="312"/>
    <cellStyle name="40% - 强调文字颜色 5 9" xfId="354"/>
    <cellStyle name="40% - 强调文字颜色 6" xfId="12" builtinId="51" customBuiltin="1"/>
    <cellStyle name="40% - 强调文字颜色 6 10" xfId="402"/>
    <cellStyle name="40% - 强调文字颜色 6 11" xfId="444"/>
    <cellStyle name="40% - 强调文字颜色 6 12" xfId="486"/>
    <cellStyle name="40% - 强调文字颜色 6 13" xfId="528"/>
    <cellStyle name="40% - 强调文字颜色 6 14" xfId="570"/>
    <cellStyle name="40% - 强调文字颜色 6 15" xfId="612"/>
    <cellStyle name="40% - 强调文字颜色 6 16" xfId="654"/>
    <cellStyle name="40% - 强调文字颜色 6 17" xfId="696"/>
    <cellStyle name="40% - 强调文字颜色 6 18" xfId="738"/>
    <cellStyle name="40% - 强调文字颜色 6 19" xfId="780"/>
    <cellStyle name="40% - 强调文字颜色 6 2" xfId="67"/>
    <cellStyle name="40% - 强调文字颜色 6 20" xfId="822"/>
    <cellStyle name="40% - 强调文字颜色 6 21" xfId="864"/>
    <cellStyle name="40% - 强调文字颜色 6 22" xfId="906"/>
    <cellStyle name="40% - 强调文字颜色 6 23" xfId="948"/>
    <cellStyle name="40% - 强调文字颜色 6 3" xfId="109"/>
    <cellStyle name="40% - 强调文字颜色 6 4" xfId="151"/>
    <cellStyle name="40% - 强调文字颜色 6 5" xfId="192"/>
    <cellStyle name="40% - 强调文字颜色 6 6" xfId="234"/>
    <cellStyle name="40% - 强调文字颜色 6 7" xfId="276"/>
    <cellStyle name="40% - 强调文字颜色 6 8" xfId="318"/>
    <cellStyle name="40% - 强调文字颜色 6 9" xfId="360"/>
    <cellStyle name="60% - 强调文字颜色 1" xfId="13" builtinId="32" customBuiltin="1"/>
    <cellStyle name="60% - 强调文字颜色 1 10" xfId="403"/>
    <cellStyle name="60% - 强调文字颜色 1 11" xfId="445"/>
    <cellStyle name="60% - 强调文字颜色 1 12" xfId="487"/>
    <cellStyle name="60% - 强调文字颜色 1 13" xfId="529"/>
    <cellStyle name="60% - 强调文字颜色 1 14" xfId="571"/>
    <cellStyle name="60% - 强调文字颜色 1 15" xfId="613"/>
    <cellStyle name="60% - 强调文字颜色 1 16" xfId="655"/>
    <cellStyle name="60% - 强调文字颜色 1 17" xfId="697"/>
    <cellStyle name="60% - 强调文字颜色 1 18" xfId="739"/>
    <cellStyle name="60% - 强调文字颜色 1 19" xfId="781"/>
    <cellStyle name="60% - 强调文字颜色 1 2" xfId="68"/>
    <cellStyle name="60% - 强调文字颜色 1 20" xfId="823"/>
    <cellStyle name="60% - 强调文字颜色 1 21" xfId="865"/>
    <cellStyle name="60% - 强调文字颜色 1 22" xfId="907"/>
    <cellStyle name="60% - 强调文字颜色 1 23" xfId="949"/>
    <cellStyle name="60% - 强调文字颜色 1 3" xfId="110"/>
    <cellStyle name="60% - 强调文字颜色 1 4" xfId="152"/>
    <cellStyle name="60% - 强调文字颜色 1 5" xfId="193"/>
    <cellStyle name="60% - 强调文字颜色 1 6" xfId="235"/>
    <cellStyle name="60% - 强调文字颜色 1 7" xfId="277"/>
    <cellStyle name="60% - 强调文字颜色 1 8" xfId="319"/>
    <cellStyle name="60% - 强调文字颜色 1 9" xfId="361"/>
    <cellStyle name="60% - 强调文字颜色 2" xfId="14" builtinId="36" customBuiltin="1"/>
    <cellStyle name="60% - 强调文字颜色 2 10" xfId="404"/>
    <cellStyle name="60% - 强调文字颜色 2 11" xfId="446"/>
    <cellStyle name="60% - 强调文字颜色 2 12" xfId="488"/>
    <cellStyle name="60% - 强调文字颜色 2 13" xfId="530"/>
    <cellStyle name="60% - 强调文字颜色 2 14" xfId="572"/>
    <cellStyle name="60% - 强调文字颜色 2 15" xfId="614"/>
    <cellStyle name="60% - 强调文字颜色 2 16" xfId="656"/>
    <cellStyle name="60% - 强调文字颜色 2 17" xfId="698"/>
    <cellStyle name="60% - 强调文字颜色 2 18" xfId="740"/>
    <cellStyle name="60% - 强调文字颜色 2 19" xfId="782"/>
    <cellStyle name="60% - 强调文字颜色 2 2" xfId="69"/>
    <cellStyle name="60% - 强调文字颜色 2 20" xfId="824"/>
    <cellStyle name="60% - 强调文字颜色 2 21" xfId="866"/>
    <cellStyle name="60% - 强调文字颜色 2 22" xfId="908"/>
    <cellStyle name="60% - 强调文字颜色 2 23" xfId="950"/>
    <cellStyle name="60% - 强调文字颜色 2 3" xfId="111"/>
    <cellStyle name="60% - 强调文字颜色 2 4" xfId="153"/>
    <cellStyle name="60% - 强调文字颜色 2 5" xfId="194"/>
    <cellStyle name="60% - 强调文字颜色 2 6" xfId="236"/>
    <cellStyle name="60% - 强调文字颜色 2 7" xfId="278"/>
    <cellStyle name="60% - 强调文字颜色 2 8" xfId="320"/>
    <cellStyle name="60% - 强调文字颜色 2 9" xfId="362"/>
    <cellStyle name="60% - 强调文字颜色 3" xfId="15" builtinId="40" customBuiltin="1"/>
    <cellStyle name="60% - 强调文字颜色 3 10" xfId="405"/>
    <cellStyle name="60% - 强调文字颜色 3 11" xfId="447"/>
    <cellStyle name="60% - 强调文字颜色 3 12" xfId="489"/>
    <cellStyle name="60% - 强调文字颜色 3 13" xfId="531"/>
    <cellStyle name="60% - 强调文字颜色 3 14" xfId="573"/>
    <cellStyle name="60% - 强调文字颜色 3 15" xfId="615"/>
    <cellStyle name="60% - 强调文字颜色 3 16" xfId="657"/>
    <cellStyle name="60% - 强调文字颜色 3 17" xfId="699"/>
    <cellStyle name="60% - 强调文字颜色 3 18" xfId="741"/>
    <cellStyle name="60% - 强调文字颜色 3 19" xfId="783"/>
    <cellStyle name="60% - 强调文字颜色 3 2" xfId="70"/>
    <cellStyle name="60% - 强调文字颜色 3 20" xfId="825"/>
    <cellStyle name="60% - 强调文字颜色 3 21" xfId="867"/>
    <cellStyle name="60% - 强调文字颜色 3 22" xfId="909"/>
    <cellStyle name="60% - 强调文字颜色 3 23" xfId="951"/>
    <cellStyle name="60% - 强调文字颜色 3 3" xfId="112"/>
    <cellStyle name="60% - 强调文字颜色 3 4" xfId="154"/>
    <cellStyle name="60% - 强调文字颜色 3 5" xfId="195"/>
    <cellStyle name="60% - 强调文字颜色 3 6" xfId="237"/>
    <cellStyle name="60% - 强调文字颜色 3 7" xfId="279"/>
    <cellStyle name="60% - 强调文字颜色 3 8" xfId="321"/>
    <cellStyle name="60% - 强调文字颜色 3 9" xfId="363"/>
    <cellStyle name="60% - 强调文字颜色 4" xfId="16" builtinId="44" customBuiltin="1"/>
    <cellStyle name="60% - 强调文字颜色 4 10" xfId="406"/>
    <cellStyle name="60% - 强调文字颜色 4 11" xfId="448"/>
    <cellStyle name="60% - 强调文字颜色 4 12" xfId="490"/>
    <cellStyle name="60% - 强调文字颜色 4 13" xfId="532"/>
    <cellStyle name="60% - 强调文字颜色 4 14" xfId="574"/>
    <cellStyle name="60% - 强调文字颜色 4 15" xfId="616"/>
    <cellStyle name="60% - 强调文字颜色 4 16" xfId="658"/>
    <cellStyle name="60% - 强调文字颜色 4 17" xfId="700"/>
    <cellStyle name="60% - 强调文字颜色 4 18" xfId="742"/>
    <cellStyle name="60% - 强调文字颜色 4 19" xfId="784"/>
    <cellStyle name="60% - 强调文字颜色 4 2" xfId="71"/>
    <cellStyle name="60% - 强调文字颜色 4 20" xfId="826"/>
    <cellStyle name="60% - 强调文字颜色 4 21" xfId="868"/>
    <cellStyle name="60% - 强调文字颜色 4 22" xfId="910"/>
    <cellStyle name="60% - 强调文字颜色 4 23" xfId="952"/>
    <cellStyle name="60% - 强调文字颜色 4 3" xfId="113"/>
    <cellStyle name="60% - 强调文字颜色 4 4" xfId="155"/>
    <cellStyle name="60% - 强调文字颜色 4 5" xfId="196"/>
    <cellStyle name="60% - 强调文字颜色 4 6" xfId="238"/>
    <cellStyle name="60% - 强调文字颜色 4 7" xfId="280"/>
    <cellStyle name="60% - 强调文字颜色 4 8" xfId="322"/>
    <cellStyle name="60% - 强调文字颜色 4 9" xfId="364"/>
    <cellStyle name="60% - 强调文字颜色 5" xfId="17" builtinId="48" customBuiltin="1"/>
    <cellStyle name="60% - 强调文字颜色 5 10" xfId="407"/>
    <cellStyle name="60% - 强调文字颜色 5 11" xfId="449"/>
    <cellStyle name="60% - 强调文字颜色 5 12" xfId="491"/>
    <cellStyle name="60% - 强调文字颜色 5 13" xfId="533"/>
    <cellStyle name="60% - 强调文字颜色 5 14" xfId="575"/>
    <cellStyle name="60% - 强调文字颜色 5 15" xfId="617"/>
    <cellStyle name="60% - 强调文字颜色 5 16" xfId="659"/>
    <cellStyle name="60% - 强调文字颜色 5 17" xfId="701"/>
    <cellStyle name="60% - 强调文字颜色 5 18" xfId="743"/>
    <cellStyle name="60% - 强调文字颜色 5 19" xfId="785"/>
    <cellStyle name="60% - 强调文字颜色 5 2" xfId="72"/>
    <cellStyle name="60% - 强调文字颜色 5 20" xfId="827"/>
    <cellStyle name="60% - 强调文字颜色 5 21" xfId="869"/>
    <cellStyle name="60% - 强调文字颜色 5 22" xfId="911"/>
    <cellStyle name="60% - 强调文字颜色 5 23" xfId="953"/>
    <cellStyle name="60% - 强调文字颜色 5 3" xfId="114"/>
    <cellStyle name="60% - 强调文字颜色 5 4" xfId="156"/>
    <cellStyle name="60% - 强调文字颜色 5 5" xfId="197"/>
    <cellStyle name="60% - 强调文字颜色 5 6" xfId="239"/>
    <cellStyle name="60% - 强调文字颜色 5 7" xfId="281"/>
    <cellStyle name="60% - 强调文字颜色 5 8" xfId="323"/>
    <cellStyle name="60% - 强调文字颜色 5 9" xfId="365"/>
    <cellStyle name="60% - 强调文字颜色 6" xfId="18" builtinId="52" customBuiltin="1"/>
    <cellStyle name="60% - 强调文字颜色 6 10" xfId="408"/>
    <cellStyle name="60% - 强调文字颜色 6 11" xfId="450"/>
    <cellStyle name="60% - 强调文字颜色 6 12" xfId="492"/>
    <cellStyle name="60% - 强调文字颜色 6 13" xfId="534"/>
    <cellStyle name="60% - 强调文字颜色 6 14" xfId="576"/>
    <cellStyle name="60% - 强调文字颜色 6 15" xfId="618"/>
    <cellStyle name="60% - 强调文字颜色 6 16" xfId="660"/>
    <cellStyle name="60% - 强调文字颜色 6 17" xfId="702"/>
    <cellStyle name="60% - 强调文字颜色 6 18" xfId="744"/>
    <cellStyle name="60% - 强调文字颜色 6 19" xfId="786"/>
    <cellStyle name="60% - 强调文字颜色 6 2" xfId="73"/>
    <cellStyle name="60% - 强调文字颜色 6 20" xfId="828"/>
    <cellStyle name="60% - 强调文字颜色 6 21" xfId="870"/>
    <cellStyle name="60% - 强调文字颜色 6 22" xfId="912"/>
    <cellStyle name="60% - 强调文字颜色 6 23" xfId="954"/>
    <cellStyle name="60% - 强调文字颜色 6 3" xfId="115"/>
    <cellStyle name="60% - 强调文字颜色 6 4" xfId="157"/>
    <cellStyle name="60% - 强调文字颜色 6 5" xfId="198"/>
    <cellStyle name="60% - 强调文字颜色 6 6" xfId="240"/>
    <cellStyle name="60% - 强调文字颜色 6 7" xfId="282"/>
    <cellStyle name="60% - 强调文字颜色 6 8" xfId="324"/>
    <cellStyle name="60% - 强调文字颜色 6 9" xfId="366"/>
    <cellStyle name="标题" xfId="19" builtinId="15" customBuiltin="1"/>
    <cellStyle name="标题 1" xfId="20" builtinId="16" customBuiltin="1"/>
    <cellStyle name="标题 1 10" xfId="410"/>
    <cellStyle name="标题 1 11" xfId="452"/>
    <cellStyle name="标题 1 12" xfId="494"/>
    <cellStyle name="标题 1 13" xfId="536"/>
    <cellStyle name="标题 1 14" xfId="578"/>
    <cellStyle name="标题 1 15" xfId="620"/>
    <cellStyle name="标题 1 16" xfId="662"/>
    <cellStyle name="标题 1 17" xfId="704"/>
    <cellStyle name="标题 1 18" xfId="746"/>
    <cellStyle name="标题 1 19" xfId="788"/>
    <cellStyle name="标题 1 2" xfId="75"/>
    <cellStyle name="标题 1 20" xfId="830"/>
    <cellStyle name="标题 1 21" xfId="872"/>
    <cellStyle name="标题 1 22" xfId="914"/>
    <cellStyle name="标题 1 23" xfId="956"/>
    <cellStyle name="标题 1 3" xfId="117"/>
    <cellStyle name="标题 1 4" xfId="159"/>
    <cellStyle name="标题 1 5" xfId="200"/>
    <cellStyle name="标题 1 6" xfId="242"/>
    <cellStyle name="标题 1 7" xfId="284"/>
    <cellStyle name="标题 1 8" xfId="326"/>
    <cellStyle name="标题 1 9" xfId="368"/>
    <cellStyle name="标题 10" xfId="283"/>
    <cellStyle name="标题 11" xfId="325"/>
    <cellStyle name="标题 12" xfId="367"/>
    <cellStyle name="标题 13" xfId="409"/>
    <cellStyle name="标题 14" xfId="451"/>
    <cellStyle name="标题 15" xfId="493"/>
    <cellStyle name="标题 16" xfId="535"/>
    <cellStyle name="标题 17" xfId="577"/>
    <cellStyle name="标题 18" xfId="619"/>
    <cellStyle name="标题 19" xfId="661"/>
    <cellStyle name="标题 2" xfId="21" builtinId="17" customBuiltin="1"/>
    <cellStyle name="标题 2 10" xfId="411"/>
    <cellStyle name="标题 2 11" xfId="453"/>
    <cellStyle name="标题 2 12" xfId="495"/>
    <cellStyle name="标题 2 13" xfId="537"/>
    <cellStyle name="标题 2 14" xfId="579"/>
    <cellStyle name="标题 2 15" xfId="621"/>
    <cellStyle name="标题 2 16" xfId="663"/>
    <cellStyle name="标题 2 17" xfId="705"/>
    <cellStyle name="标题 2 18" xfId="747"/>
    <cellStyle name="标题 2 19" xfId="789"/>
    <cellStyle name="标题 2 2" xfId="76"/>
    <cellStyle name="标题 2 20" xfId="831"/>
    <cellStyle name="标题 2 21" xfId="873"/>
    <cellStyle name="标题 2 22" xfId="915"/>
    <cellStyle name="标题 2 23" xfId="957"/>
    <cellStyle name="标题 2 3" xfId="118"/>
    <cellStyle name="标题 2 4" xfId="160"/>
    <cellStyle name="标题 2 5" xfId="201"/>
    <cellStyle name="标题 2 6" xfId="243"/>
    <cellStyle name="标题 2 7" xfId="285"/>
    <cellStyle name="标题 2 8" xfId="327"/>
    <cellStyle name="标题 2 9" xfId="369"/>
    <cellStyle name="标题 20" xfId="703"/>
    <cellStyle name="标题 21" xfId="745"/>
    <cellStyle name="标题 22" xfId="787"/>
    <cellStyle name="标题 23" xfId="829"/>
    <cellStyle name="标题 24" xfId="871"/>
    <cellStyle name="标题 25" xfId="913"/>
    <cellStyle name="标题 26" xfId="955"/>
    <cellStyle name="标题 3" xfId="22" builtinId="18" customBuiltin="1"/>
    <cellStyle name="标题 3 10" xfId="412"/>
    <cellStyle name="标题 3 11" xfId="454"/>
    <cellStyle name="标题 3 12" xfId="496"/>
    <cellStyle name="标题 3 13" xfId="538"/>
    <cellStyle name="标题 3 14" xfId="580"/>
    <cellStyle name="标题 3 15" xfId="622"/>
    <cellStyle name="标题 3 16" xfId="664"/>
    <cellStyle name="标题 3 17" xfId="706"/>
    <cellStyle name="标题 3 18" xfId="748"/>
    <cellStyle name="标题 3 19" xfId="790"/>
    <cellStyle name="标题 3 2" xfId="77"/>
    <cellStyle name="标题 3 20" xfId="832"/>
    <cellStyle name="标题 3 21" xfId="874"/>
    <cellStyle name="标题 3 22" xfId="916"/>
    <cellStyle name="标题 3 23" xfId="958"/>
    <cellStyle name="标题 3 3" xfId="119"/>
    <cellStyle name="标题 3 4" xfId="161"/>
    <cellStyle name="标题 3 5" xfId="202"/>
    <cellStyle name="标题 3 6" xfId="244"/>
    <cellStyle name="标题 3 7" xfId="286"/>
    <cellStyle name="标题 3 8" xfId="328"/>
    <cellStyle name="标题 3 9" xfId="370"/>
    <cellStyle name="标题 4" xfId="23" builtinId="19" customBuiltin="1"/>
    <cellStyle name="标题 4 10" xfId="413"/>
    <cellStyle name="标题 4 11" xfId="455"/>
    <cellStyle name="标题 4 12" xfId="497"/>
    <cellStyle name="标题 4 13" xfId="539"/>
    <cellStyle name="标题 4 14" xfId="581"/>
    <cellStyle name="标题 4 15" xfId="623"/>
    <cellStyle name="标题 4 16" xfId="665"/>
    <cellStyle name="标题 4 17" xfId="707"/>
    <cellStyle name="标题 4 18" xfId="749"/>
    <cellStyle name="标题 4 19" xfId="791"/>
    <cellStyle name="标题 4 2" xfId="78"/>
    <cellStyle name="标题 4 20" xfId="833"/>
    <cellStyle name="标题 4 21" xfId="875"/>
    <cellStyle name="标题 4 22" xfId="917"/>
    <cellStyle name="标题 4 23" xfId="959"/>
    <cellStyle name="标题 4 3" xfId="120"/>
    <cellStyle name="标题 4 4" xfId="162"/>
    <cellStyle name="标题 4 5" xfId="203"/>
    <cellStyle name="标题 4 6" xfId="245"/>
    <cellStyle name="标题 4 7" xfId="287"/>
    <cellStyle name="标题 4 8" xfId="329"/>
    <cellStyle name="标题 4 9" xfId="371"/>
    <cellStyle name="标题 5" xfId="74"/>
    <cellStyle name="标题 6" xfId="116"/>
    <cellStyle name="标题 7" xfId="158"/>
    <cellStyle name="标题 8" xfId="199"/>
    <cellStyle name="标题 9" xfId="241"/>
    <cellStyle name="差" xfId="24" builtinId="27" customBuiltin="1"/>
    <cellStyle name="差 10" xfId="414"/>
    <cellStyle name="差 11" xfId="456"/>
    <cellStyle name="差 12" xfId="498"/>
    <cellStyle name="差 13" xfId="540"/>
    <cellStyle name="差 14" xfId="582"/>
    <cellStyle name="差 15" xfId="624"/>
    <cellStyle name="差 16" xfId="666"/>
    <cellStyle name="差 17" xfId="708"/>
    <cellStyle name="差 18" xfId="750"/>
    <cellStyle name="差 19" xfId="792"/>
    <cellStyle name="差 2" xfId="79"/>
    <cellStyle name="差 20" xfId="834"/>
    <cellStyle name="差 21" xfId="876"/>
    <cellStyle name="差 22" xfId="918"/>
    <cellStyle name="差 23" xfId="960"/>
    <cellStyle name="差 3" xfId="121"/>
    <cellStyle name="差 4" xfId="163"/>
    <cellStyle name="差 5" xfId="204"/>
    <cellStyle name="差 6" xfId="246"/>
    <cellStyle name="差 7" xfId="288"/>
    <cellStyle name="差 8" xfId="330"/>
    <cellStyle name="差 9" xfId="372"/>
    <cellStyle name="常规" xfId="0" builtinId="0"/>
    <cellStyle name="常规 10" xfId="226"/>
    <cellStyle name="常规 11" xfId="268"/>
    <cellStyle name="常规 12" xfId="310"/>
    <cellStyle name="常规 13" xfId="352"/>
    <cellStyle name="常规 14" xfId="394"/>
    <cellStyle name="常规 15" xfId="436"/>
    <cellStyle name="常规 16" xfId="478"/>
    <cellStyle name="常规 17" xfId="520"/>
    <cellStyle name="常规 18" xfId="562"/>
    <cellStyle name="常规 19" xfId="604"/>
    <cellStyle name="常规 2 2" xfId="49"/>
    <cellStyle name="常规 2 2 2" xfId="51"/>
    <cellStyle name="常规 2 3" xfId="55"/>
    <cellStyle name="常规 20" xfId="646"/>
    <cellStyle name="常规 21" xfId="688"/>
    <cellStyle name="常规 22" xfId="730"/>
    <cellStyle name="常规 23" xfId="772"/>
    <cellStyle name="常规 24" xfId="814"/>
    <cellStyle name="常规 25" xfId="856"/>
    <cellStyle name="常规 26" xfId="898"/>
    <cellStyle name="常规 27" xfId="940"/>
    <cellStyle name="常规 3" xfId="44"/>
    <cellStyle name="常规 3 2" xfId="52"/>
    <cellStyle name="常规 4" xfId="43"/>
    <cellStyle name="常规 4 2" xfId="45"/>
    <cellStyle name="常规 4 2 2" xfId="50"/>
    <cellStyle name="常规 4 2 2 2" xfId="53"/>
    <cellStyle name="常规 4 3" xfId="48"/>
    <cellStyle name="常规 5" xfId="46"/>
    <cellStyle name="常规 5 2" xfId="54"/>
    <cellStyle name="常规 6" xfId="47"/>
    <cellStyle name="常规 7 2" xfId="97"/>
    <cellStyle name="常规 8" xfId="143"/>
    <cellStyle name="常规_广州商业楼宇、宽带小区代维商通信录" xfId="25"/>
    <cellStyle name="好" xfId="26" builtinId="26" customBuiltin="1"/>
    <cellStyle name="好 10" xfId="415"/>
    <cellStyle name="好 11" xfId="457"/>
    <cellStyle name="好 12" xfId="499"/>
    <cellStyle name="好 13" xfId="541"/>
    <cellStyle name="好 14" xfId="583"/>
    <cellStyle name="好 15" xfId="625"/>
    <cellStyle name="好 16" xfId="667"/>
    <cellStyle name="好 17" xfId="709"/>
    <cellStyle name="好 18" xfId="751"/>
    <cellStyle name="好 19" xfId="793"/>
    <cellStyle name="好 2" xfId="80"/>
    <cellStyle name="好 20" xfId="835"/>
    <cellStyle name="好 21" xfId="877"/>
    <cellStyle name="好 22" xfId="919"/>
    <cellStyle name="好 23" xfId="961"/>
    <cellStyle name="好 3" xfId="122"/>
    <cellStyle name="好 4" xfId="164"/>
    <cellStyle name="好 5" xfId="205"/>
    <cellStyle name="好 6" xfId="247"/>
    <cellStyle name="好 7" xfId="289"/>
    <cellStyle name="好 8" xfId="331"/>
    <cellStyle name="好 9" xfId="373"/>
    <cellStyle name="汇总" xfId="27" builtinId="25" customBuiltin="1"/>
    <cellStyle name="汇总 10" xfId="416"/>
    <cellStyle name="汇总 11" xfId="458"/>
    <cellStyle name="汇总 12" xfId="500"/>
    <cellStyle name="汇总 13" xfId="542"/>
    <cellStyle name="汇总 14" xfId="584"/>
    <cellStyle name="汇总 15" xfId="626"/>
    <cellStyle name="汇总 16" xfId="668"/>
    <cellStyle name="汇总 17" xfId="710"/>
    <cellStyle name="汇总 18" xfId="752"/>
    <cellStyle name="汇总 19" xfId="794"/>
    <cellStyle name="汇总 2" xfId="81"/>
    <cellStyle name="汇总 20" xfId="836"/>
    <cellStyle name="汇总 21" xfId="878"/>
    <cellStyle name="汇总 22" xfId="920"/>
    <cellStyle name="汇总 23" xfId="962"/>
    <cellStyle name="汇总 3" xfId="123"/>
    <cellStyle name="汇总 4" xfId="165"/>
    <cellStyle name="汇总 5" xfId="206"/>
    <cellStyle name="汇总 6" xfId="248"/>
    <cellStyle name="汇总 7" xfId="290"/>
    <cellStyle name="汇总 8" xfId="332"/>
    <cellStyle name="汇总 9" xfId="374"/>
    <cellStyle name="计算" xfId="28" builtinId="22" customBuiltin="1"/>
    <cellStyle name="计算 10" xfId="417"/>
    <cellStyle name="计算 11" xfId="459"/>
    <cellStyle name="计算 12" xfId="501"/>
    <cellStyle name="计算 13" xfId="543"/>
    <cellStyle name="计算 14" xfId="585"/>
    <cellStyle name="计算 15" xfId="627"/>
    <cellStyle name="计算 16" xfId="669"/>
    <cellStyle name="计算 17" xfId="711"/>
    <cellStyle name="计算 18" xfId="753"/>
    <cellStyle name="计算 19" xfId="795"/>
    <cellStyle name="计算 2" xfId="82"/>
    <cellStyle name="计算 20" xfId="837"/>
    <cellStyle name="计算 21" xfId="879"/>
    <cellStyle name="计算 22" xfId="921"/>
    <cellStyle name="计算 23" xfId="963"/>
    <cellStyle name="计算 3" xfId="124"/>
    <cellStyle name="计算 4" xfId="166"/>
    <cellStyle name="计算 5" xfId="207"/>
    <cellStyle name="计算 6" xfId="249"/>
    <cellStyle name="计算 7" xfId="291"/>
    <cellStyle name="计算 8" xfId="333"/>
    <cellStyle name="计算 9" xfId="375"/>
    <cellStyle name="检查单元格" xfId="29" builtinId="23" customBuiltin="1"/>
    <cellStyle name="检查单元格 10" xfId="418"/>
    <cellStyle name="检查单元格 11" xfId="460"/>
    <cellStyle name="检查单元格 12" xfId="502"/>
    <cellStyle name="检查单元格 13" xfId="544"/>
    <cellStyle name="检查单元格 14" xfId="586"/>
    <cellStyle name="检查单元格 15" xfId="628"/>
    <cellStyle name="检查单元格 16" xfId="670"/>
    <cellStyle name="检查单元格 17" xfId="712"/>
    <cellStyle name="检查单元格 18" xfId="754"/>
    <cellStyle name="检查单元格 19" xfId="796"/>
    <cellStyle name="检查单元格 2" xfId="83"/>
    <cellStyle name="检查单元格 20" xfId="838"/>
    <cellStyle name="检查单元格 21" xfId="880"/>
    <cellStyle name="检查单元格 22" xfId="922"/>
    <cellStyle name="检查单元格 23" xfId="964"/>
    <cellStyle name="检查单元格 3" xfId="125"/>
    <cellStyle name="检查单元格 4" xfId="167"/>
    <cellStyle name="检查单元格 5" xfId="208"/>
    <cellStyle name="检查单元格 6" xfId="250"/>
    <cellStyle name="检查单元格 7" xfId="292"/>
    <cellStyle name="检查单元格 8" xfId="334"/>
    <cellStyle name="检查单元格 9" xfId="376"/>
    <cellStyle name="解释性文本" xfId="30" builtinId="53" customBuiltin="1"/>
    <cellStyle name="解释性文本 10" xfId="419"/>
    <cellStyle name="解释性文本 11" xfId="461"/>
    <cellStyle name="解释性文本 12" xfId="503"/>
    <cellStyle name="解释性文本 13" xfId="545"/>
    <cellStyle name="解释性文本 14" xfId="587"/>
    <cellStyle name="解释性文本 15" xfId="629"/>
    <cellStyle name="解释性文本 16" xfId="671"/>
    <cellStyle name="解释性文本 17" xfId="713"/>
    <cellStyle name="解释性文本 18" xfId="755"/>
    <cellStyle name="解释性文本 19" xfId="797"/>
    <cellStyle name="解释性文本 2" xfId="84"/>
    <cellStyle name="解释性文本 20" xfId="839"/>
    <cellStyle name="解释性文本 21" xfId="881"/>
    <cellStyle name="解释性文本 22" xfId="923"/>
    <cellStyle name="解释性文本 23" xfId="965"/>
    <cellStyle name="解释性文本 3" xfId="126"/>
    <cellStyle name="解释性文本 4" xfId="168"/>
    <cellStyle name="解释性文本 5" xfId="209"/>
    <cellStyle name="解释性文本 6" xfId="251"/>
    <cellStyle name="解释性文本 7" xfId="293"/>
    <cellStyle name="解释性文本 8" xfId="335"/>
    <cellStyle name="解释性文本 9" xfId="377"/>
    <cellStyle name="警告文本" xfId="31" builtinId="11" customBuiltin="1"/>
    <cellStyle name="警告文本 10" xfId="420"/>
    <cellStyle name="警告文本 11" xfId="462"/>
    <cellStyle name="警告文本 12" xfId="504"/>
    <cellStyle name="警告文本 13" xfId="546"/>
    <cellStyle name="警告文本 14" xfId="588"/>
    <cellStyle name="警告文本 15" xfId="630"/>
    <cellStyle name="警告文本 16" xfId="672"/>
    <cellStyle name="警告文本 17" xfId="714"/>
    <cellStyle name="警告文本 18" xfId="756"/>
    <cellStyle name="警告文本 19" xfId="798"/>
    <cellStyle name="警告文本 2" xfId="85"/>
    <cellStyle name="警告文本 20" xfId="840"/>
    <cellStyle name="警告文本 21" xfId="882"/>
    <cellStyle name="警告文本 22" xfId="924"/>
    <cellStyle name="警告文本 23" xfId="966"/>
    <cellStyle name="警告文本 3" xfId="127"/>
    <cellStyle name="警告文本 4" xfId="169"/>
    <cellStyle name="警告文本 5" xfId="210"/>
    <cellStyle name="警告文本 6" xfId="252"/>
    <cellStyle name="警告文本 7" xfId="294"/>
    <cellStyle name="警告文本 8" xfId="336"/>
    <cellStyle name="警告文本 9" xfId="378"/>
    <cellStyle name="链接单元格" xfId="32" builtinId="24" customBuiltin="1"/>
    <cellStyle name="链接单元格 10" xfId="421"/>
    <cellStyle name="链接单元格 11" xfId="463"/>
    <cellStyle name="链接单元格 12" xfId="505"/>
    <cellStyle name="链接单元格 13" xfId="547"/>
    <cellStyle name="链接单元格 14" xfId="589"/>
    <cellStyle name="链接单元格 15" xfId="631"/>
    <cellStyle name="链接单元格 16" xfId="673"/>
    <cellStyle name="链接单元格 17" xfId="715"/>
    <cellStyle name="链接单元格 18" xfId="757"/>
    <cellStyle name="链接单元格 19" xfId="799"/>
    <cellStyle name="链接单元格 2" xfId="86"/>
    <cellStyle name="链接单元格 20" xfId="841"/>
    <cellStyle name="链接单元格 21" xfId="883"/>
    <cellStyle name="链接单元格 22" xfId="925"/>
    <cellStyle name="链接单元格 23" xfId="967"/>
    <cellStyle name="链接单元格 3" xfId="128"/>
    <cellStyle name="链接单元格 4" xfId="170"/>
    <cellStyle name="链接单元格 5" xfId="211"/>
    <cellStyle name="链接单元格 6" xfId="253"/>
    <cellStyle name="链接单元格 7" xfId="295"/>
    <cellStyle name="链接单元格 8" xfId="337"/>
    <cellStyle name="链接单元格 9" xfId="379"/>
    <cellStyle name="强调文字颜色 1" xfId="33" builtinId="29" customBuiltin="1"/>
    <cellStyle name="强调文字颜色 1 10" xfId="422"/>
    <cellStyle name="强调文字颜色 1 11" xfId="464"/>
    <cellStyle name="强调文字颜色 1 12" xfId="506"/>
    <cellStyle name="强调文字颜色 1 13" xfId="548"/>
    <cellStyle name="强调文字颜色 1 14" xfId="590"/>
    <cellStyle name="强调文字颜色 1 15" xfId="632"/>
    <cellStyle name="强调文字颜色 1 16" xfId="674"/>
    <cellStyle name="强调文字颜色 1 17" xfId="716"/>
    <cellStyle name="强调文字颜色 1 18" xfId="758"/>
    <cellStyle name="强调文字颜色 1 19" xfId="800"/>
    <cellStyle name="强调文字颜色 1 2" xfId="87"/>
    <cellStyle name="强调文字颜色 1 20" xfId="842"/>
    <cellStyle name="强调文字颜色 1 21" xfId="884"/>
    <cellStyle name="强调文字颜色 1 22" xfId="926"/>
    <cellStyle name="强调文字颜色 1 23" xfId="968"/>
    <cellStyle name="强调文字颜色 1 3" xfId="129"/>
    <cellStyle name="强调文字颜色 1 4" xfId="171"/>
    <cellStyle name="强调文字颜色 1 5" xfId="212"/>
    <cellStyle name="强调文字颜色 1 6" xfId="254"/>
    <cellStyle name="强调文字颜色 1 7" xfId="296"/>
    <cellStyle name="强调文字颜色 1 8" xfId="338"/>
    <cellStyle name="强调文字颜色 1 9" xfId="380"/>
    <cellStyle name="强调文字颜色 2" xfId="34" builtinId="33" customBuiltin="1"/>
    <cellStyle name="强调文字颜色 2 10" xfId="423"/>
    <cellStyle name="强调文字颜色 2 11" xfId="465"/>
    <cellStyle name="强调文字颜色 2 12" xfId="507"/>
    <cellStyle name="强调文字颜色 2 13" xfId="549"/>
    <cellStyle name="强调文字颜色 2 14" xfId="591"/>
    <cellStyle name="强调文字颜色 2 15" xfId="633"/>
    <cellStyle name="强调文字颜色 2 16" xfId="675"/>
    <cellStyle name="强调文字颜色 2 17" xfId="717"/>
    <cellStyle name="强调文字颜色 2 18" xfId="759"/>
    <cellStyle name="强调文字颜色 2 19" xfId="801"/>
    <cellStyle name="强调文字颜色 2 2" xfId="88"/>
    <cellStyle name="强调文字颜色 2 20" xfId="843"/>
    <cellStyle name="强调文字颜色 2 21" xfId="885"/>
    <cellStyle name="强调文字颜色 2 22" xfId="927"/>
    <cellStyle name="强调文字颜色 2 23" xfId="969"/>
    <cellStyle name="强调文字颜色 2 3" xfId="130"/>
    <cellStyle name="强调文字颜色 2 4" xfId="172"/>
    <cellStyle name="强调文字颜色 2 5" xfId="213"/>
    <cellStyle name="强调文字颜色 2 6" xfId="255"/>
    <cellStyle name="强调文字颜色 2 7" xfId="297"/>
    <cellStyle name="强调文字颜色 2 8" xfId="339"/>
    <cellStyle name="强调文字颜色 2 9" xfId="381"/>
    <cellStyle name="强调文字颜色 3" xfId="35" builtinId="37" customBuiltin="1"/>
    <cellStyle name="强调文字颜色 3 10" xfId="424"/>
    <cellStyle name="强调文字颜色 3 11" xfId="466"/>
    <cellStyle name="强调文字颜色 3 12" xfId="508"/>
    <cellStyle name="强调文字颜色 3 13" xfId="550"/>
    <cellStyle name="强调文字颜色 3 14" xfId="592"/>
    <cellStyle name="强调文字颜色 3 15" xfId="634"/>
    <cellStyle name="强调文字颜色 3 16" xfId="676"/>
    <cellStyle name="强调文字颜色 3 17" xfId="718"/>
    <cellStyle name="强调文字颜色 3 18" xfId="760"/>
    <cellStyle name="强调文字颜色 3 19" xfId="802"/>
    <cellStyle name="强调文字颜色 3 2" xfId="89"/>
    <cellStyle name="强调文字颜色 3 20" xfId="844"/>
    <cellStyle name="强调文字颜色 3 21" xfId="886"/>
    <cellStyle name="强调文字颜色 3 22" xfId="928"/>
    <cellStyle name="强调文字颜色 3 23" xfId="970"/>
    <cellStyle name="强调文字颜色 3 3" xfId="131"/>
    <cellStyle name="强调文字颜色 3 4" xfId="173"/>
    <cellStyle name="强调文字颜色 3 5" xfId="214"/>
    <cellStyle name="强调文字颜色 3 6" xfId="256"/>
    <cellStyle name="强调文字颜色 3 7" xfId="298"/>
    <cellStyle name="强调文字颜色 3 8" xfId="340"/>
    <cellStyle name="强调文字颜色 3 9" xfId="382"/>
    <cellStyle name="强调文字颜色 4" xfId="36" builtinId="41" customBuiltin="1"/>
    <cellStyle name="强调文字颜色 4 10" xfId="425"/>
    <cellStyle name="强调文字颜色 4 11" xfId="467"/>
    <cellStyle name="强调文字颜色 4 12" xfId="509"/>
    <cellStyle name="强调文字颜色 4 13" xfId="551"/>
    <cellStyle name="强调文字颜色 4 14" xfId="593"/>
    <cellStyle name="强调文字颜色 4 15" xfId="635"/>
    <cellStyle name="强调文字颜色 4 16" xfId="677"/>
    <cellStyle name="强调文字颜色 4 17" xfId="719"/>
    <cellStyle name="强调文字颜色 4 18" xfId="761"/>
    <cellStyle name="强调文字颜色 4 19" xfId="803"/>
    <cellStyle name="强调文字颜色 4 2" xfId="90"/>
    <cellStyle name="强调文字颜色 4 20" xfId="845"/>
    <cellStyle name="强调文字颜色 4 21" xfId="887"/>
    <cellStyle name="强调文字颜色 4 22" xfId="929"/>
    <cellStyle name="强调文字颜色 4 23" xfId="971"/>
    <cellStyle name="强调文字颜色 4 3" xfId="132"/>
    <cellStyle name="强调文字颜色 4 4" xfId="174"/>
    <cellStyle name="强调文字颜色 4 5" xfId="215"/>
    <cellStyle name="强调文字颜色 4 6" xfId="257"/>
    <cellStyle name="强调文字颜色 4 7" xfId="299"/>
    <cellStyle name="强调文字颜色 4 8" xfId="341"/>
    <cellStyle name="强调文字颜色 4 9" xfId="383"/>
    <cellStyle name="强调文字颜色 5" xfId="37" builtinId="45" customBuiltin="1"/>
    <cellStyle name="强调文字颜色 5 10" xfId="426"/>
    <cellStyle name="强调文字颜色 5 11" xfId="468"/>
    <cellStyle name="强调文字颜色 5 12" xfId="510"/>
    <cellStyle name="强调文字颜色 5 13" xfId="552"/>
    <cellStyle name="强调文字颜色 5 14" xfId="594"/>
    <cellStyle name="强调文字颜色 5 15" xfId="636"/>
    <cellStyle name="强调文字颜色 5 16" xfId="678"/>
    <cellStyle name="强调文字颜色 5 17" xfId="720"/>
    <cellStyle name="强调文字颜色 5 18" xfId="762"/>
    <cellStyle name="强调文字颜色 5 19" xfId="804"/>
    <cellStyle name="强调文字颜色 5 2" xfId="91"/>
    <cellStyle name="强调文字颜色 5 20" xfId="846"/>
    <cellStyle name="强调文字颜色 5 21" xfId="888"/>
    <cellStyle name="强调文字颜色 5 22" xfId="930"/>
    <cellStyle name="强调文字颜色 5 23" xfId="972"/>
    <cellStyle name="强调文字颜色 5 3" xfId="133"/>
    <cellStyle name="强调文字颜色 5 4" xfId="175"/>
    <cellStyle name="强调文字颜色 5 5" xfId="216"/>
    <cellStyle name="强调文字颜色 5 6" xfId="258"/>
    <cellStyle name="强调文字颜色 5 7" xfId="300"/>
    <cellStyle name="强调文字颜色 5 8" xfId="342"/>
    <cellStyle name="强调文字颜色 5 9" xfId="384"/>
    <cellStyle name="强调文字颜色 6" xfId="38" builtinId="49" customBuiltin="1"/>
    <cellStyle name="强调文字颜色 6 10" xfId="427"/>
    <cellStyle name="强调文字颜色 6 11" xfId="469"/>
    <cellStyle name="强调文字颜色 6 12" xfId="511"/>
    <cellStyle name="强调文字颜色 6 13" xfId="553"/>
    <cellStyle name="强调文字颜色 6 14" xfId="595"/>
    <cellStyle name="强调文字颜色 6 15" xfId="637"/>
    <cellStyle name="强调文字颜色 6 16" xfId="679"/>
    <cellStyle name="强调文字颜色 6 17" xfId="721"/>
    <cellStyle name="强调文字颜色 6 18" xfId="763"/>
    <cellStyle name="强调文字颜色 6 19" xfId="805"/>
    <cellStyle name="强调文字颜色 6 2" xfId="92"/>
    <cellStyle name="强调文字颜色 6 20" xfId="847"/>
    <cellStyle name="强调文字颜色 6 21" xfId="889"/>
    <cellStyle name="强调文字颜色 6 22" xfId="931"/>
    <cellStyle name="强调文字颜色 6 23" xfId="973"/>
    <cellStyle name="强调文字颜色 6 3" xfId="134"/>
    <cellStyle name="强调文字颜色 6 4" xfId="176"/>
    <cellStyle name="强调文字颜色 6 5" xfId="217"/>
    <cellStyle name="强调文字颜色 6 6" xfId="259"/>
    <cellStyle name="强调文字颜色 6 7" xfId="301"/>
    <cellStyle name="强调文字颜色 6 8" xfId="343"/>
    <cellStyle name="强调文字颜色 6 9" xfId="385"/>
    <cellStyle name="适中" xfId="39" builtinId="28" customBuiltin="1"/>
    <cellStyle name="适中 10" xfId="428"/>
    <cellStyle name="适中 11" xfId="470"/>
    <cellStyle name="适中 12" xfId="512"/>
    <cellStyle name="适中 13" xfId="554"/>
    <cellStyle name="适中 14" xfId="596"/>
    <cellStyle name="适中 15" xfId="638"/>
    <cellStyle name="适中 16" xfId="680"/>
    <cellStyle name="适中 17" xfId="722"/>
    <cellStyle name="适中 18" xfId="764"/>
    <cellStyle name="适中 19" xfId="806"/>
    <cellStyle name="适中 2" xfId="93"/>
    <cellStyle name="适中 20" xfId="848"/>
    <cellStyle name="适中 21" xfId="890"/>
    <cellStyle name="适中 22" xfId="932"/>
    <cellStyle name="适中 23" xfId="974"/>
    <cellStyle name="适中 3" xfId="135"/>
    <cellStyle name="适中 4" xfId="177"/>
    <cellStyle name="适中 5" xfId="218"/>
    <cellStyle name="适中 6" xfId="260"/>
    <cellStyle name="适中 7" xfId="302"/>
    <cellStyle name="适中 8" xfId="344"/>
    <cellStyle name="适中 9" xfId="386"/>
    <cellStyle name="输出" xfId="40" builtinId="21" customBuiltin="1"/>
    <cellStyle name="输出 10" xfId="429"/>
    <cellStyle name="输出 11" xfId="471"/>
    <cellStyle name="输出 12" xfId="513"/>
    <cellStyle name="输出 13" xfId="555"/>
    <cellStyle name="输出 14" xfId="597"/>
    <cellStyle name="输出 15" xfId="639"/>
    <cellStyle name="输出 16" xfId="681"/>
    <cellStyle name="输出 17" xfId="723"/>
    <cellStyle name="输出 18" xfId="765"/>
    <cellStyle name="输出 19" xfId="807"/>
    <cellStyle name="输出 2" xfId="94"/>
    <cellStyle name="输出 20" xfId="849"/>
    <cellStyle name="输出 21" xfId="891"/>
    <cellStyle name="输出 22" xfId="933"/>
    <cellStyle name="输出 23" xfId="975"/>
    <cellStyle name="输出 3" xfId="136"/>
    <cellStyle name="输出 4" xfId="178"/>
    <cellStyle name="输出 5" xfId="219"/>
    <cellStyle name="输出 6" xfId="261"/>
    <cellStyle name="输出 7" xfId="303"/>
    <cellStyle name="输出 8" xfId="345"/>
    <cellStyle name="输出 9" xfId="387"/>
    <cellStyle name="输入" xfId="41" builtinId="20" customBuiltin="1"/>
    <cellStyle name="输入 10" xfId="430"/>
    <cellStyle name="输入 11" xfId="472"/>
    <cellStyle name="输入 12" xfId="514"/>
    <cellStyle name="输入 13" xfId="556"/>
    <cellStyle name="输入 14" xfId="598"/>
    <cellStyle name="输入 15" xfId="640"/>
    <cellStyle name="输入 16" xfId="682"/>
    <cellStyle name="输入 17" xfId="724"/>
    <cellStyle name="输入 18" xfId="766"/>
    <cellStyle name="输入 19" xfId="808"/>
    <cellStyle name="输入 2" xfId="95"/>
    <cellStyle name="输入 20" xfId="850"/>
    <cellStyle name="输入 21" xfId="892"/>
    <cellStyle name="输入 22" xfId="934"/>
    <cellStyle name="输入 23" xfId="976"/>
    <cellStyle name="输入 3" xfId="137"/>
    <cellStyle name="输入 4" xfId="179"/>
    <cellStyle name="输入 5" xfId="220"/>
    <cellStyle name="输入 6" xfId="262"/>
    <cellStyle name="输入 7" xfId="304"/>
    <cellStyle name="输入 8" xfId="346"/>
    <cellStyle name="输入 9" xfId="388"/>
    <cellStyle name="注释" xfId="42" builtinId="10" customBuiltin="1"/>
    <cellStyle name="注释 10" xfId="431"/>
    <cellStyle name="注释 11" xfId="473"/>
    <cellStyle name="注释 12" xfId="515"/>
    <cellStyle name="注释 13" xfId="557"/>
    <cellStyle name="注释 14" xfId="599"/>
    <cellStyle name="注释 15" xfId="641"/>
    <cellStyle name="注释 16" xfId="683"/>
    <cellStyle name="注释 17" xfId="725"/>
    <cellStyle name="注释 18" xfId="767"/>
    <cellStyle name="注释 19" xfId="809"/>
    <cellStyle name="注释 2" xfId="96"/>
    <cellStyle name="注释 20" xfId="851"/>
    <cellStyle name="注释 21" xfId="893"/>
    <cellStyle name="注释 22" xfId="935"/>
    <cellStyle name="注释 23" xfId="977"/>
    <cellStyle name="注释 3" xfId="138"/>
    <cellStyle name="注释 4" xfId="180"/>
    <cellStyle name="注释 5" xfId="221"/>
    <cellStyle name="注释 6" xfId="263"/>
    <cellStyle name="注释 7" xfId="305"/>
    <cellStyle name="注释 8" xfId="347"/>
    <cellStyle name="注释 9" xfId="389"/>
  </cellStyles>
  <dxfs count="14"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workbookViewId="0">
      <selection sqref="A1:T1"/>
    </sheetView>
  </sheetViews>
  <sheetFormatPr defaultRowHeight="21" customHeight="1"/>
  <cols>
    <col min="1" max="1" width="3.625" style="9" customWidth="1"/>
    <col min="2" max="2" width="6.25" style="9" customWidth="1"/>
    <col min="3" max="3" width="6.375" style="9" customWidth="1"/>
    <col min="4" max="4" width="4.375" style="9" customWidth="1"/>
    <col min="5" max="5" width="5.5" style="15" customWidth="1"/>
    <col min="6" max="6" width="6.5" style="15" customWidth="1"/>
    <col min="7" max="11" width="4.375" style="9" customWidth="1"/>
    <col min="12" max="12" width="5.25" style="9" customWidth="1"/>
    <col min="13" max="13" width="6.25" style="9" customWidth="1"/>
    <col min="14" max="17" width="4.375" style="9" customWidth="1"/>
    <col min="18" max="18" width="27.125" style="16" customWidth="1"/>
    <col min="19" max="19" width="14.75" style="4" customWidth="1"/>
    <col min="20" max="20" width="19.625" style="12" customWidth="1"/>
    <col min="21" max="21" width="11.75" style="9" customWidth="1"/>
    <col min="22" max="16384" width="9" style="9"/>
  </cols>
  <sheetData>
    <row r="1" spans="1:20" ht="21" customHeight="1">
      <c r="A1" s="187" t="s">
        <v>238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21" customHeight="1">
      <c r="A2" s="188" t="s">
        <v>0</v>
      </c>
      <c r="B2" s="188" t="s">
        <v>1</v>
      </c>
      <c r="C2" s="188" t="s">
        <v>2</v>
      </c>
      <c r="D2" s="188" t="s">
        <v>97</v>
      </c>
      <c r="E2" s="193" t="s">
        <v>98</v>
      </c>
      <c r="F2" s="193" t="s">
        <v>99</v>
      </c>
      <c r="G2" s="188" t="s">
        <v>100</v>
      </c>
      <c r="H2" s="188" t="s">
        <v>101</v>
      </c>
      <c r="I2" s="196" t="s">
        <v>3</v>
      </c>
      <c r="J2" s="197"/>
      <c r="K2" s="197"/>
      <c r="L2" s="197"/>
      <c r="M2" s="197"/>
      <c r="N2" s="197"/>
      <c r="O2" s="197"/>
      <c r="P2" s="197"/>
      <c r="Q2" s="198"/>
      <c r="R2" s="202" t="s">
        <v>4</v>
      </c>
      <c r="S2" s="205" t="s">
        <v>102</v>
      </c>
      <c r="T2" s="205" t="s">
        <v>103</v>
      </c>
    </row>
    <row r="3" spans="1:20" ht="21" customHeight="1">
      <c r="A3" s="189"/>
      <c r="B3" s="191"/>
      <c r="C3" s="191"/>
      <c r="D3" s="191"/>
      <c r="E3" s="194"/>
      <c r="F3" s="194"/>
      <c r="G3" s="189"/>
      <c r="H3" s="191"/>
      <c r="I3" s="22" t="s">
        <v>5</v>
      </c>
      <c r="J3" s="196" t="s">
        <v>6</v>
      </c>
      <c r="K3" s="197"/>
      <c r="L3" s="197"/>
      <c r="M3" s="197"/>
      <c r="N3" s="197"/>
      <c r="O3" s="198"/>
      <c r="P3" s="196" t="s">
        <v>104</v>
      </c>
      <c r="Q3" s="198"/>
      <c r="R3" s="203"/>
      <c r="S3" s="205"/>
      <c r="T3" s="205"/>
    </row>
    <row r="4" spans="1:20" ht="36" customHeight="1">
      <c r="A4" s="190"/>
      <c r="B4" s="192"/>
      <c r="C4" s="192"/>
      <c r="D4" s="192"/>
      <c r="E4" s="195"/>
      <c r="F4" s="195"/>
      <c r="G4" s="190"/>
      <c r="H4" s="192"/>
      <c r="I4" s="22" t="s">
        <v>105</v>
      </c>
      <c r="J4" s="22" t="s">
        <v>106</v>
      </c>
      <c r="K4" s="22" t="s">
        <v>107</v>
      </c>
      <c r="L4" s="22" t="s">
        <v>108</v>
      </c>
      <c r="M4" s="22" t="s">
        <v>109</v>
      </c>
      <c r="N4" s="22" t="s">
        <v>110</v>
      </c>
      <c r="O4" s="22" t="s">
        <v>111</v>
      </c>
      <c r="P4" s="22" t="s">
        <v>112</v>
      </c>
      <c r="Q4" s="22" t="s">
        <v>113</v>
      </c>
      <c r="R4" s="204"/>
      <c r="S4" s="205"/>
      <c r="T4" s="205"/>
    </row>
    <row r="5" spans="1:20" ht="21" customHeight="1">
      <c r="A5" s="22">
        <v>1</v>
      </c>
      <c r="B5" s="199" t="s">
        <v>114</v>
      </c>
      <c r="C5" s="22" t="s">
        <v>115</v>
      </c>
      <c r="D5" s="1">
        <v>22</v>
      </c>
      <c r="E5" s="6">
        <f t="shared" ref="E5:E39" si="0">D5-(J5+L5+N5+O5)/8</f>
        <v>22</v>
      </c>
      <c r="F5" s="6"/>
      <c r="G5" s="1"/>
      <c r="H5" s="1"/>
      <c r="I5" s="1"/>
      <c r="J5" s="22"/>
      <c r="K5" s="22"/>
      <c r="L5" s="22"/>
      <c r="M5" s="22"/>
      <c r="N5" s="22"/>
      <c r="O5" s="22"/>
      <c r="P5" s="10"/>
      <c r="Q5" s="22"/>
      <c r="R5" s="17"/>
      <c r="S5" s="3"/>
      <c r="T5" s="26"/>
    </row>
    <row r="6" spans="1:20" ht="21" customHeight="1">
      <c r="A6" s="22">
        <v>2</v>
      </c>
      <c r="B6" s="189"/>
      <c r="C6" s="22" t="s">
        <v>7</v>
      </c>
      <c r="D6" s="1">
        <v>22</v>
      </c>
      <c r="E6" s="6">
        <f t="shared" si="0"/>
        <v>22</v>
      </c>
      <c r="F6" s="6"/>
      <c r="G6" s="1"/>
      <c r="H6" s="1"/>
      <c r="I6" s="1"/>
      <c r="J6" s="22"/>
      <c r="K6" s="22"/>
      <c r="L6" s="22"/>
      <c r="M6" s="22"/>
      <c r="N6" s="22"/>
      <c r="O6" s="22"/>
      <c r="P6" s="10"/>
      <c r="Q6" s="22"/>
      <c r="R6" s="17"/>
      <c r="S6" s="3"/>
      <c r="T6" s="26"/>
    </row>
    <row r="7" spans="1:20" ht="21" customHeight="1">
      <c r="A7" s="22">
        <v>3</v>
      </c>
      <c r="B7" s="190"/>
      <c r="C7" s="18" t="s">
        <v>8</v>
      </c>
      <c r="D7" s="1">
        <v>22</v>
      </c>
      <c r="E7" s="6">
        <f t="shared" si="0"/>
        <v>22</v>
      </c>
      <c r="F7" s="6"/>
      <c r="G7" s="1"/>
      <c r="H7" s="1"/>
      <c r="I7" s="1"/>
      <c r="J7" s="22"/>
      <c r="K7" s="22"/>
      <c r="L7" s="22"/>
      <c r="M7" s="22"/>
      <c r="N7" s="22"/>
      <c r="O7" s="22"/>
      <c r="P7" s="10"/>
      <c r="Q7" s="22"/>
      <c r="S7" s="3"/>
      <c r="T7" s="26"/>
    </row>
    <row r="8" spans="1:20" ht="21" customHeight="1">
      <c r="A8" s="22">
        <v>4</v>
      </c>
      <c r="B8" s="199" t="s">
        <v>116</v>
      </c>
      <c r="C8" s="22" t="s">
        <v>9</v>
      </c>
      <c r="D8" s="1">
        <v>22</v>
      </c>
      <c r="E8" s="6">
        <f t="shared" si="0"/>
        <v>22</v>
      </c>
      <c r="F8" s="6"/>
      <c r="G8" s="1">
        <v>22</v>
      </c>
      <c r="H8" s="1"/>
      <c r="I8" s="1"/>
      <c r="J8" s="22"/>
      <c r="K8" s="22"/>
      <c r="L8" s="22"/>
      <c r="M8" s="22"/>
      <c r="N8" s="22"/>
      <c r="O8" s="22"/>
      <c r="P8" s="10">
        <v>40</v>
      </c>
      <c r="Q8" s="22"/>
      <c r="R8" s="26" t="s">
        <v>117</v>
      </c>
      <c r="S8" s="3"/>
      <c r="T8" s="26" t="s">
        <v>118</v>
      </c>
    </row>
    <row r="9" spans="1:20" ht="21" customHeight="1">
      <c r="A9" s="22">
        <v>5</v>
      </c>
      <c r="B9" s="200"/>
      <c r="C9" s="22" t="s">
        <v>119</v>
      </c>
      <c r="D9" s="1">
        <v>22</v>
      </c>
      <c r="E9" s="6">
        <f t="shared" si="0"/>
        <v>22</v>
      </c>
      <c r="F9" s="6"/>
      <c r="G9" s="1"/>
      <c r="H9" s="1"/>
      <c r="I9" s="1"/>
      <c r="J9" s="22"/>
      <c r="K9" s="22"/>
      <c r="L9" s="22"/>
      <c r="M9" s="22"/>
      <c r="N9" s="22"/>
      <c r="O9" s="22"/>
      <c r="P9" s="10">
        <v>8</v>
      </c>
      <c r="Q9" s="22"/>
      <c r="R9" s="26"/>
      <c r="S9" s="3"/>
      <c r="T9" s="26"/>
    </row>
    <row r="10" spans="1:20" ht="21" customHeight="1">
      <c r="A10" s="22">
        <v>6</v>
      </c>
      <c r="B10" s="200"/>
      <c r="C10" s="22" t="s">
        <v>11</v>
      </c>
      <c r="D10" s="1">
        <v>22</v>
      </c>
      <c r="E10" s="6">
        <f t="shared" si="0"/>
        <v>22</v>
      </c>
      <c r="F10" s="6"/>
      <c r="G10" s="1"/>
      <c r="H10" s="1"/>
      <c r="I10" s="22"/>
      <c r="J10" s="22"/>
      <c r="K10" s="22"/>
      <c r="L10" s="22"/>
      <c r="M10" s="22"/>
      <c r="N10" s="22"/>
      <c r="O10" s="22"/>
      <c r="P10" s="10">
        <v>32</v>
      </c>
      <c r="Q10" s="22">
        <v>8</v>
      </c>
      <c r="R10" s="26"/>
      <c r="S10" s="3"/>
      <c r="T10" s="26" t="s">
        <v>120</v>
      </c>
    </row>
    <row r="11" spans="1:20" ht="21" customHeight="1">
      <c r="A11" s="22">
        <v>7</v>
      </c>
      <c r="B11" s="200"/>
      <c r="C11" s="22" t="s">
        <v>12</v>
      </c>
      <c r="D11" s="1">
        <v>22</v>
      </c>
      <c r="E11" s="6">
        <f t="shared" si="0"/>
        <v>22</v>
      </c>
      <c r="F11" s="6"/>
      <c r="G11" s="9">
        <v>6</v>
      </c>
      <c r="H11" s="1"/>
      <c r="I11" s="22"/>
      <c r="J11" s="22"/>
      <c r="K11" s="22"/>
      <c r="L11" s="22"/>
      <c r="M11" s="22"/>
      <c r="N11" s="22"/>
      <c r="O11" s="22"/>
      <c r="P11" s="10">
        <v>24</v>
      </c>
      <c r="Q11" s="22"/>
      <c r="R11" s="12" t="s">
        <v>121</v>
      </c>
      <c r="S11" s="3"/>
      <c r="T11" s="26"/>
    </row>
    <row r="12" spans="1:20" ht="21" customHeight="1">
      <c r="A12" s="22">
        <v>8</v>
      </c>
      <c r="B12" s="200"/>
      <c r="C12" s="22" t="s">
        <v>122</v>
      </c>
      <c r="D12" s="1">
        <v>22</v>
      </c>
      <c r="E12" s="6">
        <f t="shared" si="0"/>
        <v>22</v>
      </c>
      <c r="F12" s="6"/>
      <c r="G12" s="1"/>
      <c r="H12" s="1"/>
      <c r="I12" s="1"/>
      <c r="J12" s="22"/>
      <c r="K12" s="22"/>
      <c r="L12" s="22"/>
      <c r="M12" s="22"/>
      <c r="N12" s="22"/>
      <c r="O12" s="22"/>
      <c r="P12" s="10">
        <v>8</v>
      </c>
      <c r="Q12" s="22"/>
      <c r="R12" s="26"/>
      <c r="S12" s="3"/>
      <c r="T12" s="26"/>
    </row>
    <row r="13" spans="1:20" ht="21" customHeight="1">
      <c r="A13" s="22">
        <v>9</v>
      </c>
      <c r="B13" s="201"/>
      <c r="C13" s="22" t="s">
        <v>123</v>
      </c>
      <c r="D13" s="1">
        <v>22</v>
      </c>
      <c r="E13" s="6">
        <f t="shared" si="0"/>
        <v>22</v>
      </c>
      <c r="F13" s="6"/>
      <c r="G13" s="1">
        <v>3</v>
      </c>
      <c r="H13" s="1"/>
      <c r="I13" s="1"/>
      <c r="J13" s="22"/>
      <c r="K13" s="22"/>
      <c r="L13" s="22"/>
      <c r="M13" s="22"/>
      <c r="N13" s="22"/>
      <c r="O13" s="22"/>
      <c r="P13" s="10">
        <v>16</v>
      </c>
      <c r="Q13" s="22"/>
      <c r="R13" s="26" t="s">
        <v>124</v>
      </c>
      <c r="S13" s="3"/>
      <c r="T13" s="26"/>
    </row>
    <row r="14" spans="1:20" ht="21" customHeight="1">
      <c r="A14" s="22">
        <v>10</v>
      </c>
      <c r="B14" s="199" t="s">
        <v>125</v>
      </c>
      <c r="C14" s="22" t="s">
        <v>13</v>
      </c>
      <c r="D14" s="1">
        <v>22</v>
      </c>
      <c r="E14" s="6">
        <f t="shared" si="0"/>
        <v>17</v>
      </c>
      <c r="F14" s="6"/>
      <c r="G14" s="1"/>
      <c r="H14" s="1"/>
      <c r="I14" s="22"/>
      <c r="J14" s="22"/>
      <c r="K14" s="22"/>
      <c r="L14" s="23">
        <v>40</v>
      </c>
      <c r="M14" s="23">
        <v>40</v>
      </c>
      <c r="N14" s="22"/>
      <c r="O14" s="22"/>
      <c r="P14" s="10">
        <v>24</v>
      </c>
      <c r="Q14" s="22"/>
      <c r="R14" s="26"/>
      <c r="S14" s="3" t="s">
        <v>126</v>
      </c>
      <c r="T14" s="22"/>
    </row>
    <row r="15" spans="1:20" ht="21" customHeight="1">
      <c r="A15" s="22">
        <v>11</v>
      </c>
      <c r="B15" s="200"/>
      <c r="C15" s="22" t="s">
        <v>15</v>
      </c>
      <c r="D15" s="1">
        <v>22</v>
      </c>
      <c r="E15" s="6">
        <f t="shared" si="0"/>
        <v>22</v>
      </c>
      <c r="F15" s="6">
        <v>100</v>
      </c>
      <c r="G15" s="22"/>
      <c r="H15" s="22"/>
      <c r="I15" s="22"/>
      <c r="J15" s="22"/>
      <c r="K15" s="22"/>
      <c r="L15" s="22"/>
      <c r="M15" s="22"/>
      <c r="N15" s="22"/>
      <c r="O15" s="22"/>
      <c r="P15" s="10">
        <v>32</v>
      </c>
      <c r="Q15" s="22"/>
      <c r="R15" s="26"/>
      <c r="S15" s="3"/>
      <c r="T15" s="26"/>
    </row>
    <row r="16" spans="1:20" ht="21" customHeight="1">
      <c r="A16" s="22">
        <v>12</v>
      </c>
      <c r="B16" s="200"/>
      <c r="C16" s="19" t="s">
        <v>127</v>
      </c>
      <c r="D16" s="1">
        <v>22</v>
      </c>
      <c r="E16" s="6">
        <f t="shared" si="0"/>
        <v>22</v>
      </c>
      <c r="F16" s="6"/>
      <c r="G16" s="1">
        <v>15</v>
      </c>
      <c r="H16" s="1"/>
      <c r="I16" s="1"/>
      <c r="J16" s="22"/>
      <c r="K16" s="22"/>
      <c r="L16" s="22"/>
      <c r="M16" s="22"/>
      <c r="N16" s="22"/>
      <c r="O16" s="22"/>
      <c r="P16" s="10"/>
      <c r="Q16" s="22"/>
      <c r="R16" s="26" t="s">
        <v>128</v>
      </c>
      <c r="S16" s="3"/>
      <c r="T16" s="11"/>
    </row>
    <row r="17" spans="1:20" ht="21" customHeight="1">
      <c r="A17" s="22">
        <v>13</v>
      </c>
      <c r="B17" s="200"/>
      <c r="C17" s="19" t="s">
        <v>129</v>
      </c>
      <c r="D17" s="1">
        <v>22</v>
      </c>
      <c r="E17" s="6">
        <f t="shared" si="0"/>
        <v>22</v>
      </c>
      <c r="F17" s="6"/>
      <c r="G17" s="1"/>
      <c r="H17" s="1"/>
      <c r="I17" s="1"/>
      <c r="J17" s="22"/>
      <c r="K17" s="22"/>
      <c r="L17" s="22"/>
      <c r="M17" s="22"/>
      <c r="N17" s="22"/>
      <c r="O17" s="22"/>
      <c r="P17" s="10"/>
      <c r="Q17" s="22"/>
      <c r="R17" s="26"/>
      <c r="S17" s="3"/>
      <c r="T17" s="26"/>
    </row>
    <row r="18" spans="1:20" ht="21" customHeight="1">
      <c r="A18" s="22">
        <v>14</v>
      </c>
      <c r="B18" s="201"/>
      <c r="C18" s="19" t="s">
        <v>130</v>
      </c>
      <c r="D18" s="1">
        <v>22</v>
      </c>
      <c r="E18" s="6">
        <f t="shared" si="0"/>
        <v>22</v>
      </c>
      <c r="F18" s="6"/>
      <c r="G18" s="1"/>
      <c r="H18" s="1"/>
      <c r="I18" s="1"/>
      <c r="J18" s="22"/>
      <c r="K18" s="22"/>
      <c r="L18" s="22"/>
      <c r="M18" s="22"/>
      <c r="N18" s="22"/>
      <c r="O18" s="22"/>
      <c r="P18" s="10">
        <v>8</v>
      </c>
      <c r="Q18" s="22"/>
      <c r="R18" s="26"/>
      <c r="S18" s="3"/>
      <c r="T18" s="11"/>
    </row>
    <row r="19" spans="1:20" ht="21" customHeight="1">
      <c r="A19" s="22">
        <v>15</v>
      </c>
      <c r="B19" s="199" t="s">
        <v>131</v>
      </c>
      <c r="C19" s="18" t="s">
        <v>132</v>
      </c>
      <c r="D19" s="1">
        <v>22</v>
      </c>
      <c r="E19" s="6">
        <f t="shared" si="0"/>
        <v>22</v>
      </c>
      <c r="F19" s="6"/>
      <c r="G19" s="22"/>
      <c r="H19" s="1"/>
      <c r="I19" s="1"/>
      <c r="J19" s="22"/>
      <c r="K19" s="22"/>
      <c r="L19" s="22"/>
      <c r="M19" s="22"/>
      <c r="N19" s="22"/>
      <c r="O19" s="22"/>
      <c r="P19" s="10">
        <v>40</v>
      </c>
      <c r="Q19" s="22"/>
      <c r="R19" s="26"/>
      <c r="S19" s="3"/>
      <c r="T19" s="26"/>
    </row>
    <row r="20" spans="1:20" ht="21" customHeight="1">
      <c r="A20" s="22">
        <v>16</v>
      </c>
      <c r="B20" s="200"/>
      <c r="C20" s="22" t="s">
        <v>14</v>
      </c>
      <c r="D20" s="1">
        <v>22</v>
      </c>
      <c r="E20" s="6">
        <f t="shared" si="0"/>
        <v>22</v>
      </c>
      <c r="F20" s="6"/>
      <c r="G20" s="22">
        <v>31</v>
      </c>
      <c r="H20" s="22"/>
      <c r="I20" s="22"/>
      <c r="J20" s="22"/>
      <c r="K20" s="22"/>
      <c r="L20" s="22"/>
      <c r="M20" s="22"/>
      <c r="N20" s="22"/>
      <c r="O20" s="22"/>
      <c r="P20" s="10">
        <v>24</v>
      </c>
      <c r="Q20" s="22"/>
      <c r="R20" s="26" t="s">
        <v>133</v>
      </c>
      <c r="S20" s="3"/>
      <c r="T20" s="26"/>
    </row>
    <row r="21" spans="1:20" ht="21" customHeight="1">
      <c r="A21" s="22">
        <v>17</v>
      </c>
      <c r="B21" s="200"/>
      <c r="C21" s="19" t="s">
        <v>134</v>
      </c>
      <c r="D21" s="1">
        <v>22</v>
      </c>
      <c r="E21" s="6">
        <f t="shared" si="0"/>
        <v>22</v>
      </c>
      <c r="F21" s="6"/>
      <c r="G21" s="1"/>
      <c r="H21" s="1"/>
      <c r="I21" s="1"/>
      <c r="J21" s="22"/>
      <c r="K21" s="22"/>
      <c r="L21" s="22"/>
      <c r="M21" s="22"/>
      <c r="N21" s="22"/>
      <c r="O21" s="22"/>
      <c r="P21" s="10">
        <v>8</v>
      </c>
      <c r="Q21" s="22"/>
      <c r="R21" s="26"/>
      <c r="S21" s="3"/>
      <c r="T21" s="11"/>
    </row>
    <row r="22" spans="1:20" ht="21" customHeight="1">
      <c r="A22" s="22">
        <v>18</v>
      </c>
      <c r="B22" s="201"/>
      <c r="C22" s="22" t="s">
        <v>135</v>
      </c>
      <c r="D22" s="1">
        <v>22</v>
      </c>
      <c r="E22" s="6">
        <f>D22-(J22+L22+N22+O22)/8</f>
        <v>22</v>
      </c>
      <c r="F22" s="6"/>
      <c r="G22" s="2"/>
      <c r="H22" s="1"/>
      <c r="I22" s="1"/>
      <c r="J22" s="22"/>
      <c r="K22" s="22"/>
      <c r="L22" s="22"/>
      <c r="M22" s="22"/>
      <c r="N22" s="22"/>
      <c r="O22" s="22"/>
      <c r="P22" s="10">
        <v>0</v>
      </c>
      <c r="Q22" s="22" t="s">
        <v>136</v>
      </c>
      <c r="R22" s="26"/>
      <c r="S22" s="3"/>
      <c r="T22" s="26"/>
    </row>
    <row r="23" spans="1:20" ht="21" customHeight="1">
      <c r="A23" s="22">
        <v>19</v>
      </c>
      <c r="B23" s="199" t="s">
        <v>137</v>
      </c>
      <c r="C23" s="22" t="s">
        <v>138</v>
      </c>
      <c r="D23" s="1">
        <v>22</v>
      </c>
      <c r="E23" s="6">
        <f t="shared" si="0"/>
        <v>19</v>
      </c>
      <c r="F23" s="6"/>
      <c r="G23" s="1"/>
      <c r="H23" s="1"/>
      <c r="I23" s="1"/>
      <c r="J23" s="22"/>
      <c r="K23" s="22"/>
      <c r="L23" s="22">
        <v>24</v>
      </c>
      <c r="M23" s="22">
        <v>24</v>
      </c>
      <c r="N23" s="22"/>
      <c r="O23" s="22"/>
      <c r="P23" s="10">
        <v>0</v>
      </c>
      <c r="Q23" s="22"/>
      <c r="R23" s="26"/>
      <c r="S23" s="3" t="s">
        <v>139</v>
      </c>
      <c r="T23" s="26"/>
    </row>
    <row r="24" spans="1:20" ht="21" customHeight="1">
      <c r="A24" s="22">
        <v>20</v>
      </c>
      <c r="B24" s="200"/>
      <c r="C24" s="19" t="s">
        <v>140</v>
      </c>
      <c r="D24" s="1">
        <v>22</v>
      </c>
      <c r="E24" s="6">
        <f t="shared" si="0"/>
        <v>21</v>
      </c>
      <c r="F24" s="6"/>
      <c r="G24" s="1"/>
      <c r="H24" s="1"/>
      <c r="I24" s="1"/>
      <c r="J24" s="22">
        <v>8</v>
      </c>
      <c r="K24" s="22">
        <v>8</v>
      </c>
      <c r="L24" s="22"/>
      <c r="M24" s="22"/>
      <c r="N24" s="22"/>
      <c r="O24" s="22"/>
      <c r="P24" s="10"/>
      <c r="Q24" s="22"/>
      <c r="R24" s="26"/>
      <c r="S24" s="3" t="s">
        <v>141</v>
      </c>
      <c r="T24" s="11"/>
    </row>
    <row r="25" spans="1:20" ht="21" customHeight="1">
      <c r="A25" s="22">
        <v>21</v>
      </c>
      <c r="B25" s="200"/>
      <c r="C25" s="22" t="s">
        <v>19</v>
      </c>
      <c r="D25" s="1">
        <v>22</v>
      </c>
      <c r="E25" s="6">
        <v>0</v>
      </c>
      <c r="F25" s="6"/>
      <c r="G25" s="1"/>
      <c r="H25" s="1"/>
      <c r="I25" s="1"/>
      <c r="J25" s="22"/>
      <c r="K25" s="22"/>
      <c r="L25" s="22"/>
      <c r="M25" s="22"/>
      <c r="N25" s="22"/>
      <c r="O25" s="22"/>
      <c r="P25" s="10">
        <v>3</v>
      </c>
      <c r="Q25" s="22"/>
      <c r="R25" s="26"/>
      <c r="S25" s="3"/>
      <c r="T25" s="26"/>
    </row>
    <row r="26" spans="1:20" ht="21" customHeight="1">
      <c r="A26" s="22">
        <v>22</v>
      </c>
      <c r="B26" s="200"/>
      <c r="C26" s="22" t="s">
        <v>142</v>
      </c>
      <c r="D26" s="1">
        <v>22</v>
      </c>
      <c r="E26" s="6">
        <f t="shared" si="0"/>
        <v>21</v>
      </c>
      <c r="F26" s="6"/>
      <c r="G26" s="1">
        <v>1</v>
      </c>
      <c r="H26" s="1"/>
      <c r="I26" s="1"/>
      <c r="J26" s="22"/>
      <c r="K26" s="22"/>
      <c r="L26" s="22">
        <v>8</v>
      </c>
      <c r="M26" s="22">
        <v>8</v>
      </c>
      <c r="N26" s="22"/>
      <c r="O26" s="22"/>
      <c r="P26" s="10">
        <v>8</v>
      </c>
      <c r="Q26" s="22"/>
      <c r="R26" s="26"/>
      <c r="S26" s="3" t="s">
        <v>143</v>
      </c>
      <c r="T26" s="26"/>
    </row>
    <row r="27" spans="1:20" ht="21" customHeight="1">
      <c r="A27" s="22">
        <v>23</v>
      </c>
      <c r="B27" s="200"/>
      <c r="C27" s="22" t="s">
        <v>144</v>
      </c>
      <c r="D27" s="1">
        <v>22</v>
      </c>
      <c r="E27" s="6">
        <f t="shared" si="0"/>
        <v>22</v>
      </c>
      <c r="F27" s="6">
        <v>100</v>
      </c>
      <c r="G27" s="1"/>
      <c r="H27" s="1"/>
      <c r="I27" s="1"/>
      <c r="J27" s="22"/>
      <c r="K27" s="22"/>
      <c r="L27" s="22"/>
      <c r="M27" s="22"/>
      <c r="N27" s="22"/>
      <c r="O27" s="22"/>
      <c r="P27" s="10">
        <v>8</v>
      </c>
      <c r="Q27" s="22"/>
      <c r="R27" s="26"/>
      <c r="S27" s="3"/>
      <c r="T27" s="26"/>
    </row>
    <row r="28" spans="1:20" ht="21" customHeight="1">
      <c r="A28" s="22">
        <v>24</v>
      </c>
      <c r="B28" s="200"/>
      <c r="C28" s="19" t="s">
        <v>145</v>
      </c>
      <c r="D28" s="1">
        <v>22</v>
      </c>
      <c r="E28" s="6">
        <f t="shared" si="0"/>
        <v>22</v>
      </c>
      <c r="F28" s="6">
        <v>100</v>
      </c>
      <c r="G28" s="1"/>
      <c r="H28" s="1"/>
      <c r="I28" s="1"/>
      <c r="J28" s="22"/>
      <c r="K28" s="22"/>
      <c r="L28" s="22"/>
      <c r="M28" s="22"/>
      <c r="N28" s="22"/>
      <c r="O28" s="22"/>
      <c r="P28" s="10">
        <v>8</v>
      </c>
      <c r="Q28" s="22"/>
      <c r="R28" s="26"/>
      <c r="S28" s="3"/>
      <c r="T28" s="26"/>
    </row>
    <row r="29" spans="1:20" ht="21" customHeight="1">
      <c r="A29" s="22">
        <v>25</v>
      </c>
      <c r="B29" s="200"/>
      <c r="C29" s="19" t="s">
        <v>146</v>
      </c>
      <c r="D29" s="1">
        <v>22</v>
      </c>
      <c r="E29" s="6">
        <f>D29-(J29+L29+N29+O29)/8</f>
        <v>22</v>
      </c>
      <c r="F29" s="6">
        <v>100</v>
      </c>
      <c r="G29" s="1"/>
      <c r="H29" s="1"/>
      <c r="I29" s="1"/>
      <c r="J29" s="22"/>
      <c r="K29" s="22"/>
      <c r="L29" s="22"/>
      <c r="M29" s="22"/>
      <c r="N29" s="22"/>
      <c r="O29" s="22"/>
      <c r="P29" s="10">
        <v>8</v>
      </c>
      <c r="Q29" s="22"/>
      <c r="R29" s="26"/>
      <c r="S29" s="3"/>
      <c r="T29" s="11"/>
    </row>
    <row r="30" spans="1:20" ht="21" customHeight="1">
      <c r="A30" s="22">
        <v>26</v>
      </c>
      <c r="B30" s="200"/>
      <c r="C30" s="18" t="s">
        <v>18</v>
      </c>
      <c r="D30" s="1">
        <v>22</v>
      </c>
      <c r="E30" s="6">
        <f>D30-(J30+L30+N30+O30)/8</f>
        <v>22</v>
      </c>
      <c r="F30" s="6"/>
      <c r="G30" s="1"/>
      <c r="H30" s="1"/>
      <c r="I30" s="1"/>
      <c r="J30" s="22"/>
      <c r="K30" s="22"/>
      <c r="L30" s="22"/>
      <c r="M30" s="22"/>
      <c r="N30" s="22"/>
      <c r="O30" s="22"/>
      <c r="P30" s="10">
        <v>40</v>
      </c>
      <c r="Q30" s="22"/>
      <c r="R30" s="26"/>
      <c r="S30" s="3"/>
      <c r="T30" s="26"/>
    </row>
    <row r="31" spans="1:20" ht="21" customHeight="1">
      <c r="A31" s="22">
        <v>27</v>
      </c>
      <c r="B31" s="201"/>
      <c r="C31" s="22" t="s">
        <v>17</v>
      </c>
      <c r="D31" s="1">
        <v>22</v>
      </c>
      <c r="E31" s="6">
        <f t="shared" si="0"/>
        <v>22</v>
      </c>
      <c r="F31" s="6"/>
      <c r="G31" s="1">
        <v>5</v>
      </c>
      <c r="H31" s="1"/>
      <c r="I31" s="22"/>
      <c r="J31" s="22"/>
      <c r="K31" s="22"/>
      <c r="L31" s="22"/>
      <c r="M31" s="22"/>
      <c r="N31" s="22"/>
      <c r="O31" s="22"/>
      <c r="P31" s="10">
        <v>40</v>
      </c>
      <c r="Q31" s="22">
        <v>0</v>
      </c>
      <c r="R31" s="26" t="s">
        <v>147</v>
      </c>
      <c r="T31" s="21"/>
    </row>
    <row r="32" spans="1:20" ht="21" customHeight="1">
      <c r="A32" s="22">
        <v>28</v>
      </c>
      <c r="B32" s="199" t="s">
        <v>20</v>
      </c>
      <c r="C32" s="22" t="s">
        <v>21</v>
      </c>
      <c r="D32" s="1">
        <v>22</v>
      </c>
      <c r="E32" s="6">
        <f t="shared" si="0"/>
        <v>22</v>
      </c>
      <c r="F32" s="6"/>
      <c r="G32" s="1"/>
      <c r="H32" s="1"/>
      <c r="I32" s="1"/>
      <c r="J32" s="22"/>
      <c r="K32" s="22"/>
      <c r="L32" s="22"/>
      <c r="M32" s="22"/>
      <c r="N32" s="22"/>
      <c r="O32" s="22"/>
      <c r="P32" s="10"/>
      <c r="Q32" s="22"/>
      <c r="R32" s="26"/>
      <c r="S32" s="3"/>
      <c r="T32" s="26"/>
    </row>
    <row r="33" spans="1:20" ht="21" customHeight="1">
      <c r="A33" s="22">
        <v>29</v>
      </c>
      <c r="B33" s="190"/>
      <c r="C33" s="22" t="s">
        <v>22</v>
      </c>
      <c r="D33" s="1">
        <v>22</v>
      </c>
      <c r="E33" s="6">
        <f t="shared" si="0"/>
        <v>18.625</v>
      </c>
      <c r="F33" s="6"/>
      <c r="G33" s="22"/>
      <c r="H33" s="1"/>
      <c r="I33" s="22"/>
      <c r="J33" s="22">
        <v>8</v>
      </c>
      <c r="K33" s="22">
        <v>8</v>
      </c>
      <c r="L33" s="22">
        <v>3</v>
      </c>
      <c r="M33" s="22">
        <v>3</v>
      </c>
      <c r="N33" s="22">
        <v>16</v>
      </c>
      <c r="O33" s="22"/>
      <c r="P33" s="10">
        <v>8</v>
      </c>
      <c r="Q33" s="22"/>
      <c r="R33" s="26"/>
      <c r="S33" s="3" t="s">
        <v>148</v>
      </c>
      <c r="T33" s="26"/>
    </row>
    <row r="34" spans="1:20" ht="21" customHeight="1">
      <c r="A34" s="22">
        <v>30</v>
      </c>
      <c r="B34" s="199" t="s">
        <v>149</v>
      </c>
      <c r="C34" s="22" t="s">
        <v>23</v>
      </c>
      <c r="D34" s="1">
        <v>22</v>
      </c>
      <c r="E34" s="6">
        <f t="shared" si="0"/>
        <v>22</v>
      </c>
      <c r="F34" s="6"/>
      <c r="G34" s="1"/>
      <c r="H34" s="1"/>
      <c r="I34" s="1">
        <v>23</v>
      </c>
      <c r="J34" s="22"/>
      <c r="K34" s="22"/>
      <c r="L34" s="22"/>
      <c r="M34" s="22"/>
      <c r="N34" s="22"/>
      <c r="O34" s="22"/>
      <c r="P34" s="10">
        <v>0</v>
      </c>
      <c r="Q34" s="22">
        <v>47</v>
      </c>
      <c r="R34" s="26"/>
      <c r="S34" s="3" t="s">
        <v>150</v>
      </c>
      <c r="T34" s="26"/>
    </row>
    <row r="35" spans="1:20" ht="21" customHeight="1">
      <c r="A35" s="22">
        <v>31</v>
      </c>
      <c r="B35" s="200"/>
      <c r="C35" s="22" t="s">
        <v>24</v>
      </c>
      <c r="D35" s="1">
        <v>22</v>
      </c>
      <c r="E35" s="6">
        <f t="shared" si="0"/>
        <v>22</v>
      </c>
      <c r="F35" s="6"/>
      <c r="G35" s="1">
        <v>21</v>
      </c>
      <c r="H35" s="1"/>
      <c r="I35" s="1"/>
      <c r="J35" s="22"/>
      <c r="K35" s="22"/>
      <c r="L35" s="22"/>
      <c r="M35" s="22"/>
      <c r="N35" s="22"/>
      <c r="O35" s="22"/>
      <c r="P35" s="10">
        <v>40</v>
      </c>
      <c r="Q35" s="22">
        <v>21</v>
      </c>
      <c r="R35" s="26" t="s">
        <v>151</v>
      </c>
      <c r="S35" s="3"/>
      <c r="T35" s="26"/>
    </row>
    <row r="36" spans="1:20" ht="21" customHeight="1">
      <c r="A36" s="22">
        <v>32</v>
      </c>
      <c r="B36" s="201"/>
      <c r="C36" s="19" t="s">
        <v>152</v>
      </c>
      <c r="D36" s="1">
        <v>22</v>
      </c>
      <c r="E36" s="6">
        <f>D36-(J36+L36+N36+O36)/8</f>
        <v>22</v>
      </c>
      <c r="F36" s="6"/>
      <c r="G36" s="1">
        <v>10</v>
      </c>
      <c r="H36" s="1"/>
      <c r="I36" s="1"/>
      <c r="J36" s="22"/>
      <c r="K36" s="22"/>
      <c r="L36" s="22"/>
      <c r="M36" s="22"/>
      <c r="N36" s="22"/>
      <c r="O36" s="22"/>
      <c r="P36" s="10"/>
      <c r="Q36" s="22"/>
      <c r="R36" s="26" t="s">
        <v>153</v>
      </c>
      <c r="S36" s="3"/>
      <c r="T36" s="11"/>
    </row>
    <row r="37" spans="1:20" ht="21" customHeight="1">
      <c r="A37" s="22">
        <v>33</v>
      </c>
      <c r="B37" s="199" t="s">
        <v>154</v>
      </c>
      <c r="C37" s="18" t="s">
        <v>10</v>
      </c>
      <c r="D37" s="1">
        <v>22</v>
      </c>
      <c r="E37" s="6">
        <f t="shared" si="0"/>
        <v>22</v>
      </c>
      <c r="F37" s="6"/>
      <c r="G37" s="1"/>
      <c r="H37" s="1"/>
      <c r="I37" s="22"/>
      <c r="J37" s="22"/>
      <c r="K37" s="22"/>
      <c r="L37" s="22"/>
      <c r="M37" s="22"/>
      <c r="N37" s="22"/>
      <c r="O37" s="22"/>
      <c r="P37" s="10">
        <v>40</v>
      </c>
      <c r="Q37" s="22"/>
      <c r="R37" s="26"/>
      <c r="S37" s="3"/>
      <c r="T37" s="26"/>
    </row>
    <row r="38" spans="1:20" ht="21" customHeight="1">
      <c r="A38" s="22">
        <v>34</v>
      </c>
      <c r="B38" s="200"/>
      <c r="C38" s="22" t="s">
        <v>16</v>
      </c>
      <c r="D38" s="1">
        <v>22</v>
      </c>
      <c r="E38" s="6">
        <f t="shared" si="0"/>
        <v>22</v>
      </c>
      <c r="F38" s="6"/>
      <c r="G38" s="1"/>
      <c r="H38" s="1"/>
      <c r="I38" s="20"/>
      <c r="J38" s="22"/>
      <c r="K38" s="22"/>
      <c r="L38" s="22"/>
      <c r="M38" s="22"/>
      <c r="N38" s="22"/>
      <c r="O38" s="22"/>
      <c r="P38" s="10">
        <v>40</v>
      </c>
      <c r="Q38" s="22"/>
      <c r="R38" s="26"/>
      <c r="S38" s="3"/>
      <c r="T38" s="26"/>
    </row>
    <row r="39" spans="1:20" ht="21" customHeight="1">
      <c r="A39" s="22">
        <v>35</v>
      </c>
      <c r="B39" s="201"/>
      <c r="C39" s="19" t="s">
        <v>155</v>
      </c>
      <c r="D39" s="1">
        <v>22</v>
      </c>
      <c r="E39" s="6">
        <f t="shared" si="0"/>
        <v>22</v>
      </c>
      <c r="F39" s="6"/>
      <c r="G39" s="1"/>
      <c r="H39" s="1"/>
      <c r="I39" s="1"/>
      <c r="J39" s="22"/>
      <c r="K39" s="22"/>
      <c r="L39" s="22"/>
      <c r="M39" s="22"/>
      <c r="N39" s="22"/>
      <c r="O39" s="22"/>
      <c r="P39" s="10">
        <v>8</v>
      </c>
      <c r="Q39" s="22"/>
      <c r="R39" s="26"/>
      <c r="S39" s="3"/>
      <c r="T39" s="11"/>
    </row>
    <row r="40" spans="1:20" ht="21" customHeight="1">
      <c r="A40" s="22">
        <v>36</v>
      </c>
      <c r="B40" s="27"/>
      <c r="C40" s="19" t="s">
        <v>156</v>
      </c>
      <c r="D40" s="1">
        <v>22</v>
      </c>
      <c r="E40" s="6">
        <f>D40-(J40+L40+N40+O40)/8-6</f>
        <v>13.5</v>
      </c>
      <c r="F40" s="6"/>
      <c r="G40" s="1"/>
      <c r="H40" s="1"/>
      <c r="I40" s="1"/>
      <c r="J40" s="22">
        <v>8</v>
      </c>
      <c r="K40" s="22">
        <v>8</v>
      </c>
      <c r="L40" s="22">
        <v>12</v>
      </c>
      <c r="M40" s="22">
        <v>12</v>
      </c>
      <c r="N40" s="22"/>
      <c r="O40" s="22"/>
      <c r="P40" s="10"/>
      <c r="Q40" s="22"/>
      <c r="R40" s="26"/>
      <c r="S40" s="3" t="s">
        <v>157</v>
      </c>
      <c r="T40" s="11" t="s">
        <v>158</v>
      </c>
    </row>
    <row r="41" spans="1:20" ht="21" customHeight="1">
      <c r="A41" s="22">
        <v>37</v>
      </c>
      <c r="B41" s="28"/>
      <c r="C41" s="19" t="s">
        <v>159</v>
      </c>
      <c r="D41" s="1">
        <v>22</v>
      </c>
      <c r="E41" s="6">
        <f>D41-(J41+L41+N41+O41)/8-5</f>
        <v>15</v>
      </c>
      <c r="F41" s="6"/>
      <c r="G41" s="1">
        <v>4</v>
      </c>
      <c r="H41" s="1"/>
      <c r="I41" s="1"/>
      <c r="J41" s="22"/>
      <c r="K41" s="22"/>
      <c r="L41" s="22">
        <v>16</v>
      </c>
      <c r="M41" s="22">
        <v>16</v>
      </c>
      <c r="N41" s="22"/>
      <c r="O41" s="22"/>
      <c r="P41" s="10"/>
      <c r="Q41" s="22"/>
      <c r="R41" s="26" t="s">
        <v>160</v>
      </c>
      <c r="S41" s="3" t="s">
        <v>161</v>
      </c>
      <c r="T41" s="11" t="s">
        <v>162</v>
      </c>
    </row>
    <row r="42" spans="1:20" ht="21" customHeight="1">
      <c r="A42" s="22">
        <v>38</v>
      </c>
      <c r="B42" s="22"/>
      <c r="C42" s="19" t="s">
        <v>163</v>
      </c>
      <c r="D42" s="1">
        <v>22</v>
      </c>
      <c r="E42" s="6">
        <f>D42-(J42+L42+N42+O42)/8</f>
        <v>22</v>
      </c>
      <c r="F42" s="6"/>
      <c r="G42" s="1">
        <v>6</v>
      </c>
      <c r="H42" s="1"/>
      <c r="I42" s="1"/>
      <c r="J42" s="22"/>
      <c r="K42" s="22"/>
      <c r="L42" s="22"/>
      <c r="M42" s="22"/>
      <c r="N42" s="22"/>
      <c r="O42" s="22"/>
      <c r="P42" s="10"/>
      <c r="Q42" s="22">
        <v>0</v>
      </c>
      <c r="R42" s="26" t="s">
        <v>164</v>
      </c>
      <c r="S42" s="3"/>
      <c r="T42" s="11" t="s">
        <v>165</v>
      </c>
    </row>
    <row r="43" spans="1:20" s="8" customFormat="1" ht="21" customHeight="1">
      <c r="A43" s="199" t="s">
        <v>25</v>
      </c>
      <c r="B43" s="206" t="s">
        <v>166</v>
      </c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ht="21" customHeight="1">
      <c r="A44" s="201"/>
      <c r="B44" s="206" t="s">
        <v>167</v>
      </c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ht="21" customHeight="1">
      <c r="A45" s="207" t="s">
        <v>26</v>
      </c>
      <c r="B45" s="207"/>
      <c r="C45" s="207"/>
      <c r="D45" s="24"/>
      <c r="E45" s="7"/>
      <c r="F45" s="7"/>
      <c r="G45" s="13"/>
      <c r="H45" s="207" t="s">
        <v>168</v>
      </c>
      <c r="I45" s="207"/>
      <c r="J45" s="207"/>
      <c r="K45" s="207"/>
      <c r="L45" s="14"/>
      <c r="M45" s="13"/>
      <c r="N45" s="13"/>
      <c r="R45" s="207"/>
      <c r="S45" s="207"/>
      <c r="T45" s="5"/>
    </row>
  </sheetData>
  <mergeCells count="29">
    <mergeCell ref="B37:B39"/>
    <mergeCell ref="A43:A44"/>
    <mergeCell ref="B43:T43"/>
    <mergeCell ref="B44:T44"/>
    <mergeCell ref="A45:C45"/>
    <mergeCell ref="H45:K45"/>
    <mergeCell ref="R45:S45"/>
    <mergeCell ref="B34:B36"/>
    <mergeCell ref="R2:R4"/>
    <mergeCell ref="S2:S4"/>
    <mergeCell ref="T2:T4"/>
    <mergeCell ref="J3:O3"/>
    <mergeCell ref="P3:Q3"/>
    <mergeCell ref="B5:B7"/>
    <mergeCell ref="B8:B13"/>
    <mergeCell ref="B14:B18"/>
    <mergeCell ref="B19:B22"/>
    <mergeCell ref="B23:B31"/>
    <mergeCell ref="B32:B33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</mergeCells>
  <phoneticPr fontId="18" type="noConversion"/>
  <conditionalFormatting sqref="M16:M19 M5:M14 M21:M45">
    <cfRule type="cellIs" dxfId="13" priority="1" stopIfTrue="1" operator="greaterThan">
      <formula>120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7"/>
  <sheetViews>
    <sheetView topLeftCell="D1" workbookViewId="0">
      <selection activeCell="A38" sqref="A38:XFD40"/>
    </sheetView>
  </sheetViews>
  <sheetFormatPr defaultRowHeight="13.5"/>
  <cols>
    <col min="1" max="1" width="5" style="101" customWidth="1"/>
    <col min="2" max="3" width="8.625" style="101" customWidth="1"/>
    <col min="4" max="4" width="6" style="101" customWidth="1"/>
    <col min="5" max="5" width="7.625" style="101" customWidth="1"/>
    <col min="6" max="6" width="6.125" style="101" customWidth="1"/>
    <col min="7" max="7" width="5.25" style="101" customWidth="1"/>
    <col min="8" max="9" width="5" style="101" customWidth="1"/>
    <col min="10" max="11" width="5.25" style="101" customWidth="1"/>
    <col min="12" max="12" width="5.125" style="101" customWidth="1"/>
    <col min="13" max="13" width="5.75" style="101" customWidth="1"/>
    <col min="14" max="14" width="5.375" style="101" customWidth="1"/>
    <col min="15" max="15" width="4.625" style="101" customWidth="1"/>
    <col min="16" max="16" width="7.875" style="101" customWidth="1"/>
    <col min="17" max="17" width="7.75" style="101" customWidth="1"/>
    <col min="18" max="18" width="18.625" style="101" customWidth="1"/>
    <col min="19" max="19" width="29.125" style="101" bestFit="1" customWidth="1"/>
    <col min="20" max="20" width="27.875" style="109" customWidth="1"/>
    <col min="21" max="16384" width="9" style="101"/>
  </cols>
  <sheetData>
    <row r="1" spans="1:26" ht="21" customHeight="1">
      <c r="A1" s="222" t="s">
        <v>481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121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121" t="s">
        <v>47</v>
      </c>
      <c r="J4" s="121" t="s">
        <v>49</v>
      </c>
      <c r="K4" s="121" t="s">
        <v>50</v>
      </c>
      <c r="L4" s="121" t="s">
        <v>371</v>
      </c>
      <c r="M4" s="121" t="s">
        <v>52</v>
      </c>
      <c r="N4" s="121" t="s">
        <v>46</v>
      </c>
      <c r="O4" s="121" t="s">
        <v>53</v>
      </c>
      <c r="P4" s="121" t="s">
        <v>54</v>
      </c>
      <c r="Q4" s="121" t="s">
        <v>56</v>
      </c>
      <c r="R4" s="231"/>
      <c r="S4" s="230"/>
      <c r="T4" s="230"/>
    </row>
    <row r="5" spans="1:26" ht="18" customHeight="1">
      <c r="A5" s="121">
        <v>1</v>
      </c>
      <c r="B5" s="221" t="s">
        <v>237</v>
      </c>
      <c r="C5" s="121" t="s">
        <v>9</v>
      </c>
      <c r="D5" s="121">
        <v>21</v>
      </c>
      <c r="E5" s="129">
        <f>D5-(J5+L5+N5+O5)/8</f>
        <v>21</v>
      </c>
      <c r="F5" s="122"/>
      <c r="G5" s="121"/>
      <c r="H5" s="121"/>
      <c r="I5" s="121"/>
      <c r="J5" s="121"/>
      <c r="K5" s="121"/>
      <c r="L5" s="121"/>
      <c r="M5" s="121">
        <v>11</v>
      </c>
      <c r="N5" s="121"/>
      <c r="O5" s="121"/>
      <c r="P5" s="121">
        <v>20</v>
      </c>
      <c r="Q5" s="121"/>
      <c r="R5" s="39"/>
      <c r="S5" s="102"/>
      <c r="T5" s="127"/>
    </row>
    <row r="6" spans="1:26" ht="18" customHeight="1">
      <c r="A6" s="121">
        <v>2</v>
      </c>
      <c r="B6" s="221"/>
      <c r="C6" s="121" t="s">
        <v>35</v>
      </c>
      <c r="D6" s="128">
        <v>21</v>
      </c>
      <c r="E6" s="129">
        <f t="shared" ref="E6:E36" si="0">D6-(J6+L6+N6+O6)/8</f>
        <v>21</v>
      </c>
      <c r="F6" s="122">
        <v>100</v>
      </c>
      <c r="G6" s="121"/>
      <c r="H6" s="121"/>
      <c r="I6" s="121"/>
      <c r="J6" s="121"/>
      <c r="K6" s="121"/>
      <c r="L6" s="121"/>
      <c r="M6" s="121">
        <v>32</v>
      </c>
      <c r="N6" s="121"/>
      <c r="O6" s="121"/>
      <c r="P6" s="121">
        <v>0</v>
      </c>
      <c r="Q6" s="121"/>
      <c r="R6" s="102"/>
      <c r="S6" s="102"/>
      <c r="T6" s="39"/>
    </row>
    <row r="7" spans="1:26" ht="18" customHeight="1">
      <c r="A7" s="130">
        <v>3</v>
      </c>
      <c r="B7" s="221"/>
      <c r="C7" s="121" t="s">
        <v>11</v>
      </c>
      <c r="D7" s="128">
        <v>21</v>
      </c>
      <c r="E7" s="129">
        <f t="shared" si="0"/>
        <v>21</v>
      </c>
      <c r="F7" s="122"/>
      <c r="G7" s="121"/>
      <c r="H7" s="121"/>
      <c r="I7" s="121"/>
      <c r="J7" s="121"/>
      <c r="K7" s="121"/>
      <c r="L7" s="121"/>
      <c r="M7" s="121">
        <v>16</v>
      </c>
      <c r="N7" s="121"/>
      <c r="O7" s="121"/>
      <c r="P7" s="121">
        <v>0</v>
      </c>
      <c r="Q7" s="121">
        <v>0</v>
      </c>
      <c r="R7" s="102"/>
      <c r="S7" s="102"/>
      <c r="T7" s="39"/>
      <c r="U7" s="103"/>
      <c r="V7" s="103"/>
      <c r="W7" s="103"/>
      <c r="X7" s="103"/>
      <c r="Y7" s="103"/>
      <c r="Z7" s="103"/>
    </row>
    <row r="8" spans="1:26" ht="18" customHeight="1">
      <c r="A8" s="130">
        <v>4</v>
      </c>
      <c r="B8" s="221"/>
      <c r="C8" s="121" t="s">
        <v>12</v>
      </c>
      <c r="D8" s="128">
        <v>21</v>
      </c>
      <c r="E8" s="129">
        <f t="shared" si="0"/>
        <v>19.5</v>
      </c>
      <c r="F8" s="122"/>
      <c r="G8" s="121"/>
      <c r="H8" s="121"/>
      <c r="I8" s="121"/>
      <c r="J8" s="121"/>
      <c r="K8" s="121"/>
      <c r="L8" s="121">
        <v>12</v>
      </c>
      <c r="M8" s="121">
        <v>76</v>
      </c>
      <c r="N8" s="121"/>
      <c r="O8" s="121"/>
      <c r="P8" s="121">
        <v>0</v>
      </c>
      <c r="Q8" s="121"/>
      <c r="R8" s="102"/>
      <c r="S8" s="102" t="s">
        <v>490</v>
      </c>
      <c r="T8" s="39" t="s">
        <v>499</v>
      </c>
      <c r="U8" s="103"/>
      <c r="V8" s="103"/>
      <c r="W8" s="103"/>
      <c r="X8" s="103"/>
      <c r="Y8" s="103"/>
      <c r="Z8" s="103"/>
    </row>
    <row r="9" spans="1:26" ht="18" customHeight="1">
      <c r="A9" s="130">
        <v>5</v>
      </c>
      <c r="B9" s="221"/>
      <c r="C9" s="121" t="s">
        <v>33</v>
      </c>
      <c r="D9" s="128">
        <v>21</v>
      </c>
      <c r="E9" s="129">
        <f t="shared" si="0"/>
        <v>19.5</v>
      </c>
      <c r="F9" s="122"/>
      <c r="G9" s="121">
        <v>2</v>
      </c>
      <c r="H9" s="121"/>
      <c r="I9" s="121"/>
      <c r="J9" s="121"/>
      <c r="K9" s="121"/>
      <c r="L9" s="121">
        <v>12</v>
      </c>
      <c r="M9" s="121">
        <v>44</v>
      </c>
      <c r="N9" s="121"/>
      <c r="O9" s="121"/>
      <c r="P9" s="121">
        <v>0</v>
      </c>
      <c r="Q9" s="121"/>
      <c r="R9" s="102" t="s">
        <v>507</v>
      </c>
      <c r="S9" s="102" t="s">
        <v>491</v>
      </c>
      <c r="T9" s="102"/>
      <c r="U9" s="103"/>
      <c r="V9" s="103"/>
      <c r="W9" s="103"/>
      <c r="X9" s="103"/>
      <c r="Y9" s="103"/>
      <c r="Z9" s="103"/>
    </row>
    <row r="10" spans="1:26" ht="18" customHeight="1">
      <c r="A10" s="130">
        <v>6</v>
      </c>
      <c r="B10" s="221"/>
      <c r="C10" s="121" t="s">
        <v>34</v>
      </c>
      <c r="D10" s="128">
        <v>21</v>
      </c>
      <c r="E10" s="129">
        <f t="shared" si="0"/>
        <v>20.75</v>
      </c>
      <c r="F10" s="122"/>
      <c r="G10" s="121">
        <v>17</v>
      </c>
      <c r="H10" s="121"/>
      <c r="I10" s="121"/>
      <c r="J10" s="121"/>
      <c r="K10" s="121"/>
      <c r="L10" s="121">
        <v>2</v>
      </c>
      <c r="M10" s="121">
        <v>9</v>
      </c>
      <c r="N10" s="121"/>
      <c r="O10" s="121"/>
      <c r="P10" s="121">
        <v>0</v>
      </c>
      <c r="Q10" s="121"/>
      <c r="R10" s="102" t="s">
        <v>497</v>
      </c>
      <c r="S10" s="102" t="s">
        <v>494</v>
      </c>
      <c r="T10" s="39"/>
      <c r="U10" s="103"/>
      <c r="V10" s="103"/>
      <c r="W10" s="103"/>
      <c r="X10" s="103"/>
      <c r="Y10" s="103"/>
      <c r="Z10" s="103"/>
    </row>
    <row r="11" spans="1:26" ht="18" customHeight="1">
      <c r="A11" s="130">
        <v>7</v>
      </c>
      <c r="B11" s="224" t="s">
        <v>247</v>
      </c>
      <c r="C11" s="121" t="s">
        <v>13</v>
      </c>
      <c r="D11" s="128">
        <v>21</v>
      </c>
      <c r="E11" s="129">
        <f t="shared" si="0"/>
        <v>21</v>
      </c>
      <c r="F11" s="122"/>
      <c r="G11" s="121"/>
      <c r="H11" s="121"/>
      <c r="I11" s="121"/>
      <c r="J11" s="121"/>
      <c r="K11" s="121"/>
      <c r="L11" s="122"/>
      <c r="M11" s="122">
        <f>40+6</f>
        <v>46</v>
      </c>
      <c r="N11" s="121"/>
      <c r="O11" s="121"/>
      <c r="P11" s="121">
        <v>0</v>
      </c>
      <c r="Q11" s="121"/>
      <c r="R11" s="102"/>
      <c r="S11" s="102"/>
      <c r="T11" s="39"/>
    </row>
    <row r="12" spans="1:26" ht="18" customHeight="1">
      <c r="A12" s="130">
        <v>8</v>
      </c>
      <c r="B12" s="225"/>
      <c r="C12" s="40" t="s">
        <v>63</v>
      </c>
      <c r="D12" s="128">
        <v>21</v>
      </c>
      <c r="E12" s="129">
        <f t="shared" si="0"/>
        <v>21</v>
      </c>
      <c r="F12" s="122"/>
      <c r="G12" s="121"/>
      <c r="H12" s="121"/>
      <c r="I12" s="121"/>
      <c r="J12" s="121"/>
      <c r="K12" s="121"/>
      <c r="L12" s="121"/>
      <c r="M12" s="121">
        <v>32</v>
      </c>
      <c r="N12" s="121"/>
      <c r="O12" s="121"/>
      <c r="P12" s="121"/>
      <c r="Q12" s="121"/>
      <c r="R12" s="102"/>
      <c r="S12" s="102"/>
      <c r="T12" s="39"/>
    </row>
    <row r="13" spans="1:26" ht="18" customHeight="1">
      <c r="A13" s="130">
        <v>9</v>
      </c>
      <c r="B13" s="226"/>
      <c r="C13" s="40" t="s">
        <v>429</v>
      </c>
      <c r="D13" s="128">
        <v>21</v>
      </c>
      <c r="E13" s="129">
        <f t="shared" si="0"/>
        <v>21</v>
      </c>
      <c r="F13" s="122"/>
      <c r="G13" s="121"/>
      <c r="H13" s="121"/>
      <c r="I13" s="121"/>
      <c r="J13" s="121"/>
      <c r="K13" s="121"/>
      <c r="L13" s="121"/>
      <c r="M13" s="121">
        <v>9</v>
      </c>
      <c r="N13" s="121"/>
      <c r="O13" s="121"/>
      <c r="P13" s="121"/>
      <c r="Q13" s="121"/>
      <c r="R13" s="102"/>
      <c r="S13" s="102"/>
      <c r="T13" s="39"/>
    </row>
    <row r="14" spans="1:26" ht="18" customHeight="1">
      <c r="A14" s="130">
        <v>10</v>
      </c>
      <c r="B14" s="224" t="s">
        <v>253</v>
      </c>
      <c r="C14" s="43" t="s">
        <v>68</v>
      </c>
      <c r="D14" s="128">
        <v>21</v>
      </c>
      <c r="E14" s="129">
        <f t="shared" si="0"/>
        <v>20</v>
      </c>
      <c r="F14" s="122"/>
      <c r="G14" s="121"/>
      <c r="H14" s="121"/>
      <c r="I14" s="121"/>
      <c r="J14" s="121"/>
      <c r="K14" s="121">
        <v>4</v>
      </c>
      <c r="L14" s="121"/>
      <c r="M14" s="121"/>
      <c r="N14" s="121">
        <v>4</v>
      </c>
      <c r="O14" s="121">
        <v>4</v>
      </c>
      <c r="P14" s="121">
        <v>12</v>
      </c>
      <c r="Q14" s="121"/>
      <c r="R14" s="102"/>
      <c r="S14" s="102" t="s">
        <v>496</v>
      </c>
      <c r="T14" s="39"/>
    </row>
    <row r="15" spans="1:26" ht="18" customHeight="1">
      <c r="A15" s="130">
        <v>11</v>
      </c>
      <c r="B15" s="225"/>
      <c r="C15" s="121" t="s">
        <v>14</v>
      </c>
      <c r="D15" s="128">
        <v>21</v>
      </c>
      <c r="E15" s="129">
        <f t="shared" si="0"/>
        <v>21</v>
      </c>
      <c r="F15" s="122"/>
      <c r="G15" s="121"/>
      <c r="H15" s="121"/>
      <c r="I15" s="121"/>
      <c r="J15" s="121"/>
      <c r="K15" s="121"/>
      <c r="L15" s="121"/>
      <c r="M15" s="121">
        <v>64</v>
      </c>
      <c r="N15" s="121"/>
      <c r="O15" s="121"/>
      <c r="P15" s="121">
        <v>0</v>
      </c>
      <c r="Q15" s="121"/>
      <c r="R15" s="102"/>
      <c r="S15" s="102"/>
      <c r="T15" s="39"/>
    </row>
    <row r="16" spans="1:26" ht="18" customHeight="1">
      <c r="A16" s="130">
        <v>12</v>
      </c>
      <c r="B16" s="225"/>
      <c r="C16" s="121" t="s">
        <v>366</v>
      </c>
      <c r="D16" s="128">
        <v>21</v>
      </c>
      <c r="E16" s="129">
        <f t="shared" si="0"/>
        <v>21</v>
      </c>
      <c r="F16" s="122"/>
      <c r="G16" s="121"/>
      <c r="H16" s="121"/>
      <c r="I16" s="121"/>
      <c r="J16" s="121"/>
      <c r="K16" s="121"/>
      <c r="L16" s="121"/>
      <c r="M16" s="121"/>
      <c r="N16" s="121"/>
      <c r="O16" s="121"/>
      <c r="P16" s="121">
        <v>0</v>
      </c>
      <c r="Q16" s="121"/>
      <c r="R16" s="102"/>
      <c r="S16" s="102"/>
      <c r="T16" s="39"/>
    </row>
    <row r="17" spans="1:20" ht="18" customHeight="1">
      <c r="A17" s="130">
        <v>13</v>
      </c>
      <c r="B17" s="224" t="s">
        <v>137</v>
      </c>
      <c r="C17" s="40" t="s">
        <v>279</v>
      </c>
      <c r="D17" s="128">
        <v>21</v>
      </c>
      <c r="E17" s="129">
        <f t="shared" si="0"/>
        <v>21</v>
      </c>
      <c r="F17" s="124"/>
      <c r="G17" s="124"/>
      <c r="H17" s="124"/>
      <c r="I17" s="124"/>
      <c r="J17" s="124"/>
      <c r="K17" s="124"/>
      <c r="L17" s="124"/>
      <c r="M17" s="124">
        <v>11</v>
      </c>
      <c r="N17" s="124"/>
      <c r="O17" s="124"/>
      <c r="P17" s="124"/>
      <c r="Q17" s="124"/>
      <c r="R17" s="104"/>
      <c r="S17" s="104"/>
      <c r="T17" s="105"/>
    </row>
    <row r="18" spans="1:20" ht="18" customHeight="1">
      <c r="A18" s="130">
        <v>14</v>
      </c>
      <c r="B18" s="225"/>
      <c r="C18" s="121" t="s">
        <v>28</v>
      </c>
      <c r="D18" s="128">
        <v>21</v>
      </c>
      <c r="E18" s="129">
        <f t="shared" si="0"/>
        <v>20.625</v>
      </c>
      <c r="F18" s="122"/>
      <c r="G18" s="121"/>
      <c r="H18" s="121"/>
      <c r="I18" s="121"/>
      <c r="J18" s="121">
        <v>3</v>
      </c>
      <c r="K18" s="121">
        <v>27</v>
      </c>
      <c r="L18" s="121"/>
      <c r="M18" s="121">
        <v>151</v>
      </c>
      <c r="N18" s="121"/>
      <c r="O18" s="121"/>
      <c r="P18" s="121">
        <v>0</v>
      </c>
      <c r="Q18" s="121"/>
      <c r="R18" s="102"/>
      <c r="S18" s="102" t="s">
        <v>510</v>
      </c>
      <c r="T18" s="39"/>
    </row>
    <row r="19" spans="1:20" ht="18" customHeight="1">
      <c r="A19" s="130">
        <v>15</v>
      </c>
      <c r="B19" s="225"/>
      <c r="C19" s="40" t="s">
        <v>40</v>
      </c>
      <c r="D19" s="128">
        <v>21</v>
      </c>
      <c r="E19" s="129">
        <f t="shared" si="0"/>
        <v>21</v>
      </c>
      <c r="F19" s="122">
        <v>100</v>
      </c>
      <c r="G19" s="121"/>
      <c r="H19" s="121"/>
      <c r="I19" s="121"/>
      <c r="J19" s="121"/>
      <c r="K19" s="121">
        <f>8</f>
        <v>8</v>
      </c>
      <c r="L19" s="121"/>
      <c r="M19" s="121">
        <v>5</v>
      </c>
      <c r="N19" s="121"/>
      <c r="O19" s="121"/>
      <c r="P19" s="121">
        <v>0</v>
      </c>
      <c r="Q19" s="121">
        <v>6</v>
      </c>
      <c r="R19" s="102"/>
      <c r="S19" s="102"/>
      <c r="T19" s="39"/>
    </row>
    <row r="20" spans="1:20" ht="18" customHeight="1">
      <c r="A20" s="130">
        <v>16</v>
      </c>
      <c r="B20" s="225"/>
      <c r="C20" s="121" t="s">
        <v>17</v>
      </c>
      <c r="D20" s="128">
        <v>21</v>
      </c>
      <c r="E20" s="129">
        <f t="shared" si="0"/>
        <v>21</v>
      </c>
      <c r="F20" s="122"/>
      <c r="G20" s="121">
        <v>13</v>
      </c>
      <c r="H20" s="121"/>
      <c r="I20" s="121"/>
      <c r="J20" s="121"/>
      <c r="K20" s="121"/>
      <c r="L20" s="121"/>
      <c r="M20" s="121">
        <v>3</v>
      </c>
      <c r="N20" s="121"/>
      <c r="O20" s="121"/>
      <c r="P20" s="121">
        <v>0</v>
      </c>
      <c r="Q20" s="121">
        <v>0</v>
      </c>
      <c r="R20" s="102" t="s">
        <v>501</v>
      </c>
      <c r="S20" s="102"/>
      <c r="T20" s="44"/>
    </row>
    <row r="21" spans="1:20" ht="18" customHeight="1">
      <c r="A21" s="130">
        <v>17</v>
      </c>
      <c r="B21" s="225"/>
      <c r="C21" s="40" t="s">
        <v>225</v>
      </c>
      <c r="D21" s="128">
        <v>21</v>
      </c>
      <c r="E21" s="129">
        <f t="shared" si="0"/>
        <v>21</v>
      </c>
      <c r="F21" s="122">
        <v>100</v>
      </c>
      <c r="G21" s="121"/>
      <c r="H21" s="121"/>
      <c r="I21" s="121"/>
      <c r="J21" s="121"/>
      <c r="K21" s="121"/>
      <c r="L21" s="121"/>
      <c r="M21" s="121">
        <f>4+13+15</f>
        <v>32</v>
      </c>
      <c r="N21" s="121"/>
      <c r="O21" s="121"/>
      <c r="P21" s="121"/>
      <c r="Q21" s="121"/>
      <c r="R21" s="102"/>
      <c r="S21" s="104"/>
      <c r="T21" s="39"/>
    </row>
    <row r="22" spans="1:20" ht="18" customHeight="1">
      <c r="A22" s="130">
        <v>18</v>
      </c>
      <c r="B22" s="226"/>
      <c r="C22" s="107" t="s">
        <v>452</v>
      </c>
      <c r="D22" s="128">
        <v>21</v>
      </c>
      <c r="E22" s="129">
        <f t="shared" si="0"/>
        <v>20</v>
      </c>
      <c r="F22" s="122"/>
      <c r="G22" s="121">
        <v>10</v>
      </c>
      <c r="H22" s="121"/>
      <c r="I22" s="121"/>
      <c r="J22" s="121"/>
      <c r="K22" s="121"/>
      <c r="L22" s="121">
        <v>8</v>
      </c>
      <c r="M22" s="121">
        <v>8</v>
      </c>
      <c r="N22" s="121"/>
      <c r="O22" s="121"/>
      <c r="P22" s="121"/>
      <c r="Q22" s="121"/>
      <c r="R22" s="102" t="s">
        <v>498</v>
      </c>
      <c r="S22" s="102" t="s">
        <v>487</v>
      </c>
      <c r="T22" s="39"/>
    </row>
    <row r="23" spans="1:20" ht="18" customHeight="1">
      <c r="A23" s="130">
        <v>19</v>
      </c>
      <c r="B23" s="224" t="s">
        <v>20</v>
      </c>
      <c r="C23" s="121" t="s">
        <v>21</v>
      </c>
      <c r="D23" s="128">
        <v>21</v>
      </c>
      <c r="E23" s="129">
        <f t="shared" si="0"/>
        <v>21</v>
      </c>
      <c r="F23" s="122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02"/>
      <c r="S23" s="102"/>
      <c r="T23" s="39"/>
    </row>
    <row r="24" spans="1:20" ht="18" customHeight="1">
      <c r="A24" s="130">
        <v>20</v>
      </c>
      <c r="B24" s="225"/>
      <c r="C24" s="121" t="s">
        <v>22</v>
      </c>
      <c r="D24" s="128">
        <v>21</v>
      </c>
      <c r="E24" s="129">
        <f t="shared" si="0"/>
        <v>16</v>
      </c>
      <c r="F24" s="122"/>
      <c r="G24" s="121"/>
      <c r="H24" s="121"/>
      <c r="I24" s="121"/>
      <c r="J24" s="121"/>
      <c r="K24" s="121">
        <v>92</v>
      </c>
      <c r="L24" s="121">
        <v>40</v>
      </c>
      <c r="M24" s="121">
        <v>135</v>
      </c>
      <c r="N24" s="121"/>
      <c r="O24" s="121"/>
      <c r="P24" s="121">
        <v>8</v>
      </c>
      <c r="Q24" s="121"/>
      <c r="R24" s="102"/>
      <c r="S24" s="102" t="s">
        <v>489</v>
      </c>
      <c r="T24" s="39"/>
    </row>
    <row r="25" spans="1:20" ht="18" customHeight="1">
      <c r="A25" s="130">
        <v>21</v>
      </c>
      <c r="B25" s="226"/>
      <c r="C25" s="121" t="s">
        <v>369</v>
      </c>
      <c r="D25" s="128">
        <v>21</v>
      </c>
      <c r="E25" s="129">
        <f t="shared" si="0"/>
        <v>21</v>
      </c>
      <c r="F25" s="122"/>
      <c r="G25" s="121">
        <v>12</v>
      </c>
      <c r="H25" s="121"/>
      <c r="I25" s="121"/>
      <c r="J25" s="121"/>
      <c r="K25" s="121"/>
      <c r="L25" s="121"/>
      <c r="M25" s="121"/>
      <c r="N25" s="121"/>
      <c r="O25" s="121"/>
      <c r="P25" s="121"/>
      <c r="Q25" s="121">
        <v>2</v>
      </c>
      <c r="R25" s="102" t="s">
        <v>502</v>
      </c>
      <c r="S25" s="102"/>
      <c r="T25" s="39"/>
    </row>
    <row r="26" spans="1:20" ht="18" customHeight="1">
      <c r="A26" s="130">
        <v>22</v>
      </c>
      <c r="B26" s="224" t="s">
        <v>55</v>
      </c>
      <c r="C26" s="121" t="s">
        <v>23</v>
      </c>
      <c r="D26" s="128">
        <v>21</v>
      </c>
      <c r="E26" s="129">
        <f t="shared" si="0"/>
        <v>20.875</v>
      </c>
      <c r="F26" s="122"/>
      <c r="G26" s="121"/>
      <c r="H26" s="121"/>
      <c r="I26" s="121"/>
      <c r="J26" s="121">
        <v>1</v>
      </c>
      <c r="K26" s="121">
        <v>5</v>
      </c>
      <c r="L26" s="121"/>
      <c r="M26" s="121"/>
      <c r="N26" s="121"/>
      <c r="O26" s="121"/>
      <c r="P26" s="121">
        <v>0</v>
      </c>
      <c r="Q26" s="121">
        <v>29</v>
      </c>
      <c r="R26" s="106"/>
      <c r="S26" s="102" t="s">
        <v>495</v>
      </c>
      <c r="T26" s="105"/>
    </row>
    <row r="27" spans="1:20" ht="18" customHeight="1">
      <c r="A27" s="130">
        <v>23</v>
      </c>
      <c r="B27" s="225"/>
      <c r="C27" s="121" t="s">
        <v>24</v>
      </c>
      <c r="D27" s="128">
        <v>21</v>
      </c>
      <c r="E27" s="129">
        <f t="shared" si="0"/>
        <v>19</v>
      </c>
      <c r="F27" s="122"/>
      <c r="G27" s="121"/>
      <c r="H27" s="121"/>
      <c r="I27" s="121">
        <v>4</v>
      </c>
      <c r="J27" s="121"/>
      <c r="K27" s="121"/>
      <c r="L27" s="121"/>
      <c r="M27" s="121"/>
      <c r="N27" s="121"/>
      <c r="O27" s="121">
        <v>16</v>
      </c>
      <c r="P27" s="121">
        <v>0</v>
      </c>
      <c r="Q27" s="121">
        <v>14</v>
      </c>
      <c r="R27" s="104"/>
      <c r="S27" s="102" t="s">
        <v>493</v>
      </c>
      <c r="T27" s="117"/>
    </row>
    <row r="28" spans="1:20" ht="18" customHeight="1">
      <c r="A28" s="130">
        <v>24</v>
      </c>
      <c r="B28" s="225"/>
      <c r="C28" s="121" t="s">
        <v>367</v>
      </c>
      <c r="D28" s="128">
        <v>21</v>
      </c>
      <c r="E28" s="129">
        <f t="shared" si="0"/>
        <v>19.625</v>
      </c>
      <c r="F28" s="122"/>
      <c r="G28" s="121"/>
      <c r="H28" s="121"/>
      <c r="I28" s="121"/>
      <c r="J28" s="121"/>
      <c r="K28" s="121"/>
      <c r="L28" s="121">
        <v>11</v>
      </c>
      <c r="M28" s="121">
        <v>11</v>
      </c>
      <c r="N28" s="121"/>
      <c r="O28" s="121"/>
      <c r="P28" s="121"/>
      <c r="Q28" s="121">
        <v>2</v>
      </c>
      <c r="R28" s="104"/>
      <c r="S28" s="102" t="s">
        <v>500</v>
      </c>
      <c r="T28" s="39"/>
    </row>
    <row r="29" spans="1:20" ht="18" customHeight="1">
      <c r="A29" s="130">
        <v>25</v>
      </c>
      <c r="B29" s="226"/>
      <c r="C29" s="121" t="s">
        <v>368</v>
      </c>
      <c r="D29" s="128">
        <v>21</v>
      </c>
      <c r="E29" s="129">
        <f t="shared" si="0"/>
        <v>21</v>
      </c>
      <c r="F29" s="122"/>
      <c r="G29" s="121"/>
      <c r="H29" s="121"/>
      <c r="I29" s="121"/>
      <c r="J29" s="121"/>
      <c r="K29" s="121"/>
      <c r="L29" s="121"/>
      <c r="M29" s="121">
        <v>2</v>
      </c>
      <c r="N29" s="121"/>
      <c r="O29" s="121"/>
      <c r="P29" s="121"/>
      <c r="Q29" s="121">
        <v>0</v>
      </c>
      <c r="R29" s="104"/>
      <c r="S29" s="102"/>
      <c r="T29" s="101"/>
    </row>
    <row r="30" spans="1:20" ht="18" customHeight="1">
      <c r="A30" s="130">
        <v>26</v>
      </c>
      <c r="B30" s="232" t="s">
        <v>276</v>
      </c>
      <c r="C30" s="43" t="s">
        <v>10</v>
      </c>
      <c r="D30" s="128">
        <v>21</v>
      </c>
      <c r="E30" s="129">
        <f t="shared" si="0"/>
        <v>21</v>
      </c>
      <c r="F30" s="122"/>
      <c r="G30" s="121"/>
      <c r="H30" s="121"/>
      <c r="I30" s="121"/>
      <c r="J30" s="121"/>
      <c r="K30" s="121"/>
      <c r="L30" s="121"/>
      <c r="M30" s="121"/>
      <c r="N30" s="121"/>
      <c r="O30" s="121"/>
      <c r="P30" s="121">
        <v>8</v>
      </c>
      <c r="Q30" s="121"/>
      <c r="R30" s="102"/>
      <c r="S30" s="102"/>
      <c r="T30" s="39"/>
    </row>
    <row r="31" spans="1:20" ht="18" customHeight="1">
      <c r="A31" s="130">
        <v>27</v>
      </c>
      <c r="B31" s="233"/>
      <c r="C31" s="40" t="s">
        <v>233</v>
      </c>
      <c r="D31" s="128">
        <v>21</v>
      </c>
      <c r="E31" s="129">
        <f t="shared" si="0"/>
        <v>21</v>
      </c>
      <c r="F31" s="122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02"/>
      <c r="S31" s="102"/>
      <c r="T31" s="39"/>
    </row>
    <row r="32" spans="1:20" ht="18" customHeight="1">
      <c r="A32" s="130">
        <v>28</v>
      </c>
      <c r="B32" s="233"/>
      <c r="C32" s="40" t="s">
        <v>370</v>
      </c>
      <c r="D32" s="128">
        <v>21</v>
      </c>
      <c r="E32" s="129">
        <f t="shared" si="0"/>
        <v>21</v>
      </c>
      <c r="F32" s="122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02"/>
      <c r="S32" s="102"/>
      <c r="T32" s="39"/>
    </row>
    <row r="33" spans="1:20" ht="18" customHeight="1">
      <c r="A33" s="130">
        <v>29</v>
      </c>
      <c r="B33" s="234"/>
      <c r="C33" s="113" t="s">
        <v>471</v>
      </c>
      <c r="D33" s="128">
        <v>21</v>
      </c>
      <c r="E33" s="129">
        <f t="shared" si="0"/>
        <v>21</v>
      </c>
      <c r="F33" s="122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02"/>
      <c r="S33" s="102"/>
      <c r="T33" s="39"/>
    </row>
    <row r="34" spans="1:20" ht="18" customHeight="1">
      <c r="A34" s="130">
        <v>30</v>
      </c>
      <c r="B34" s="224" t="s">
        <v>455</v>
      </c>
      <c r="C34" s="40" t="s">
        <v>459</v>
      </c>
      <c r="D34" s="128">
        <v>21</v>
      </c>
      <c r="E34" s="129">
        <f t="shared" si="0"/>
        <v>20</v>
      </c>
      <c r="F34" s="122"/>
      <c r="G34" s="121"/>
      <c r="H34" s="121"/>
      <c r="I34" s="121"/>
      <c r="J34" s="121"/>
      <c r="K34" s="121"/>
      <c r="L34" s="121">
        <v>8</v>
      </c>
      <c r="M34" s="121">
        <v>8</v>
      </c>
      <c r="N34" s="121"/>
      <c r="O34" s="121"/>
      <c r="P34" s="121"/>
      <c r="Q34" s="121"/>
      <c r="R34" s="102"/>
      <c r="S34" s="102" t="s">
        <v>488</v>
      </c>
      <c r="T34" s="39"/>
    </row>
    <row r="35" spans="1:20" ht="18" customHeight="1">
      <c r="A35" s="130">
        <v>31</v>
      </c>
      <c r="B35" s="225"/>
      <c r="C35" s="40" t="s">
        <v>430</v>
      </c>
      <c r="D35" s="128">
        <v>21</v>
      </c>
      <c r="E35" s="129">
        <f t="shared" si="0"/>
        <v>21</v>
      </c>
      <c r="F35" s="122">
        <v>100</v>
      </c>
      <c r="G35" s="121"/>
      <c r="H35" s="121"/>
      <c r="I35" s="121"/>
      <c r="J35" s="121"/>
      <c r="K35" s="121"/>
      <c r="L35" s="121"/>
      <c r="M35" s="121">
        <v>25</v>
      </c>
      <c r="N35" s="121"/>
      <c r="O35" s="121"/>
      <c r="P35" s="121"/>
      <c r="Q35" s="121"/>
      <c r="R35" s="102"/>
      <c r="S35" s="102"/>
      <c r="T35" s="39"/>
    </row>
    <row r="36" spans="1:20" ht="18" customHeight="1">
      <c r="A36" s="130">
        <v>32</v>
      </c>
      <c r="B36" s="225"/>
      <c r="C36" s="131" t="s">
        <v>466</v>
      </c>
      <c r="D36" s="128">
        <v>21</v>
      </c>
      <c r="E36" s="129">
        <f t="shared" si="0"/>
        <v>21</v>
      </c>
      <c r="F36" s="122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02"/>
      <c r="S36" s="102"/>
      <c r="T36" s="39"/>
    </row>
    <row r="37" spans="1:20" ht="18" customHeight="1">
      <c r="A37" s="130">
        <v>33</v>
      </c>
      <c r="B37" s="226"/>
      <c r="C37" s="132" t="s">
        <v>482</v>
      </c>
      <c r="D37" s="128">
        <v>21</v>
      </c>
      <c r="E37" s="129">
        <v>18</v>
      </c>
      <c r="F37" s="122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02"/>
      <c r="S37" s="102"/>
      <c r="T37" s="39" t="s">
        <v>483</v>
      </c>
    </row>
    <row r="38" spans="1:20" ht="18" customHeight="1">
      <c r="A38" s="130">
        <v>34</v>
      </c>
      <c r="B38" s="125" t="s">
        <v>485</v>
      </c>
      <c r="C38" s="132" t="s">
        <v>484</v>
      </c>
      <c r="D38" s="128">
        <v>21</v>
      </c>
      <c r="E38" s="129">
        <v>18</v>
      </c>
      <c r="F38" s="126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02"/>
      <c r="S38" s="102"/>
      <c r="T38" s="39" t="s">
        <v>483</v>
      </c>
    </row>
    <row r="39" spans="1:20" ht="18" customHeight="1">
      <c r="A39" s="130">
        <v>35</v>
      </c>
      <c r="B39" s="125" t="s">
        <v>32</v>
      </c>
      <c r="C39" s="132" t="s">
        <v>503</v>
      </c>
      <c r="D39" s="128">
        <v>21</v>
      </c>
      <c r="E39" s="129">
        <v>10</v>
      </c>
      <c r="F39" s="126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02"/>
      <c r="S39" s="102"/>
      <c r="T39" s="39" t="s">
        <v>504</v>
      </c>
    </row>
    <row r="40" spans="1:20" ht="18" customHeight="1">
      <c r="A40" s="130">
        <v>36</v>
      </c>
      <c r="B40" s="125" t="s">
        <v>505</v>
      </c>
      <c r="C40" s="132" t="s">
        <v>506</v>
      </c>
      <c r="D40" s="128">
        <v>21</v>
      </c>
      <c r="E40" s="129">
        <v>10</v>
      </c>
      <c r="F40" s="122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02"/>
      <c r="S40" s="102"/>
      <c r="T40" s="39" t="s">
        <v>504</v>
      </c>
    </row>
    <row r="41" spans="1:20" ht="18" customHeight="1">
      <c r="A41" s="130">
        <v>37</v>
      </c>
      <c r="B41" s="235" t="s">
        <v>137</v>
      </c>
      <c r="C41" s="43" t="s">
        <v>372</v>
      </c>
      <c r="D41" s="128">
        <v>21</v>
      </c>
      <c r="E41" s="129">
        <v>7</v>
      </c>
      <c r="F41" s="122"/>
      <c r="G41" s="121">
        <v>10</v>
      </c>
      <c r="H41" s="121"/>
      <c r="I41" s="121"/>
      <c r="J41" s="121"/>
      <c r="K41" s="121">
        <v>8</v>
      </c>
      <c r="L41" s="121"/>
      <c r="M41" s="121">
        <v>96</v>
      </c>
      <c r="N41" s="121">
        <v>20</v>
      </c>
      <c r="O41" s="121">
        <v>20</v>
      </c>
      <c r="P41" s="121">
        <v>0</v>
      </c>
      <c r="Q41" s="121">
        <v>0</v>
      </c>
      <c r="R41" s="104" t="s">
        <v>498</v>
      </c>
      <c r="S41" s="102" t="s">
        <v>492</v>
      </c>
      <c r="T41" s="39" t="s">
        <v>508</v>
      </c>
    </row>
    <row r="42" spans="1:20" ht="18" customHeight="1">
      <c r="A42" s="130">
        <v>38</v>
      </c>
      <c r="B42" s="236"/>
      <c r="C42" s="40" t="s">
        <v>348</v>
      </c>
      <c r="D42" s="128">
        <v>21</v>
      </c>
      <c r="E42" s="129">
        <f>D42-(J42+L42+N42+O42)/8</f>
        <v>20.625</v>
      </c>
      <c r="F42" s="122"/>
      <c r="G42" s="121"/>
      <c r="H42" s="121"/>
      <c r="I42" s="121"/>
      <c r="J42" s="121"/>
      <c r="K42" s="121"/>
      <c r="L42" s="121">
        <v>3</v>
      </c>
      <c r="M42" s="121">
        <v>10</v>
      </c>
      <c r="N42" s="121"/>
      <c r="O42" s="121"/>
      <c r="P42" s="121"/>
      <c r="Q42" s="121">
        <v>0</v>
      </c>
      <c r="R42" s="102"/>
      <c r="S42" s="102" t="s">
        <v>486</v>
      </c>
      <c r="T42" s="39" t="s">
        <v>509</v>
      </c>
    </row>
    <row r="43" spans="1:20" ht="18" customHeight="1">
      <c r="A43" s="221" t="s">
        <v>25</v>
      </c>
      <c r="B43" s="222" t="s">
        <v>59</v>
      </c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</row>
    <row r="44" spans="1:20" ht="18" customHeight="1">
      <c r="A44" s="221"/>
      <c r="B44" s="222" t="s">
        <v>58</v>
      </c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</row>
    <row r="45" spans="1:20" ht="18" customHeight="1">
      <c r="A45" s="223" t="s">
        <v>391</v>
      </c>
      <c r="B45" s="223"/>
      <c r="C45" s="223"/>
      <c r="D45" s="123"/>
      <c r="E45" s="50"/>
      <c r="F45" s="50"/>
      <c r="G45" s="51"/>
      <c r="H45" s="223" t="s">
        <v>229</v>
      </c>
      <c r="I45" s="223"/>
      <c r="J45" s="223"/>
      <c r="K45" s="223"/>
      <c r="L45" s="51"/>
      <c r="M45" s="51"/>
      <c r="N45" s="51"/>
      <c r="O45" s="51"/>
      <c r="P45" s="51"/>
      <c r="Q45" s="51"/>
      <c r="R45" s="223"/>
      <c r="S45" s="223"/>
      <c r="T45" s="123"/>
    </row>
    <row r="47" spans="1:20">
      <c r="F47" s="108"/>
    </row>
  </sheetData>
  <mergeCells count="30">
    <mergeCell ref="A45:C45"/>
    <mergeCell ref="H45:K45"/>
    <mergeCell ref="R45:S45"/>
    <mergeCell ref="B14:B16"/>
    <mergeCell ref="B23:B25"/>
    <mergeCell ref="B26:B29"/>
    <mergeCell ref="B30:B33"/>
    <mergeCell ref="B34:B37"/>
    <mergeCell ref="A43:A44"/>
    <mergeCell ref="B43:T43"/>
    <mergeCell ref="B44:T44"/>
    <mergeCell ref="B41:B42"/>
    <mergeCell ref="B17:B22"/>
    <mergeCell ref="B11:B13"/>
    <mergeCell ref="R2:R4"/>
    <mergeCell ref="S2:S4"/>
    <mergeCell ref="T2:T4"/>
    <mergeCell ref="J3:O3"/>
    <mergeCell ref="P3:Q3"/>
    <mergeCell ref="B5:B10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</mergeCells>
  <phoneticPr fontId="60" type="noConversion"/>
  <conditionalFormatting sqref="M18:M45 M5:M14">
    <cfRule type="cellIs" dxfId="3" priority="1" stopIfTrue="1" operator="greaterThan">
      <formula>120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7"/>
  <sheetViews>
    <sheetView topLeftCell="A7" zoomScaleNormal="100" workbookViewId="0">
      <selection activeCell="A16" sqref="A16:XFD16"/>
    </sheetView>
  </sheetViews>
  <sheetFormatPr defaultRowHeight="11.25"/>
  <cols>
    <col min="1" max="1" width="5" style="134" customWidth="1"/>
    <col min="2" max="3" width="8.625" style="134" customWidth="1"/>
    <col min="4" max="4" width="6" style="134" customWidth="1"/>
    <col min="5" max="5" width="7.625" style="134" customWidth="1"/>
    <col min="6" max="6" width="7.125" style="134" customWidth="1"/>
    <col min="7" max="7" width="5.25" style="134" customWidth="1"/>
    <col min="8" max="9" width="5" style="134" customWidth="1"/>
    <col min="10" max="11" width="5.25" style="134" customWidth="1"/>
    <col min="12" max="12" width="5.125" style="134" customWidth="1"/>
    <col min="13" max="13" width="5.75" style="134" customWidth="1"/>
    <col min="14" max="14" width="5.375" style="134" customWidth="1"/>
    <col min="15" max="15" width="4.625" style="134" customWidth="1"/>
    <col min="16" max="16" width="7.875" style="134" customWidth="1"/>
    <col min="17" max="17" width="7.75" style="134" customWidth="1"/>
    <col min="18" max="18" width="18.625" style="134" customWidth="1"/>
    <col min="19" max="19" width="29.125" style="134" bestFit="1" customWidth="1"/>
    <col min="20" max="20" width="27.875" style="165" customWidth="1"/>
    <col min="21" max="16384" width="9" style="134"/>
  </cols>
  <sheetData>
    <row r="1" spans="1:26" ht="21" customHeight="1">
      <c r="A1" s="237" t="s">
        <v>514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</row>
    <row r="2" spans="1:26" ht="20.100000000000001" customHeight="1">
      <c r="A2" s="237" t="s">
        <v>0</v>
      </c>
      <c r="B2" s="237" t="s">
        <v>1</v>
      </c>
      <c r="C2" s="237" t="s">
        <v>2</v>
      </c>
      <c r="D2" s="237" t="s">
        <v>61</v>
      </c>
      <c r="E2" s="239" t="s">
        <v>62</v>
      </c>
      <c r="F2" s="239" t="s">
        <v>65</v>
      </c>
      <c r="G2" s="237" t="s">
        <v>64</v>
      </c>
      <c r="H2" s="237" t="s">
        <v>48</v>
      </c>
      <c r="I2" s="237" t="s">
        <v>3</v>
      </c>
      <c r="J2" s="238"/>
      <c r="K2" s="238"/>
      <c r="L2" s="238"/>
      <c r="M2" s="238"/>
      <c r="N2" s="238"/>
      <c r="O2" s="238"/>
      <c r="P2" s="238"/>
      <c r="Q2" s="238"/>
      <c r="R2" s="240" t="s">
        <v>4</v>
      </c>
      <c r="S2" s="240" t="s">
        <v>71</v>
      </c>
      <c r="T2" s="240" t="s">
        <v>72</v>
      </c>
    </row>
    <row r="3" spans="1:26" ht="20.100000000000001" customHeight="1">
      <c r="A3" s="238"/>
      <c r="B3" s="237"/>
      <c r="C3" s="237"/>
      <c r="D3" s="237"/>
      <c r="E3" s="239"/>
      <c r="F3" s="239"/>
      <c r="G3" s="238"/>
      <c r="H3" s="237"/>
      <c r="I3" s="135" t="s">
        <v>5</v>
      </c>
      <c r="J3" s="237" t="s">
        <v>6</v>
      </c>
      <c r="K3" s="238"/>
      <c r="L3" s="238"/>
      <c r="M3" s="238"/>
      <c r="N3" s="238"/>
      <c r="O3" s="238"/>
      <c r="P3" s="237" t="s">
        <v>57</v>
      </c>
      <c r="Q3" s="238"/>
      <c r="R3" s="238"/>
      <c r="S3" s="240"/>
      <c r="T3" s="240"/>
    </row>
    <row r="4" spans="1:26" ht="57" customHeight="1">
      <c r="A4" s="238"/>
      <c r="B4" s="237"/>
      <c r="C4" s="237"/>
      <c r="D4" s="237"/>
      <c r="E4" s="239"/>
      <c r="F4" s="239"/>
      <c r="G4" s="238"/>
      <c r="H4" s="237"/>
      <c r="I4" s="135" t="s">
        <v>47</v>
      </c>
      <c r="J4" s="135" t="s">
        <v>49</v>
      </c>
      <c r="K4" s="135" t="s">
        <v>50</v>
      </c>
      <c r="L4" s="135" t="s">
        <v>371</v>
      </c>
      <c r="M4" s="135" t="s">
        <v>52</v>
      </c>
      <c r="N4" s="135" t="s">
        <v>46</v>
      </c>
      <c r="O4" s="135" t="s">
        <v>53</v>
      </c>
      <c r="P4" s="135" t="s">
        <v>54</v>
      </c>
      <c r="Q4" s="135" t="s">
        <v>56</v>
      </c>
      <c r="R4" s="238"/>
      <c r="S4" s="240"/>
      <c r="T4" s="240"/>
    </row>
    <row r="5" spans="1:26" ht="18" customHeight="1">
      <c r="A5" s="135">
        <v>1</v>
      </c>
      <c r="B5" s="245" t="s">
        <v>237</v>
      </c>
      <c r="C5" s="135" t="s">
        <v>9</v>
      </c>
      <c r="D5" s="135">
        <v>21</v>
      </c>
      <c r="E5" s="136">
        <f>D5-(J5+L5+N5+O5)/8</f>
        <v>21</v>
      </c>
      <c r="F5" s="136"/>
      <c r="G5" s="135"/>
      <c r="H5" s="135"/>
      <c r="I5" s="135"/>
      <c r="J5" s="135"/>
      <c r="K5" s="135"/>
      <c r="L5" s="135"/>
      <c r="M5" s="135">
        <v>11</v>
      </c>
      <c r="N5" s="135"/>
      <c r="O5" s="135"/>
      <c r="P5" s="135">
        <v>20</v>
      </c>
      <c r="Q5" s="135"/>
      <c r="R5" s="137"/>
      <c r="S5" s="138"/>
      <c r="T5" s="139"/>
    </row>
    <row r="6" spans="1:26" ht="18" customHeight="1">
      <c r="A6" s="135">
        <v>2</v>
      </c>
      <c r="B6" s="246"/>
      <c r="C6" s="135" t="s">
        <v>515</v>
      </c>
      <c r="D6" s="135">
        <v>21</v>
      </c>
      <c r="E6" s="136">
        <f t="shared" ref="E6:E39" si="0">D6-(J6+L6+N6+O6)/8</f>
        <v>21</v>
      </c>
      <c r="F6" s="136"/>
      <c r="G6" s="135"/>
      <c r="H6" s="135"/>
      <c r="I6" s="135"/>
      <c r="J6" s="135"/>
      <c r="K6" s="135"/>
      <c r="L6" s="135"/>
      <c r="M6" s="135">
        <v>32</v>
      </c>
      <c r="N6" s="135"/>
      <c r="O6" s="135"/>
      <c r="P6" s="135">
        <v>0</v>
      </c>
      <c r="Q6" s="135"/>
      <c r="R6" s="138"/>
      <c r="S6" s="138"/>
      <c r="T6" s="137"/>
    </row>
    <row r="7" spans="1:26" ht="18" customHeight="1">
      <c r="A7" s="135">
        <v>4</v>
      </c>
      <c r="B7" s="246"/>
      <c r="C7" s="135" t="s">
        <v>12</v>
      </c>
      <c r="D7" s="135">
        <v>21</v>
      </c>
      <c r="E7" s="136">
        <f t="shared" si="0"/>
        <v>16.5</v>
      </c>
      <c r="F7" s="136"/>
      <c r="G7" s="135"/>
      <c r="H7" s="135"/>
      <c r="I7" s="135"/>
      <c r="J7" s="135"/>
      <c r="K7" s="135"/>
      <c r="L7" s="135">
        <v>36</v>
      </c>
      <c r="M7" s="135">
        <v>108</v>
      </c>
      <c r="N7" s="135"/>
      <c r="O7" s="135"/>
      <c r="P7" s="135">
        <v>0</v>
      </c>
      <c r="Q7" s="135"/>
      <c r="R7" s="138"/>
      <c r="S7" s="138" t="s">
        <v>516</v>
      </c>
      <c r="T7" s="137" t="s">
        <v>517</v>
      </c>
      <c r="U7" s="140"/>
      <c r="V7" s="140"/>
      <c r="W7" s="140"/>
      <c r="X7" s="140"/>
      <c r="Y7" s="140"/>
      <c r="Z7" s="140"/>
    </row>
    <row r="8" spans="1:26" s="142" customFormat="1" ht="18" customHeight="1">
      <c r="A8" s="135">
        <v>5</v>
      </c>
      <c r="B8" s="246"/>
      <c r="C8" s="135" t="s">
        <v>518</v>
      </c>
      <c r="D8" s="135">
        <v>21</v>
      </c>
      <c r="E8" s="136">
        <f t="shared" si="0"/>
        <v>12</v>
      </c>
      <c r="F8" s="136"/>
      <c r="G8" s="135"/>
      <c r="H8" s="135"/>
      <c r="I8" s="135"/>
      <c r="J8" s="135"/>
      <c r="K8" s="135"/>
      <c r="L8" s="135">
        <v>16</v>
      </c>
      <c r="M8" s="135">
        <v>58</v>
      </c>
      <c r="N8" s="135">
        <v>56</v>
      </c>
      <c r="O8" s="135"/>
      <c r="P8" s="135">
        <v>0</v>
      </c>
      <c r="Q8" s="135"/>
      <c r="R8" s="138"/>
      <c r="S8" s="138" t="s">
        <v>519</v>
      </c>
      <c r="T8" s="138"/>
      <c r="U8" s="141"/>
      <c r="V8" s="141"/>
      <c r="W8" s="141"/>
      <c r="X8" s="141"/>
      <c r="Y8" s="141"/>
      <c r="Z8" s="141"/>
    </row>
    <row r="9" spans="1:26" ht="18" customHeight="1">
      <c r="A9" s="135">
        <v>6</v>
      </c>
      <c r="B9" s="247"/>
      <c r="C9" s="135" t="s">
        <v>520</v>
      </c>
      <c r="D9" s="135">
        <v>21</v>
      </c>
      <c r="E9" s="136">
        <f t="shared" si="0"/>
        <v>20.75</v>
      </c>
      <c r="F9" s="136"/>
      <c r="G9" s="135">
        <v>8</v>
      </c>
      <c r="H9" s="135"/>
      <c r="I9" s="135"/>
      <c r="J9" s="135"/>
      <c r="K9" s="135"/>
      <c r="L9" s="135"/>
      <c r="M9" s="135">
        <v>9</v>
      </c>
      <c r="N9" s="135">
        <v>2</v>
      </c>
      <c r="O9" s="135"/>
      <c r="P9" s="135">
        <v>21</v>
      </c>
      <c r="Q9" s="135"/>
      <c r="R9" s="138" t="s">
        <v>521</v>
      </c>
      <c r="S9" s="138" t="s">
        <v>522</v>
      </c>
      <c r="T9" s="137"/>
      <c r="U9" s="140"/>
      <c r="V9" s="140"/>
      <c r="W9" s="140"/>
      <c r="X9" s="140"/>
      <c r="Y9" s="140"/>
      <c r="Z9" s="140"/>
    </row>
    <row r="10" spans="1:26" ht="18" customHeight="1">
      <c r="A10" s="135">
        <v>3</v>
      </c>
      <c r="B10" s="251" t="s">
        <v>523</v>
      </c>
      <c r="C10" s="135" t="s">
        <v>11</v>
      </c>
      <c r="D10" s="135">
        <v>21</v>
      </c>
      <c r="E10" s="136">
        <f>D10-(J10+L10+N10+O10)/8</f>
        <v>21</v>
      </c>
      <c r="F10" s="136"/>
      <c r="G10" s="135"/>
      <c r="H10" s="135"/>
      <c r="I10" s="135"/>
      <c r="J10" s="135"/>
      <c r="K10" s="135"/>
      <c r="L10" s="135"/>
      <c r="M10" s="135">
        <v>16</v>
      </c>
      <c r="N10" s="135"/>
      <c r="O10" s="135"/>
      <c r="P10" s="135">
        <v>0</v>
      </c>
      <c r="Q10" s="135">
        <v>0</v>
      </c>
      <c r="R10" s="138"/>
      <c r="S10" s="138"/>
      <c r="T10" s="137"/>
      <c r="U10" s="140"/>
      <c r="V10" s="140"/>
      <c r="W10" s="140"/>
      <c r="X10" s="140"/>
      <c r="Y10" s="140"/>
      <c r="Z10" s="140"/>
    </row>
    <row r="11" spans="1:26" ht="18" customHeight="1">
      <c r="A11" s="135">
        <v>9</v>
      </c>
      <c r="B11" s="252"/>
      <c r="C11" s="143" t="s">
        <v>524</v>
      </c>
      <c r="D11" s="135">
        <v>21</v>
      </c>
      <c r="E11" s="136">
        <f t="shared" si="0"/>
        <v>21</v>
      </c>
      <c r="F11" s="136"/>
      <c r="G11" s="135"/>
      <c r="H11" s="135"/>
      <c r="I11" s="135"/>
      <c r="J11" s="135"/>
      <c r="K11" s="135"/>
      <c r="L11" s="135"/>
      <c r="M11" s="135">
        <v>9</v>
      </c>
      <c r="N11" s="135"/>
      <c r="O11" s="135"/>
      <c r="P11" s="135"/>
      <c r="Q11" s="135"/>
      <c r="R11" s="138"/>
      <c r="S11" s="138"/>
      <c r="T11" s="137"/>
    </row>
    <row r="12" spans="1:26" ht="12.75" customHeight="1">
      <c r="A12" s="135">
        <v>34</v>
      </c>
      <c r="B12" s="253"/>
      <c r="C12" s="144" t="s">
        <v>542</v>
      </c>
      <c r="D12" s="135">
        <v>21</v>
      </c>
      <c r="E12" s="136">
        <v>18</v>
      </c>
      <c r="F12" s="136"/>
      <c r="G12" s="135">
        <v>18</v>
      </c>
      <c r="H12" s="135"/>
      <c r="I12" s="135"/>
      <c r="J12" s="135">
        <v>8</v>
      </c>
      <c r="K12" s="135">
        <v>8</v>
      </c>
      <c r="L12" s="135">
        <v>0</v>
      </c>
      <c r="M12" s="135">
        <v>0</v>
      </c>
      <c r="N12" s="135"/>
      <c r="O12" s="135"/>
      <c r="P12" s="135"/>
      <c r="Q12" s="135"/>
      <c r="R12" s="138" t="s">
        <v>543</v>
      </c>
      <c r="S12" s="138" t="s">
        <v>544</v>
      </c>
      <c r="T12" s="137"/>
    </row>
    <row r="13" spans="1:26" ht="18" customHeight="1">
      <c r="A13" s="135">
        <v>10</v>
      </c>
      <c r="B13" s="242" t="s">
        <v>545</v>
      </c>
      <c r="C13" s="145" t="s">
        <v>546</v>
      </c>
      <c r="D13" s="135">
        <v>21</v>
      </c>
      <c r="E13" s="136">
        <f t="shared" si="0"/>
        <v>20</v>
      </c>
      <c r="F13" s="136"/>
      <c r="G13" s="135"/>
      <c r="H13" s="135"/>
      <c r="I13" s="135"/>
      <c r="J13" s="135"/>
      <c r="K13" s="135">
        <v>4</v>
      </c>
      <c r="L13" s="135"/>
      <c r="M13" s="135"/>
      <c r="N13" s="135">
        <v>8</v>
      </c>
      <c r="O13" s="135"/>
      <c r="P13" s="135">
        <v>5</v>
      </c>
      <c r="Q13" s="135"/>
      <c r="R13" s="138"/>
      <c r="S13" s="138" t="s">
        <v>547</v>
      </c>
      <c r="T13" s="137"/>
    </row>
    <row r="14" spans="1:26" ht="18" customHeight="1">
      <c r="A14" s="135">
        <v>11</v>
      </c>
      <c r="B14" s="243"/>
      <c r="C14" s="135" t="s">
        <v>14</v>
      </c>
      <c r="D14" s="135">
        <v>21</v>
      </c>
      <c r="E14" s="136">
        <f t="shared" si="0"/>
        <v>21</v>
      </c>
      <c r="F14" s="136"/>
      <c r="G14" s="135"/>
      <c r="H14" s="135"/>
      <c r="I14" s="135"/>
      <c r="J14" s="135"/>
      <c r="K14" s="135"/>
      <c r="L14" s="135"/>
      <c r="M14" s="135">
        <v>64</v>
      </c>
      <c r="N14" s="135"/>
      <c r="O14" s="135"/>
      <c r="P14" s="135">
        <v>0</v>
      </c>
      <c r="Q14" s="135"/>
      <c r="R14" s="138"/>
      <c r="S14" s="138"/>
      <c r="T14" s="137"/>
    </row>
    <row r="15" spans="1:26" ht="18" customHeight="1">
      <c r="A15" s="135">
        <v>12</v>
      </c>
      <c r="B15" s="243"/>
      <c r="C15" s="135" t="s">
        <v>525</v>
      </c>
      <c r="D15" s="135">
        <v>21</v>
      </c>
      <c r="E15" s="136">
        <f t="shared" si="0"/>
        <v>21</v>
      </c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>
        <v>0</v>
      </c>
      <c r="Q15" s="135"/>
      <c r="R15" s="138"/>
      <c r="S15" s="138"/>
      <c r="T15" s="137"/>
    </row>
    <row r="16" spans="1:26" ht="15" customHeight="1">
      <c r="A16" s="135">
        <v>7</v>
      </c>
      <c r="B16" s="248" t="s">
        <v>548</v>
      </c>
      <c r="C16" s="135" t="s">
        <v>13</v>
      </c>
      <c r="D16" s="135">
        <v>21</v>
      </c>
      <c r="E16" s="136">
        <f>D16-(J16+L16+N16+O16)/8</f>
        <v>20</v>
      </c>
      <c r="F16" s="136"/>
      <c r="G16" s="135">
        <v>2</v>
      </c>
      <c r="H16" s="135"/>
      <c r="I16" s="135"/>
      <c r="J16" s="135"/>
      <c r="K16" s="135"/>
      <c r="L16" s="136">
        <v>8</v>
      </c>
      <c r="M16" s="136">
        <v>54</v>
      </c>
      <c r="N16" s="135"/>
      <c r="O16" s="135"/>
      <c r="P16" s="135">
        <v>0</v>
      </c>
      <c r="Q16" s="135"/>
      <c r="R16" s="138" t="s">
        <v>526</v>
      </c>
      <c r="S16" s="138" t="s">
        <v>549</v>
      </c>
      <c r="T16" s="137"/>
    </row>
    <row r="17" spans="1:20" ht="13.5" customHeight="1">
      <c r="A17" s="135">
        <v>8</v>
      </c>
      <c r="B17" s="249"/>
      <c r="C17" s="143" t="s">
        <v>550</v>
      </c>
      <c r="D17" s="135">
        <v>21</v>
      </c>
      <c r="E17" s="136">
        <f>D17-(J17+L17+N17+O17)/8</f>
        <v>21</v>
      </c>
      <c r="F17" s="136"/>
      <c r="G17" s="135">
        <v>5</v>
      </c>
      <c r="H17" s="135"/>
      <c r="I17" s="135"/>
      <c r="J17" s="135"/>
      <c r="K17" s="135"/>
      <c r="L17" s="135"/>
      <c r="M17" s="135">
        <v>32</v>
      </c>
      <c r="N17" s="135"/>
      <c r="O17" s="135"/>
      <c r="P17" s="135"/>
      <c r="Q17" s="135"/>
      <c r="R17" s="138" t="s">
        <v>551</v>
      </c>
      <c r="S17" s="138"/>
      <c r="T17" s="137"/>
    </row>
    <row r="18" spans="1:20">
      <c r="A18" s="135">
        <v>35</v>
      </c>
      <c r="B18" s="242" t="s">
        <v>552</v>
      </c>
      <c r="C18" s="144" t="s">
        <v>553</v>
      </c>
      <c r="D18" s="135">
        <v>21</v>
      </c>
      <c r="E18" s="136">
        <v>10</v>
      </c>
      <c r="F18" s="136"/>
      <c r="G18" s="135"/>
      <c r="H18" s="135"/>
      <c r="I18" s="135"/>
      <c r="J18" s="135"/>
      <c r="K18" s="135"/>
      <c r="L18" s="135">
        <v>8</v>
      </c>
      <c r="M18" s="135">
        <v>8</v>
      </c>
      <c r="N18" s="135"/>
      <c r="O18" s="135"/>
      <c r="P18" s="135"/>
      <c r="Q18" s="135"/>
      <c r="R18" s="138"/>
      <c r="S18" s="138" t="s">
        <v>554</v>
      </c>
      <c r="T18" s="137"/>
    </row>
    <row r="19" spans="1:20">
      <c r="A19" s="135">
        <v>13</v>
      </c>
      <c r="B19" s="243"/>
      <c r="C19" s="143" t="s">
        <v>555</v>
      </c>
      <c r="D19" s="135">
        <v>21</v>
      </c>
      <c r="E19" s="136">
        <f t="shared" si="0"/>
        <v>21</v>
      </c>
      <c r="F19" s="146"/>
      <c r="G19" s="146"/>
      <c r="H19" s="146"/>
      <c r="I19" s="146"/>
      <c r="J19" s="146"/>
      <c r="K19" s="146"/>
      <c r="L19" s="146"/>
      <c r="M19" s="146">
        <v>11</v>
      </c>
      <c r="N19" s="146"/>
      <c r="O19" s="146"/>
      <c r="P19" s="146"/>
      <c r="Q19" s="146"/>
      <c r="R19" s="147"/>
      <c r="S19" s="147"/>
      <c r="T19" s="148"/>
    </row>
    <row r="20" spans="1:20">
      <c r="A20" s="135">
        <v>14</v>
      </c>
      <c r="B20" s="243"/>
      <c r="C20" s="135" t="s">
        <v>556</v>
      </c>
      <c r="D20" s="135">
        <v>21</v>
      </c>
      <c r="E20" s="136">
        <f t="shared" si="0"/>
        <v>21</v>
      </c>
      <c r="F20" s="136"/>
      <c r="G20" s="135">
        <v>22</v>
      </c>
      <c r="H20" s="135"/>
      <c r="I20" s="135"/>
      <c r="J20" s="135"/>
      <c r="K20" s="135">
        <v>27</v>
      </c>
      <c r="L20" s="135"/>
      <c r="M20" s="135">
        <v>151</v>
      </c>
      <c r="N20" s="135"/>
      <c r="O20" s="135"/>
      <c r="P20" s="135">
        <v>0</v>
      </c>
      <c r="Q20" s="135"/>
      <c r="R20" s="138" t="s">
        <v>557</v>
      </c>
      <c r="S20" s="138"/>
      <c r="T20" s="137"/>
    </row>
    <row r="21" spans="1:20">
      <c r="A21" s="135">
        <v>15</v>
      </c>
      <c r="B21" s="243"/>
      <c r="C21" s="143" t="s">
        <v>558</v>
      </c>
      <c r="D21" s="135">
        <v>21</v>
      </c>
      <c r="E21" s="136">
        <f t="shared" si="0"/>
        <v>21</v>
      </c>
      <c r="F21" s="136"/>
      <c r="G21" s="135"/>
      <c r="H21" s="135"/>
      <c r="I21" s="135"/>
      <c r="J21" s="135"/>
      <c r="K21" s="135">
        <f>8</f>
        <v>8</v>
      </c>
      <c r="L21" s="135"/>
      <c r="M21" s="135">
        <v>5</v>
      </c>
      <c r="N21" s="135"/>
      <c r="O21" s="135"/>
      <c r="P21" s="135">
        <v>0</v>
      </c>
      <c r="Q21" s="135">
        <v>6</v>
      </c>
      <c r="R21" s="138"/>
      <c r="S21" s="138"/>
      <c r="T21" s="137"/>
    </row>
    <row r="22" spans="1:20">
      <c r="A22" s="135">
        <v>16</v>
      </c>
      <c r="B22" s="243"/>
      <c r="C22" s="135" t="s">
        <v>17</v>
      </c>
      <c r="D22" s="135">
        <v>21</v>
      </c>
      <c r="E22" s="136">
        <f t="shared" si="0"/>
        <v>21</v>
      </c>
      <c r="F22" s="136"/>
      <c r="G22" s="135"/>
      <c r="H22" s="135"/>
      <c r="I22" s="135"/>
      <c r="J22" s="135"/>
      <c r="K22" s="135"/>
      <c r="L22" s="135"/>
      <c r="M22" s="135">
        <v>3</v>
      </c>
      <c r="N22" s="135"/>
      <c r="O22" s="135"/>
      <c r="P22" s="135">
        <v>0</v>
      </c>
      <c r="Q22" s="135">
        <v>0</v>
      </c>
      <c r="R22" s="138"/>
      <c r="S22" s="138"/>
      <c r="T22" s="149"/>
    </row>
    <row r="23" spans="1:20">
      <c r="A23" s="135">
        <v>17</v>
      </c>
      <c r="B23" s="243"/>
      <c r="C23" s="143" t="s">
        <v>527</v>
      </c>
      <c r="D23" s="135">
        <v>21</v>
      </c>
      <c r="E23" s="136">
        <f t="shared" si="0"/>
        <v>21</v>
      </c>
      <c r="F23" s="136"/>
      <c r="G23" s="135"/>
      <c r="H23" s="135"/>
      <c r="I23" s="135"/>
      <c r="J23" s="135"/>
      <c r="K23" s="135"/>
      <c r="L23" s="135"/>
      <c r="M23" s="135">
        <f>4+13+15</f>
        <v>32</v>
      </c>
      <c r="N23" s="135"/>
      <c r="O23" s="135"/>
      <c r="P23" s="135"/>
      <c r="Q23" s="135"/>
      <c r="R23" s="138"/>
      <c r="S23" s="147"/>
      <c r="T23" s="137"/>
    </row>
    <row r="24" spans="1:20" ht="12">
      <c r="A24" s="135">
        <v>18</v>
      </c>
      <c r="B24" s="244"/>
      <c r="C24" s="150" t="s">
        <v>452</v>
      </c>
      <c r="D24" s="135">
        <v>21</v>
      </c>
      <c r="E24" s="136">
        <f t="shared" si="0"/>
        <v>21</v>
      </c>
      <c r="F24" s="136"/>
      <c r="G24" s="135"/>
      <c r="H24" s="135"/>
      <c r="I24" s="135"/>
      <c r="J24" s="135"/>
      <c r="K24" s="135"/>
      <c r="L24" s="135"/>
      <c r="M24" s="135">
        <v>8</v>
      </c>
      <c r="N24" s="135"/>
      <c r="O24" s="135"/>
      <c r="P24" s="135"/>
      <c r="Q24" s="135"/>
      <c r="R24" s="138"/>
      <c r="S24" s="138"/>
      <c r="T24" s="137"/>
    </row>
    <row r="25" spans="1:20">
      <c r="A25" s="135">
        <v>19</v>
      </c>
      <c r="B25" s="242" t="s">
        <v>20</v>
      </c>
      <c r="C25" s="135" t="s">
        <v>21</v>
      </c>
      <c r="D25" s="135">
        <v>21</v>
      </c>
      <c r="E25" s="136">
        <f t="shared" si="0"/>
        <v>21</v>
      </c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8"/>
      <c r="S25" s="138"/>
      <c r="T25" s="137"/>
    </row>
    <row r="26" spans="1:20">
      <c r="A26" s="135">
        <v>20</v>
      </c>
      <c r="B26" s="243"/>
      <c r="C26" s="135" t="s">
        <v>22</v>
      </c>
      <c r="D26" s="135">
        <v>21</v>
      </c>
      <c r="E26" s="136">
        <f t="shared" si="0"/>
        <v>21</v>
      </c>
      <c r="F26" s="136"/>
      <c r="G26" s="135"/>
      <c r="H26" s="135"/>
      <c r="I26" s="135">
        <v>8</v>
      </c>
      <c r="J26" s="135"/>
      <c r="K26" s="135">
        <v>92</v>
      </c>
      <c r="L26" s="135"/>
      <c r="M26" s="135">
        <v>135</v>
      </c>
      <c r="N26" s="135"/>
      <c r="O26" s="135"/>
      <c r="P26" s="135">
        <v>8</v>
      </c>
      <c r="Q26" s="135">
        <v>8</v>
      </c>
      <c r="R26" s="138"/>
      <c r="S26" s="138"/>
      <c r="T26" s="137"/>
    </row>
    <row r="27" spans="1:20">
      <c r="A27" s="135">
        <v>21</v>
      </c>
      <c r="B27" s="244"/>
      <c r="C27" s="135" t="s">
        <v>528</v>
      </c>
      <c r="D27" s="135">
        <v>21</v>
      </c>
      <c r="E27" s="136">
        <f t="shared" si="0"/>
        <v>21</v>
      </c>
      <c r="F27" s="136"/>
      <c r="G27" s="135">
        <v>6</v>
      </c>
      <c r="H27" s="135"/>
      <c r="I27" s="135">
        <v>8</v>
      </c>
      <c r="J27" s="135"/>
      <c r="K27" s="135"/>
      <c r="L27" s="135"/>
      <c r="M27" s="135"/>
      <c r="N27" s="135"/>
      <c r="O27" s="135"/>
      <c r="P27" s="135"/>
      <c r="Q27" s="135">
        <v>10</v>
      </c>
      <c r="R27" s="138" t="s">
        <v>559</v>
      </c>
      <c r="S27" s="138"/>
      <c r="T27" s="137"/>
    </row>
    <row r="28" spans="1:20" ht="13.5" customHeight="1">
      <c r="A28" s="135">
        <v>22</v>
      </c>
      <c r="B28" s="242" t="s">
        <v>560</v>
      </c>
      <c r="C28" s="135" t="s">
        <v>23</v>
      </c>
      <c r="D28" s="135">
        <v>21</v>
      </c>
      <c r="E28" s="136">
        <f t="shared" si="0"/>
        <v>21</v>
      </c>
      <c r="F28" s="136"/>
      <c r="G28" s="135">
        <v>5</v>
      </c>
      <c r="H28" s="135"/>
      <c r="I28" s="135"/>
      <c r="J28" s="135"/>
      <c r="K28" s="135">
        <v>5</v>
      </c>
      <c r="L28" s="135"/>
      <c r="M28" s="135"/>
      <c r="N28" s="135"/>
      <c r="O28" s="135"/>
      <c r="P28" s="135">
        <v>0</v>
      </c>
      <c r="Q28" s="135">
        <v>28</v>
      </c>
      <c r="R28" s="150" t="s">
        <v>575</v>
      </c>
      <c r="S28" s="138" t="s">
        <v>529</v>
      </c>
      <c r="T28" s="148"/>
    </row>
    <row r="29" spans="1:20">
      <c r="A29" s="135">
        <v>24</v>
      </c>
      <c r="B29" s="243"/>
      <c r="C29" s="135" t="s">
        <v>530</v>
      </c>
      <c r="D29" s="135">
        <v>21</v>
      </c>
      <c r="E29" s="136">
        <f t="shared" si="0"/>
        <v>21</v>
      </c>
      <c r="F29" s="136"/>
      <c r="G29" s="135"/>
      <c r="H29" s="135"/>
      <c r="I29" s="135"/>
      <c r="J29" s="135"/>
      <c r="K29" s="135"/>
      <c r="L29" s="135"/>
      <c r="M29" s="135">
        <v>11</v>
      </c>
      <c r="N29" s="135"/>
      <c r="O29" s="135"/>
      <c r="P29" s="135"/>
      <c r="Q29" s="135">
        <v>2</v>
      </c>
      <c r="R29" s="147"/>
      <c r="S29" s="138"/>
      <c r="T29" s="137"/>
    </row>
    <row r="30" spans="1:20">
      <c r="A30" s="135">
        <v>25</v>
      </c>
      <c r="B30" s="244"/>
      <c r="C30" s="135" t="s">
        <v>561</v>
      </c>
      <c r="D30" s="135">
        <v>21</v>
      </c>
      <c r="E30" s="136">
        <f t="shared" si="0"/>
        <v>21</v>
      </c>
      <c r="F30" s="136">
        <v>100</v>
      </c>
      <c r="G30" s="135"/>
      <c r="H30" s="135"/>
      <c r="I30" s="135"/>
      <c r="J30" s="135"/>
      <c r="K30" s="135"/>
      <c r="L30" s="135"/>
      <c r="M30" s="135">
        <v>2</v>
      </c>
      <c r="N30" s="135"/>
      <c r="O30" s="135"/>
      <c r="P30" s="135"/>
      <c r="Q30" s="135">
        <v>0</v>
      </c>
      <c r="R30" s="147"/>
      <c r="S30" s="138"/>
      <c r="T30" s="134"/>
    </row>
    <row r="31" spans="1:20">
      <c r="A31" s="135">
        <v>26</v>
      </c>
      <c r="B31" s="245" t="s">
        <v>562</v>
      </c>
      <c r="C31" s="145" t="s">
        <v>10</v>
      </c>
      <c r="D31" s="135">
        <v>21</v>
      </c>
      <c r="E31" s="136">
        <f t="shared" si="0"/>
        <v>21</v>
      </c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>
        <v>8</v>
      </c>
      <c r="Q31" s="135"/>
      <c r="R31" s="138"/>
      <c r="S31" s="138"/>
      <c r="T31" s="137"/>
    </row>
    <row r="32" spans="1:20">
      <c r="A32" s="135">
        <v>27</v>
      </c>
      <c r="B32" s="246"/>
      <c r="C32" s="143" t="s">
        <v>563</v>
      </c>
      <c r="D32" s="135">
        <v>21</v>
      </c>
      <c r="E32" s="136">
        <f t="shared" si="0"/>
        <v>21</v>
      </c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8"/>
      <c r="S32" s="138"/>
      <c r="T32" s="137"/>
    </row>
    <row r="33" spans="1:20">
      <c r="A33" s="135">
        <v>28</v>
      </c>
      <c r="B33" s="246"/>
      <c r="C33" s="143" t="s">
        <v>564</v>
      </c>
      <c r="D33" s="135">
        <v>21</v>
      </c>
      <c r="E33" s="136">
        <f t="shared" si="0"/>
        <v>21</v>
      </c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8"/>
      <c r="S33" s="138"/>
      <c r="T33" s="137"/>
    </row>
    <row r="34" spans="1:20">
      <c r="A34" s="135">
        <v>29</v>
      </c>
      <c r="B34" s="247"/>
      <c r="C34" s="151" t="s">
        <v>565</v>
      </c>
      <c r="D34" s="135">
        <v>21</v>
      </c>
      <c r="E34" s="136">
        <f t="shared" si="0"/>
        <v>21</v>
      </c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8"/>
      <c r="S34" s="138"/>
      <c r="T34" s="137"/>
    </row>
    <row r="35" spans="1:20">
      <c r="A35" s="135">
        <v>30</v>
      </c>
      <c r="B35" s="242" t="s">
        <v>566</v>
      </c>
      <c r="C35" s="143" t="s">
        <v>567</v>
      </c>
      <c r="D35" s="135">
        <v>21</v>
      </c>
      <c r="E35" s="136">
        <f t="shared" si="0"/>
        <v>21</v>
      </c>
      <c r="F35" s="136"/>
      <c r="G35" s="135"/>
      <c r="H35" s="135"/>
      <c r="I35" s="135"/>
      <c r="J35" s="135"/>
      <c r="K35" s="135"/>
      <c r="L35" s="135"/>
      <c r="M35" s="135">
        <v>8</v>
      </c>
      <c r="N35" s="135"/>
      <c r="O35" s="135"/>
      <c r="P35" s="135"/>
      <c r="Q35" s="135"/>
      <c r="R35" s="138"/>
      <c r="S35" s="138"/>
      <c r="T35" s="137"/>
    </row>
    <row r="36" spans="1:20">
      <c r="A36" s="135">
        <v>31</v>
      </c>
      <c r="B36" s="243"/>
      <c r="C36" s="143" t="s">
        <v>568</v>
      </c>
      <c r="D36" s="135">
        <v>21</v>
      </c>
      <c r="E36" s="136">
        <f t="shared" si="0"/>
        <v>21</v>
      </c>
      <c r="F36" s="136"/>
      <c r="G36" s="135">
        <v>1</v>
      </c>
      <c r="H36" s="135"/>
      <c r="I36" s="135"/>
      <c r="J36" s="135"/>
      <c r="K36" s="135"/>
      <c r="L36" s="135"/>
      <c r="M36" s="135">
        <v>25</v>
      </c>
      <c r="N36" s="135"/>
      <c r="O36" s="135"/>
      <c r="P36" s="135"/>
      <c r="Q36" s="135"/>
      <c r="R36" s="138" t="s">
        <v>569</v>
      </c>
      <c r="S36" s="138"/>
      <c r="T36" s="137"/>
    </row>
    <row r="37" spans="1:20" ht="12">
      <c r="A37" s="135">
        <v>32</v>
      </c>
      <c r="B37" s="243"/>
      <c r="C37" s="152" t="s">
        <v>466</v>
      </c>
      <c r="D37" s="135">
        <v>21</v>
      </c>
      <c r="E37" s="136">
        <f t="shared" si="0"/>
        <v>21</v>
      </c>
      <c r="F37" s="136"/>
      <c r="G37" s="135">
        <v>2</v>
      </c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8" t="s">
        <v>513</v>
      </c>
      <c r="S37" s="138"/>
      <c r="T37" s="137"/>
    </row>
    <row r="38" spans="1:20">
      <c r="A38" s="135">
        <v>33</v>
      </c>
      <c r="B38" s="244"/>
      <c r="C38" s="144" t="s">
        <v>531</v>
      </c>
      <c r="D38" s="135">
        <v>21</v>
      </c>
      <c r="E38" s="136">
        <f t="shared" si="0"/>
        <v>20</v>
      </c>
      <c r="F38" s="136"/>
      <c r="G38" s="135"/>
      <c r="H38" s="135"/>
      <c r="I38" s="135"/>
      <c r="J38" s="135"/>
      <c r="K38" s="135"/>
      <c r="L38" s="135">
        <v>8</v>
      </c>
      <c r="M38" s="135">
        <v>8</v>
      </c>
      <c r="N38" s="135"/>
      <c r="O38" s="135"/>
      <c r="P38" s="135"/>
      <c r="Q38" s="135"/>
      <c r="R38" s="138"/>
      <c r="S38" s="138" t="s">
        <v>532</v>
      </c>
      <c r="T38" s="137"/>
    </row>
    <row r="39" spans="1:20" ht="16.5" customHeight="1">
      <c r="A39" s="135"/>
      <c r="B39" s="153" t="s">
        <v>533</v>
      </c>
      <c r="C39" s="144" t="s">
        <v>534</v>
      </c>
      <c r="D39" s="135">
        <v>21</v>
      </c>
      <c r="E39" s="136">
        <f t="shared" si="0"/>
        <v>21</v>
      </c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8"/>
      <c r="S39" s="138"/>
      <c r="T39" s="137" t="s">
        <v>577</v>
      </c>
    </row>
    <row r="40" spans="1:20" s="158" customFormat="1">
      <c r="A40" s="154">
        <v>36</v>
      </c>
      <c r="B40" s="154" t="s">
        <v>535</v>
      </c>
      <c r="C40" s="144" t="s">
        <v>536</v>
      </c>
      <c r="D40" s="154">
        <v>21</v>
      </c>
      <c r="E40" s="155">
        <f>D40-(J40+L40+N40+O40)/8-4</f>
        <v>17</v>
      </c>
      <c r="F40" s="155"/>
      <c r="G40" s="154">
        <v>39</v>
      </c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6" t="s">
        <v>537</v>
      </c>
      <c r="S40" s="156"/>
      <c r="T40" s="157" t="s">
        <v>538</v>
      </c>
    </row>
    <row r="41" spans="1:20" s="158" customFormat="1">
      <c r="A41" s="154"/>
      <c r="B41" s="159" t="s">
        <v>533</v>
      </c>
      <c r="C41" s="144" t="s">
        <v>539</v>
      </c>
      <c r="D41" s="154">
        <v>21</v>
      </c>
      <c r="E41" s="155">
        <v>1</v>
      </c>
      <c r="F41" s="155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6"/>
      <c r="S41" s="156"/>
      <c r="T41" s="157" t="s">
        <v>540</v>
      </c>
    </row>
    <row r="42" spans="1:20" ht="21.75" customHeight="1">
      <c r="A42" s="135">
        <v>23</v>
      </c>
      <c r="B42" s="160" t="s">
        <v>541</v>
      </c>
      <c r="C42" s="135" t="s">
        <v>24</v>
      </c>
      <c r="D42" s="135">
        <v>21</v>
      </c>
      <c r="E42" s="136">
        <f>D42-(J42+L42+N42+O42)/8+1</f>
        <v>21</v>
      </c>
      <c r="F42" s="136"/>
      <c r="G42" s="135"/>
      <c r="H42" s="135"/>
      <c r="I42" s="135"/>
      <c r="J42" s="135"/>
      <c r="K42" s="135"/>
      <c r="L42" s="135"/>
      <c r="M42" s="135"/>
      <c r="N42" s="135"/>
      <c r="O42" s="135">
        <v>8</v>
      </c>
      <c r="P42" s="135">
        <v>0</v>
      </c>
      <c r="Q42" s="135">
        <v>6</v>
      </c>
      <c r="R42" s="147"/>
      <c r="S42" s="138" t="s">
        <v>576</v>
      </c>
      <c r="T42" s="144" t="s">
        <v>570</v>
      </c>
    </row>
    <row r="43" spans="1:20">
      <c r="A43" s="250" t="s">
        <v>25</v>
      </c>
      <c r="B43" s="237" t="s">
        <v>571</v>
      </c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</row>
    <row r="44" spans="1:20">
      <c r="A44" s="250"/>
      <c r="B44" s="237" t="s">
        <v>572</v>
      </c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</row>
    <row r="45" spans="1:20">
      <c r="A45" s="241" t="s">
        <v>573</v>
      </c>
      <c r="B45" s="241"/>
      <c r="C45" s="241"/>
      <c r="D45" s="161"/>
      <c r="E45" s="162"/>
      <c r="F45" s="162"/>
      <c r="G45" s="163"/>
      <c r="H45" s="241" t="s">
        <v>574</v>
      </c>
      <c r="I45" s="241"/>
      <c r="J45" s="241"/>
      <c r="K45" s="241"/>
      <c r="L45" s="163"/>
      <c r="M45" s="163"/>
      <c r="N45" s="163"/>
      <c r="O45" s="163"/>
      <c r="P45" s="163"/>
      <c r="Q45" s="163"/>
      <c r="R45" s="241"/>
      <c r="S45" s="241"/>
      <c r="T45" s="161"/>
    </row>
    <row r="47" spans="1:20">
      <c r="F47" s="164"/>
    </row>
  </sheetData>
  <mergeCells count="30">
    <mergeCell ref="B5:B9"/>
    <mergeCell ref="B16:B17"/>
    <mergeCell ref="B18:B24"/>
    <mergeCell ref="B35:B38"/>
    <mergeCell ref="A43:A44"/>
    <mergeCell ref="B43:T43"/>
    <mergeCell ref="B44:T44"/>
    <mergeCell ref="B10:B12"/>
    <mergeCell ref="B28:B30"/>
    <mergeCell ref="A45:C45"/>
    <mergeCell ref="H45:K45"/>
    <mergeCell ref="R45:S45"/>
    <mergeCell ref="B13:B15"/>
    <mergeCell ref="B25:B27"/>
    <mergeCell ref="B31:B34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</mergeCells>
  <phoneticPr fontId="61" type="noConversion"/>
  <conditionalFormatting sqref="M16:M18 M5:M13 M20:M45">
    <cfRule type="cellIs" dxfId="2" priority="1" stopIfTrue="1" operator="greaterThan">
      <formula>120</formula>
    </cfRule>
  </conditionalFormatting>
  <pageMargins left="0.70866141732283472" right="0.70866141732283472" top="0.74803149606299213" bottom="0.74803149606299213" header="0.31496062992125984" footer="0.31496062992125984"/>
  <pageSetup paperSize="9" scale="61" orientation="landscape" r:id="rId1"/>
  <colBreaks count="1" manualBreakCount="1">
    <brk id="24" max="1048575" man="1"/>
  </col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6"/>
  <sheetViews>
    <sheetView tabSelected="1" topLeftCell="F1" zoomScaleNormal="100" workbookViewId="0">
      <selection activeCell="T12" sqref="T12"/>
    </sheetView>
  </sheetViews>
  <sheetFormatPr defaultRowHeight="12"/>
  <cols>
    <col min="1" max="1" width="5" style="174" customWidth="1"/>
    <col min="2" max="3" width="8.625" style="174" customWidth="1"/>
    <col min="4" max="4" width="6" style="174" customWidth="1"/>
    <col min="5" max="5" width="7.625" style="174" customWidth="1"/>
    <col min="6" max="6" width="7.125" style="174" customWidth="1"/>
    <col min="7" max="7" width="5.25" style="174" customWidth="1"/>
    <col min="8" max="9" width="5" style="174" customWidth="1"/>
    <col min="10" max="11" width="5.25" style="174" customWidth="1"/>
    <col min="12" max="12" width="5.125" style="174" customWidth="1"/>
    <col min="13" max="13" width="5.75" style="174" customWidth="1"/>
    <col min="14" max="14" width="5.375" style="174" customWidth="1"/>
    <col min="15" max="15" width="4.625" style="174" customWidth="1"/>
    <col min="16" max="16" width="7.875" style="174" customWidth="1"/>
    <col min="17" max="17" width="7.5" style="174" bestFit="1" customWidth="1"/>
    <col min="18" max="19" width="25.875" style="174" customWidth="1"/>
    <col min="20" max="20" width="27.875" style="185" customWidth="1"/>
    <col min="21" max="16384" width="9" style="174"/>
  </cols>
  <sheetData>
    <row r="1" spans="1:26" ht="21" customHeight="1">
      <c r="A1" s="222" t="s">
        <v>579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578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166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166" t="s">
        <v>47</v>
      </c>
      <c r="J4" s="166" t="s">
        <v>49</v>
      </c>
      <c r="K4" s="166" t="s">
        <v>50</v>
      </c>
      <c r="L4" s="166" t="s">
        <v>371</v>
      </c>
      <c r="M4" s="166" t="s">
        <v>52</v>
      </c>
      <c r="N4" s="166" t="s">
        <v>46</v>
      </c>
      <c r="O4" s="166" t="s">
        <v>53</v>
      </c>
      <c r="P4" s="166" t="s">
        <v>54</v>
      </c>
      <c r="Q4" s="166" t="s">
        <v>56</v>
      </c>
      <c r="R4" s="231"/>
      <c r="S4" s="230"/>
      <c r="T4" s="230"/>
    </row>
    <row r="5" spans="1:26" ht="18" customHeight="1">
      <c r="A5" s="166">
        <v>1</v>
      </c>
      <c r="B5" s="232" t="s">
        <v>237</v>
      </c>
      <c r="C5" s="166" t="s">
        <v>9</v>
      </c>
      <c r="D5" s="166">
        <v>23</v>
      </c>
      <c r="E5" s="167">
        <f>D5-(J5+L5+N5+O5)/8</f>
        <v>23</v>
      </c>
      <c r="F5" s="167"/>
      <c r="G5" s="166"/>
      <c r="H5" s="166"/>
      <c r="I5" s="166"/>
      <c r="J5" s="166"/>
      <c r="K5" s="166"/>
      <c r="L5" s="166"/>
      <c r="M5" s="166">
        <v>11</v>
      </c>
      <c r="N5" s="166"/>
      <c r="O5" s="166"/>
      <c r="P5" s="166">
        <v>20</v>
      </c>
      <c r="Q5" s="166"/>
      <c r="R5" s="39"/>
      <c r="T5" s="175" t="s">
        <v>580</v>
      </c>
    </row>
    <row r="6" spans="1:26" ht="18" customHeight="1">
      <c r="A6" s="166">
        <v>2</v>
      </c>
      <c r="B6" s="233"/>
      <c r="C6" s="166" t="s">
        <v>581</v>
      </c>
      <c r="D6" s="166">
        <v>23</v>
      </c>
      <c r="E6" s="167">
        <f t="shared" ref="E6:E39" si="0">D6-(J6+L6+N6+O6)/8</f>
        <v>23</v>
      </c>
      <c r="F6" s="167"/>
      <c r="G6" s="166"/>
      <c r="H6" s="166"/>
      <c r="I6" s="166"/>
      <c r="J6" s="166"/>
      <c r="K6" s="166"/>
      <c r="L6" s="166"/>
      <c r="M6" s="166">
        <v>32</v>
      </c>
      <c r="N6" s="166"/>
      <c r="O6" s="166"/>
      <c r="P6" s="166">
        <v>0</v>
      </c>
      <c r="Q6" s="166"/>
      <c r="R6" s="102"/>
      <c r="S6" s="102"/>
      <c r="T6" s="39" t="s">
        <v>582</v>
      </c>
    </row>
    <row r="7" spans="1:26" ht="18" customHeight="1">
      <c r="A7" s="166">
        <v>3</v>
      </c>
      <c r="B7" s="233"/>
      <c r="C7" s="166" t="s">
        <v>12</v>
      </c>
      <c r="D7" s="166">
        <v>23</v>
      </c>
      <c r="E7" s="167">
        <f t="shared" si="0"/>
        <v>22.5</v>
      </c>
      <c r="F7" s="167"/>
      <c r="G7" s="166">
        <v>21</v>
      </c>
      <c r="H7" s="166"/>
      <c r="I7" s="166"/>
      <c r="J7" s="166"/>
      <c r="K7" s="166"/>
      <c r="L7" s="166">
        <v>4</v>
      </c>
      <c r="M7" s="166">
        <v>112</v>
      </c>
      <c r="N7" s="166"/>
      <c r="O7" s="166"/>
      <c r="P7" s="166">
        <v>0</v>
      </c>
      <c r="Q7" s="166"/>
      <c r="R7" s="102" t="s">
        <v>583</v>
      </c>
      <c r="S7" s="102" t="s">
        <v>584</v>
      </c>
      <c r="T7" s="39" t="s">
        <v>585</v>
      </c>
      <c r="U7" s="176"/>
      <c r="V7" s="176"/>
      <c r="W7" s="176"/>
      <c r="X7" s="176"/>
      <c r="Y7" s="176"/>
      <c r="Z7" s="176"/>
    </row>
    <row r="8" spans="1:26" ht="18" customHeight="1">
      <c r="A8" s="166">
        <v>4</v>
      </c>
      <c r="B8" s="233"/>
      <c r="C8" s="166" t="s">
        <v>586</v>
      </c>
      <c r="D8" s="166">
        <v>23</v>
      </c>
      <c r="E8" s="167">
        <f t="shared" si="0"/>
        <v>23</v>
      </c>
      <c r="F8" s="167"/>
      <c r="G8" s="166"/>
      <c r="H8" s="166"/>
      <c r="I8" s="166"/>
      <c r="J8" s="166"/>
      <c r="K8" s="166"/>
      <c r="L8" s="166"/>
      <c r="M8" s="166">
        <v>58</v>
      </c>
      <c r="N8" s="166"/>
      <c r="O8" s="166"/>
      <c r="P8" s="166">
        <v>0</v>
      </c>
      <c r="Q8" s="166"/>
      <c r="R8" s="102"/>
      <c r="S8" s="102"/>
      <c r="T8" s="102"/>
      <c r="U8" s="176"/>
      <c r="V8" s="176"/>
      <c r="W8" s="176"/>
      <c r="X8" s="176"/>
      <c r="Y8" s="176"/>
      <c r="Z8" s="176"/>
    </row>
    <row r="9" spans="1:26" ht="18" customHeight="1">
      <c r="A9" s="166">
        <v>5</v>
      </c>
      <c r="B9" s="234"/>
      <c r="C9" s="166" t="s">
        <v>587</v>
      </c>
      <c r="D9" s="166">
        <v>23</v>
      </c>
      <c r="E9" s="167">
        <f t="shared" si="0"/>
        <v>22.25</v>
      </c>
      <c r="F9" s="167"/>
      <c r="G9" s="166">
        <v>20</v>
      </c>
      <c r="H9" s="166"/>
      <c r="I9" s="166"/>
      <c r="J9" s="166"/>
      <c r="K9" s="166"/>
      <c r="L9" s="166">
        <v>6</v>
      </c>
      <c r="M9" s="166">
        <v>15</v>
      </c>
      <c r="N9" s="166"/>
      <c r="O9" s="166"/>
      <c r="P9" s="166">
        <v>21</v>
      </c>
      <c r="Q9" s="166"/>
      <c r="R9" s="102" t="s">
        <v>588</v>
      </c>
      <c r="S9" s="102" t="s">
        <v>589</v>
      </c>
      <c r="T9" s="39"/>
      <c r="U9" s="176"/>
      <c r="V9" s="176"/>
      <c r="W9" s="176"/>
      <c r="X9" s="176"/>
      <c r="Y9" s="176"/>
      <c r="Z9" s="176"/>
    </row>
    <row r="10" spans="1:26" ht="18" customHeight="1">
      <c r="A10" s="166">
        <v>6</v>
      </c>
      <c r="B10" s="254" t="s">
        <v>591</v>
      </c>
      <c r="C10" s="166" t="s">
        <v>11</v>
      </c>
      <c r="D10" s="166">
        <v>23</v>
      </c>
      <c r="E10" s="167">
        <f>D10-(J10+L10+N10+O10)/8</f>
        <v>23</v>
      </c>
      <c r="F10" s="167"/>
      <c r="G10" s="166"/>
      <c r="H10" s="166"/>
      <c r="I10" s="166"/>
      <c r="J10" s="166"/>
      <c r="K10" s="166"/>
      <c r="L10" s="166"/>
      <c r="M10" s="166">
        <v>16</v>
      </c>
      <c r="N10" s="166"/>
      <c r="O10" s="166"/>
      <c r="P10" s="166">
        <v>0</v>
      </c>
      <c r="Q10" s="166">
        <v>0</v>
      </c>
      <c r="R10" s="102"/>
      <c r="S10" s="102"/>
      <c r="T10" s="39"/>
      <c r="U10" s="176"/>
      <c r="V10" s="176"/>
      <c r="W10" s="176"/>
      <c r="X10" s="176"/>
      <c r="Y10" s="176"/>
      <c r="Z10" s="176"/>
    </row>
    <row r="11" spans="1:26" ht="18" customHeight="1">
      <c r="A11" s="166">
        <v>7</v>
      </c>
      <c r="B11" s="255"/>
      <c r="C11" s="117" t="s">
        <v>592</v>
      </c>
      <c r="D11" s="166">
        <v>23</v>
      </c>
      <c r="E11" s="167">
        <v>23</v>
      </c>
      <c r="F11" s="167"/>
      <c r="G11" s="166"/>
      <c r="H11" s="166"/>
      <c r="I11" s="166"/>
      <c r="J11" s="166"/>
      <c r="K11" s="166">
        <v>8</v>
      </c>
      <c r="L11" s="166"/>
      <c r="M11" s="166">
        <v>0</v>
      </c>
      <c r="N11" s="166"/>
      <c r="O11" s="166"/>
      <c r="P11" s="166"/>
      <c r="Q11" s="166"/>
      <c r="R11" s="102"/>
      <c r="S11" s="102"/>
      <c r="T11" s="39"/>
    </row>
    <row r="12" spans="1:26" ht="18" customHeight="1">
      <c r="A12" s="166">
        <v>8</v>
      </c>
      <c r="B12" s="224" t="s">
        <v>593</v>
      </c>
      <c r="C12" s="43" t="s">
        <v>594</v>
      </c>
      <c r="D12" s="166">
        <v>23</v>
      </c>
      <c r="E12" s="167">
        <f t="shared" si="0"/>
        <v>23</v>
      </c>
      <c r="F12" s="167"/>
      <c r="G12" s="166"/>
      <c r="H12" s="166"/>
      <c r="I12" s="166"/>
      <c r="J12" s="166"/>
      <c r="K12" s="166">
        <v>4</v>
      </c>
      <c r="L12" s="166"/>
      <c r="M12" s="166"/>
      <c r="N12" s="166"/>
      <c r="O12" s="166"/>
      <c r="P12" s="166">
        <v>5</v>
      </c>
      <c r="Q12" s="166"/>
      <c r="R12" s="102"/>
      <c r="S12" s="102"/>
      <c r="T12" s="39"/>
    </row>
    <row r="13" spans="1:26" ht="18" customHeight="1">
      <c r="A13" s="166">
        <v>9</v>
      </c>
      <c r="B13" s="225"/>
      <c r="C13" s="166" t="s">
        <v>14</v>
      </c>
      <c r="D13" s="166">
        <v>23</v>
      </c>
      <c r="E13" s="167">
        <f t="shared" si="0"/>
        <v>23</v>
      </c>
      <c r="F13" s="167"/>
      <c r="G13" s="166"/>
      <c r="H13" s="166"/>
      <c r="I13" s="166"/>
      <c r="J13" s="166"/>
      <c r="K13" s="166"/>
      <c r="L13" s="166"/>
      <c r="M13" s="166">
        <v>64</v>
      </c>
      <c r="N13" s="166"/>
      <c r="O13" s="166"/>
      <c r="P13" s="166">
        <v>0</v>
      </c>
      <c r="Q13" s="166"/>
      <c r="R13" s="102"/>
      <c r="S13" s="102"/>
      <c r="T13" s="39"/>
    </row>
    <row r="14" spans="1:26" ht="18" customHeight="1">
      <c r="A14" s="166">
        <v>10</v>
      </c>
      <c r="B14" s="225"/>
      <c r="C14" s="166" t="s">
        <v>595</v>
      </c>
      <c r="D14" s="166">
        <v>23</v>
      </c>
      <c r="E14" s="167">
        <f t="shared" si="0"/>
        <v>23</v>
      </c>
      <c r="F14" s="167"/>
      <c r="G14" s="166">
        <v>1</v>
      </c>
      <c r="H14" s="166"/>
      <c r="I14" s="166"/>
      <c r="J14" s="166"/>
      <c r="K14" s="166"/>
      <c r="L14" s="166"/>
      <c r="M14" s="166"/>
      <c r="N14" s="166"/>
      <c r="O14" s="166"/>
      <c r="P14" s="166">
        <v>0</v>
      </c>
      <c r="Q14" s="166"/>
      <c r="R14" s="102" t="s">
        <v>652</v>
      </c>
      <c r="S14" s="102"/>
      <c r="T14" s="39"/>
    </row>
    <row r="15" spans="1:26" ht="18" customHeight="1">
      <c r="A15" s="166">
        <v>11</v>
      </c>
      <c r="B15" s="224" t="s">
        <v>597</v>
      </c>
      <c r="C15" s="166" t="s">
        <v>13</v>
      </c>
      <c r="D15" s="166">
        <v>23</v>
      </c>
      <c r="E15" s="167">
        <f>D15-(J15+L15+N15+O15)/8</f>
        <v>21.625</v>
      </c>
      <c r="F15" s="167"/>
      <c r="G15" s="166">
        <v>11</v>
      </c>
      <c r="H15" s="166"/>
      <c r="I15" s="166"/>
      <c r="J15" s="166"/>
      <c r="K15" s="166"/>
      <c r="L15" s="167">
        <v>11</v>
      </c>
      <c r="M15" s="167">
        <v>65</v>
      </c>
      <c r="N15" s="166"/>
      <c r="O15" s="166"/>
      <c r="P15" s="166">
        <v>0</v>
      </c>
      <c r="Q15" s="166"/>
      <c r="R15" s="102" t="s">
        <v>598</v>
      </c>
      <c r="S15" s="102" t="s">
        <v>599</v>
      </c>
      <c r="T15" s="39"/>
    </row>
    <row r="16" spans="1:26" ht="18" customHeight="1">
      <c r="A16" s="166">
        <v>12</v>
      </c>
      <c r="B16" s="225"/>
      <c r="C16" s="40" t="s">
        <v>600</v>
      </c>
      <c r="D16" s="166">
        <v>23</v>
      </c>
      <c r="E16" s="167">
        <f>D16-(J16+L16+N16+O16)/8</f>
        <v>23</v>
      </c>
      <c r="F16" s="167"/>
      <c r="G16" s="166"/>
      <c r="H16" s="166"/>
      <c r="I16" s="166"/>
      <c r="J16" s="166"/>
      <c r="K16" s="166"/>
      <c r="L16" s="166"/>
      <c r="M16" s="166">
        <v>32</v>
      </c>
      <c r="N16" s="166"/>
      <c r="O16" s="166"/>
      <c r="P16" s="166"/>
      <c r="Q16" s="166"/>
      <c r="R16" s="102"/>
      <c r="S16" s="102"/>
      <c r="T16" s="39" t="s">
        <v>601</v>
      </c>
    </row>
    <row r="17" spans="1:20" ht="17.25" customHeight="1">
      <c r="A17" s="166">
        <v>13</v>
      </c>
      <c r="B17" s="225"/>
      <c r="C17" s="117" t="s">
        <v>602</v>
      </c>
      <c r="D17" s="166">
        <v>23</v>
      </c>
      <c r="E17" s="167">
        <f>D17-(J17+L17+N17+O17)/8</f>
        <v>22</v>
      </c>
      <c r="F17" s="167"/>
      <c r="G17" s="166"/>
      <c r="H17" s="166"/>
      <c r="I17" s="166"/>
      <c r="J17" s="166"/>
      <c r="K17" s="166"/>
      <c r="L17" s="166">
        <v>8</v>
      </c>
      <c r="M17" s="166">
        <v>8</v>
      </c>
      <c r="N17" s="166"/>
      <c r="O17" s="166"/>
      <c r="P17" s="166"/>
      <c r="Q17" s="166"/>
      <c r="R17" s="102"/>
      <c r="S17" s="102" t="s">
        <v>603</v>
      </c>
      <c r="T17" s="39"/>
    </row>
    <row r="18" spans="1:20" s="181" customFormat="1" ht="18" customHeight="1">
      <c r="A18" s="166">
        <v>14</v>
      </c>
      <c r="B18" s="226"/>
      <c r="C18" s="117" t="s">
        <v>604</v>
      </c>
      <c r="D18" s="166">
        <v>23</v>
      </c>
      <c r="E18" s="177">
        <v>23</v>
      </c>
      <c r="F18" s="177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9"/>
      <c r="S18" s="179"/>
      <c r="T18" s="180" t="s">
        <v>605</v>
      </c>
    </row>
    <row r="19" spans="1:20" ht="18" customHeight="1">
      <c r="A19" s="166">
        <v>15</v>
      </c>
      <c r="B19" s="224" t="s">
        <v>606</v>
      </c>
      <c r="C19" s="117" t="s">
        <v>607</v>
      </c>
      <c r="D19" s="166">
        <v>23</v>
      </c>
      <c r="E19" s="167">
        <v>23</v>
      </c>
      <c r="F19" s="167"/>
      <c r="G19" s="166"/>
      <c r="H19" s="166"/>
      <c r="I19" s="166"/>
      <c r="J19" s="166"/>
      <c r="K19" s="166"/>
      <c r="L19" s="166"/>
      <c r="M19" s="166">
        <v>8</v>
      </c>
      <c r="N19" s="166"/>
      <c r="O19" s="166"/>
      <c r="P19" s="166"/>
      <c r="Q19" s="166"/>
      <c r="R19" s="102"/>
      <c r="S19" s="102"/>
      <c r="T19" s="39"/>
    </row>
    <row r="20" spans="1:20" ht="18" customHeight="1">
      <c r="A20" s="166">
        <v>16</v>
      </c>
      <c r="B20" s="225"/>
      <c r="C20" s="40" t="s">
        <v>608</v>
      </c>
      <c r="D20" s="166">
        <v>23</v>
      </c>
      <c r="E20" s="167">
        <f t="shared" si="0"/>
        <v>23</v>
      </c>
      <c r="F20" s="169"/>
      <c r="G20" s="169"/>
      <c r="H20" s="169"/>
      <c r="I20" s="169"/>
      <c r="J20" s="169"/>
      <c r="K20" s="169"/>
      <c r="L20" s="169"/>
      <c r="M20" s="169">
        <v>11</v>
      </c>
      <c r="N20" s="169"/>
      <c r="O20" s="169"/>
      <c r="P20" s="169"/>
      <c r="Q20" s="169"/>
      <c r="R20" s="104"/>
      <c r="S20" s="104"/>
      <c r="T20" s="105"/>
    </row>
    <row r="21" spans="1:20" ht="18" customHeight="1">
      <c r="A21" s="166">
        <v>17</v>
      </c>
      <c r="B21" s="225"/>
      <c r="C21" s="166" t="s">
        <v>609</v>
      </c>
      <c r="D21" s="166">
        <v>23</v>
      </c>
      <c r="E21" s="167">
        <f t="shared" si="0"/>
        <v>23</v>
      </c>
      <c r="F21" s="167"/>
      <c r="G21" s="166">
        <v>1</v>
      </c>
      <c r="H21" s="166"/>
      <c r="I21" s="166"/>
      <c r="J21" s="166"/>
      <c r="K21" s="166">
        <v>27</v>
      </c>
      <c r="L21" s="166"/>
      <c r="M21" s="166">
        <v>151</v>
      </c>
      <c r="N21" s="166"/>
      <c r="O21" s="166"/>
      <c r="P21" s="166">
        <v>0</v>
      </c>
      <c r="Q21" s="166"/>
      <c r="R21" s="102" t="s">
        <v>610</v>
      </c>
      <c r="S21" s="102"/>
      <c r="T21" s="39"/>
    </row>
    <row r="22" spans="1:20" ht="18" customHeight="1">
      <c r="A22" s="166">
        <v>18</v>
      </c>
      <c r="B22" s="225"/>
      <c r="C22" s="40" t="s">
        <v>611</v>
      </c>
      <c r="D22" s="166">
        <v>23</v>
      </c>
      <c r="E22" s="167">
        <f t="shared" si="0"/>
        <v>23</v>
      </c>
      <c r="F22" s="167"/>
      <c r="G22" s="166">
        <v>8</v>
      </c>
      <c r="H22" s="166"/>
      <c r="I22" s="166"/>
      <c r="J22" s="166"/>
      <c r="K22" s="166">
        <f>8</f>
        <v>8</v>
      </c>
      <c r="L22" s="166"/>
      <c r="M22" s="166">
        <v>5</v>
      </c>
      <c r="N22" s="166"/>
      <c r="O22" s="166"/>
      <c r="P22" s="166">
        <v>0</v>
      </c>
      <c r="Q22" s="166">
        <v>6</v>
      </c>
      <c r="R22" s="102" t="s">
        <v>612</v>
      </c>
      <c r="S22" s="102"/>
      <c r="T22" s="39" t="s">
        <v>613</v>
      </c>
    </row>
    <row r="23" spans="1:20" ht="18" customHeight="1">
      <c r="A23" s="166">
        <v>19</v>
      </c>
      <c r="B23" s="225"/>
      <c r="C23" s="166" t="s">
        <v>17</v>
      </c>
      <c r="D23" s="166">
        <v>23</v>
      </c>
      <c r="E23" s="167">
        <f t="shared" si="0"/>
        <v>23</v>
      </c>
      <c r="F23" s="167"/>
      <c r="G23" s="166">
        <v>1</v>
      </c>
      <c r="H23" s="166"/>
      <c r="I23" s="166"/>
      <c r="J23" s="166"/>
      <c r="K23" s="166"/>
      <c r="L23" s="166"/>
      <c r="M23" s="166">
        <v>3</v>
      </c>
      <c r="N23" s="166"/>
      <c r="O23" s="166"/>
      <c r="P23" s="166">
        <v>0</v>
      </c>
      <c r="Q23" s="166">
        <v>0</v>
      </c>
      <c r="R23" s="102" t="s">
        <v>614</v>
      </c>
      <c r="S23" s="102"/>
      <c r="T23" s="44"/>
    </row>
    <row r="24" spans="1:20" ht="18" customHeight="1">
      <c r="A24" s="166">
        <v>20</v>
      </c>
      <c r="B24" s="225"/>
      <c r="C24" s="40" t="s">
        <v>615</v>
      </c>
      <c r="D24" s="166">
        <v>23</v>
      </c>
      <c r="E24" s="167">
        <f t="shared" si="0"/>
        <v>23</v>
      </c>
      <c r="F24" s="167"/>
      <c r="G24" s="166">
        <v>6</v>
      </c>
      <c r="H24" s="166"/>
      <c r="I24" s="166"/>
      <c r="J24" s="166"/>
      <c r="K24" s="166"/>
      <c r="L24" s="166"/>
      <c r="M24" s="166">
        <f>4+13+15</f>
        <v>32</v>
      </c>
      <c r="N24" s="166"/>
      <c r="O24" s="166"/>
      <c r="P24" s="166"/>
      <c r="Q24" s="166"/>
      <c r="R24" s="102" t="s">
        <v>616</v>
      </c>
      <c r="S24" s="104"/>
      <c r="T24" s="39"/>
    </row>
    <row r="25" spans="1:20" ht="18" customHeight="1">
      <c r="A25" s="166">
        <v>21</v>
      </c>
      <c r="B25" s="226"/>
      <c r="C25" s="106" t="s">
        <v>452</v>
      </c>
      <c r="D25" s="166">
        <v>23</v>
      </c>
      <c r="E25" s="167">
        <f t="shared" si="0"/>
        <v>22</v>
      </c>
      <c r="F25" s="167"/>
      <c r="G25" s="166"/>
      <c r="H25" s="166"/>
      <c r="I25" s="166"/>
      <c r="J25" s="166"/>
      <c r="K25" s="166"/>
      <c r="L25" s="166">
        <v>8</v>
      </c>
      <c r="M25" s="166">
        <v>16</v>
      </c>
      <c r="N25" s="166"/>
      <c r="O25" s="166"/>
      <c r="P25" s="166"/>
      <c r="Q25" s="166"/>
      <c r="R25" s="102"/>
      <c r="S25" s="102" t="s">
        <v>617</v>
      </c>
      <c r="T25" s="39"/>
    </row>
    <row r="26" spans="1:20" ht="18" customHeight="1">
      <c r="A26" s="166">
        <v>22</v>
      </c>
      <c r="B26" s="224" t="s">
        <v>20</v>
      </c>
      <c r="C26" s="166" t="s">
        <v>21</v>
      </c>
      <c r="D26" s="166">
        <v>23</v>
      </c>
      <c r="E26" s="167">
        <f t="shared" si="0"/>
        <v>23</v>
      </c>
      <c r="F26" s="16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02"/>
      <c r="S26" s="102"/>
      <c r="T26" s="39"/>
    </row>
    <row r="27" spans="1:20" ht="18" customHeight="1">
      <c r="A27" s="166">
        <v>23</v>
      </c>
      <c r="B27" s="225"/>
      <c r="C27" s="166" t="s">
        <v>22</v>
      </c>
      <c r="D27" s="166">
        <v>23</v>
      </c>
      <c r="E27" s="167">
        <f t="shared" si="0"/>
        <v>23</v>
      </c>
      <c r="F27" s="167"/>
      <c r="G27" s="166">
        <v>2</v>
      </c>
      <c r="H27" s="166"/>
      <c r="I27" s="166"/>
      <c r="J27" s="166"/>
      <c r="K27" s="166">
        <v>92</v>
      </c>
      <c r="L27" s="166"/>
      <c r="M27" s="166">
        <v>135</v>
      </c>
      <c r="N27" s="166"/>
      <c r="O27" s="166"/>
      <c r="P27" s="166">
        <v>8</v>
      </c>
      <c r="Q27" s="166">
        <v>8</v>
      </c>
      <c r="R27" s="102" t="s">
        <v>618</v>
      </c>
      <c r="S27" s="102"/>
      <c r="T27" s="39"/>
    </row>
    <row r="28" spans="1:20" ht="18" customHeight="1">
      <c r="A28" s="166">
        <v>24</v>
      </c>
      <c r="B28" s="226"/>
      <c r="C28" s="166" t="s">
        <v>619</v>
      </c>
      <c r="D28" s="166">
        <v>23</v>
      </c>
      <c r="E28" s="167">
        <f t="shared" si="0"/>
        <v>22.875</v>
      </c>
      <c r="F28" s="167"/>
      <c r="G28" s="166">
        <v>12</v>
      </c>
      <c r="H28" s="166"/>
      <c r="I28" s="166"/>
      <c r="J28" s="166"/>
      <c r="K28" s="166"/>
      <c r="L28" s="166"/>
      <c r="M28" s="166"/>
      <c r="N28" s="166"/>
      <c r="O28" s="166">
        <v>1</v>
      </c>
      <c r="P28" s="166"/>
      <c r="Q28" s="166">
        <v>9</v>
      </c>
      <c r="R28" s="102" t="s">
        <v>620</v>
      </c>
      <c r="S28" s="102" t="s">
        <v>621</v>
      </c>
      <c r="T28" s="39"/>
    </row>
    <row r="29" spans="1:20" ht="18" customHeight="1">
      <c r="A29" s="166">
        <v>25</v>
      </c>
      <c r="B29" s="224" t="s">
        <v>622</v>
      </c>
      <c r="C29" s="166" t="s">
        <v>23</v>
      </c>
      <c r="D29" s="166">
        <v>23</v>
      </c>
      <c r="E29" s="167">
        <f t="shared" si="0"/>
        <v>22.5</v>
      </c>
      <c r="F29" s="167"/>
      <c r="G29" s="166">
        <v>15</v>
      </c>
      <c r="H29" s="166"/>
      <c r="I29" s="166"/>
      <c r="J29" s="166"/>
      <c r="K29" s="166">
        <v>5</v>
      </c>
      <c r="L29" s="166"/>
      <c r="M29" s="166"/>
      <c r="N29" s="166"/>
      <c r="O29" s="166">
        <v>4</v>
      </c>
      <c r="P29" s="166">
        <v>24</v>
      </c>
      <c r="Q29" s="166">
        <v>24</v>
      </c>
      <c r="R29" s="106" t="s">
        <v>623</v>
      </c>
      <c r="S29" s="102" t="s">
        <v>624</v>
      </c>
      <c r="T29" s="105"/>
    </row>
    <row r="30" spans="1:20" ht="18" customHeight="1">
      <c r="A30" s="166">
        <v>26</v>
      </c>
      <c r="B30" s="225"/>
      <c r="C30" s="166" t="s">
        <v>625</v>
      </c>
      <c r="D30" s="166">
        <v>23</v>
      </c>
      <c r="E30" s="167">
        <f t="shared" si="0"/>
        <v>23</v>
      </c>
      <c r="F30" s="167"/>
      <c r="G30" s="166"/>
      <c r="H30" s="166"/>
      <c r="I30" s="166"/>
      <c r="J30" s="166"/>
      <c r="K30" s="166"/>
      <c r="L30" s="166"/>
      <c r="M30" s="166">
        <v>11</v>
      </c>
      <c r="N30" s="166"/>
      <c r="O30" s="166"/>
      <c r="P30" s="166"/>
      <c r="Q30" s="166">
        <v>2</v>
      </c>
      <c r="R30" s="104"/>
      <c r="S30" s="102"/>
      <c r="T30" s="39"/>
    </row>
    <row r="31" spans="1:20" ht="18" customHeight="1">
      <c r="A31" s="166">
        <v>27</v>
      </c>
      <c r="B31" s="226"/>
      <c r="C31" s="166" t="s">
        <v>626</v>
      </c>
      <c r="D31" s="166">
        <v>23</v>
      </c>
      <c r="E31" s="167">
        <f t="shared" si="0"/>
        <v>23</v>
      </c>
      <c r="F31" s="167"/>
      <c r="G31" s="166"/>
      <c r="H31" s="166"/>
      <c r="I31" s="166"/>
      <c r="J31" s="166"/>
      <c r="K31" s="166"/>
      <c r="L31" s="166"/>
      <c r="M31" s="166">
        <v>2</v>
      </c>
      <c r="N31" s="166"/>
      <c r="O31" s="166"/>
      <c r="P31" s="166"/>
      <c r="Q31" s="166">
        <v>0</v>
      </c>
      <c r="R31" s="104"/>
      <c r="S31" s="102"/>
      <c r="T31" s="175"/>
    </row>
    <row r="32" spans="1:20" ht="18" customHeight="1">
      <c r="A32" s="166">
        <v>28</v>
      </c>
      <c r="B32" s="232" t="s">
        <v>627</v>
      </c>
      <c r="C32" s="43" t="s">
        <v>10</v>
      </c>
      <c r="D32" s="166">
        <v>23</v>
      </c>
      <c r="E32" s="167">
        <f t="shared" si="0"/>
        <v>23</v>
      </c>
      <c r="F32" s="167"/>
      <c r="G32" s="166"/>
      <c r="H32" s="166"/>
      <c r="I32" s="166"/>
      <c r="J32" s="166"/>
      <c r="K32" s="166"/>
      <c r="L32" s="166"/>
      <c r="M32" s="166"/>
      <c r="N32" s="166"/>
      <c r="O32" s="166"/>
      <c r="P32" s="166">
        <v>8</v>
      </c>
      <c r="Q32" s="166"/>
      <c r="R32" s="102"/>
      <c r="S32" s="102" t="s">
        <v>628</v>
      </c>
      <c r="T32" s="39"/>
    </row>
    <row r="33" spans="1:20" ht="18" customHeight="1">
      <c r="A33" s="166">
        <v>29</v>
      </c>
      <c r="B33" s="233"/>
      <c r="C33" s="40" t="s">
        <v>629</v>
      </c>
      <c r="D33" s="166">
        <v>23</v>
      </c>
      <c r="E33" s="167">
        <f t="shared" si="0"/>
        <v>23</v>
      </c>
      <c r="F33" s="167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02"/>
      <c r="S33" s="102"/>
      <c r="T33" s="39"/>
    </row>
    <row r="34" spans="1:20" ht="18" customHeight="1">
      <c r="A34" s="166">
        <v>30</v>
      </c>
      <c r="B34" s="233"/>
      <c r="C34" s="40" t="s">
        <v>630</v>
      </c>
      <c r="D34" s="166">
        <v>23</v>
      </c>
      <c r="E34" s="167">
        <f t="shared" si="0"/>
        <v>23</v>
      </c>
      <c r="F34" s="167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02"/>
      <c r="S34" s="102"/>
      <c r="T34" s="39"/>
    </row>
    <row r="35" spans="1:20" ht="18" customHeight="1">
      <c r="A35" s="166">
        <v>31</v>
      </c>
      <c r="B35" s="234"/>
      <c r="C35" s="113" t="s">
        <v>631</v>
      </c>
      <c r="D35" s="166">
        <v>23</v>
      </c>
      <c r="E35" s="167">
        <f t="shared" si="0"/>
        <v>23</v>
      </c>
      <c r="F35" s="167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02"/>
      <c r="S35" s="102" t="s">
        <v>632</v>
      </c>
      <c r="T35" s="39"/>
    </row>
    <row r="36" spans="1:20" ht="18" customHeight="1">
      <c r="A36" s="166">
        <v>32</v>
      </c>
      <c r="B36" s="224" t="s">
        <v>633</v>
      </c>
      <c r="C36" s="40" t="s">
        <v>634</v>
      </c>
      <c r="D36" s="166">
        <v>23</v>
      </c>
      <c r="E36" s="167">
        <f t="shared" si="0"/>
        <v>23</v>
      </c>
      <c r="F36" s="167"/>
      <c r="G36" s="166"/>
      <c r="H36" s="166"/>
      <c r="I36" s="166"/>
      <c r="J36" s="166"/>
      <c r="K36" s="166"/>
      <c r="L36" s="166"/>
      <c r="M36" s="166">
        <v>8</v>
      </c>
      <c r="N36" s="166"/>
      <c r="O36" s="166"/>
      <c r="P36" s="166"/>
      <c r="Q36" s="166"/>
      <c r="R36" s="102"/>
      <c r="S36" s="102"/>
      <c r="T36" s="39"/>
    </row>
    <row r="37" spans="1:20" ht="18" customHeight="1">
      <c r="A37" s="166">
        <v>33</v>
      </c>
      <c r="B37" s="225"/>
      <c r="C37" s="40" t="s">
        <v>636</v>
      </c>
      <c r="D37" s="166">
        <v>23</v>
      </c>
      <c r="E37" s="167">
        <f t="shared" si="0"/>
        <v>23</v>
      </c>
      <c r="F37" s="167">
        <v>100</v>
      </c>
      <c r="G37" s="166"/>
      <c r="H37" s="166"/>
      <c r="I37" s="166"/>
      <c r="J37" s="166"/>
      <c r="K37" s="166"/>
      <c r="L37" s="166"/>
      <c r="M37" s="166">
        <v>25</v>
      </c>
      <c r="N37" s="166"/>
      <c r="O37" s="166"/>
      <c r="P37" s="166"/>
      <c r="Q37" s="166"/>
      <c r="R37" s="102"/>
      <c r="S37" s="102"/>
      <c r="T37" s="39"/>
    </row>
    <row r="38" spans="1:20" ht="18" customHeight="1">
      <c r="A38" s="166">
        <v>34</v>
      </c>
      <c r="B38" s="225"/>
      <c r="C38" s="182" t="s">
        <v>466</v>
      </c>
      <c r="D38" s="166">
        <v>23</v>
      </c>
      <c r="E38" s="167">
        <f t="shared" si="0"/>
        <v>23</v>
      </c>
      <c r="F38" s="167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02"/>
      <c r="S38" s="102" t="s">
        <v>637</v>
      </c>
      <c r="T38" s="39"/>
    </row>
    <row r="39" spans="1:20" ht="18" customHeight="1">
      <c r="A39" s="166">
        <v>35</v>
      </c>
      <c r="B39" s="226"/>
      <c r="C39" s="117" t="s">
        <v>639</v>
      </c>
      <c r="D39" s="166">
        <v>23</v>
      </c>
      <c r="E39" s="167">
        <f t="shared" si="0"/>
        <v>23</v>
      </c>
      <c r="F39" s="167"/>
      <c r="G39" s="166"/>
      <c r="H39" s="166"/>
      <c r="I39" s="166"/>
      <c r="J39" s="166"/>
      <c r="K39" s="166"/>
      <c r="L39" s="166"/>
      <c r="M39" s="166">
        <v>8</v>
      </c>
      <c r="N39" s="166"/>
      <c r="O39" s="166"/>
      <c r="P39" s="166"/>
      <c r="Q39" s="166"/>
      <c r="R39" s="102"/>
      <c r="S39" s="102"/>
      <c r="T39" s="39"/>
    </row>
    <row r="40" spans="1:20" ht="18" customHeight="1">
      <c r="A40" s="166">
        <v>36</v>
      </c>
      <c r="B40" s="183" t="s">
        <v>640</v>
      </c>
      <c r="C40" s="166" t="s">
        <v>641</v>
      </c>
      <c r="D40" s="166">
        <v>11</v>
      </c>
      <c r="E40" s="167">
        <f>D40-(J40+L40+N40+O40)/8</f>
        <v>11</v>
      </c>
      <c r="F40" s="167"/>
      <c r="G40" s="166">
        <v>8</v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04" t="s">
        <v>642</v>
      </c>
      <c r="S40" s="102"/>
      <c r="T40" s="117" t="s">
        <v>643</v>
      </c>
    </row>
    <row r="41" spans="1:20" ht="18.75" customHeight="1">
      <c r="A41" s="166">
        <v>37</v>
      </c>
      <c r="B41" s="184" t="s">
        <v>644</v>
      </c>
      <c r="C41" s="40" t="s">
        <v>645</v>
      </c>
      <c r="D41" s="166">
        <v>21</v>
      </c>
      <c r="E41" s="167">
        <f>D41-(J41+L41+N41+O41)/8</f>
        <v>19.625</v>
      </c>
      <c r="F41" s="167"/>
      <c r="G41" s="166"/>
      <c r="H41" s="166"/>
      <c r="I41" s="166"/>
      <c r="J41" s="166"/>
      <c r="K41" s="166"/>
      <c r="L41" s="166">
        <v>11</v>
      </c>
      <c r="M41" s="166">
        <v>20</v>
      </c>
      <c r="N41" s="166"/>
      <c r="O41" s="166"/>
      <c r="P41" s="166"/>
      <c r="Q41" s="166"/>
      <c r="R41" s="102"/>
      <c r="S41" s="102" t="s">
        <v>646</v>
      </c>
      <c r="T41" s="39" t="s">
        <v>647</v>
      </c>
    </row>
    <row r="42" spans="1:20" ht="18" customHeight="1">
      <c r="A42" s="221" t="s">
        <v>25</v>
      </c>
      <c r="B42" s="256" t="s">
        <v>648</v>
      </c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</row>
    <row r="43" spans="1:20" ht="18" customHeight="1">
      <c r="A43" s="221"/>
      <c r="B43" s="256" t="s">
        <v>649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</row>
    <row r="44" spans="1:20" ht="15.75" customHeight="1">
      <c r="A44" s="223" t="s">
        <v>650</v>
      </c>
      <c r="B44" s="223"/>
      <c r="C44" s="223"/>
      <c r="D44" s="168"/>
      <c r="E44" s="50"/>
      <c r="F44" s="50"/>
      <c r="G44" s="51"/>
      <c r="H44" s="223" t="s">
        <v>651</v>
      </c>
      <c r="I44" s="223"/>
      <c r="J44" s="223"/>
      <c r="K44" s="223"/>
      <c r="L44" s="51"/>
      <c r="M44" s="51"/>
      <c r="N44" s="51"/>
      <c r="O44" s="51"/>
      <c r="P44" s="51"/>
      <c r="Q44" s="51"/>
      <c r="R44" s="223"/>
      <c r="S44" s="223"/>
      <c r="T44" s="168"/>
    </row>
    <row r="45" spans="1:20" ht="18" customHeight="1"/>
    <row r="46" spans="1:20">
      <c r="F46" s="186"/>
    </row>
  </sheetData>
  <mergeCells count="30">
    <mergeCell ref="A44:C44"/>
    <mergeCell ref="H44:K44"/>
    <mergeCell ref="R44:S44"/>
    <mergeCell ref="B12:B14"/>
    <mergeCell ref="B26:B28"/>
    <mergeCell ref="B29:B31"/>
    <mergeCell ref="B15:B18"/>
    <mergeCell ref="B19:B25"/>
    <mergeCell ref="B32:B35"/>
    <mergeCell ref="B36:B39"/>
    <mergeCell ref="A42:A43"/>
    <mergeCell ref="B42:T42"/>
    <mergeCell ref="B43:T43"/>
    <mergeCell ref="B10:B11"/>
    <mergeCell ref="R2:R4"/>
    <mergeCell ref="S2:S4"/>
    <mergeCell ref="T2:T4"/>
    <mergeCell ref="J3:O3"/>
    <mergeCell ref="P3:Q3"/>
    <mergeCell ref="B5:B9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</mergeCells>
  <phoneticPr fontId="18" type="noConversion"/>
  <conditionalFormatting sqref="M15:M19 M5:M12 M21:M44">
    <cfRule type="cellIs" dxfId="1" priority="1" stopIfTrue="1" operator="greaterThan">
      <formula>120</formula>
    </cfRule>
  </conditionalFormatting>
  <pageMargins left="0.70866141732283472" right="0.70866141732283472" top="0.74803149606299213" bottom="0.74803149606299213" header="0.31496062992125984" footer="0.31496062992125984"/>
  <pageSetup paperSize="9" scale="58" orientation="landscape" r:id="rId1"/>
  <rowBreaks count="1" manualBreakCount="1">
    <brk id="25" max="20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5" sqref="A5"/>
    </sheetView>
  </sheetViews>
  <sheetFormatPr defaultRowHeight="13.5"/>
  <sheetData>
    <row r="1" spans="1:1">
      <c r="A1" s="133" t="s">
        <v>511</v>
      </c>
    </row>
    <row r="2" spans="1:1">
      <c r="A2" s="133" t="s">
        <v>512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6"/>
  <sheetViews>
    <sheetView topLeftCell="A7" zoomScaleNormal="100" workbookViewId="0">
      <selection activeCell="A14" sqref="A14:XFD14"/>
    </sheetView>
  </sheetViews>
  <sheetFormatPr defaultRowHeight="12"/>
  <cols>
    <col min="1" max="1" width="5" style="174" customWidth="1"/>
    <col min="2" max="3" width="8.625" style="174" customWidth="1"/>
    <col min="4" max="4" width="6" style="174" customWidth="1"/>
    <col min="5" max="5" width="7.625" style="174" customWidth="1"/>
    <col min="6" max="6" width="7.125" style="174" customWidth="1"/>
    <col min="7" max="7" width="5.25" style="174" customWidth="1"/>
    <col min="8" max="9" width="5" style="174" customWidth="1"/>
    <col min="10" max="11" width="5.25" style="174" customWidth="1"/>
    <col min="12" max="12" width="5.125" style="174" customWidth="1"/>
    <col min="13" max="13" width="5.75" style="174" customWidth="1"/>
    <col min="14" max="14" width="5.375" style="174" customWidth="1"/>
    <col min="15" max="15" width="4.625" style="174" customWidth="1"/>
    <col min="16" max="16" width="7.875" style="174" customWidth="1"/>
    <col min="17" max="17" width="7.5" style="174" bestFit="1" customWidth="1"/>
    <col min="18" max="19" width="25.875" style="174" customWidth="1"/>
    <col min="20" max="20" width="27.875" style="185" customWidth="1"/>
    <col min="21" max="16384" width="9" style="174"/>
  </cols>
  <sheetData>
    <row r="1" spans="1:26" ht="21" customHeight="1">
      <c r="A1" s="222" t="s">
        <v>579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578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170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170" t="s">
        <v>47</v>
      </c>
      <c r="J4" s="170" t="s">
        <v>49</v>
      </c>
      <c r="K4" s="170" t="s">
        <v>50</v>
      </c>
      <c r="L4" s="170" t="s">
        <v>371</v>
      </c>
      <c r="M4" s="170" t="s">
        <v>52</v>
      </c>
      <c r="N4" s="170" t="s">
        <v>46</v>
      </c>
      <c r="O4" s="170" t="s">
        <v>53</v>
      </c>
      <c r="P4" s="170" t="s">
        <v>54</v>
      </c>
      <c r="Q4" s="170" t="s">
        <v>56</v>
      </c>
      <c r="R4" s="231"/>
      <c r="S4" s="230"/>
      <c r="T4" s="230"/>
    </row>
    <row r="5" spans="1:26" ht="25.5" customHeight="1">
      <c r="A5" s="170">
        <v>1</v>
      </c>
      <c r="B5" s="232" t="s">
        <v>237</v>
      </c>
      <c r="C5" s="170" t="s">
        <v>9</v>
      </c>
      <c r="D5" s="170">
        <v>23</v>
      </c>
      <c r="E5" s="172">
        <f>D5-(J5+L5+N5+O5)/8</f>
        <v>23</v>
      </c>
      <c r="F5" s="172"/>
      <c r="G5" s="170"/>
      <c r="H5" s="170"/>
      <c r="I5" s="170"/>
      <c r="J5" s="170"/>
      <c r="K5" s="170"/>
      <c r="L5" s="170"/>
      <c r="M5" s="170">
        <v>11</v>
      </c>
      <c r="N5" s="170"/>
      <c r="O5" s="170"/>
      <c r="P5" s="170">
        <v>20</v>
      </c>
      <c r="Q5" s="170"/>
      <c r="R5" s="39"/>
      <c r="T5" s="175" t="s">
        <v>580</v>
      </c>
    </row>
    <row r="6" spans="1:26" ht="25.5" customHeight="1">
      <c r="A6" s="170">
        <v>2</v>
      </c>
      <c r="B6" s="233"/>
      <c r="C6" s="170" t="s">
        <v>35</v>
      </c>
      <c r="D6" s="170">
        <v>23</v>
      </c>
      <c r="E6" s="172">
        <f t="shared" ref="E6:E39" si="0">D6-(J6+L6+N6+O6)/8</f>
        <v>23</v>
      </c>
      <c r="F6" s="172"/>
      <c r="G6" s="170"/>
      <c r="H6" s="170"/>
      <c r="I6" s="170"/>
      <c r="J6" s="170"/>
      <c r="K6" s="170"/>
      <c r="L6" s="170"/>
      <c r="M6" s="170">
        <v>32</v>
      </c>
      <c r="N6" s="170"/>
      <c r="O6" s="170"/>
      <c r="P6" s="170">
        <v>0</v>
      </c>
      <c r="Q6" s="170"/>
      <c r="R6" s="102"/>
      <c r="S6" s="102"/>
      <c r="T6" s="39" t="s">
        <v>582</v>
      </c>
    </row>
    <row r="7" spans="1:26" ht="25.5" customHeight="1">
      <c r="A7" s="170">
        <v>3</v>
      </c>
      <c r="B7" s="233"/>
      <c r="C7" s="170" t="s">
        <v>12</v>
      </c>
      <c r="D7" s="170">
        <v>23</v>
      </c>
      <c r="E7" s="172">
        <f t="shared" si="0"/>
        <v>22.5</v>
      </c>
      <c r="F7" s="172"/>
      <c r="G7" s="170">
        <v>21</v>
      </c>
      <c r="H7" s="170"/>
      <c r="I7" s="170"/>
      <c r="J7" s="170"/>
      <c r="K7" s="170"/>
      <c r="L7" s="170">
        <v>4</v>
      </c>
      <c r="M7" s="170">
        <v>112</v>
      </c>
      <c r="N7" s="170"/>
      <c r="O7" s="170"/>
      <c r="P7" s="170">
        <v>0</v>
      </c>
      <c r="Q7" s="170"/>
      <c r="R7" s="102" t="s">
        <v>583</v>
      </c>
      <c r="S7" s="102" t="s">
        <v>584</v>
      </c>
      <c r="T7" s="39" t="s">
        <v>585</v>
      </c>
      <c r="U7" s="176"/>
      <c r="V7" s="176"/>
      <c r="W7" s="176"/>
      <c r="X7" s="176"/>
      <c r="Y7" s="176"/>
      <c r="Z7" s="176"/>
    </row>
    <row r="8" spans="1:26" ht="25.5" customHeight="1">
      <c r="A8" s="170">
        <v>4</v>
      </c>
      <c r="B8" s="233"/>
      <c r="C8" s="170" t="s">
        <v>33</v>
      </c>
      <c r="D8" s="170">
        <v>23</v>
      </c>
      <c r="E8" s="172">
        <f t="shared" si="0"/>
        <v>23</v>
      </c>
      <c r="F8" s="172"/>
      <c r="G8" s="170"/>
      <c r="H8" s="170"/>
      <c r="I8" s="170"/>
      <c r="J8" s="170"/>
      <c r="K8" s="170"/>
      <c r="L8" s="170"/>
      <c r="M8" s="170">
        <v>58</v>
      </c>
      <c r="N8" s="170"/>
      <c r="O8" s="170"/>
      <c r="P8" s="170">
        <v>0</v>
      </c>
      <c r="Q8" s="170"/>
      <c r="R8" s="102"/>
      <c r="S8" s="102"/>
      <c r="T8" s="102"/>
      <c r="U8" s="176"/>
      <c r="V8" s="176"/>
      <c r="W8" s="176"/>
      <c r="X8" s="176"/>
      <c r="Y8" s="176"/>
      <c r="Z8" s="176"/>
    </row>
    <row r="9" spans="1:26" ht="25.5" customHeight="1">
      <c r="A9" s="170">
        <v>5</v>
      </c>
      <c r="B9" s="234"/>
      <c r="C9" s="170" t="s">
        <v>34</v>
      </c>
      <c r="D9" s="170">
        <v>23</v>
      </c>
      <c r="E9" s="172">
        <f t="shared" si="0"/>
        <v>22.25</v>
      </c>
      <c r="F9" s="172"/>
      <c r="G9" s="170">
        <v>20</v>
      </c>
      <c r="H9" s="170"/>
      <c r="I9" s="170"/>
      <c r="J9" s="170"/>
      <c r="K9" s="170"/>
      <c r="L9" s="170">
        <v>6</v>
      </c>
      <c r="M9" s="170">
        <v>15</v>
      </c>
      <c r="N9" s="170"/>
      <c r="O9" s="170"/>
      <c r="P9" s="170">
        <v>21</v>
      </c>
      <c r="Q9" s="170"/>
      <c r="R9" s="102" t="s">
        <v>588</v>
      </c>
      <c r="S9" s="102" t="s">
        <v>589</v>
      </c>
      <c r="T9" s="39" t="s">
        <v>590</v>
      </c>
      <c r="U9" s="176"/>
      <c r="V9" s="176"/>
      <c r="W9" s="176"/>
      <c r="X9" s="176"/>
      <c r="Y9" s="176"/>
      <c r="Z9" s="176"/>
    </row>
    <row r="10" spans="1:26" ht="25.5" customHeight="1">
      <c r="A10" s="170">
        <v>6</v>
      </c>
      <c r="B10" s="254" t="s">
        <v>485</v>
      </c>
      <c r="C10" s="170" t="s">
        <v>11</v>
      </c>
      <c r="D10" s="170">
        <v>23</v>
      </c>
      <c r="E10" s="172">
        <f>D10-(J10+L10+N10+O10)/8</f>
        <v>23</v>
      </c>
      <c r="F10" s="172"/>
      <c r="G10" s="170"/>
      <c r="H10" s="170"/>
      <c r="I10" s="170"/>
      <c r="J10" s="170"/>
      <c r="K10" s="170"/>
      <c r="L10" s="170"/>
      <c r="M10" s="170">
        <v>16</v>
      </c>
      <c r="N10" s="170"/>
      <c r="O10" s="170"/>
      <c r="P10" s="170">
        <v>0</v>
      </c>
      <c r="Q10" s="170">
        <v>0</v>
      </c>
      <c r="R10" s="102"/>
      <c r="S10" s="102"/>
      <c r="T10" s="39"/>
      <c r="U10" s="176"/>
      <c r="V10" s="176"/>
      <c r="W10" s="176"/>
      <c r="X10" s="176"/>
      <c r="Y10" s="176"/>
      <c r="Z10" s="176"/>
    </row>
    <row r="11" spans="1:26" ht="25.5" customHeight="1">
      <c r="A11" s="170">
        <v>7</v>
      </c>
      <c r="B11" s="255"/>
      <c r="C11" s="117" t="s">
        <v>484</v>
      </c>
      <c r="D11" s="170">
        <v>23</v>
      </c>
      <c r="E11" s="172">
        <v>23</v>
      </c>
      <c r="F11" s="172"/>
      <c r="G11" s="170"/>
      <c r="H11" s="170"/>
      <c r="I11" s="170"/>
      <c r="J11" s="170"/>
      <c r="K11" s="170">
        <v>8</v>
      </c>
      <c r="L11" s="170"/>
      <c r="M11" s="170">
        <v>0</v>
      </c>
      <c r="N11" s="170"/>
      <c r="O11" s="170"/>
      <c r="P11" s="170"/>
      <c r="Q11" s="170"/>
      <c r="R11" s="102"/>
      <c r="S11" s="102"/>
      <c r="T11" s="39"/>
    </row>
    <row r="12" spans="1:26" ht="25.5" customHeight="1">
      <c r="A12" s="170">
        <v>8</v>
      </c>
      <c r="B12" s="224" t="s">
        <v>253</v>
      </c>
      <c r="C12" s="43" t="s">
        <v>68</v>
      </c>
      <c r="D12" s="170">
        <v>23</v>
      </c>
      <c r="E12" s="172">
        <f t="shared" si="0"/>
        <v>23</v>
      </c>
      <c r="F12" s="172"/>
      <c r="G12" s="170"/>
      <c r="H12" s="170"/>
      <c r="I12" s="170"/>
      <c r="J12" s="170"/>
      <c r="K12" s="170">
        <v>4</v>
      </c>
      <c r="L12" s="170"/>
      <c r="M12" s="170"/>
      <c r="N12" s="170"/>
      <c r="O12" s="170"/>
      <c r="P12" s="170">
        <v>5</v>
      </c>
      <c r="Q12" s="170"/>
      <c r="R12" s="102"/>
      <c r="S12" s="102"/>
      <c r="T12" s="39" t="s">
        <v>590</v>
      </c>
    </row>
    <row r="13" spans="1:26" ht="25.5" customHeight="1">
      <c r="A13" s="170">
        <v>9</v>
      </c>
      <c r="B13" s="225"/>
      <c r="C13" s="170" t="s">
        <v>14</v>
      </c>
      <c r="D13" s="170">
        <v>23</v>
      </c>
      <c r="E13" s="172">
        <f t="shared" si="0"/>
        <v>23</v>
      </c>
      <c r="F13" s="172"/>
      <c r="G13" s="170"/>
      <c r="H13" s="170"/>
      <c r="I13" s="170"/>
      <c r="J13" s="170"/>
      <c r="K13" s="170"/>
      <c r="L13" s="170"/>
      <c r="M13" s="170">
        <v>64</v>
      </c>
      <c r="N13" s="170"/>
      <c r="O13" s="170"/>
      <c r="P13" s="170">
        <v>0</v>
      </c>
      <c r="Q13" s="170"/>
      <c r="R13" s="102"/>
      <c r="S13" s="102"/>
      <c r="T13" s="39"/>
    </row>
    <row r="14" spans="1:26" ht="25.5" customHeight="1">
      <c r="A14" s="170">
        <v>10</v>
      </c>
      <c r="B14" s="225"/>
      <c r="C14" s="170" t="s">
        <v>366</v>
      </c>
      <c r="D14" s="170">
        <v>23</v>
      </c>
      <c r="E14" s="172">
        <f t="shared" si="0"/>
        <v>23</v>
      </c>
      <c r="F14" s="172"/>
      <c r="G14" s="170">
        <v>19</v>
      </c>
      <c r="H14" s="170"/>
      <c r="I14" s="170"/>
      <c r="J14" s="170"/>
      <c r="K14" s="170"/>
      <c r="L14" s="170"/>
      <c r="M14" s="170"/>
      <c r="N14" s="170"/>
      <c r="O14" s="170"/>
      <c r="P14" s="170">
        <v>0</v>
      </c>
      <c r="Q14" s="170"/>
      <c r="R14" s="102" t="s">
        <v>596</v>
      </c>
      <c r="S14" s="102"/>
      <c r="T14" s="39"/>
    </row>
    <row r="15" spans="1:26" ht="25.5" customHeight="1">
      <c r="A15" s="170">
        <v>11</v>
      </c>
      <c r="B15" s="224" t="s">
        <v>548</v>
      </c>
      <c r="C15" s="170" t="s">
        <v>13</v>
      </c>
      <c r="D15" s="170">
        <v>23</v>
      </c>
      <c r="E15" s="172">
        <f>D15-(J15+L15+N15+O15)/8</f>
        <v>23</v>
      </c>
      <c r="F15" s="172"/>
      <c r="G15" s="170">
        <v>11</v>
      </c>
      <c r="H15" s="170"/>
      <c r="I15" s="170"/>
      <c r="J15" s="170"/>
      <c r="K15" s="170"/>
      <c r="L15" s="172"/>
      <c r="M15" s="172">
        <v>54</v>
      </c>
      <c r="N15" s="170"/>
      <c r="O15" s="170"/>
      <c r="P15" s="170">
        <v>0</v>
      </c>
      <c r="Q15" s="170"/>
      <c r="R15" s="102" t="s">
        <v>598</v>
      </c>
      <c r="S15" s="102" t="s">
        <v>599</v>
      </c>
      <c r="T15" s="39"/>
    </row>
    <row r="16" spans="1:26" ht="25.5" customHeight="1">
      <c r="A16" s="170">
        <v>12</v>
      </c>
      <c r="B16" s="225"/>
      <c r="C16" s="40" t="s">
        <v>63</v>
      </c>
      <c r="D16" s="170">
        <v>23</v>
      </c>
      <c r="E16" s="172">
        <f>D16-(J16+L16+N16+O16)/8</f>
        <v>23</v>
      </c>
      <c r="F16" s="172"/>
      <c r="G16" s="170"/>
      <c r="H16" s="170"/>
      <c r="I16" s="170"/>
      <c r="J16" s="170"/>
      <c r="K16" s="170"/>
      <c r="L16" s="170"/>
      <c r="M16" s="170">
        <v>32</v>
      </c>
      <c r="N16" s="170"/>
      <c r="O16" s="170"/>
      <c r="P16" s="170"/>
      <c r="Q16" s="170"/>
      <c r="R16" s="102"/>
      <c r="S16" s="102"/>
      <c r="T16" s="39" t="s">
        <v>601</v>
      </c>
    </row>
    <row r="17" spans="1:20" ht="25.5" customHeight="1">
      <c r="A17" s="170">
        <v>13</v>
      </c>
      <c r="B17" s="225"/>
      <c r="C17" s="117" t="s">
        <v>534</v>
      </c>
      <c r="D17" s="170">
        <v>23</v>
      </c>
      <c r="E17" s="172">
        <f>D17-(J17+L17+N17+O17)/8</f>
        <v>22</v>
      </c>
      <c r="F17" s="172"/>
      <c r="G17" s="170"/>
      <c r="H17" s="170"/>
      <c r="I17" s="170"/>
      <c r="J17" s="170"/>
      <c r="K17" s="170"/>
      <c r="L17" s="170">
        <v>8</v>
      </c>
      <c r="M17" s="170">
        <v>8</v>
      </c>
      <c r="N17" s="170"/>
      <c r="O17" s="170"/>
      <c r="P17" s="170"/>
      <c r="Q17" s="170"/>
      <c r="R17" s="102"/>
      <c r="S17" s="102" t="s">
        <v>315</v>
      </c>
      <c r="T17" s="39"/>
    </row>
    <row r="18" spans="1:20" s="181" customFormat="1" ht="25.5" customHeight="1">
      <c r="A18" s="170">
        <v>14</v>
      </c>
      <c r="B18" s="226"/>
      <c r="C18" s="117" t="s">
        <v>539</v>
      </c>
      <c r="D18" s="170">
        <v>23</v>
      </c>
      <c r="E18" s="177">
        <v>23</v>
      </c>
      <c r="F18" s="177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9"/>
      <c r="S18" s="179"/>
      <c r="T18" s="180" t="s">
        <v>605</v>
      </c>
    </row>
    <row r="19" spans="1:20" ht="25.5" customHeight="1">
      <c r="A19" s="170">
        <v>15</v>
      </c>
      <c r="B19" s="224" t="s">
        <v>32</v>
      </c>
      <c r="C19" s="117" t="s">
        <v>503</v>
      </c>
      <c r="D19" s="170">
        <v>23</v>
      </c>
      <c r="E19" s="172">
        <v>23</v>
      </c>
      <c r="F19" s="172"/>
      <c r="G19" s="170"/>
      <c r="H19" s="170"/>
      <c r="I19" s="170"/>
      <c r="J19" s="170"/>
      <c r="K19" s="170"/>
      <c r="L19" s="170"/>
      <c r="M19" s="170">
        <v>8</v>
      </c>
      <c r="N19" s="170"/>
      <c r="O19" s="170"/>
      <c r="P19" s="170"/>
      <c r="Q19" s="170"/>
      <c r="R19" s="102"/>
      <c r="S19" s="102"/>
      <c r="T19" s="39"/>
    </row>
    <row r="20" spans="1:20" ht="25.5" customHeight="1">
      <c r="A20" s="170">
        <v>16</v>
      </c>
      <c r="B20" s="225"/>
      <c r="C20" s="40" t="s">
        <v>279</v>
      </c>
      <c r="D20" s="170">
        <v>23</v>
      </c>
      <c r="E20" s="172">
        <f t="shared" si="0"/>
        <v>23</v>
      </c>
      <c r="F20" s="173"/>
      <c r="G20" s="173"/>
      <c r="H20" s="173"/>
      <c r="I20" s="173"/>
      <c r="J20" s="173"/>
      <c r="K20" s="173"/>
      <c r="L20" s="173"/>
      <c r="M20" s="173">
        <v>11</v>
      </c>
      <c r="N20" s="173"/>
      <c r="O20" s="173"/>
      <c r="P20" s="173"/>
      <c r="Q20" s="173"/>
      <c r="R20" s="104"/>
      <c r="S20" s="104"/>
      <c r="T20" s="105"/>
    </row>
    <row r="21" spans="1:20" ht="25.5" customHeight="1">
      <c r="A21" s="170">
        <v>17</v>
      </c>
      <c r="B21" s="225"/>
      <c r="C21" s="170" t="s">
        <v>28</v>
      </c>
      <c r="D21" s="170">
        <v>23</v>
      </c>
      <c r="E21" s="172">
        <f t="shared" si="0"/>
        <v>23</v>
      </c>
      <c r="F21" s="172"/>
      <c r="G21" s="170">
        <v>1</v>
      </c>
      <c r="H21" s="170"/>
      <c r="I21" s="170"/>
      <c r="J21" s="170"/>
      <c r="K21" s="170">
        <v>27</v>
      </c>
      <c r="L21" s="170"/>
      <c r="M21" s="170">
        <v>151</v>
      </c>
      <c r="N21" s="170"/>
      <c r="O21" s="170"/>
      <c r="P21" s="170">
        <v>0</v>
      </c>
      <c r="Q21" s="170"/>
      <c r="R21" s="102" t="s">
        <v>610</v>
      </c>
      <c r="S21" s="102"/>
      <c r="T21" s="39"/>
    </row>
    <row r="22" spans="1:20" ht="25.5" customHeight="1">
      <c r="A22" s="170">
        <v>18</v>
      </c>
      <c r="B22" s="225"/>
      <c r="C22" s="40" t="s">
        <v>40</v>
      </c>
      <c r="D22" s="170">
        <v>23</v>
      </c>
      <c r="E22" s="172">
        <f t="shared" si="0"/>
        <v>23</v>
      </c>
      <c r="F22" s="172"/>
      <c r="G22" s="170">
        <v>8</v>
      </c>
      <c r="H22" s="170"/>
      <c r="I22" s="170"/>
      <c r="J22" s="170"/>
      <c r="K22" s="170">
        <f>8</f>
        <v>8</v>
      </c>
      <c r="L22" s="170"/>
      <c r="M22" s="170">
        <v>5</v>
      </c>
      <c r="N22" s="170"/>
      <c r="O22" s="170"/>
      <c r="P22" s="170">
        <v>0</v>
      </c>
      <c r="Q22" s="170">
        <v>6</v>
      </c>
      <c r="R22" s="102" t="s">
        <v>612</v>
      </c>
      <c r="S22" s="102"/>
      <c r="T22" s="39" t="s">
        <v>613</v>
      </c>
    </row>
    <row r="23" spans="1:20" ht="25.5" customHeight="1">
      <c r="A23" s="170">
        <v>19</v>
      </c>
      <c r="B23" s="225"/>
      <c r="C23" s="170" t="s">
        <v>17</v>
      </c>
      <c r="D23" s="170">
        <v>23</v>
      </c>
      <c r="E23" s="172">
        <f t="shared" si="0"/>
        <v>23</v>
      </c>
      <c r="F23" s="172"/>
      <c r="G23" s="170">
        <v>1</v>
      </c>
      <c r="H23" s="170"/>
      <c r="I23" s="170"/>
      <c r="J23" s="170"/>
      <c r="K23" s="170"/>
      <c r="L23" s="170"/>
      <c r="M23" s="170">
        <v>3</v>
      </c>
      <c r="N23" s="170"/>
      <c r="O23" s="170"/>
      <c r="P23" s="170">
        <v>0</v>
      </c>
      <c r="Q23" s="170">
        <v>0</v>
      </c>
      <c r="R23" s="102" t="s">
        <v>614</v>
      </c>
      <c r="S23" s="102"/>
      <c r="T23" s="44"/>
    </row>
    <row r="24" spans="1:20" ht="25.5" customHeight="1">
      <c r="A24" s="170">
        <v>20</v>
      </c>
      <c r="B24" s="225"/>
      <c r="C24" s="40" t="s">
        <v>225</v>
      </c>
      <c r="D24" s="170">
        <v>23</v>
      </c>
      <c r="E24" s="172">
        <f t="shared" si="0"/>
        <v>23</v>
      </c>
      <c r="F24" s="172"/>
      <c r="G24" s="170">
        <v>6</v>
      </c>
      <c r="H24" s="170"/>
      <c r="I24" s="170"/>
      <c r="J24" s="170"/>
      <c r="K24" s="170"/>
      <c r="L24" s="170"/>
      <c r="M24" s="170">
        <f>4+13+15</f>
        <v>32</v>
      </c>
      <c r="N24" s="170"/>
      <c r="O24" s="170"/>
      <c r="P24" s="170"/>
      <c r="Q24" s="170"/>
      <c r="R24" s="102" t="s">
        <v>616</v>
      </c>
      <c r="S24" s="104"/>
      <c r="T24" s="39"/>
    </row>
    <row r="25" spans="1:20" ht="25.5" customHeight="1">
      <c r="A25" s="170">
        <v>21</v>
      </c>
      <c r="B25" s="226"/>
      <c r="C25" s="106" t="s">
        <v>452</v>
      </c>
      <c r="D25" s="170">
        <v>23</v>
      </c>
      <c r="E25" s="172">
        <f t="shared" si="0"/>
        <v>22</v>
      </c>
      <c r="F25" s="172"/>
      <c r="G25" s="170"/>
      <c r="H25" s="170"/>
      <c r="I25" s="170"/>
      <c r="J25" s="170"/>
      <c r="K25" s="170"/>
      <c r="L25" s="170">
        <v>8</v>
      </c>
      <c r="M25" s="170">
        <v>16</v>
      </c>
      <c r="N25" s="170"/>
      <c r="O25" s="170"/>
      <c r="P25" s="170"/>
      <c r="Q25" s="170"/>
      <c r="R25" s="102"/>
      <c r="S25" s="102" t="s">
        <v>617</v>
      </c>
      <c r="T25" s="39"/>
    </row>
    <row r="26" spans="1:20" ht="25.5" customHeight="1">
      <c r="A26" s="170">
        <v>22</v>
      </c>
      <c r="B26" s="224" t="s">
        <v>20</v>
      </c>
      <c r="C26" s="170" t="s">
        <v>21</v>
      </c>
      <c r="D26" s="170">
        <v>23</v>
      </c>
      <c r="E26" s="172">
        <f t="shared" si="0"/>
        <v>23</v>
      </c>
      <c r="F26" s="172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02"/>
      <c r="S26" s="102"/>
      <c r="T26" s="39"/>
    </row>
    <row r="27" spans="1:20" ht="25.5" customHeight="1">
      <c r="A27" s="170">
        <v>23</v>
      </c>
      <c r="B27" s="225"/>
      <c r="C27" s="170" t="s">
        <v>22</v>
      </c>
      <c r="D27" s="170">
        <v>23</v>
      </c>
      <c r="E27" s="172">
        <f t="shared" si="0"/>
        <v>23</v>
      </c>
      <c r="F27" s="172"/>
      <c r="G27" s="170">
        <v>2</v>
      </c>
      <c r="H27" s="170"/>
      <c r="I27" s="170"/>
      <c r="J27" s="170"/>
      <c r="K27" s="170">
        <v>92</v>
      </c>
      <c r="L27" s="170"/>
      <c r="M27" s="170">
        <v>135</v>
      </c>
      <c r="N27" s="170"/>
      <c r="O27" s="170"/>
      <c r="P27" s="170">
        <v>8</v>
      </c>
      <c r="Q27" s="170">
        <v>8</v>
      </c>
      <c r="R27" s="102" t="s">
        <v>618</v>
      </c>
      <c r="S27" s="102"/>
      <c r="T27" s="39"/>
    </row>
    <row r="28" spans="1:20" ht="25.5" customHeight="1">
      <c r="A28" s="170">
        <v>24</v>
      </c>
      <c r="B28" s="226"/>
      <c r="C28" s="170" t="s">
        <v>369</v>
      </c>
      <c r="D28" s="170">
        <v>23</v>
      </c>
      <c r="E28" s="172">
        <f t="shared" si="0"/>
        <v>22.875</v>
      </c>
      <c r="F28" s="172"/>
      <c r="G28" s="170">
        <v>12</v>
      </c>
      <c r="H28" s="170"/>
      <c r="I28" s="170"/>
      <c r="J28" s="170"/>
      <c r="K28" s="170"/>
      <c r="L28" s="170"/>
      <c r="M28" s="170"/>
      <c r="N28" s="170"/>
      <c r="O28" s="170">
        <v>1</v>
      </c>
      <c r="P28" s="170"/>
      <c r="Q28" s="170">
        <v>9</v>
      </c>
      <c r="R28" s="102" t="s">
        <v>620</v>
      </c>
      <c r="S28" s="102" t="s">
        <v>621</v>
      </c>
      <c r="T28" s="39"/>
    </row>
    <row r="29" spans="1:20" ht="25.5" customHeight="1">
      <c r="A29" s="170">
        <v>25</v>
      </c>
      <c r="B29" s="224" t="s">
        <v>55</v>
      </c>
      <c r="C29" s="170" t="s">
        <v>23</v>
      </c>
      <c r="D29" s="170">
        <v>23</v>
      </c>
      <c r="E29" s="172">
        <f t="shared" si="0"/>
        <v>22.5</v>
      </c>
      <c r="F29" s="172"/>
      <c r="G29" s="170">
        <v>15</v>
      </c>
      <c r="H29" s="170"/>
      <c r="I29" s="170"/>
      <c r="J29" s="170"/>
      <c r="K29" s="170">
        <v>5</v>
      </c>
      <c r="L29" s="170"/>
      <c r="M29" s="170"/>
      <c r="N29" s="170"/>
      <c r="O29" s="170">
        <v>4</v>
      </c>
      <c r="P29" s="170">
        <v>24</v>
      </c>
      <c r="Q29" s="170">
        <v>24</v>
      </c>
      <c r="R29" s="106" t="s">
        <v>623</v>
      </c>
      <c r="S29" s="102" t="s">
        <v>624</v>
      </c>
      <c r="T29" s="105"/>
    </row>
    <row r="30" spans="1:20" ht="25.5" customHeight="1">
      <c r="A30" s="170">
        <v>26</v>
      </c>
      <c r="B30" s="225"/>
      <c r="C30" s="170" t="s">
        <v>367</v>
      </c>
      <c r="D30" s="170">
        <v>23</v>
      </c>
      <c r="E30" s="172">
        <f t="shared" si="0"/>
        <v>23</v>
      </c>
      <c r="F30" s="172"/>
      <c r="G30" s="170"/>
      <c r="H30" s="170"/>
      <c r="I30" s="170"/>
      <c r="J30" s="170"/>
      <c r="K30" s="170"/>
      <c r="L30" s="170"/>
      <c r="M30" s="170">
        <v>11</v>
      </c>
      <c r="N30" s="170"/>
      <c r="O30" s="170"/>
      <c r="P30" s="170"/>
      <c r="Q30" s="170">
        <v>2</v>
      </c>
      <c r="R30" s="104"/>
      <c r="S30" s="102"/>
      <c r="T30" s="39"/>
    </row>
    <row r="31" spans="1:20" ht="25.5" customHeight="1">
      <c r="A31" s="170">
        <v>27</v>
      </c>
      <c r="B31" s="226"/>
      <c r="C31" s="170" t="s">
        <v>368</v>
      </c>
      <c r="D31" s="170">
        <v>23</v>
      </c>
      <c r="E31" s="172">
        <f t="shared" si="0"/>
        <v>23</v>
      </c>
      <c r="F31" s="172"/>
      <c r="G31" s="170"/>
      <c r="H31" s="170"/>
      <c r="I31" s="170"/>
      <c r="J31" s="170"/>
      <c r="K31" s="170"/>
      <c r="L31" s="170"/>
      <c r="M31" s="170">
        <v>2</v>
      </c>
      <c r="N31" s="170"/>
      <c r="O31" s="170"/>
      <c r="P31" s="170"/>
      <c r="Q31" s="170">
        <v>0</v>
      </c>
      <c r="R31" s="104"/>
      <c r="S31" s="102"/>
      <c r="T31" s="175"/>
    </row>
    <row r="32" spans="1:20" ht="25.5" customHeight="1">
      <c r="A32" s="170">
        <v>28</v>
      </c>
      <c r="B32" s="232" t="s">
        <v>276</v>
      </c>
      <c r="C32" s="43" t="s">
        <v>10</v>
      </c>
      <c r="D32" s="170">
        <v>23</v>
      </c>
      <c r="E32" s="172">
        <f t="shared" si="0"/>
        <v>23</v>
      </c>
      <c r="F32" s="172"/>
      <c r="G32" s="170"/>
      <c r="H32" s="170"/>
      <c r="I32" s="170"/>
      <c r="J32" s="170"/>
      <c r="K32" s="170"/>
      <c r="L32" s="170"/>
      <c r="M32" s="170"/>
      <c r="N32" s="170"/>
      <c r="O32" s="170"/>
      <c r="P32" s="170">
        <v>8</v>
      </c>
      <c r="Q32" s="170"/>
      <c r="R32" s="102"/>
      <c r="S32" s="102" t="s">
        <v>628</v>
      </c>
      <c r="T32" s="39"/>
    </row>
    <row r="33" spans="1:20" ht="25.5" customHeight="1">
      <c r="A33" s="170">
        <v>29</v>
      </c>
      <c r="B33" s="233"/>
      <c r="C33" s="40" t="s">
        <v>233</v>
      </c>
      <c r="D33" s="170">
        <v>23</v>
      </c>
      <c r="E33" s="172">
        <f t="shared" si="0"/>
        <v>23</v>
      </c>
      <c r="F33" s="172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02"/>
      <c r="S33" s="102"/>
      <c r="T33" s="39"/>
    </row>
    <row r="34" spans="1:20" ht="25.5" customHeight="1">
      <c r="A34" s="170">
        <v>30</v>
      </c>
      <c r="B34" s="233"/>
      <c r="C34" s="40" t="s">
        <v>370</v>
      </c>
      <c r="D34" s="170">
        <v>23</v>
      </c>
      <c r="E34" s="172">
        <f t="shared" si="0"/>
        <v>23</v>
      </c>
      <c r="F34" s="172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02"/>
      <c r="S34" s="102"/>
      <c r="T34" s="39"/>
    </row>
    <row r="35" spans="1:20" ht="25.5" customHeight="1">
      <c r="A35" s="170">
        <v>31</v>
      </c>
      <c r="B35" s="234"/>
      <c r="C35" s="113" t="s">
        <v>471</v>
      </c>
      <c r="D35" s="170">
        <v>23</v>
      </c>
      <c r="E35" s="172">
        <f t="shared" si="0"/>
        <v>23</v>
      </c>
      <c r="F35" s="172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02"/>
      <c r="S35" s="102" t="s">
        <v>632</v>
      </c>
      <c r="T35" s="39"/>
    </row>
    <row r="36" spans="1:20" ht="25.5" customHeight="1">
      <c r="A36" s="170">
        <v>32</v>
      </c>
      <c r="B36" s="224" t="s">
        <v>455</v>
      </c>
      <c r="C36" s="40" t="s">
        <v>459</v>
      </c>
      <c r="D36" s="170">
        <v>23</v>
      </c>
      <c r="E36" s="172">
        <f t="shared" si="0"/>
        <v>23</v>
      </c>
      <c r="F36" s="172"/>
      <c r="G36" s="170"/>
      <c r="H36" s="170"/>
      <c r="I36" s="170"/>
      <c r="J36" s="170"/>
      <c r="K36" s="170"/>
      <c r="L36" s="170"/>
      <c r="M36" s="170">
        <v>8</v>
      </c>
      <c r="N36" s="170"/>
      <c r="O36" s="170"/>
      <c r="P36" s="170"/>
      <c r="Q36" s="170"/>
      <c r="R36" s="102"/>
      <c r="S36" s="102"/>
      <c r="T36" s="39" t="s">
        <v>635</v>
      </c>
    </row>
    <row r="37" spans="1:20" ht="25.5" customHeight="1">
      <c r="A37" s="170">
        <v>33</v>
      </c>
      <c r="B37" s="225"/>
      <c r="C37" s="40" t="s">
        <v>430</v>
      </c>
      <c r="D37" s="170">
        <v>23</v>
      </c>
      <c r="E37" s="172">
        <f t="shared" si="0"/>
        <v>23</v>
      </c>
      <c r="F37" s="172">
        <v>100</v>
      </c>
      <c r="G37" s="170"/>
      <c r="H37" s="170"/>
      <c r="I37" s="170"/>
      <c r="J37" s="170"/>
      <c r="K37" s="170"/>
      <c r="L37" s="170"/>
      <c r="M37" s="170">
        <v>25</v>
      </c>
      <c r="N37" s="170"/>
      <c r="O37" s="170"/>
      <c r="P37" s="170"/>
      <c r="Q37" s="170"/>
      <c r="R37" s="102"/>
      <c r="S37" s="102"/>
      <c r="T37" s="39"/>
    </row>
    <row r="38" spans="1:20" ht="25.5" customHeight="1">
      <c r="A38" s="170">
        <v>34</v>
      </c>
      <c r="B38" s="225"/>
      <c r="C38" s="182" t="s">
        <v>466</v>
      </c>
      <c r="D38" s="170">
        <v>23</v>
      </c>
      <c r="E38" s="172">
        <f t="shared" si="0"/>
        <v>23</v>
      </c>
      <c r="F38" s="172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02"/>
      <c r="S38" s="102" t="s">
        <v>637</v>
      </c>
      <c r="T38" s="39" t="s">
        <v>638</v>
      </c>
    </row>
    <row r="39" spans="1:20" ht="25.5" customHeight="1">
      <c r="A39" s="170">
        <v>35</v>
      </c>
      <c r="B39" s="226"/>
      <c r="C39" s="117" t="s">
        <v>482</v>
      </c>
      <c r="D39" s="170">
        <v>23</v>
      </c>
      <c r="E39" s="172">
        <f t="shared" si="0"/>
        <v>23</v>
      </c>
      <c r="F39" s="172"/>
      <c r="G39" s="170"/>
      <c r="H39" s="170"/>
      <c r="I39" s="170"/>
      <c r="J39" s="170"/>
      <c r="K39" s="170"/>
      <c r="L39" s="170"/>
      <c r="M39" s="170">
        <v>8</v>
      </c>
      <c r="N39" s="170"/>
      <c r="O39" s="170"/>
      <c r="P39" s="170"/>
      <c r="Q39" s="170"/>
      <c r="R39" s="102"/>
      <c r="S39" s="102"/>
      <c r="T39" s="39"/>
    </row>
    <row r="40" spans="1:20" ht="25.5" customHeight="1">
      <c r="A40" s="170">
        <v>36</v>
      </c>
      <c r="B40" s="183" t="s">
        <v>253</v>
      </c>
      <c r="C40" s="170" t="s">
        <v>641</v>
      </c>
      <c r="D40" s="170">
        <v>11</v>
      </c>
      <c r="E40" s="172">
        <f>D40-(J40+L40+N40+O40)/8</f>
        <v>11</v>
      </c>
      <c r="F40" s="172"/>
      <c r="G40" s="170">
        <v>8</v>
      </c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04" t="s">
        <v>642</v>
      </c>
      <c r="S40" s="102"/>
      <c r="T40" s="117" t="s">
        <v>643</v>
      </c>
    </row>
    <row r="41" spans="1:20" ht="25.5" customHeight="1">
      <c r="A41" s="170">
        <v>37</v>
      </c>
      <c r="B41" s="184" t="s">
        <v>247</v>
      </c>
      <c r="C41" s="40" t="s">
        <v>429</v>
      </c>
      <c r="D41" s="170">
        <v>21</v>
      </c>
      <c r="E41" s="172">
        <f>D41-(J41+L41+N41+O41)/8</f>
        <v>19.625</v>
      </c>
      <c r="F41" s="172"/>
      <c r="G41" s="170"/>
      <c r="H41" s="170"/>
      <c r="I41" s="170"/>
      <c r="J41" s="170"/>
      <c r="K41" s="170"/>
      <c r="L41" s="170">
        <v>11</v>
      </c>
      <c r="M41" s="170">
        <v>20</v>
      </c>
      <c r="N41" s="170"/>
      <c r="O41" s="170"/>
      <c r="P41" s="170"/>
      <c r="Q41" s="170"/>
      <c r="R41" s="102"/>
      <c r="S41" s="102" t="s">
        <v>646</v>
      </c>
      <c r="T41" s="39" t="s">
        <v>296</v>
      </c>
    </row>
    <row r="42" spans="1:20" ht="25.5" customHeight="1">
      <c r="A42" s="221" t="s">
        <v>25</v>
      </c>
      <c r="B42" s="256" t="s">
        <v>59</v>
      </c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</row>
    <row r="43" spans="1:20" ht="25.5" customHeight="1">
      <c r="A43" s="221"/>
      <c r="B43" s="256" t="s">
        <v>58</v>
      </c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</row>
    <row r="44" spans="1:20" ht="25.5" customHeight="1">
      <c r="A44" s="223" t="s">
        <v>391</v>
      </c>
      <c r="B44" s="223"/>
      <c r="C44" s="223"/>
      <c r="D44" s="171"/>
      <c r="E44" s="50"/>
      <c r="F44" s="50"/>
      <c r="G44" s="51"/>
      <c r="H44" s="223" t="s">
        <v>70</v>
      </c>
      <c r="I44" s="223"/>
      <c r="J44" s="223"/>
      <c r="K44" s="223"/>
      <c r="L44" s="51"/>
      <c r="M44" s="51"/>
      <c r="N44" s="51"/>
      <c r="O44" s="51"/>
      <c r="P44" s="51"/>
      <c r="Q44" s="51"/>
      <c r="R44" s="223"/>
      <c r="S44" s="223"/>
      <c r="T44" s="171"/>
    </row>
    <row r="46" spans="1:20">
      <c r="F46" s="186"/>
    </row>
  </sheetData>
  <mergeCells count="30">
    <mergeCell ref="B5:B9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  <mergeCell ref="A44:C44"/>
    <mergeCell ref="H44:K44"/>
    <mergeCell ref="R44:S44"/>
    <mergeCell ref="B10:B11"/>
    <mergeCell ref="B12:B14"/>
    <mergeCell ref="B15:B18"/>
    <mergeCell ref="B19:B25"/>
    <mergeCell ref="B26:B28"/>
    <mergeCell ref="B29:B31"/>
    <mergeCell ref="B32:B35"/>
    <mergeCell ref="B36:B39"/>
    <mergeCell ref="A42:A43"/>
    <mergeCell ref="B42:T42"/>
    <mergeCell ref="B43:T43"/>
  </mergeCells>
  <phoneticPr fontId="68" type="noConversion"/>
  <conditionalFormatting sqref="M15:M19 M5:M12 M21:M44">
    <cfRule type="cellIs" dxfId="0" priority="1" stopIfTrue="1" operator="greaterThan">
      <formula>120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1" manualBreakCount="1">
    <brk id="2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3"/>
  <sheetViews>
    <sheetView workbookViewId="0">
      <pane ySplit="4" topLeftCell="A17" activePane="bottomLeft" state="frozen"/>
      <selection pane="bottomLeft" activeCell="F36" sqref="F36"/>
    </sheetView>
  </sheetViews>
  <sheetFormatPr defaultRowHeight="12"/>
  <cols>
    <col min="1" max="1" width="3.625" style="9" customWidth="1"/>
    <col min="2" max="2" width="6.25" style="9" customWidth="1"/>
    <col min="3" max="3" width="6.375" style="9" customWidth="1"/>
    <col min="4" max="4" width="4.375" style="9" customWidth="1"/>
    <col min="5" max="5" width="5.5" style="15" customWidth="1"/>
    <col min="6" max="6" width="6.5" style="15" customWidth="1"/>
    <col min="7" max="11" width="4.375" style="9" customWidth="1"/>
    <col min="12" max="12" width="5.25" style="9" customWidth="1"/>
    <col min="13" max="13" width="6.25" style="9" customWidth="1"/>
    <col min="14" max="17" width="4.375" style="9" customWidth="1"/>
    <col min="18" max="18" width="17.375" style="16" customWidth="1"/>
    <col min="19" max="19" width="21.25" style="4" customWidth="1"/>
    <col min="20" max="20" width="15.5" style="12" customWidth="1"/>
    <col min="21" max="21" width="11.75" style="9" customWidth="1"/>
    <col min="22" max="16384" width="9" style="9"/>
  </cols>
  <sheetData>
    <row r="1" spans="1:20" ht="30" customHeight="1">
      <c r="A1" s="187" t="s">
        <v>169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1.25" customHeight="1">
      <c r="A2" s="188" t="s">
        <v>0</v>
      </c>
      <c r="B2" s="188" t="s">
        <v>1</v>
      </c>
      <c r="C2" s="188" t="s">
        <v>2</v>
      </c>
      <c r="D2" s="188" t="s">
        <v>61</v>
      </c>
      <c r="E2" s="193" t="s">
        <v>62</v>
      </c>
      <c r="F2" s="193" t="s">
        <v>65</v>
      </c>
      <c r="G2" s="188" t="s">
        <v>64</v>
      </c>
      <c r="H2" s="188" t="s">
        <v>48</v>
      </c>
      <c r="I2" s="196" t="s">
        <v>3</v>
      </c>
      <c r="J2" s="197"/>
      <c r="K2" s="197"/>
      <c r="L2" s="197"/>
      <c r="M2" s="197"/>
      <c r="N2" s="197"/>
      <c r="O2" s="197"/>
      <c r="P2" s="197"/>
      <c r="Q2" s="198"/>
      <c r="R2" s="202" t="s">
        <v>4</v>
      </c>
      <c r="S2" s="205" t="s">
        <v>71</v>
      </c>
      <c r="T2" s="205" t="s">
        <v>72</v>
      </c>
    </row>
    <row r="3" spans="1:20" ht="13.5">
      <c r="A3" s="189"/>
      <c r="B3" s="191"/>
      <c r="C3" s="191"/>
      <c r="D3" s="191"/>
      <c r="E3" s="194"/>
      <c r="F3" s="194"/>
      <c r="G3" s="209"/>
      <c r="H3" s="191"/>
      <c r="I3" s="22" t="s">
        <v>5</v>
      </c>
      <c r="J3" s="196" t="s">
        <v>6</v>
      </c>
      <c r="K3" s="197"/>
      <c r="L3" s="197"/>
      <c r="M3" s="197"/>
      <c r="N3" s="197"/>
      <c r="O3" s="198"/>
      <c r="P3" s="196" t="s">
        <v>57</v>
      </c>
      <c r="Q3" s="198"/>
      <c r="R3" s="203"/>
      <c r="S3" s="205"/>
      <c r="T3" s="205"/>
    </row>
    <row r="4" spans="1:20" ht="55.5" customHeight="1">
      <c r="A4" s="190"/>
      <c r="B4" s="192"/>
      <c r="C4" s="192"/>
      <c r="D4" s="192"/>
      <c r="E4" s="195"/>
      <c r="F4" s="195"/>
      <c r="G4" s="210"/>
      <c r="H4" s="192"/>
      <c r="I4" s="22" t="s">
        <v>47</v>
      </c>
      <c r="J4" s="22" t="s">
        <v>49</v>
      </c>
      <c r="K4" s="22" t="s">
        <v>50</v>
      </c>
      <c r="L4" s="22" t="s">
        <v>51</v>
      </c>
      <c r="M4" s="22" t="s">
        <v>52</v>
      </c>
      <c r="N4" s="22" t="s">
        <v>46</v>
      </c>
      <c r="O4" s="22" t="s">
        <v>53</v>
      </c>
      <c r="P4" s="22" t="s">
        <v>54</v>
      </c>
      <c r="Q4" s="22" t="s">
        <v>56</v>
      </c>
      <c r="R4" s="204"/>
      <c r="S4" s="205"/>
      <c r="T4" s="205"/>
    </row>
    <row r="5" spans="1:20" ht="21.75" customHeight="1">
      <c r="A5" s="22">
        <v>1</v>
      </c>
      <c r="B5" s="199" t="s">
        <v>29</v>
      </c>
      <c r="C5" s="22" t="s">
        <v>43</v>
      </c>
      <c r="D5" s="1">
        <v>20</v>
      </c>
      <c r="E5" s="6">
        <f t="shared" ref="E5:E40" si="0">D5-(J5+L5+N5+O5)/8</f>
        <v>20</v>
      </c>
      <c r="F5" s="6"/>
      <c r="G5" s="1"/>
      <c r="H5" s="1"/>
      <c r="I5" s="1"/>
      <c r="J5" s="22"/>
      <c r="K5" s="22"/>
      <c r="L5" s="22"/>
      <c r="M5" s="22"/>
      <c r="N5" s="22"/>
      <c r="O5" s="22"/>
      <c r="P5" s="10"/>
      <c r="Q5" s="22"/>
      <c r="R5" s="17"/>
      <c r="S5" s="3"/>
      <c r="T5" s="25"/>
    </row>
    <row r="6" spans="1:20" ht="21.75" customHeight="1">
      <c r="A6" s="22">
        <v>2</v>
      </c>
      <c r="B6" s="189"/>
      <c r="C6" s="22" t="s">
        <v>7</v>
      </c>
      <c r="D6" s="1">
        <v>20</v>
      </c>
      <c r="E6" s="6">
        <f t="shared" si="0"/>
        <v>20</v>
      </c>
      <c r="F6" s="6"/>
      <c r="G6" s="1"/>
      <c r="H6" s="1"/>
      <c r="I6" s="1"/>
      <c r="J6" s="22"/>
      <c r="K6" s="22"/>
      <c r="L6" s="22"/>
      <c r="M6" s="22"/>
      <c r="N6" s="22"/>
      <c r="O6" s="22"/>
      <c r="P6" s="10"/>
      <c r="Q6" s="22"/>
      <c r="R6" s="17"/>
      <c r="S6" s="3"/>
      <c r="T6" s="25"/>
    </row>
    <row r="7" spans="1:20" ht="21.75" customHeight="1">
      <c r="A7" s="22">
        <v>3</v>
      </c>
      <c r="B7" s="190"/>
      <c r="C7" s="18" t="s">
        <v>8</v>
      </c>
      <c r="D7" s="1">
        <v>20</v>
      </c>
      <c r="E7" s="6">
        <f t="shared" si="0"/>
        <v>20</v>
      </c>
      <c r="F7" s="6"/>
      <c r="G7" s="1"/>
      <c r="H7" s="1"/>
      <c r="I7" s="1"/>
      <c r="J7" s="22"/>
      <c r="K7" s="22"/>
      <c r="L7" s="22"/>
      <c r="M7" s="22"/>
      <c r="N7" s="22"/>
      <c r="O7" s="22"/>
      <c r="P7" s="10"/>
      <c r="Q7" s="22"/>
      <c r="S7" s="3"/>
      <c r="T7" s="25"/>
    </row>
    <row r="8" spans="1:20" ht="27.75" customHeight="1">
      <c r="A8" s="22">
        <v>4</v>
      </c>
      <c r="B8" s="199" t="s">
        <v>30</v>
      </c>
      <c r="C8" s="22" t="s">
        <v>9</v>
      </c>
      <c r="D8" s="1">
        <v>20</v>
      </c>
      <c r="E8" s="6">
        <f t="shared" si="0"/>
        <v>19</v>
      </c>
      <c r="F8" s="6"/>
      <c r="G8" s="1"/>
      <c r="H8" s="1"/>
      <c r="I8" s="1"/>
      <c r="J8" s="22"/>
      <c r="K8" s="22"/>
      <c r="L8" s="22"/>
      <c r="M8" s="22"/>
      <c r="N8" s="22">
        <v>8</v>
      </c>
      <c r="O8" s="22"/>
      <c r="P8" s="10">
        <v>40</v>
      </c>
      <c r="Q8" s="22"/>
      <c r="R8" s="26"/>
      <c r="S8" s="3" t="s">
        <v>172</v>
      </c>
      <c r="T8" s="26"/>
    </row>
    <row r="9" spans="1:20" ht="21.75" customHeight="1">
      <c r="A9" s="22">
        <v>5</v>
      </c>
      <c r="B9" s="200"/>
      <c r="C9" s="22" t="s">
        <v>35</v>
      </c>
      <c r="D9" s="1">
        <v>20</v>
      </c>
      <c r="E9" s="6">
        <f t="shared" si="0"/>
        <v>18</v>
      </c>
      <c r="F9" s="6"/>
      <c r="G9" s="1"/>
      <c r="H9" s="1"/>
      <c r="I9" s="1"/>
      <c r="J9" s="22"/>
      <c r="K9" s="22"/>
      <c r="L9" s="22">
        <v>8</v>
      </c>
      <c r="M9" s="22">
        <v>8</v>
      </c>
      <c r="N9" s="22">
        <v>8</v>
      </c>
      <c r="O9" s="22"/>
      <c r="P9" s="10">
        <v>0</v>
      </c>
      <c r="Q9" s="22"/>
      <c r="R9" s="25"/>
      <c r="S9" s="3" t="s">
        <v>171</v>
      </c>
      <c r="T9" s="26"/>
    </row>
    <row r="10" spans="1:20" ht="21.75" customHeight="1">
      <c r="A10" s="22">
        <v>6</v>
      </c>
      <c r="B10" s="200"/>
      <c r="C10" s="22" t="s">
        <v>11</v>
      </c>
      <c r="D10" s="1">
        <v>20</v>
      </c>
      <c r="E10" s="6">
        <f t="shared" si="0"/>
        <v>18</v>
      </c>
      <c r="F10" s="6"/>
      <c r="G10" s="1"/>
      <c r="H10" s="1"/>
      <c r="I10" s="22"/>
      <c r="J10" s="22"/>
      <c r="K10" s="22"/>
      <c r="L10" s="22"/>
      <c r="M10" s="22"/>
      <c r="N10" s="22">
        <v>8</v>
      </c>
      <c r="O10" s="22">
        <v>8</v>
      </c>
      <c r="P10" s="10">
        <v>24</v>
      </c>
      <c r="Q10" s="22">
        <v>0</v>
      </c>
      <c r="R10" s="25"/>
      <c r="S10" s="3" t="s">
        <v>87</v>
      </c>
      <c r="T10" s="26"/>
    </row>
    <row r="11" spans="1:20" ht="21.75" customHeight="1">
      <c r="A11" s="22">
        <v>7</v>
      </c>
      <c r="B11" s="200"/>
      <c r="C11" s="22" t="s">
        <v>12</v>
      </c>
      <c r="D11" s="1">
        <v>20</v>
      </c>
      <c r="E11" s="6">
        <f t="shared" si="0"/>
        <v>15</v>
      </c>
      <c r="F11" s="6"/>
      <c r="H11" s="1"/>
      <c r="I11" s="22"/>
      <c r="J11" s="22"/>
      <c r="K11" s="22"/>
      <c r="L11" s="22">
        <v>16</v>
      </c>
      <c r="M11" s="22">
        <v>16</v>
      </c>
      <c r="N11" s="22">
        <v>24</v>
      </c>
      <c r="O11" s="22"/>
      <c r="P11" s="10">
        <v>0</v>
      </c>
      <c r="Q11" s="22"/>
      <c r="R11" s="12"/>
      <c r="S11" s="3" t="s">
        <v>90</v>
      </c>
      <c r="T11" s="26"/>
    </row>
    <row r="12" spans="1:20" ht="21.75" customHeight="1">
      <c r="A12" s="22">
        <v>8</v>
      </c>
      <c r="B12" s="200"/>
      <c r="C12" s="22" t="s">
        <v>33</v>
      </c>
      <c r="D12" s="1">
        <v>20</v>
      </c>
      <c r="E12" s="6">
        <f t="shared" si="0"/>
        <v>20</v>
      </c>
      <c r="F12" s="6"/>
      <c r="G12" s="1"/>
      <c r="H12" s="1"/>
      <c r="I12" s="1"/>
      <c r="J12" s="22"/>
      <c r="K12" s="22"/>
      <c r="L12" s="22"/>
      <c r="M12" s="22"/>
      <c r="N12" s="22"/>
      <c r="O12" s="22"/>
      <c r="P12" s="10">
        <v>8</v>
      </c>
      <c r="Q12" s="22"/>
      <c r="R12" s="25"/>
      <c r="S12" s="3"/>
      <c r="T12" s="25"/>
    </row>
    <row r="13" spans="1:20" ht="21.75" customHeight="1">
      <c r="A13" s="22">
        <v>9</v>
      </c>
      <c r="B13" s="201"/>
      <c r="C13" s="22" t="s">
        <v>34</v>
      </c>
      <c r="D13" s="1">
        <v>20</v>
      </c>
      <c r="E13" s="6">
        <f t="shared" si="0"/>
        <v>18</v>
      </c>
      <c r="F13" s="6"/>
      <c r="G13" s="1">
        <v>8</v>
      </c>
      <c r="H13" s="1"/>
      <c r="I13" s="1"/>
      <c r="J13" s="22"/>
      <c r="K13" s="22"/>
      <c r="L13" s="22"/>
      <c r="M13" s="22"/>
      <c r="N13" s="22">
        <v>16</v>
      </c>
      <c r="O13" s="22"/>
      <c r="P13" s="10">
        <v>0</v>
      </c>
      <c r="Q13" s="22"/>
      <c r="R13" s="26" t="s">
        <v>78</v>
      </c>
      <c r="S13" s="3" t="s">
        <v>77</v>
      </c>
      <c r="T13" s="26"/>
    </row>
    <row r="14" spans="1:20" ht="33.75" customHeight="1">
      <c r="A14" s="22">
        <v>10</v>
      </c>
      <c r="B14" s="199" t="s">
        <v>31</v>
      </c>
      <c r="C14" s="22" t="s">
        <v>13</v>
      </c>
      <c r="D14" s="1">
        <v>20</v>
      </c>
      <c r="E14" s="6">
        <f t="shared" si="0"/>
        <v>18</v>
      </c>
      <c r="F14" s="6"/>
      <c r="G14" s="1"/>
      <c r="H14" s="1"/>
      <c r="I14" s="22"/>
      <c r="J14" s="22"/>
      <c r="K14" s="22"/>
      <c r="L14" s="23"/>
      <c r="M14" s="23">
        <v>40</v>
      </c>
      <c r="N14" s="22">
        <v>16</v>
      </c>
      <c r="O14" s="22"/>
      <c r="P14" s="10">
        <v>8</v>
      </c>
      <c r="Q14" s="22"/>
      <c r="R14" s="25"/>
      <c r="S14" s="3" t="s">
        <v>91</v>
      </c>
      <c r="T14" s="22"/>
    </row>
    <row r="15" spans="1:20" ht="21.75" customHeight="1">
      <c r="A15" s="22">
        <v>11</v>
      </c>
      <c r="B15" s="200"/>
      <c r="C15" s="22" t="s">
        <v>15</v>
      </c>
      <c r="D15" s="1">
        <v>20</v>
      </c>
      <c r="E15" s="6">
        <f t="shared" si="0"/>
        <v>16</v>
      </c>
      <c r="F15" s="6"/>
      <c r="G15" s="22"/>
      <c r="H15" s="22"/>
      <c r="I15" s="22"/>
      <c r="J15" s="22"/>
      <c r="K15" s="22"/>
      <c r="L15" s="22"/>
      <c r="M15" s="22"/>
      <c r="N15" s="22">
        <v>32</v>
      </c>
      <c r="O15" s="22"/>
      <c r="P15" s="10">
        <v>0</v>
      </c>
      <c r="Q15" s="22"/>
      <c r="R15" s="25"/>
      <c r="S15" s="3" t="s">
        <v>82</v>
      </c>
      <c r="T15" s="26" t="s">
        <v>83</v>
      </c>
    </row>
    <row r="16" spans="1:20" ht="21.75" customHeight="1">
      <c r="A16" s="22">
        <v>12</v>
      </c>
      <c r="B16" s="200"/>
      <c r="C16" s="19" t="s">
        <v>63</v>
      </c>
      <c r="D16" s="1">
        <v>20</v>
      </c>
      <c r="E16" s="6">
        <f t="shared" si="0"/>
        <v>20</v>
      </c>
      <c r="F16" s="6"/>
      <c r="G16" s="1"/>
      <c r="H16" s="1"/>
      <c r="I16" s="1"/>
      <c r="J16" s="22"/>
      <c r="K16" s="22"/>
      <c r="L16" s="22"/>
      <c r="M16" s="22"/>
      <c r="N16" s="22"/>
      <c r="O16" s="22"/>
      <c r="P16" s="10"/>
      <c r="Q16" s="22"/>
      <c r="R16" s="26"/>
      <c r="S16" s="3"/>
      <c r="T16" s="11"/>
    </row>
    <row r="17" spans="1:20" ht="21.75" customHeight="1">
      <c r="A17" s="22">
        <v>13</v>
      </c>
      <c r="B17" s="200"/>
      <c r="C17" s="19" t="s">
        <v>36</v>
      </c>
      <c r="D17" s="1">
        <v>20</v>
      </c>
      <c r="E17" s="6">
        <f t="shared" si="0"/>
        <v>15</v>
      </c>
      <c r="F17" s="6"/>
      <c r="G17" s="1"/>
      <c r="H17" s="1"/>
      <c r="I17" s="1"/>
      <c r="J17" s="22"/>
      <c r="K17" s="22"/>
      <c r="L17" s="22">
        <v>40</v>
      </c>
      <c r="M17" s="22">
        <v>40</v>
      </c>
      <c r="N17" s="22"/>
      <c r="O17" s="22"/>
      <c r="P17" s="10"/>
      <c r="Q17" s="22"/>
      <c r="R17" s="25"/>
      <c r="S17" s="3" t="s">
        <v>81</v>
      </c>
      <c r="T17" s="26"/>
    </row>
    <row r="18" spans="1:20" ht="21.75" customHeight="1">
      <c r="A18" s="22">
        <v>14</v>
      </c>
      <c r="B18" s="200"/>
      <c r="C18" s="19" t="s">
        <v>37</v>
      </c>
      <c r="D18" s="1">
        <v>20</v>
      </c>
      <c r="E18" s="6">
        <f t="shared" si="0"/>
        <v>18</v>
      </c>
      <c r="F18" s="6"/>
      <c r="G18" s="1"/>
      <c r="H18" s="1"/>
      <c r="I18" s="1"/>
      <c r="J18" s="22"/>
      <c r="K18" s="22"/>
      <c r="L18" s="22">
        <v>8</v>
      </c>
      <c r="M18" s="22">
        <v>8</v>
      </c>
      <c r="N18" s="22">
        <v>8</v>
      </c>
      <c r="O18" s="22"/>
      <c r="P18" s="10">
        <v>0</v>
      </c>
      <c r="Q18" s="22"/>
      <c r="R18" s="25"/>
      <c r="S18" s="3" t="s">
        <v>80</v>
      </c>
      <c r="T18" s="11"/>
    </row>
    <row r="19" spans="1:20" ht="21.75" customHeight="1">
      <c r="A19" s="22">
        <v>36</v>
      </c>
      <c r="B19" s="201"/>
      <c r="C19" s="19" t="s">
        <v>73</v>
      </c>
      <c r="D19" s="1">
        <v>20</v>
      </c>
      <c r="E19" s="6">
        <f t="shared" si="0"/>
        <v>20</v>
      </c>
      <c r="F19" s="6"/>
      <c r="G19" s="1"/>
      <c r="H19" s="1"/>
      <c r="I19" s="1"/>
      <c r="J19" s="22"/>
      <c r="K19" s="22">
        <v>8</v>
      </c>
      <c r="L19" s="22"/>
      <c r="M19" s="22">
        <v>12</v>
      </c>
      <c r="N19" s="22"/>
      <c r="O19" s="22"/>
      <c r="P19" s="10"/>
      <c r="Q19" s="22"/>
      <c r="R19" s="26"/>
      <c r="S19" s="3"/>
      <c r="T19" s="11"/>
    </row>
    <row r="20" spans="1:20" ht="21.75" customHeight="1">
      <c r="A20" s="22">
        <v>15</v>
      </c>
      <c r="B20" s="199" t="s">
        <v>44</v>
      </c>
      <c r="C20" s="18" t="s">
        <v>68</v>
      </c>
      <c r="D20" s="1">
        <v>20</v>
      </c>
      <c r="E20" s="6">
        <f t="shared" si="0"/>
        <v>20</v>
      </c>
      <c r="F20" s="6"/>
      <c r="G20" s="22"/>
      <c r="H20" s="1"/>
      <c r="I20" s="1"/>
      <c r="J20" s="22"/>
      <c r="K20" s="22"/>
      <c r="L20" s="22"/>
      <c r="M20" s="22"/>
      <c r="N20" s="22"/>
      <c r="O20" s="22"/>
      <c r="P20" s="10">
        <v>40</v>
      </c>
      <c r="Q20" s="22"/>
      <c r="R20" s="25"/>
      <c r="S20" s="3"/>
      <c r="T20" s="26"/>
    </row>
    <row r="21" spans="1:20" ht="30.75" customHeight="1">
      <c r="A21" s="22">
        <v>16</v>
      </c>
      <c r="B21" s="200"/>
      <c r="C21" s="22" t="s">
        <v>14</v>
      </c>
      <c r="D21" s="1">
        <v>20</v>
      </c>
      <c r="E21" s="6">
        <f t="shared" si="0"/>
        <v>17</v>
      </c>
      <c r="F21" s="6"/>
      <c r="G21" s="22"/>
      <c r="H21" s="22"/>
      <c r="I21" s="22"/>
      <c r="J21" s="22"/>
      <c r="K21" s="22"/>
      <c r="L21" s="22"/>
      <c r="M21" s="22"/>
      <c r="N21" s="22">
        <v>24</v>
      </c>
      <c r="O21" s="22"/>
      <c r="P21" s="10">
        <v>0</v>
      </c>
      <c r="Q21" s="22"/>
      <c r="R21" s="26"/>
      <c r="S21" s="3" t="s">
        <v>170</v>
      </c>
      <c r="T21" s="26"/>
    </row>
    <row r="22" spans="1:20" ht="21.75" customHeight="1">
      <c r="A22" s="22">
        <v>17</v>
      </c>
      <c r="B22" s="200"/>
      <c r="C22" s="19" t="s">
        <v>45</v>
      </c>
      <c r="D22" s="1">
        <v>20</v>
      </c>
      <c r="E22" s="6">
        <f t="shared" si="0"/>
        <v>20</v>
      </c>
      <c r="F22" s="6"/>
      <c r="G22" s="1"/>
      <c r="H22" s="1"/>
      <c r="I22" s="1"/>
      <c r="J22" s="22"/>
      <c r="K22" s="22"/>
      <c r="L22" s="22"/>
      <c r="M22" s="22"/>
      <c r="N22" s="22"/>
      <c r="O22" s="22"/>
      <c r="P22" s="10">
        <v>8</v>
      </c>
      <c r="Q22" s="22"/>
      <c r="R22" s="25"/>
      <c r="S22" s="3"/>
      <c r="T22" s="11"/>
    </row>
    <row r="23" spans="1:20" ht="21.75" customHeight="1">
      <c r="A23" s="22">
        <v>18</v>
      </c>
      <c r="B23" s="201"/>
      <c r="C23" s="22" t="s">
        <v>27</v>
      </c>
      <c r="D23" s="1">
        <v>20</v>
      </c>
      <c r="E23" s="6">
        <f>D23-(J23+L23+N23+O23)/8</f>
        <v>16</v>
      </c>
      <c r="F23" s="6"/>
      <c r="G23" s="2"/>
      <c r="H23" s="1"/>
      <c r="I23" s="1"/>
      <c r="J23" s="22"/>
      <c r="K23" s="22"/>
      <c r="L23" s="22">
        <v>32</v>
      </c>
      <c r="M23" s="22">
        <v>32</v>
      </c>
      <c r="N23" s="22"/>
      <c r="O23" s="22"/>
      <c r="P23" s="10">
        <v>0</v>
      </c>
      <c r="Q23" s="22" t="s">
        <v>66</v>
      </c>
      <c r="R23" s="25"/>
      <c r="S23" s="3" t="s">
        <v>94</v>
      </c>
      <c r="T23" s="26"/>
    </row>
    <row r="24" spans="1:20" ht="21.75" customHeight="1">
      <c r="A24" s="22">
        <v>19</v>
      </c>
      <c r="B24" s="199" t="s">
        <v>32</v>
      </c>
      <c r="C24" s="22" t="s">
        <v>38</v>
      </c>
      <c r="D24" s="1">
        <v>20</v>
      </c>
      <c r="E24" s="6">
        <f t="shared" si="0"/>
        <v>15</v>
      </c>
      <c r="F24" s="6"/>
      <c r="G24" s="1"/>
      <c r="H24" s="1"/>
      <c r="I24" s="1"/>
      <c r="J24" s="22"/>
      <c r="K24" s="22"/>
      <c r="L24" s="22">
        <v>24</v>
      </c>
      <c r="M24" s="22">
        <v>48</v>
      </c>
      <c r="N24" s="22">
        <v>16</v>
      </c>
      <c r="O24" s="22"/>
      <c r="P24" s="10">
        <v>0</v>
      </c>
      <c r="Q24" s="22"/>
      <c r="R24" s="25"/>
      <c r="S24" s="3" t="s">
        <v>84</v>
      </c>
      <c r="T24" s="26"/>
    </row>
    <row r="25" spans="1:20" ht="21.75" customHeight="1">
      <c r="A25" s="22">
        <v>20</v>
      </c>
      <c r="B25" s="200"/>
      <c r="C25" s="19" t="s">
        <v>67</v>
      </c>
      <c r="D25" s="1">
        <v>20</v>
      </c>
      <c r="E25" s="6">
        <f t="shared" si="0"/>
        <v>20</v>
      </c>
      <c r="F25" s="6"/>
      <c r="G25" s="1"/>
      <c r="H25" s="1"/>
      <c r="I25" s="1"/>
      <c r="J25" s="22"/>
      <c r="K25" s="22">
        <v>8</v>
      </c>
      <c r="L25" s="22"/>
      <c r="M25" s="22"/>
      <c r="N25" s="22"/>
      <c r="O25" s="22"/>
      <c r="P25" s="10"/>
      <c r="Q25" s="22"/>
      <c r="R25" s="25"/>
      <c r="S25" s="3"/>
      <c r="T25" s="11"/>
    </row>
    <row r="26" spans="1:20" ht="21.75" customHeight="1">
      <c r="A26" s="22">
        <v>21</v>
      </c>
      <c r="B26" s="200"/>
      <c r="C26" s="22" t="s">
        <v>19</v>
      </c>
      <c r="D26" s="1">
        <v>20</v>
      </c>
      <c r="E26" s="6">
        <v>0</v>
      </c>
      <c r="F26" s="6"/>
      <c r="G26" s="1"/>
      <c r="H26" s="1"/>
      <c r="I26" s="1"/>
      <c r="J26" s="22"/>
      <c r="K26" s="22"/>
      <c r="L26" s="22"/>
      <c r="M26" s="22"/>
      <c r="N26" s="22"/>
      <c r="O26" s="22"/>
      <c r="P26" s="10">
        <v>3</v>
      </c>
      <c r="Q26" s="22"/>
      <c r="R26" s="25"/>
      <c r="S26" s="3"/>
      <c r="T26" s="25"/>
    </row>
    <row r="27" spans="1:20" ht="21.75" customHeight="1">
      <c r="A27" s="22">
        <v>22</v>
      </c>
      <c r="B27" s="200"/>
      <c r="C27" s="22" t="s">
        <v>28</v>
      </c>
      <c r="D27" s="1">
        <v>20</v>
      </c>
      <c r="E27" s="6">
        <f t="shared" si="0"/>
        <v>15</v>
      </c>
      <c r="F27" s="6"/>
      <c r="G27" s="1"/>
      <c r="H27" s="1"/>
      <c r="I27" s="1"/>
      <c r="J27" s="22"/>
      <c r="K27" s="22"/>
      <c r="L27" s="22">
        <v>32</v>
      </c>
      <c r="M27" s="22">
        <v>40</v>
      </c>
      <c r="N27" s="22">
        <v>8</v>
      </c>
      <c r="O27" s="22"/>
      <c r="P27" s="10">
        <v>0</v>
      </c>
      <c r="Q27" s="22"/>
      <c r="R27" s="25"/>
      <c r="S27" s="3" t="s">
        <v>76</v>
      </c>
      <c r="T27" s="26"/>
    </row>
    <row r="28" spans="1:20" ht="21.75" customHeight="1">
      <c r="A28" s="22">
        <v>23</v>
      </c>
      <c r="B28" s="200"/>
      <c r="C28" s="22" t="s">
        <v>39</v>
      </c>
      <c r="D28" s="1">
        <v>20</v>
      </c>
      <c r="E28" s="6">
        <f t="shared" si="0"/>
        <v>17</v>
      </c>
      <c r="F28" s="6"/>
      <c r="G28" s="1">
        <v>1</v>
      </c>
      <c r="H28" s="1"/>
      <c r="I28" s="1"/>
      <c r="J28" s="22"/>
      <c r="K28" s="22"/>
      <c r="L28" s="22">
        <v>16</v>
      </c>
      <c r="M28" s="22">
        <v>16</v>
      </c>
      <c r="N28" s="22">
        <v>8</v>
      </c>
      <c r="O28" s="22"/>
      <c r="P28" s="10">
        <v>0</v>
      </c>
      <c r="Q28" s="22"/>
      <c r="R28" s="26" t="s">
        <v>79</v>
      </c>
      <c r="S28" s="3" t="s">
        <v>75</v>
      </c>
      <c r="T28" s="25"/>
    </row>
    <row r="29" spans="1:20" ht="21.75" customHeight="1">
      <c r="A29" s="22">
        <v>24</v>
      </c>
      <c r="B29" s="200"/>
      <c r="C29" s="19" t="s">
        <v>40</v>
      </c>
      <c r="D29" s="1">
        <v>20</v>
      </c>
      <c r="E29" s="6">
        <f t="shared" si="0"/>
        <v>19</v>
      </c>
      <c r="F29" s="6"/>
      <c r="G29" s="1"/>
      <c r="H29" s="1"/>
      <c r="I29" s="1"/>
      <c r="J29" s="22"/>
      <c r="K29" s="22"/>
      <c r="L29" s="22"/>
      <c r="M29" s="22"/>
      <c r="N29" s="22">
        <v>8</v>
      </c>
      <c r="O29" s="22"/>
      <c r="P29" s="10">
        <v>0</v>
      </c>
      <c r="Q29" s="22"/>
      <c r="R29" s="25"/>
      <c r="S29" s="3" t="s">
        <v>74</v>
      </c>
      <c r="T29" s="25"/>
    </row>
    <row r="30" spans="1:20" ht="21.75" customHeight="1">
      <c r="A30" s="22">
        <v>25</v>
      </c>
      <c r="B30" s="200"/>
      <c r="C30" s="19" t="s">
        <v>42</v>
      </c>
      <c r="D30" s="1">
        <v>20</v>
      </c>
      <c r="E30" s="6">
        <f>D30-(J30+L30+N30+O30)/8</f>
        <v>18</v>
      </c>
      <c r="F30" s="6"/>
      <c r="G30" s="1"/>
      <c r="H30" s="1"/>
      <c r="I30" s="1"/>
      <c r="J30" s="22">
        <v>16</v>
      </c>
      <c r="K30" s="22">
        <v>16</v>
      </c>
      <c r="L30" s="22"/>
      <c r="M30" s="22"/>
      <c r="N30" s="22"/>
      <c r="O30" s="22"/>
      <c r="P30" s="10">
        <v>8</v>
      </c>
      <c r="Q30" s="22"/>
      <c r="R30" s="25"/>
      <c r="S30" s="3" t="s">
        <v>92</v>
      </c>
      <c r="T30" s="11"/>
    </row>
    <row r="31" spans="1:20" ht="21.75" customHeight="1">
      <c r="A31" s="22">
        <v>26</v>
      </c>
      <c r="B31" s="200"/>
      <c r="C31" s="18" t="s">
        <v>18</v>
      </c>
      <c r="D31" s="1">
        <v>20</v>
      </c>
      <c r="E31" s="6">
        <f>D31-(J31+L31+N31+O31)/8</f>
        <v>15</v>
      </c>
      <c r="F31" s="6"/>
      <c r="G31" s="1"/>
      <c r="H31" s="1"/>
      <c r="I31" s="1"/>
      <c r="J31" s="22"/>
      <c r="K31" s="22"/>
      <c r="L31" s="22"/>
      <c r="M31" s="22"/>
      <c r="N31" s="22">
        <v>40</v>
      </c>
      <c r="O31" s="22"/>
      <c r="P31" s="10">
        <v>0</v>
      </c>
      <c r="Q31" s="22"/>
      <c r="R31" s="25"/>
      <c r="S31" s="3" t="s">
        <v>93</v>
      </c>
      <c r="T31" s="25"/>
    </row>
    <row r="32" spans="1:20" ht="21.75" customHeight="1">
      <c r="A32" s="22">
        <v>27</v>
      </c>
      <c r="B32" s="201"/>
      <c r="C32" s="22" t="s">
        <v>17</v>
      </c>
      <c r="D32" s="1">
        <v>20</v>
      </c>
      <c r="E32" s="6">
        <f t="shared" si="0"/>
        <v>18</v>
      </c>
      <c r="F32" s="6"/>
      <c r="G32" s="1"/>
      <c r="H32" s="1"/>
      <c r="I32" s="22"/>
      <c r="J32" s="22"/>
      <c r="K32" s="22"/>
      <c r="L32" s="22"/>
      <c r="M32" s="22"/>
      <c r="N32" s="22">
        <v>16</v>
      </c>
      <c r="O32" s="22"/>
      <c r="P32" s="10">
        <v>24</v>
      </c>
      <c r="Q32" s="22">
        <v>0</v>
      </c>
      <c r="R32" s="26"/>
      <c r="S32" s="4" t="s">
        <v>88</v>
      </c>
      <c r="T32" s="21"/>
    </row>
    <row r="33" spans="1:20" ht="21.75" customHeight="1">
      <c r="A33" s="22">
        <v>28</v>
      </c>
      <c r="B33" s="199" t="s">
        <v>20</v>
      </c>
      <c r="C33" s="22" t="s">
        <v>21</v>
      </c>
      <c r="D33" s="1">
        <v>20</v>
      </c>
      <c r="E33" s="6">
        <f t="shared" si="0"/>
        <v>20</v>
      </c>
      <c r="F33" s="6"/>
      <c r="G33" s="1"/>
      <c r="H33" s="1"/>
      <c r="I33" s="1"/>
      <c r="J33" s="22"/>
      <c r="K33" s="22"/>
      <c r="L33" s="22"/>
      <c r="M33" s="22"/>
      <c r="N33" s="22"/>
      <c r="O33" s="22"/>
      <c r="P33" s="10"/>
      <c r="Q33" s="22"/>
      <c r="R33" s="25"/>
      <c r="S33" s="3"/>
      <c r="T33" s="25"/>
    </row>
    <row r="34" spans="1:20" ht="21.75" customHeight="1">
      <c r="A34" s="22">
        <v>29</v>
      </c>
      <c r="B34" s="190"/>
      <c r="C34" s="22" t="s">
        <v>22</v>
      </c>
      <c r="D34" s="1">
        <v>20</v>
      </c>
      <c r="E34" s="6">
        <f t="shared" si="0"/>
        <v>20</v>
      </c>
      <c r="F34" s="6"/>
      <c r="G34" s="22">
        <v>11</v>
      </c>
      <c r="H34" s="1"/>
      <c r="I34" s="22"/>
      <c r="J34" s="22"/>
      <c r="K34" s="22">
        <v>8</v>
      </c>
      <c r="L34" s="22"/>
      <c r="M34" s="22">
        <v>3</v>
      </c>
      <c r="N34" s="22"/>
      <c r="O34" s="22"/>
      <c r="P34" s="10">
        <v>8</v>
      </c>
      <c r="Q34" s="22"/>
      <c r="R34" s="26" t="s">
        <v>89</v>
      </c>
      <c r="S34" s="3"/>
      <c r="T34" s="26"/>
    </row>
    <row r="35" spans="1:20" ht="21.75" customHeight="1">
      <c r="A35" s="22">
        <v>30</v>
      </c>
      <c r="B35" s="199" t="s">
        <v>55</v>
      </c>
      <c r="C35" s="22" t="s">
        <v>23</v>
      </c>
      <c r="D35" s="1">
        <v>20</v>
      </c>
      <c r="E35" s="6">
        <f t="shared" si="0"/>
        <v>20</v>
      </c>
      <c r="F35" s="6"/>
      <c r="G35" s="1"/>
      <c r="H35" s="1"/>
      <c r="I35" s="1">
        <v>8</v>
      </c>
      <c r="J35" s="22"/>
      <c r="K35" s="22"/>
      <c r="L35" s="22"/>
      <c r="M35" s="22"/>
      <c r="N35" s="22"/>
      <c r="O35" s="22"/>
      <c r="P35" s="10">
        <v>0</v>
      </c>
      <c r="Q35" s="22">
        <v>55</v>
      </c>
      <c r="R35" s="25"/>
      <c r="S35" s="3" t="s">
        <v>96</v>
      </c>
      <c r="T35" s="25"/>
    </row>
    <row r="36" spans="1:20" ht="21.75" customHeight="1">
      <c r="A36" s="22">
        <v>31</v>
      </c>
      <c r="B36" s="200"/>
      <c r="C36" s="22" t="s">
        <v>24</v>
      </c>
      <c r="D36" s="1">
        <v>20</v>
      </c>
      <c r="E36" s="6">
        <f t="shared" si="0"/>
        <v>18</v>
      </c>
      <c r="F36" s="6"/>
      <c r="G36" s="1"/>
      <c r="H36" s="1"/>
      <c r="I36" s="1"/>
      <c r="J36" s="22"/>
      <c r="K36" s="22"/>
      <c r="L36" s="22"/>
      <c r="M36" s="22"/>
      <c r="N36" s="22">
        <v>16</v>
      </c>
      <c r="O36" s="22"/>
      <c r="P36" s="10">
        <v>24</v>
      </c>
      <c r="Q36" s="22">
        <v>21</v>
      </c>
      <c r="R36" s="26"/>
      <c r="S36" s="3" t="s">
        <v>95</v>
      </c>
      <c r="T36" s="26"/>
    </row>
    <row r="37" spans="1:20" ht="21.75" customHeight="1">
      <c r="A37" s="22">
        <v>32</v>
      </c>
      <c r="B37" s="201"/>
      <c r="C37" s="19" t="s">
        <v>69</v>
      </c>
      <c r="D37" s="1">
        <v>20</v>
      </c>
      <c r="E37" s="6">
        <f>D37-(J37+L37+N37+O37)/8</f>
        <v>18</v>
      </c>
      <c r="F37" s="6"/>
      <c r="G37" s="1">
        <v>12</v>
      </c>
      <c r="H37" s="1"/>
      <c r="I37" s="1"/>
      <c r="J37" s="22"/>
      <c r="K37" s="22"/>
      <c r="L37" s="22">
        <v>16</v>
      </c>
      <c r="M37" s="22">
        <v>16</v>
      </c>
      <c r="N37" s="22"/>
      <c r="O37" s="22"/>
      <c r="P37" s="10"/>
      <c r="Q37" s="22"/>
      <c r="R37" s="26" t="s">
        <v>85</v>
      </c>
      <c r="S37" s="3" t="s">
        <v>86</v>
      </c>
      <c r="T37" s="11"/>
    </row>
    <row r="38" spans="1:20" ht="21.75" customHeight="1">
      <c r="A38" s="22">
        <v>33</v>
      </c>
      <c r="B38" s="199" t="s">
        <v>60</v>
      </c>
      <c r="C38" s="18" t="s">
        <v>10</v>
      </c>
      <c r="D38" s="1">
        <v>20</v>
      </c>
      <c r="E38" s="6">
        <f t="shared" si="0"/>
        <v>20</v>
      </c>
      <c r="F38" s="6"/>
      <c r="G38" s="1"/>
      <c r="H38" s="1"/>
      <c r="I38" s="22"/>
      <c r="J38" s="22"/>
      <c r="K38" s="22"/>
      <c r="L38" s="22"/>
      <c r="M38" s="22"/>
      <c r="N38" s="22"/>
      <c r="O38" s="22"/>
      <c r="P38" s="10">
        <v>40</v>
      </c>
      <c r="Q38" s="22"/>
      <c r="R38" s="25"/>
      <c r="S38" s="3"/>
      <c r="T38" s="25"/>
    </row>
    <row r="39" spans="1:20" ht="21.75" customHeight="1">
      <c r="A39" s="22">
        <v>34</v>
      </c>
      <c r="B39" s="200"/>
      <c r="C39" s="22" t="s">
        <v>16</v>
      </c>
      <c r="D39" s="1">
        <v>20</v>
      </c>
      <c r="E39" s="6">
        <f t="shared" si="0"/>
        <v>20</v>
      </c>
      <c r="F39" s="6"/>
      <c r="G39" s="1"/>
      <c r="H39" s="1"/>
      <c r="I39" s="20"/>
      <c r="J39" s="22"/>
      <c r="K39" s="22"/>
      <c r="L39" s="22"/>
      <c r="M39" s="22"/>
      <c r="N39" s="22"/>
      <c r="O39" s="22"/>
      <c r="P39" s="10">
        <v>40</v>
      </c>
      <c r="Q39" s="22"/>
      <c r="R39" s="25"/>
      <c r="S39" s="3"/>
      <c r="T39" s="25"/>
    </row>
    <row r="40" spans="1:20" ht="21.75" customHeight="1">
      <c r="A40" s="22">
        <v>35</v>
      </c>
      <c r="B40" s="201"/>
      <c r="C40" s="19" t="s">
        <v>41</v>
      </c>
      <c r="D40" s="1">
        <v>20</v>
      </c>
      <c r="E40" s="6">
        <f t="shared" si="0"/>
        <v>20</v>
      </c>
      <c r="F40" s="6"/>
      <c r="G40" s="1"/>
      <c r="H40" s="1"/>
      <c r="I40" s="1"/>
      <c r="J40" s="22"/>
      <c r="K40" s="22"/>
      <c r="L40" s="22"/>
      <c r="M40" s="22"/>
      <c r="N40" s="22"/>
      <c r="O40" s="22"/>
      <c r="P40" s="10">
        <v>8</v>
      </c>
      <c r="Q40" s="22"/>
      <c r="R40" s="25"/>
      <c r="S40" s="3"/>
      <c r="T40" s="11"/>
    </row>
    <row r="41" spans="1:20" s="8" customFormat="1" ht="21.75" customHeight="1">
      <c r="A41" s="199" t="s">
        <v>25</v>
      </c>
      <c r="B41" s="206" t="s">
        <v>59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ht="21.75" customHeight="1">
      <c r="A42" s="201"/>
      <c r="B42" s="206" t="s">
        <v>58</v>
      </c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ht="21.75" customHeight="1">
      <c r="A43" s="207" t="s">
        <v>26</v>
      </c>
      <c r="B43" s="207"/>
      <c r="C43" s="207"/>
      <c r="D43" s="24"/>
      <c r="E43" s="7"/>
      <c r="F43" s="7"/>
      <c r="G43" s="13"/>
      <c r="H43" s="207" t="s">
        <v>70</v>
      </c>
      <c r="I43" s="207"/>
      <c r="J43" s="207"/>
      <c r="K43" s="207"/>
      <c r="L43" s="14"/>
      <c r="M43" s="13"/>
      <c r="N43" s="13"/>
      <c r="R43" s="207"/>
      <c r="S43" s="207"/>
      <c r="T43" s="5"/>
    </row>
  </sheetData>
  <mergeCells count="29">
    <mergeCell ref="S2:S4"/>
    <mergeCell ref="T2:T4"/>
    <mergeCell ref="B35:B37"/>
    <mergeCell ref="B24:B32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B14:B19"/>
    <mergeCell ref="B38:B40"/>
    <mergeCell ref="R2:R4"/>
    <mergeCell ref="J3:O3"/>
    <mergeCell ref="P3:Q3"/>
    <mergeCell ref="B5:B7"/>
    <mergeCell ref="B8:B13"/>
    <mergeCell ref="B20:B23"/>
    <mergeCell ref="B33:B34"/>
    <mergeCell ref="A41:A42"/>
    <mergeCell ref="B41:T41"/>
    <mergeCell ref="B42:T42"/>
    <mergeCell ref="A43:C43"/>
    <mergeCell ref="H43:K43"/>
    <mergeCell ref="R43:S43"/>
  </mergeCells>
  <phoneticPr fontId="45" type="noConversion"/>
  <conditionalFormatting sqref="M22:M43 M5:M14 M16:M20">
    <cfRule type="cellIs" dxfId="12" priority="1" stopIfTrue="1" operator="greaterThan">
      <formula>120</formula>
    </cfRule>
  </conditionalFormatting>
  <pageMargins left="0.19685039370078741" right="0.23622047244094491" top="0.17" bottom="0.17" header="0.17" footer="0.17"/>
  <pageSetup paperSize="9" orientation="landscape" r:id="rId1"/>
  <headerFooter>
    <oddFooter>第 &amp;P 页，共 &amp;N 页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5"/>
  <sheetViews>
    <sheetView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N38" sqref="N38"/>
    </sheetView>
  </sheetViews>
  <sheetFormatPr defaultRowHeight="13.5"/>
  <cols>
    <col min="1" max="1" width="3.375" customWidth="1"/>
    <col min="2" max="2" width="5.5" customWidth="1"/>
    <col min="3" max="3" width="6.75" customWidth="1"/>
    <col min="4" max="4" width="3.75" customWidth="1"/>
    <col min="5" max="5" width="6" customWidth="1"/>
    <col min="6" max="6" width="7.5" customWidth="1"/>
    <col min="7" max="7" width="4.875" customWidth="1"/>
    <col min="8" max="8" width="4.625" customWidth="1"/>
    <col min="9" max="9" width="4.25" customWidth="1"/>
    <col min="10" max="10" width="4.625" customWidth="1"/>
    <col min="11" max="11" width="6" customWidth="1"/>
    <col min="12" max="12" width="4.75" customWidth="1"/>
    <col min="13" max="13" width="6" customWidth="1"/>
    <col min="14" max="14" width="6.125" customWidth="1"/>
    <col min="15" max="15" width="5.25" customWidth="1"/>
    <col min="16" max="16" width="4.75" customWidth="1"/>
    <col min="17" max="17" width="4.375" customWidth="1"/>
    <col min="18" max="18" width="12.875" customWidth="1"/>
    <col min="19" max="19" width="13.75" customWidth="1"/>
    <col min="20" max="20" width="19.25" customWidth="1"/>
  </cols>
  <sheetData>
    <row r="1" spans="1:20" ht="26.25" customHeight="1">
      <c r="A1" s="211" t="s">
        <v>173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>
      <c r="A2" s="213" t="s">
        <v>0</v>
      </c>
      <c r="B2" s="213" t="s">
        <v>1</v>
      </c>
      <c r="C2" s="213" t="s">
        <v>2</v>
      </c>
      <c r="D2" s="213" t="s">
        <v>174</v>
      </c>
      <c r="E2" s="215" t="s">
        <v>175</v>
      </c>
      <c r="F2" s="215" t="s">
        <v>183</v>
      </c>
      <c r="G2" s="213" t="s">
        <v>184</v>
      </c>
      <c r="H2" s="213" t="s">
        <v>185</v>
      </c>
      <c r="I2" s="213" t="s">
        <v>3</v>
      </c>
      <c r="J2" s="214"/>
      <c r="K2" s="214"/>
      <c r="L2" s="214"/>
      <c r="M2" s="214"/>
      <c r="N2" s="214"/>
      <c r="O2" s="214"/>
      <c r="P2" s="214"/>
      <c r="Q2" s="214"/>
      <c r="R2" s="218" t="s">
        <v>4</v>
      </c>
      <c r="S2" s="205" t="s">
        <v>186</v>
      </c>
      <c r="T2" s="205" t="s">
        <v>187</v>
      </c>
    </row>
    <row r="3" spans="1:20">
      <c r="A3" s="214"/>
      <c r="B3" s="213"/>
      <c r="C3" s="213"/>
      <c r="D3" s="213"/>
      <c r="E3" s="215"/>
      <c r="F3" s="215"/>
      <c r="G3" s="216"/>
      <c r="H3" s="213"/>
      <c r="I3" s="22" t="s">
        <v>5</v>
      </c>
      <c r="J3" s="213" t="s">
        <v>6</v>
      </c>
      <c r="K3" s="214"/>
      <c r="L3" s="214"/>
      <c r="M3" s="214"/>
      <c r="N3" s="214"/>
      <c r="O3" s="214"/>
      <c r="P3" s="213" t="s">
        <v>188</v>
      </c>
      <c r="Q3" s="214"/>
      <c r="R3" s="219"/>
      <c r="S3" s="205"/>
      <c r="T3" s="205"/>
    </row>
    <row r="4" spans="1:20" ht="34.5" customHeight="1">
      <c r="A4" s="214"/>
      <c r="B4" s="213"/>
      <c r="C4" s="213"/>
      <c r="D4" s="213"/>
      <c r="E4" s="215"/>
      <c r="F4" s="215"/>
      <c r="G4" s="216"/>
      <c r="H4" s="213"/>
      <c r="I4" s="22" t="s">
        <v>189</v>
      </c>
      <c r="J4" s="22" t="s">
        <v>190</v>
      </c>
      <c r="K4" s="22" t="s">
        <v>191</v>
      </c>
      <c r="L4" s="22" t="s">
        <v>192</v>
      </c>
      <c r="M4" s="22" t="s">
        <v>193</v>
      </c>
      <c r="N4" s="22" t="s">
        <v>194</v>
      </c>
      <c r="O4" s="22" t="s">
        <v>195</v>
      </c>
      <c r="P4" s="22" t="s">
        <v>196</v>
      </c>
      <c r="Q4" s="22" t="s">
        <v>197</v>
      </c>
      <c r="R4" s="219"/>
      <c r="S4" s="205"/>
      <c r="T4" s="205"/>
    </row>
    <row r="5" spans="1:20">
      <c r="A5" s="22">
        <v>1</v>
      </c>
      <c r="B5" s="217" t="s">
        <v>198</v>
      </c>
      <c r="C5" s="22" t="s">
        <v>199</v>
      </c>
      <c r="D5" s="1">
        <v>22</v>
      </c>
      <c r="E5" s="6">
        <f t="shared" ref="E5:E40" si="0">D5-(J5+L5+N5+O5)/8</f>
        <v>22</v>
      </c>
      <c r="F5" s="6"/>
      <c r="G5" s="1"/>
      <c r="H5" s="1"/>
      <c r="I5" s="1"/>
      <c r="J5" s="22"/>
      <c r="K5" s="22"/>
      <c r="L5" s="22"/>
      <c r="M5" s="22"/>
      <c r="N5" s="22"/>
      <c r="O5" s="22"/>
      <c r="P5" s="10"/>
      <c r="Q5" s="22"/>
      <c r="R5" s="17"/>
      <c r="S5" s="3"/>
      <c r="T5" s="26"/>
    </row>
    <row r="6" spans="1:20">
      <c r="A6" s="22">
        <v>2</v>
      </c>
      <c r="B6" s="214"/>
      <c r="C6" s="22" t="s">
        <v>7</v>
      </c>
      <c r="D6" s="1">
        <v>22</v>
      </c>
      <c r="E6" s="6">
        <f t="shared" si="0"/>
        <v>22</v>
      </c>
      <c r="F6" s="6"/>
      <c r="G6" s="1"/>
      <c r="H6" s="1"/>
      <c r="I6" s="1"/>
      <c r="J6" s="22"/>
      <c r="K6" s="22"/>
      <c r="L6" s="22"/>
      <c r="M6" s="22"/>
      <c r="N6" s="22"/>
      <c r="O6" s="22"/>
      <c r="P6" s="10"/>
      <c r="Q6" s="22"/>
      <c r="R6" s="17"/>
      <c r="S6" s="3"/>
      <c r="T6" s="26"/>
    </row>
    <row r="7" spans="1:20">
      <c r="A7" s="22">
        <v>3</v>
      </c>
      <c r="B7" s="214"/>
      <c r="C7" s="18" t="s">
        <v>8</v>
      </c>
      <c r="D7" s="1">
        <v>22</v>
      </c>
      <c r="E7" s="6">
        <f t="shared" si="0"/>
        <v>22</v>
      </c>
      <c r="F7" s="6"/>
      <c r="G7" s="1"/>
      <c r="H7" s="1"/>
      <c r="I7" s="1"/>
      <c r="J7" s="22"/>
      <c r="K7" s="22"/>
      <c r="L7" s="22"/>
      <c r="M7" s="22"/>
      <c r="N7" s="22"/>
      <c r="O7" s="22"/>
      <c r="P7" s="10"/>
      <c r="Q7" s="22"/>
      <c r="R7" s="29"/>
      <c r="S7" s="3"/>
      <c r="T7" s="26"/>
    </row>
    <row r="8" spans="1:20">
      <c r="A8" s="22">
        <v>4</v>
      </c>
      <c r="B8" s="217" t="s">
        <v>200</v>
      </c>
      <c r="C8" s="22" t="s">
        <v>9</v>
      </c>
      <c r="D8" s="1">
        <v>22</v>
      </c>
      <c r="E8" s="6">
        <f t="shared" si="0"/>
        <v>22</v>
      </c>
      <c r="F8" s="6"/>
      <c r="G8" s="1"/>
      <c r="H8" s="1"/>
      <c r="I8" s="1"/>
      <c r="J8" s="22"/>
      <c r="K8" s="22"/>
      <c r="L8" s="22"/>
      <c r="M8" s="22"/>
      <c r="N8" s="22"/>
      <c r="O8" s="22"/>
      <c r="P8" s="10">
        <v>32</v>
      </c>
      <c r="Q8" s="22"/>
      <c r="R8" s="26"/>
      <c r="S8" s="3"/>
      <c r="T8" s="26"/>
    </row>
    <row r="9" spans="1:20">
      <c r="A9" s="22">
        <v>5</v>
      </c>
      <c r="B9" s="217"/>
      <c r="C9" s="22" t="s">
        <v>201</v>
      </c>
      <c r="D9" s="1">
        <v>22</v>
      </c>
      <c r="E9" s="6">
        <f>D9-(J9+L9+N9+O9)/8</f>
        <v>22</v>
      </c>
      <c r="F9" s="6"/>
      <c r="G9" s="1"/>
      <c r="H9" s="1"/>
      <c r="I9" s="1"/>
      <c r="J9" s="22"/>
      <c r="K9" s="22"/>
      <c r="L9" s="22"/>
      <c r="M9" s="22">
        <v>8</v>
      </c>
      <c r="N9" s="22"/>
      <c r="O9" s="22"/>
      <c r="P9" s="10">
        <v>0</v>
      </c>
      <c r="Q9" s="22"/>
      <c r="R9" s="26"/>
      <c r="S9" s="3"/>
      <c r="T9" s="26"/>
    </row>
    <row r="10" spans="1:20">
      <c r="A10" s="22">
        <v>6</v>
      </c>
      <c r="B10" s="217"/>
      <c r="C10" s="22" t="s">
        <v>11</v>
      </c>
      <c r="D10" s="1">
        <v>22</v>
      </c>
      <c r="E10" s="6">
        <f>D10-(J10+L10+N10+O10)/8</f>
        <v>22</v>
      </c>
      <c r="F10" s="6"/>
      <c r="G10" s="1"/>
      <c r="H10" s="1"/>
      <c r="I10" s="22"/>
      <c r="J10" s="22"/>
      <c r="K10" s="22"/>
      <c r="L10" s="22"/>
      <c r="M10" s="22"/>
      <c r="N10" s="22"/>
      <c r="O10" s="22"/>
      <c r="P10" s="10">
        <v>24</v>
      </c>
      <c r="Q10" s="22">
        <v>0</v>
      </c>
      <c r="R10" s="26"/>
      <c r="S10" s="3"/>
      <c r="T10" s="26"/>
    </row>
    <row r="11" spans="1:20">
      <c r="A11" s="22">
        <v>7</v>
      </c>
      <c r="B11" s="217"/>
      <c r="C11" s="22" t="s">
        <v>12</v>
      </c>
      <c r="D11" s="1">
        <v>22</v>
      </c>
      <c r="E11" s="6">
        <f t="shared" si="0"/>
        <v>22</v>
      </c>
      <c r="F11" s="6"/>
      <c r="G11" s="22"/>
      <c r="H11" s="1"/>
      <c r="I11" s="22"/>
      <c r="J11" s="22"/>
      <c r="K11" s="22"/>
      <c r="L11" s="22"/>
      <c r="M11" s="22">
        <v>16</v>
      </c>
      <c r="N11" s="22"/>
      <c r="O11" s="22"/>
      <c r="P11" s="10">
        <v>0</v>
      </c>
      <c r="Q11" s="22"/>
      <c r="R11" s="26"/>
      <c r="S11" s="3"/>
      <c r="T11" s="26"/>
    </row>
    <row r="12" spans="1:20">
      <c r="A12" s="22">
        <v>8</v>
      </c>
      <c r="B12" s="217"/>
      <c r="C12" s="22" t="s">
        <v>202</v>
      </c>
      <c r="D12" s="1">
        <v>22</v>
      </c>
      <c r="E12" s="6">
        <f t="shared" si="0"/>
        <v>22</v>
      </c>
      <c r="F12" s="6">
        <v>100</v>
      </c>
      <c r="G12" s="1"/>
      <c r="H12" s="1"/>
      <c r="I12" s="1"/>
      <c r="J12" s="22"/>
      <c r="K12" s="22"/>
      <c r="L12" s="22"/>
      <c r="M12" s="22"/>
      <c r="N12" s="22"/>
      <c r="O12" s="22"/>
      <c r="P12" s="10">
        <v>8</v>
      </c>
      <c r="Q12" s="22"/>
      <c r="R12" s="26"/>
      <c r="S12" s="3"/>
      <c r="T12" s="26"/>
    </row>
    <row r="13" spans="1:20" ht="24">
      <c r="A13" s="22">
        <v>9</v>
      </c>
      <c r="B13" s="217"/>
      <c r="C13" s="22" t="s">
        <v>203</v>
      </c>
      <c r="D13" s="1">
        <v>22</v>
      </c>
      <c r="E13" s="6">
        <f>D13-(J13+L13+N13+O13)/8</f>
        <v>21.5</v>
      </c>
      <c r="F13" s="6"/>
      <c r="G13" s="1">
        <v>8</v>
      </c>
      <c r="H13" s="1"/>
      <c r="I13" s="1"/>
      <c r="J13" s="22"/>
      <c r="K13" s="22"/>
      <c r="L13" s="22">
        <v>4</v>
      </c>
      <c r="M13" s="22"/>
      <c r="N13" s="22"/>
      <c r="O13" s="22"/>
      <c r="P13" s="10">
        <v>0</v>
      </c>
      <c r="Q13" s="22"/>
      <c r="R13" s="26" t="s">
        <v>204</v>
      </c>
      <c r="S13" s="3"/>
      <c r="T13" s="26"/>
    </row>
    <row r="14" spans="1:20">
      <c r="A14" s="22">
        <v>10</v>
      </c>
      <c r="B14" s="217" t="s">
        <v>205</v>
      </c>
      <c r="C14" s="22" t="s">
        <v>13</v>
      </c>
      <c r="D14" s="1">
        <v>22</v>
      </c>
      <c r="E14" s="6">
        <f t="shared" si="0"/>
        <v>22</v>
      </c>
      <c r="F14" s="6"/>
      <c r="G14" s="1"/>
      <c r="H14" s="1"/>
      <c r="I14" s="22"/>
      <c r="J14" s="22"/>
      <c r="K14" s="22"/>
      <c r="L14" s="23"/>
      <c r="M14" s="23">
        <v>40</v>
      </c>
      <c r="N14" s="22"/>
      <c r="O14" s="22"/>
      <c r="P14" s="10">
        <v>8</v>
      </c>
      <c r="Q14" s="22"/>
      <c r="R14" s="26"/>
      <c r="S14" s="3"/>
      <c r="T14" s="22"/>
    </row>
    <row r="15" spans="1:20">
      <c r="A15" s="22">
        <v>11</v>
      </c>
      <c r="B15" s="217"/>
      <c r="C15" s="22" t="s">
        <v>15</v>
      </c>
      <c r="D15" s="1">
        <v>22</v>
      </c>
      <c r="E15" s="6">
        <f>D15-(J15+L15+N15+O15)/8</f>
        <v>22</v>
      </c>
      <c r="F15" s="6"/>
      <c r="G15" s="22"/>
      <c r="H15" s="22"/>
      <c r="I15" s="22"/>
      <c r="J15" s="22"/>
      <c r="K15" s="22"/>
      <c r="L15" s="22"/>
      <c r="M15" s="22"/>
      <c r="N15" s="22"/>
      <c r="O15" s="22"/>
      <c r="P15" s="10">
        <v>0</v>
      </c>
      <c r="Q15" s="22"/>
      <c r="R15" s="26"/>
      <c r="S15" s="3"/>
      <c r="T15" s="26"/>
    </row>
    <row r="16" spans="1:20">
      <c r="A16" s="22">
        <v>12</v>
      </c>
      <c r="B16" s="217"/>
      <c r="C16" s="19" t="s">
        <v>206</v>
      </c>
      <c r="D16" s="1">
        <v>22</v>
      </c>
      <c r="E16" s="6">
        <f t="shared" si="0"/>
        <v>22</v>
      </c>
      <c r="F16" s="6"/>
      <c r="G16" s="1"/>
      <c r="H16" s="1"/>
      <c r="I16" s="1"/>
      <c r="J16" s="22"/>
      <c r="K16" s="22"/>
      <c r="L16" s="22"/>
      <c r="M16" s="22"/>
      <c r="N16" s="22"/>
      <c r="O16" s="22"/>
      <c r="P16" s="10"/>
      <c r="Q16" s="22"/>
      <c r="R16" s="26"/>
      <c r="S16" s="3"/>
      <c r="T16" s="11"/>
    </row>
    <row r="17" spans="1:20" ht="22.5" customHeight="1">
      <c r="A17" s="22">
        <v>13</v>
      </c>
      <c r="B17" s="217"/>
      <c r="C17" s="19" t="s">
        <v>207</v>
      </c>
      <c r="D17" s="1">
        <v>22</v>
      </c>
      <c r="E17" s="6">
        <f t="shared" si="0"/>
        <v>22</v>
      </c>
      <c r="F17" s="6"/>
      <c r="G17" s="1">
        <v>4</v>
      </c>
      <c r="H17" s="1"/>
      <c r="I17" s="1"/>
      <c r="J17" s="22"/>
      <c r="K17" s="22"/>
      <c r="L17" s="22"/>
      <c r="M17" s="22">
        <v>40</v>
      </c>
      <c r="N17" s="22"/>
      <c r="O17" s="22"/>
      <c r="P17" s="10"/>
      <c r="Q17" s="22"/>
      <c r="R17" s="26" t="s">
        <v>208</v>
      </c>
      <c r="S17" s="3"/>
      <c r="T17" s="26"/>
    </row>
    <row r="18" spans="1:20">
      <c r="A18" s="22">
        <v>14</v>
      </c>
      <c r="B18" s="217"/>
      <c r="C18" s="19" t="s">
        <v>209</v>
      </c>
      <c r="D18" s="1">
        <v>22</v>
      </c>
      <c r="E18" s="6">
        <f>D18-(J18+L18+N18+O18)/8</f>
        <v>22</v>
      </c>
      <c r="F18" s="6"/>
      <c r="G18" s="1"/>
      <c r="H18" s="1"/>
      <c r="I18" s="1"/>
      <c r="J18" s="22"/>
      <c r="K18" s="22"/>
      <c r="L18" s="22"/>
      <c r="M18" s="22">
        <v>8</v>
      </c>
      <c r="N18" s="22"/>
      <c r="O18" s="22"/>
      <c r="P18" s="10">
        <v>0</v>
      </c>
      <c r="Q18" s="22"/>
      <c r="R18" s="26"/>
      <c r="S18" s="3"/>
      <c r="T18" s="11"/>
    </row>
    <row r="19" spans="1:20">
      <c r="A19" s="22">
        <v>36</v>
      </c>
      <c r="B19" s="217"/>
      <c r="C19" s="19" t="s">
        <v>210</v>
      </c>
      <c r="D19" s="1">
        <v>22</v>
      </c>
      <c r="E19" s="6">
        <f t="shared" si="0"/>
        <v>20</v>
      </c>
      <c r="F19" s="6"/>
      <c r="G19" s="1">
        <v>29</v>
      </c>
      <c r="H19" s="1"/>
      <c r="I19" s="1"/>
      <c r="J19" s="22">
        <v>16</v>
      </c>
      <c r="K19" s="22">
        <v>24</v>
      </c>
      <c r="L19" s="22"/>
      <c r="M19" s="22">
        <v>12</v>
      </c>
      <c r="N19" s="22"/>
      <c r="O19" s="22"/>
      <c r="P19" s="10"/>
      <c r="Q19" s="22"/>
      <c r="R19" s="26"/>
      <c r="S19" s="3" t="s">
        <v>230</v>
      </c>
      <c r="T19" s="11"/>
    </row>
    <row r="20" spans="1:20">
      <c r="A20" s="22">
        <v>15</v>
      </c>
      <c r="B20" s="217" t="s">
        <v>211</v>
      </c>
      <c r="C20" s="18" t="s">
        <v>212</v>
      </c>
      <c r="D20" s="1">
        <v>22</v>
      </c>
      <c r="E20" s="6">
        <f t="shared" si="0"/>
        <v>22</v>
      </c>
      <c r="F20" s="6"/>
      <c r="G20" s="22"/>
      <c r="H20" s="1"/>
      <c r="I20" s="1"/>
      <c r="J20" s="22"/>
      <c r="K20" s="22"/>
      <c r="L20" s="22"/>
      <c r="M20" s="22"/>
      <c r="N20" s="22"/>
      <c r="O20" s="22"/>
      <c r="P20" s="10">
        <v>40</v>
      </c>
      <c r="Q20" s="22"/>
      <c r="R20" s="26"/>
      <c r="S20" s="3"/>
      <c r="T20" s="26"/>
    </row>
    <row r="21" spans="1:20">
      <c r="A21" s="22">
        <v>16</v>
      </c>
      <c r="B21" s="217"/>
      <c r="C21" s="22" t="s">
        <v>14</v>
      </c>
      <c r="D21" s="1">
        <v>22</v>
      </c>
      <c r="E21" s="6">
        <f>D21-(J21+L21+N21+O21)/8</f>
        <v>22</v>
      </c>
      <c r="F21" s="6">
        <v>100</v>
      </c>
      <c r="G21" s="22"/>
      <c r="H21" s="22"/>
      <c r="I21" s="22"/>
      <c r="J21" s="22"/>
      <c r="K21" s="22"/>
      <c r="L21" s="22"/>
      <c r="M21" s="22"/>
      <c r="N21" s="22"/>
      <c r="O21" s="22"/>
      <c r="P21" s="10">
        <v>0</v>
      </c>
      <c r="Q21" s="22"/>
      <c r="R21" s="26"/>
      <c r="S21" s="3"/>
      <c r="T21" s="26"/>
    </row>
    <row r="22" spans="1:20">
      <c r="A22" s="22">
        <v>17</v>
      </c>
      <c r="B22" s="217"/>
      <c r="C22" s="19" t="s">
        <v>176</v>
      </c>
      <c r="D22" s="1">
        <v>22</v>
      </c>
      <c r="E22" s="6">
        <f t="shared" si="0"/>
        <v>22</v>
      </c>
      <c r="F22" s="6"/>
      <c r="G22" s="1"/>
      <c r="H22" s="1"/>
      <c r="I22" s="1"/>
      <c r="J22" s="22"/>
      <c r="K22" s="22"/>
      <c r="L22" s="22"/>
      <c r="M22" s="22"/>
      <c r="N22" s="22"/>
      <c r="O22" s="22"/>
      <c r="P22" s="10">
        <v>8</v>
      </c>
      <c r="Q22" s="22"/>
      <c r="R22" s="26"/>
      <c r="S22" s="3"/>
      <c r="T22" s="11"/>
    </row>
    <row r="23" spans="1:20">
      <c r="A23" s="22">
        <v>18</v>
      </c>
      <c r="B23" s="217"/>
      <c r="C23" s="22" t="s">
        <v>213</v>
      </c>
      <c r="D23" s="1">
        <v>22</v>
      </c>
      <c r="E23" s="6">
        <f>D23-(J23+L23+N23+O23)/8</f>
        <v>22</v>
      </c>
      <c r="F23" s="6"/>
      <c r="G23" s="1"/>
      <c r="H23" s="1"/>
      <c r="I23" s="1"/>
      <c r="J23" s="22"/>
      <c r="K23" s="22"/>
      <c r="L23" s="22"/>
      <c r="M23" s="22">
        <v>32</v>
      </c>
      <c r="N23" s="22"/>
      <c r="O23" s="22"/>
      <c r="P23" s="10">
        <v>0</v>
      </c>
      <c r="Q23" s="22" t="s">
        <v>214</v>
      </c>
      <c r="R23" s="26"/>
      <c r="S23" s="3"/>
      <c r="T23" s="30"/>
    </row>
    <row r="24" spans="1:20">
      <c r="A24" s="22">
        <v>19</v>
      </c>
      <c r="B24" s="217" t="s">
        <v>215</v>
      </c>
      <c r="C24" s="22" t="s">
        <v>216</v>
      </c>
      <c r="D24" s="1">
        <v>22</v>
      </c>
      <c r="E24" s="6">
        <f>D24-(J24+L24+N24+O24)/8</f>
        <v>17</v>
      </c>
      <c r="F24" s="6"/>
      <c r="G24" s="1"/>
      <c r="H24" s="1"/>
      <c r="I24" s="1"/>
      <c r="J24" s="22"/>
      <c r="K24" s="22"/>
      <c r="L24" s="22"/>
      <c r="M24" s="22">
        <v>48</v>
      </c>
      <c r="N24" s="22">
        <v>40</v>
      </c>
      <c r="O24" s="22"/>
      <c r="P24" s="10">
        <v>0</v>
      </c>
      <c r="Q24" s="22"/>
      <c r="R24" s="26"/>
      <c r="S24" s="3" t="s">
        <v>217</v>
      </c>
      <c r="T24" s="26"/>
    </row>
    <row r="25" spans="1:20">
      <c r="A25" s="22">
        <v>20</v>
      </c>
      <c r="B25" s="217"/>
      <c r="C25" s="19" t="s">
        <v>218</v>
      </c>
      <c r="D25" s="1">
        <v>22</v>
      </c>
      <c r="E25" s="6">
        <f t="shared" si="0"/>
        <v>22</v>
      </c>
      <c r="F25" s="6">
        <v>100</v>
      </c>
      <c r="G25" s="1"/>
      <c r="H25" s="1"/>
      <c r="I25" s="1"/>
      <c r="J25" s="22"/>
      <c r="K25" s="22">
        <v>8</v>
      </c>
      <c r="L25" s="22"/>
      <c r="M25" s="22"/>
      <c r="N25" s="22"/>
      <c r="O25" s="22"/>
      <c r="P25" s="10"/>
      <c r="Q25" s="22"/>
      <c r="R25" s="26"/>
      <c r="S25" s="3"/>
      <c r="T25" s="11"/>
    </row>
    <row r="26" spans="1:20">
      <c r="A26" s="22">
        <v>21</v>
      </c>
      <c r="B26" s="217"/>
      <c r="C26" s="22" t="s">
        <v>19</v>
      </c>
      <c r="D26" s="1">
        <v>22</v>
      </c>
      <c r="E26" s="6">
        <v>0</v>
      </c>
      <c r="F26" s="6"/>
      <c r="G26" s="1"/>
      <c r="H26" s="1"/>
      <c r="I26" s="1"/>
      <c r="J26" s="22"/>
      <c r="K26" s="22"/>
      <c r="L26" s="22"/>
      <c r="M26" s="22"/>
      <c r="N26" s="22"/>
      <c r="O26" s="22"/>
      <c r="P26" s="10">
        <v>3</v>
      </c>
      <c r="Q26" s="22"/>
      <c r="R26" s="26"/>
      <c r="S26" s="3"/>
      <c r="T26" s="26"/>
    </row>
    <row r="27" spans="1:20">
      <c r="A27" s="22">
        <v>22</v>
      </c>
      <c r="B27" s="217"/>
      <c r="C27" s="22" t="s">
        <v>177</v>
      </c>
      <c r="D27" s="1">
        <v>22</v>
      </c>
      <c r="E27" s="6">
        <f>D27-(J27+L27+N27+O27)/8</f>
        <v>20</v>
      </c>
      <c r="F27" s="6"/>
      <c r="G27" s="1"/>
      <c r="H27" s="1"/>
      <c r="I27" s="1"/>
      <c r="J27" s="22"/>
      <c r="K27" s="22"/>
      <c r="L27" s="22">
        <v>16</v>
      </c>
      <c r="M27" s="22">
        <v>56</v>
      </c>
      <c r="N27" s="22"/>
      <c r="O27" s="22"/>
      <c r="P27" s="10">
        <v>0</v>
      </c>
      <c r="Q27" s="22"/>
      <c r="R27" s="26"/>
      <c r="S27" s="3" t="s">
        <v>219</v>
      </c>
      <c r="T27" s="26"/>
    </row>
    <row r="28" spans="1:20">
      <c r="A28" s="22">
        <v>23</v>
      </c>
      <c r="B28" s="217"/>
      <c r="C28" s="22" t="s">
        <v>220</v>
      </c>
      <c r="D28" s="1">
        <v>22</v>
      </c>
      <c r="E28" s="6">
        <f>D28-(J28+L28+N28+O28)/8</f>
        <v>22</v>
      </c>
      <c r="F28" s="6">
        <v>100</v>
      </c>
      <c r="G28" s="1"/>
      <c r="H28" s="1"/>
      <c r="I28" s="1"/>
      <c r="J28" s="22"/>
      <c r="K28" s="22"/>
      <c r="L28" s="22"/>
      <c r="M28" s="22">
        <v>16</v>
      </c>
      <c r="N28" s="22"/>
      <c r="O28" s="22"/>
      <c r="P28" s="10">
        <v>0</v>
      </c>
      <c r="Q28" s="22"/>
      <c r="R28" s="26"/>
      <c r="S28" s="3"/>
      <c r="T28" s="26"/>
    </row>
    <row r="29" spans="1:20">
      <c r="A29" s="22">
        <v>24</v>
      </c>
      <c r="B29" s="217"/>
      <c r="C29" s="19" t="s">
        <v>221</v>
      </c>
      <c r="D29" s="1">
        <v>22</v>
      </c>
      <c r="E29" s="6">
        <f>D29-(J29+L29+N29+O29)/8</f>
        <v>22</v>
      </c>
      <c r="F29" s="6">
        <v>100</v>
      </c>
      <c r="G29" s="1"/>
      <c r="H29" s="1"/>
      <c r="I29" s="1"/>
      <c r="J29" s="22"/>
      <c r="K29" s="22"/>
      <c r="L29" s="22"/>
      <c r="M29" s="22"/>
      <c r="N29" s="22"/>
      <c r="O29" s="22"/>
      <c r="P29" s="10">
        <v>0</v>
      </c>
      <c r="Q29" s="22"/>
      <c r="R29" s="26"/>
      <c r="S29" s="3"/>
      <c r="T29" s="26"/>
    </row>
    <row r="30" spans="1:20">
      <c r="A30" s="22">
        <v>25</v>
      </c>
      <c r="B30" s="217"/>
      <c r="C30" s="19" t="s">
        <v>222</v>
      </c>
      <c r="D30" s="1">
        <v>22</v>
      </c>
      <c r="E30" s="6">
        <f>D30-(J30+L30+N30+O30)/8</f>
        <v>22</v>
      </c>
      <c r="F30" s="6">
        <v>100</v>
      </c>
      <c r="G30" s="1"/>
      <c r="H30" s="1"/>
      <c r="I30" s="1"/>
      <c r="J30" s="22"/>
      <c r="K30" s="22">
        <v>16</v>
      </c>
      <c r="L30" s="22"/>
      <c r="M30" s="22"/>
      <c r="N30" s="22"/>
      <c r="O30" s="22"/>
      <c r="P30" s="10">
        <v>8</v>
      </c>
      <c r="Q30" s="22"/>
      <c r="R30" s="26"/>
      <c r="S30" s="3"/>
      <c r="T30" s="11"/>
    </row>
    <row r="31" spans="1:20">
      <c r="A31" s="22">
        <v>26</v>
      </c>
      <c r="B31" s="217"/>
      <c r="C31" s="18" t="s">
        <v>18</v>
      </c>
      <c r="D31" s="1">
        <v>22</v>
      </c>
      <c r="E31" s="6">
        <f>D31-(J31+L31+N31+O31)/8</f>
        <v>22</v>
      </c>
      <c r="F31" s="6"/>
      <c r="G31" s="1"/>
      <c r="H31" s="1"/>
      <c r="I31" s="1"/>
      <c r="J31" s="22"/>
      <c r="K31" s="22"/>
      <c r="L31" s="22"/>
      <c r="M31" s="22"/>
      <c r="N31" s="22"/>
      <c r="O31" s="22"/>
      <c r="P31" s="10">
        <v>0</v>
      </c>
      <c r="Q31" s="22"/>
      <c r="R31" s="31"/>
      <c r="S31" s="3"/>
      <c r="T31" s="26"/>
    </row>
    <row r="32" spans="1:20">
      <c r="A32" s="22">
        <v>27</v>
      </c>
      <c r="B32" s="217"/>
      <c r="C32" s="22" t="s">
        <v>17</v>
      </c>
      <c r="D32" s="1">
        <v>22</v>
      </c>
      <c r="E32" s="6">
        <f t="shared" si="0"/>
        <v>20</v>
      </c>
      <c r="F32" s="6"/>
      <c r="G32" s="1"/>
      <c r="H32" s="1"/>
      <c r="I32" s="22"/>
      <c r="J32" s="22"/>
      <c r="K32" s="22"/>
      <c r="L32" s="22"/>
      <c r="M32" s="22"/>
      <c r="N32" s="22">
        <v>16</v>
      </c>
      <c r="O32" s="22"/>
      <c r="P32" s="10">
        <v>8</v>
      </c>
      <c r="Q32" s="22">
        <v>0</v>
      </c>
      <c r="R32" s="26"/>
      <c r="S32" s="3" t="s">
        <v>178</v>
      </c>
      <c r="T32" s="21"/>
    </row>
    <row r="33" spans="1:20">
      <c r="A33" s="22">
        <v>28</v>
      </c>
      <c r="B33" s="217" t="s">
        <v>20</v>
      </c>
      <c r="C33" s="22" t="s">
        <v>21</v>
      </c>
      <c r="D33" s="1">
        <v>22</v>
      </c>
      <c r="E33" s="6">
        <f t="shared" si="0"/>
        <v>22</v>
      </c>
      <c r="F33" s="6"/>
      <c r="G33" s="1"/>
      <c r="H33" s="1"/>
      <c r="I33" s="1"/>
      <c r="J33" s="22"/>
      <c r="K33" s="22"/>
      <c r="L33" s="22"/>
      <c r="M33" s="22"/>
      <c r="N33" s="22"/>
      <c r="O33" s="22"/>
      <c r="P33" s="10"/>
      <c r="Q33" s="22"/>
      <c r="R33" s="26"/>
      <c r="S33" s="3"/>
      <c r="T33" s="26"/>
    </row>
    <row r="34" spans="1:20">
      <c r="A34" s="22">
        <v>29</v>
      </c>
      <c r="B34" s="214"/>
      <c r="C34" s="22" t="s">
        <v>22</v>
      </c>
      <c r="D34" s="1">
        <v>22</v>
      </c>
      <c r="E34" s="6">
        <f t="shared" si="0"/>
        <v>21.5</v>
      </c>
      <c r="F34" s="6"/>
      <c r="G34" s="22"/>
      <c r="H34" s="1"/>
      <c r="I34" s="22"/>
      <c r="J34" s="22"/>
      <c r="K34" s="22">
        <v>8</v>
      </c>
      <c r="L34" s="22">
        <v>4</v>
      </c>
      <c r="M34" s="22">
        <v>7</v>
      </c>
      <c r="N34" s="22"/>
      <c r="O34" s="22"/>
      <c r="P34" s="10">
        <v>8</v>
      </c>
      <c r="Q34" s="22"/>
      <c r="R34" s="26"/>
      <c r="S34" s="3" t="s">
        <v>179</v>
      </c>
      <c r="T34" s="26"/>
    </row>
    <row r="35" spans="1:20">
      <c r="A35" s="22">
        <v>30</v>
      </c>
      <c r="B35" s="217" t="s">
        <v>180</v>
      </c>
      <c r="C35" s="22" t="s">
        <v>23</v>
      </c>
      <c r="D35" s="1">
        <v>22</v>
      </c>
      <c r="E35" s="6">
        <f t="shared" si="0"/>
        <v>21.625</v>
      </c>
      <c r="F35" s="6"/>
      <c r="G35" s="1"/>
      <c r="H35" s="1"/>
      <c r="I35" s="1"/>
      <c r="J35" s="22">
        <v>3</v>
      </c>
      <c r="K35" s="22">
        <v>3</v>
      </c>
      <c r="L35" s="22"/>
      <c r="M35" s="22"/>
      <c r="N35" s="22"/>
      <c r="O35" s="22"/>
      <c r="P35" s="10">
        <v>0</v>
      </c>
      <c r="Q35" s="22">
        <v>55</v>
      </c>
      <c r="R35" s="26"/>
      <c r="S35" s="3" t="s">
        <v>231</v>
      </c>
      <c r="T35" s="26"/>
    </row>
    <row r="36" spans="1:20">
      <c r="A36" s="22">
        <v>31</v>
      </c>
      <c r="B36" s="217"/>
      <c r="C36" s="22" t="s">
        <v>24</v>
      </c>
      <c r="D36" s="1">
        <v>22</v>
      </c>
      <c r="E36" s="6">
        <f>D36-(J36+L36+N23+O36)/8</f>
        <v>22</v>
      </c>
      <c r="F36" s="6"/>
      <c r="G36" s="1"/>
      <c r="H36" s="1"/>
      <c r="I36" s="1"/>
      <c r="J36" s="22"/>
      <c r="K36" s="22"/>
      <c r="L36" s="22"/>
      <c r="M36" s="22"/>
      <c r="N36" s="22"/>
      <c r="O36" s="22"/>
      <c r="P36" s="10">
        <v>24</v>
      </c>
      <c r="Q36" s="22">
        <v>21</v>
      </c>
      <c r="R36" s="31"/>
      <c r="S36" s="3"/>
      <c r="T36" s="26"/>
    </row>
    <row r="37" spans="1:20">
      <c r="A37" s="22">
        <v>32</v>
      </c>
      <c r="B37" s="217"/>
      <c r="C37" s="19" t="s">
        <v>181</v>
      </c>
      <c r="D37" s="1">
        <v>22</v>
      </c>
      <c r="E37" s="6">
        <f>D37-(J37+L37+N37+O37)/8</f>
        <v>22</v>
      </c>
      <c r="F37" s="6"/>
      <c r="G37" s="1">
        <v>10</v>
      </c>
      <c r="H37" s="1"/>
      <c r="I37" s="1"/>
      <c r="J37" s="22"/>
      <c r="K37" s="22"/>
      <c r="L37" s="22"/>
      <c r="M37" s="22">
        <v>16</v>
      </c>
      <c r="N37" s="22"/>
      <c r="O37" s="22"/>
      <c r="P37" s="10"/>
      <c r="Q37" s="22"/>
      <c r="R37" s="26" t="s">
        <v>223</v>
      </c>
      <c r="S37" s="3"/>
      <c r="T37" s="11"/>
    </row>
    <row r="38" spans="1:20">
      <c r="A38" s="22">
        <v>33</v>
      </c>
      <c r="B38" s="217" t="s">
        <v>224</v>
      </c>
      <c r="C38" s="18" t="s">
        <v>10</v>
      </c>
      <c r="D38" s="1">
        <v>22</v>
      </c>
      <c r="E38" s="6">
        <f t="shared" si="0"/>
        <v>19</v>
      </c>
      <c r="F38" s="6"/>
      <c r="G38" s="1"/>
      <c r="H38" s="1"/>
      <c r="I38" s="22"/>
      <c r="J38" s="22"/>
      <c r="K38" s="22"/>
      <c r="L38" s="22"/>
      <c r="M38" s="22"/>
      <c r="N38" s="22">
        <v>24</v>
      </c>
      <c r="O38" s="22"/>
      <c r="P38" s="10">
        <v>16</v>
      </c>
      <c r="Q38" s="22"/>
      <c r="R38" s="26"/>
      <c r="S38" s="3" t="s">
        <v>232</v>
      </c>
      <c r="T38" s="26"/>
    </row>
    <row r="39" spans="1:20">
      <c r="A39" s="22">
        <v>34</v>
      </c>
      <c r="B39" s="217"/>
      <c r="C39" s="22" t="s">
        <v>16</v>
      </c>
      <c r="D39" s="1">
        <v>22</v>
      </c>
      <c r="E39" s="6">
        <f t="shared" si="0"/>
        <v>22</v>
      </c>
      <c r="F39" s="6"/>
      <c r="G39" s="1"/>
      <c r="H39" s="1"/>
      <c r="I39" s="20"/>
      <c r="J39" s="22"/>
      <c r="K39" s="22"/>
      <c r="L39" s="22"/>
      <c r="M39" s="22"/>
      <c r="N39" s="22"/>
      <c r="O39" s="22"/>
      <c r="P39" s="10">
        <v>40</v>
      </c>
      <c r="Q39" s="22"/>
      <c r="R39" s="26"/>
      <c r="S39" s="3"/>
      <c r="T39" s="26"/>
    </row>
    <row r="40" spans="1:20">
      <c r="A40" s="22">
        <v>35</v>
      </c>
      <c r="B40" s="217"/>
      <c r="C40" s="19" t="s">
        <v>182</v>
      </c>
      <c r="D40" s="1">
        <v>22</v>
      </c>
      <c r="E40" s="6">
        <f t="shared" si="0"/>
        <v>21</v>
      </c>
      <c r="F40" s="6"/>
      <c r="G40" s="1"/>
      <c r="H40" s="1"/>
      <c r="I40" s="1"/>
      <c r="J40" s="22"/>
      <c r="K40" s="22"/>
      <c r="L40" s="22"/>
      <c r="M40" s="22"/>
      <c r="N40" s="22">
        <v>8</v>
      </c>
      <c r="O40" s="22"/>
      <c r="P40" s="10">
        <v>0</v>
      </c>
      <c r="Q40" s="22"/>
      <c r="R40" s="26"/>
      <c r="S40" s="3" t="s">
        <v>235</v>
      </c>
      <c r="T40" s="11"/>
    </row>
    <row r="41" spans="1:20">
      <c r="A41" s="34"/>
      <c r="B41" s="32"/>
      <c r="C41" s="19" t="s">
        <v>233</v>
      </c>
      <c r="D41" s="1">
        <v>22</v>
      </c>
      <c r="E41" s="6">
        <f>D41-(J41+L41+N41+O41)/8-10</f>
        <v>12</v>
      </c>
      <c r="F41" s="6"/>
      <c r="G41" s="1"/>
      <c r="H41" s="1"/>
      <c r="I41" s="1"/>
      <c r="J41" s="34"/>
      <c r="K41" s="34"/>
      <c r="L41" s="34"/>
      <c r="M41" s="34"/>
      <c r="N41" s="34"/>
      <c r="O41" s="34"/>
      <c r="P41" s="10"/>
      <c r="Q41" s="34"/>
      <c r="R41" s="33"/>
      <c r="S41" s="3"/>
      <c r="T41" s="11" t="s">
        <v>234</v>
      </c>
    </row>
    <row r="42" spans="1:20">
      <c r="A42" s="22"/>
      <c r="B42" s="27"/>
      <c r="C42" s="19" t="s">
        <v>225</v>
      </c>
      <c r="D42" s="1">
        <v>22</v>
      </c>
      <c r="E42" s="6">
        <f>D42-(J42+L42+N42+O42)/8-15</f>
        <v>6.5</v>
      </c>
      <c r="F42" s="6"/>
      <c r="G42" s="1"/>
      <c r="H42" s="1"/>
      <c r="I42" s="1"/>
      <c r="J42" s="22"/>
      <c r="K42" s="22"/>
      <c r="L42" s="22">
        <v>4</v>
      </c>
      <c r="M42" s="22">
        <v>4</v>
      </c>
      <c r="N42" s="22"/>
      <c r="O42" s="22"/>
      <c r="P42" s="10"/>
      <c r="Q42" s="22"/>
      <c r="R42" s="26"/>
      <c r="T42" s="11" t="s">
        <v>226</v>
      </c>
    </row>
    <row r="43" spans="1:20">
      <c r="A43" s="217" t="s">
        <v>25</v>
      </c>
      <c r="B43" s="206" t="s">
        <v>227</v>
      </c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>
      <c r="A44" s="217"/>
      <c r="B44" s="206" t="s">
        <v>228</v>
      </c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>
      <c r="A45" s="220" t="s">
        <v>26</v>
      </c>
      <c r="B45" s="220"/>
      <c r="C45" s="220"/>
      <c r="D45" s="24"/>
      <c r="E45" s="7"/>
      <c r="F45" s="7"/>
      <c r="G45" s="13"/>
      <c r="H45" s="220" t="s">
        <v>229</v>
      </c>
      <c r="I45" s="220"/>
      <c r="J45" s="220"/>
      <c r="K45" s="220"/>
      <c r="L45" s="14"/>
      <c r="M45" s="13"/>
      <c r="N45" s="13"/>
      <c r="O45" s="14"/>
      <c r="P45" s="14"/>
      <c r="Q45" s="14"/>
      <c r="R45" s="220"/>
      <c r="S45" s="220"/>
      <c r="T45" s="5"/>
    </row>
  </sheetData>
  <mergeCells count="29">
    <mergeCell ref="B38:B40"/>
    <mergeCell ref="A43:A44"/>
    <mergeCell ref="B43:T43"/>
    <mergeCell ref="B44:T44"/>
    <mergeCell ref="A45:C45"/>
    <mergeCell ref="H45:K45"/>
    <mergeCell ref="R45:S45"/>
    <mergeCell ref="B35:B37"/>
    <mergeCell ref="R2:R4"/>
    <mergeCell ref="S2:S4"/>
    <mergeCell ref="T2:T4"/>
    <mergeCell ref="J3:O3"/>
    <mergeCell ref="P3:Q3"/>
    <mergeCell ref="B5:B7"/>
    <mergeCell ref="B8:B13"/>
    <mergeCell ref="B14:B19"/>
    <mergeCell ref="B20:B23"/>
    <mergeCell ref="B24:B32"/>
    <mergeCell ref="B33:B34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</mergeCells>
  <phoneticPr fontId="18" type="noConversion"/>
  <conditionalFormatting sqref="M22:M45 M5:M14 M16:M20">
    <cfRule type="cellIs" dxfId="11" priority="1" stopIfTrue="1" operator="greaterThan">
      <formula>120</formula>
    </cfRule>
  </conditionalFormatting>
  <printOptions horizontalCentered="1"/>
  <pageMargins left="0.70866141732283472" right="0.70866141732283472" top="0.74803149606299213" bottom="0.55118110236220474" header="0.31496062992125984" footer="0.31496062992125984"/>
  <pageSetup paperSize="9" scale="9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3"/>
  <sheetViews>
    <sheetView topLeftCell="A10" workbookViewId="0">
      <selection activeCell="Q30" sqref="Q30"/>
    </sheetView>
  </sheetViews>
  <sheetFormatPr defaultRowHeight="13.5"/>
  <cols>
    <col min="1" max="1" width="5" customWidth="1"/>
    <col min="2" max="2" width="5.125" customWidth="1"/>
    <col min="3" max="3" width="7.75" customWidth="1"/>
    <col min="4" max="4" width="5" customWidth="1"/>
    <col min="5" max="5" width="6" customWidth="1"/>
    <col min="6" max="6" width="6.125" customWidth="1"/>
    <col min="7" max="7" width="4.75" customWidth="1"/>
    <col min="8" max="8" width="4.25" customWidth="1"/>
    <col min="9" max="9" width="5" customWidth="1"/>
    <col min="10" max="11" width="5.25" customWidth="1"/>
    <col min="12" max="12" width="5.125" customWidth="1"/>
    <col min="13" max="14" width="5.375" customWidth="1"/>
    <col min="15" max="15" width="4.625" customWidth="1"/>
    <col min="16" max="17" width="4.75" customWidth="1"/>
    <col min="18" max="18" width="19.125" customWidth="1"/>
    <col min="19" max="19" width="20.75" customWidth="1"/>
    <col min="20" max="20" width="21" customWidth="1"/>
  </cols>
  <sheetData>
    <row r="1" spans="1:26" ht="20.25" customHeight="1">
      <c r="A1" s="222" t="s">
        <v>236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</row>
    <row r="2" spans="1:26" ht="14.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27"/>
      <c r="K2" s="227"/>
      <c r="L2" s="227"/>
      <c r="M2" s="227"/>
      <c r="N2" s="227"/>
      <c r="O2" s="227"/>
      <c r="P2" s="227"/>
      <c r="Q2" s="227"/>
      <c r="R2" s="230" t="s">
        <v>4</v>
      </c>
      <c r="S2" s="230" t="s">
        <v>71</v>
      </c>
      <c r="T2" s="230" t="s">
        <v>72</v>
      </c>
    </row>
    <row r="3" spans="1:26" ht="14.1" customHeight="1">
      <c r="A3" s="227"/>
      <c r="B3" s="222"/>
      <c r="C3" s="222"/>
      <c r="D3" s="222"/>
      <c r="E3" s="228"/>
      <c r="F3" s="228"/>
      <c r="G3" s="229"/>
      <c r="H3" s="222"/>
      <c r="I3" s="37" t="s">
        <v>5</v>
      </c>
      <c r="J3" s="222" t="s">
        <v>6</v>
      </c>
      <c r="K3" s="227"/>
      <c r="L3" s="227"/>
      <c r="M3" s="227"/>
      <c r="N3" s="227"/>
      <c r="O3" s="227"/>
      <c r="P3" s="222" t="s">
        <v>57</v>
      </c>
      <c r="Q3" s="227"/>
      <c r="R3" s="227"/>
      <c r="S3" s="230"/>
      <c r="T3" s="230"/>
    </row>
    <row r="4" spans="1:26" ht="35.25" customHeight="1">
      <c r="A4" s="227"/>
      <c r="B4" s="222"/>
      <c r="C4" s="222"/>
      <c r="D4" s="222"/>
      <c r="E4" s="228"/>
      <c r="F4" s="228"/>
      <c r="G4" s="229"/>
      <c r="H4" s="222"/>
      <c r="I4" s="37" t="s">
        <v>47</v>
      </c>
      <c r="J4" s="37" t="s">
        <v>49</v>
      </c>
      <c r="K4" s="37" t="s">
        <v>50</v>
      </c>
      <c r="L4" s="37" t="s">
        <v>51</v>
      </c>
      <c r="M4" s="37" t="s">
        <v>52</v>
      </c>
      <c r="N4" s="37" t="s">
        <v>46</v>
      </c>
      <c r="O4" s="37" t="s">
        <v>53</v>
      </c>
      <c r="P4" s="37" t="s">
        <v>54</v>
      </c>
      <c r="Q4" s="37" t="s">
        <v>56</v>
      </c>
      <c r="R4" s="227"/>
      <c r="S4" s="230"/>
      <c r="T4" s="230"/>
    </row>
    <row r="5" spans="1:26" ht="14.1" customHeight="1">
      <c r="A5" s="37">
        <v>1</v>
      </c>
      <c r="B5" s="224" t="s">
        <v>237</v>
      </c>
      <c r="C5" s="37" t="s">
        <v>9</v>
      </c>
      <c r="D5" s="37">
        <v>22</v>
      </c>
      <c r="E5" s="38">
        <f t="shared" ref="E5:E35" si="0">D5-(J5+L5+N5+O5)/8</f>
        <v>21.5</v>
      </c>
      <c r="F5" s="38"/>
      <c r="G5" s="37"/>
      <c r="H5" s="37"/>
      <c r="I5" s="37"/>
      <c r="J5" s="37"/>
      <c r="K5" s="37"/>
      <c r="L5" s="37"/>
      <c r="M5" s="37">
        <v>4</v>
      </c>
      <c r="N5" s="37"/>
      <c r="O5" s="37">
        <v>4</v>
      </c>
      <c r="P5" s="37">
        <v>28</v>
      </c>
      <c r="Q5" s="37"/>
      <c r="R5" s="39"/>
      <c r="S5" s="39" t="s">
        <v>239</v>
      </c>
      <c r="T5" s="39" t="s">
        <v>240</v>
      </c>
    </row>
    <row r="6" spans="1:26" ht="14.1" customHeight="1">
      <c r="A6" s="37">
        <v>2</v>
      </c>
      <c r="B6" s="225"/>
      <c r="C6" s="37" t="s">
        <v>241</v>
      </c>
      <c r="D6" s="37">
        <v>22</v>
      </c>
      <c r="E6" s="38">
        <f>D6-(J6+L6+N6+O6)/8</f>
        <v>22</v>
      </c>
      <c r="F6" s="38">
        <v>100</v>
      </c>
      <c r="G6" s="37"/>
      <c r="H6" s="37"/>
      <c r="I6" s="37"/>
      <c r="J6" s="37"/>
      <c r="K6" s="37"/>
      <c r="L6" s="37"/>
      <c r="M6" s="37">
        <v>8</v>
      </c>
      <c r="N6" s="37"/>
      <c r="O6" s="37"/>
      <c r="P6" s="37">
        <v>0</v>
      </c>
      <c r="Q6" s="37"/>
      <c r="R6" s="39"/>
      <c r="S6" s="39"/>
      <c r="T6" s="39"/>
    </row>
    <row r="7" spans="1:26" ht="14.1" customHeight="1">
      <c r="A7" s="37">
        <v>3</v>
      </c>
      <c r="B7" s="225"/>
      <c r="C7" s="37" t="s">
        <v>11</v>
      </c>
      <c r="D7" s="37">
        <v>22</v>
      </c>
      <c r="E7" s="38">
        <f>D7-(J7+L7+N7+O7)/8</f>
        <v>20</v>
      </c>
      <c r="F7" s="38"/>
      <c r="G7" s="37"/>
      <c r="H7" s="37"/>
      <c r="I7" s="37"/>
      <c r="J7" s="37"/>
      <c r="K7" s="37"/>
      <c r="L7" s="37"/>
      <c r="M7" s="37"/>
      <c r="N7" s="37"/>
      <c r="O7" s="37">
        <v>16</v>
      </c>
      <c r="P7" s="37">
        <v>8</v>
      </c>
      <c r="Q7" s="37">
        <v>0</v>
      </c>
      <c r="R7" s="39"/>
      <c r="S7" s="39" t="s">
        <v>242</v>
      </c>
      <c r="T7" s="39"/>
      <c r="U7" s="35"/>
      <c r="V7" s="35"/>
      <c r="W7" s="35"/>
      <c r="X7" s="35"/>
      <c r="Y7" s="35"/>
      <c r="Z7" s="35"/>
    </row>
    <row r="8" spans="1:26" ht="14.1" customHeight="1">
      <c r="A8" s="37">
        <v>4</v>
      </c>
      <c r="B8" s="225"/>
      <c r="C8" s="37" t="s">
        <v>12</v>
      </c>
      <c r="D8" s="37">
        <v>22</v>
      </c>
      <c r="E8" s="38">
        <f t="shared" si="0"/>
        <v>20.5</v>
      </c>
      <c r="F8" s="38"/>
      <c r="G8" s="37"/>
      <c r="H8" s="37"/>
      <c r="I8" s="37"/>
      <c r="J8" s="37"/>
      <c r="K8" s="37"/>
      <c r="L8" s="37">
        <v>12</v>
      </c>
      <c r="M8" s="37">
        <v>28</v>
      </c>
      <c r="N8" s="37"/>
      <c r="O8" s="37"/>
      <c r="P8" s="37">
        <v>0</v>
      </c>
      <c r="Q8" s="37"/>
      <c r="R8" s="39"/>
      <c r="S8" s="39" t="s">
        <v>243</v>
      </c>
      <c r="T8" s="39"/>
      <c r="U8" s="35"/>
      <c r="V8" s="35"/>
      <c r="W8" s="35"/>
      <c r="X8" s="35"/>
      <c r="Y8" s="35"/>
      <c r="Z8" s="35"/>
    </row>
    <row r="9" spans="1:26" ht="14.1" customHeight="1">
      <c r="A9" s="37">
        <v>5</v>
      </c>
      <c r="B9" s="225"/>
      <c r="C9" s="37" t="s">
        <v>244</v>
      </c>
      <c r="D9" s="37">
        <v>22</v>
      </c>
      <c r="E9" s="38">
        <f t="shared" si="0"/>
        <v>22</v>
      </c>
      <c r="F9" s="38">
        <v>100</v>
      </c>
      <c r="G9" s="37"/>
      <c r="H9" s="37"/>
      <c r="I9" s="37"/>
      <c r="J9" s="37"/>
      <c r="K9" s="37"/>
      <c r="L9" s="37"/>
      <c r="M9" s="37"/>
      <c r="N9" s="37"/>
      <c r="O9" s="37"/>
      <c r="P9" s="37">
        <v>8</v>
      </c>
      <c r="Q9" s="37"/>
      <c r="R9" s="39"/>
      <c r="S9" s="39"/>
      <c r="T9" s="39"/>
      <c r="U9" s="35"/>
      <c r="V9" s="35"/>
      <c r="W9" s="35"/>
      <c r="X9" s="35"/>
      <c r="Y9" s="35"/>
      <c r="Z9" s="35"/>
    </row>
    <row r="10" spans="1:26" ht="14.1" customHeight="1">
      <c r="A10" s="37">
        <v>6</v>
      </c>
      <c r="B10" s="226"/>
      <c r="C10" s="37" t="s">
        <v>245</v>
      </c>
      <c r="D10" s="37">
        <v>22</v>
      </c>
      <c r="E10" s="38">
        <f>D10-(J10+L10+N10+O10)/8</f>
        <v>21.625</v>
      </c>
      <c r="F10" s="38"/>
      <c r="G10" s="37"/>
      <c r="H10" s="37"/>
      <c r="I10" s="37"/>
      <c r="J10" s="37"/>
      <c r="K10" s="37"/>
      <c r="L10" s="37">
        <v>3</v>
      </c>
      <c r="M10" s="37">
        <v>3</v>
      </c>
      <c r="N10" s="37"/>
      <c r="O10" s="37"/>
      <c r="P10" s="37">
        <v>0</v>
      </c>
      <c r="Q10" s="37"/>
      <c r="R10" s="39"/>
      <c r="S10" s="39" t="s">
        <v>246</v>
      </c>
      <c r="T10" s="39"/>
      <c r="U10" s="35"/>
      <c r="V10" s="35"/>
      <c r="W10" s="35"/>
      <c r="X10" s="35"/>
      <c r="Y10" s="35"/>
      <c r="Z10" s="35"/>
    </row>
    <row r="11" spans="1:26" ht="14.1" customHeight="1">
      <c r="A11" s="37">
        <v>7</v>
      </c>
      <c r="B11" s="224" t="s">
        <v>247</v>
      </c>
      <c r="C11" s="37" t="s">
        <v>13</v>
      </c>
      <c r="D11" s="37">
        <v>22</v>
      </c>
      <c r="E11" s="38">
        <f t="shared" si="0"/>
        <v>22</v>
      </c>
      <c r="F11" s="38"/>
      <c r="G11" s="37"/>
      <c r="H11" s="37"/>
      <c r="I11" s="37"/>
      <c r="J11" s="37"/>
      <c r="K11" s="37"/>
      <c r="L11" s="38"/>
      <c r="M11" s="38">
        <v>40</v>
      </c>
      <c r="N11" s="37"/>
      <c r="O11" s="37"/>
      <c r="P11" s="37">
        <v>8</v>
      </c>
      <c r="Q11" s="37"/>
      <c r="R11" s="39"/>
      <c r="S11" s="39"/>
      <c r="T11" s="40"/>
    </row>
    <row r="12" spans="1:26" ht="14.1" customHeight="1">
      <c r="A12" s="37">
        <v>8</v>
      </c>
      <c r="B12" s="225"/>
      <c r="C12" s="40" t="s">
        <v>248</v>
      </c>
      <c r="D12" s="37">
        <v>22</v>
      </c>
      <c r="E12" s="38">
        <f t="shared" si="0"/>
        <v>22</v>
      </c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9"/>
      <c r="S12" s="39"/>
      <c r="T12" s="41"/>
    </row>
    <row r="13" spans="1:26" ht="14.1" customHeight="1">
      <c r="A13" s="37">
        <v>9</v>
      </c>
      <c r="B13" s="225"/>
      <c r="C13" s="40" t="s">
        <v>249</v>
      </c>
      <c r="D13" s="37">
        <v>22</v>
      </c>
      <c r="E13" s="38">
        <f t="shared" si="0"/>
        <v>22</v>
      </c>
      <c r="F13" s="38"/>
      <c r="G13" s="37">
        <v>6</v>
      </c>
      <c r="H13" s="37"/>
      <c r="I13" s="37"/>
      <c r="J13" s="37"/>
      <c r="K13" s="37"/>
      <c r="L13" s="37"/>
      <c r="M13" s="37">
        <v>40</v>
      </c>
      <c r="N13" s="37"/>
      <c r="O13" s="37"/>
      <c r="P13" s="37"/>
      <c r="Q13" s="37"/>
      <c r="R13" s="39" t="s">
        <v>250</v>
      </c>
      <c r="S13" s="39"/>
      <c r="T13" s="39"/>
    </row>
    <row r="14" spans="1:26" ht="14.1" customHeight="1">
      <c r="A14" s="37">
        <v>10</v>
      </c>
      <c r="B14" s="226"/>
      <c r="C14" s="40" t="s">
        <v>251</v>
      </c>
      <c r="D14" s="37">
        <v>22</v>
      </c>
      <c r="E14" s="38">
        <f>D14-(J14+L14+N14+O14)/8</f>
        <v>17.5</v>
      </c>
      <c r="F14" s="38"/>
      <c r="G14" s="37"/>
      <c r="H14" s="37"/>
      <c r="I14" s="37"/>
      <c r="J14" s="37"/>
      <c r="K14" s="37"/>
      <c r="L14" s="37">
        <v>36</v>
      </c>
      <c r="M14" s="37">
        <v>44</v>
      </c>
      <c r="N14" s="37"/>
      <c r="O14" s="37"/>
      <c r="P14" s="37">
        <v>0</v>
      </c>
      <c r="Q14" s="37"/>
      <c r="R14" s="39"/>
      <c r="S14" s="41" t="s">
        <v>252</v>
      </c>
      <c r="T14" s="42"/>
    </row>
    <row r="15" spans="1:26" ht="14.1" customHeight="1">
      <c r="A15" s="37">
        <v>11</v>
      </c>
      <c r="B15" s="221" t="s">
        <v>253</v>
      </c>
      <c r="C15" s="43" t="s">
        <v>254</v>
      </c>
      <c r="D15" s="37">
        <v>22</v>
      </c>
      <c r="E15" s="38">
        <f t="shared" si="0"/>
        <v>22</v>
      </c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>
        <v>40</v>
      </c>
      <c r="Q15" s="37"/>
      <c r="R15" s="39"/>
      <c r="S15" s="39"/>
      <c r="T15" s="39"/>
    </row>
    <row r="16" spans="1:26" ht="14.1" customHeight="1">
      <c r="A16" s="37">
        <v>12</v>
      </c>
      <c r="B16" s="221"/>
      <c r="C16" s="37" t="s">
        <v>14</v>
      </c>
      <c r="D16" s="37">
        <v>22</v>
      </c>
      <c r="E16" s="38">
        <f>D16-(J16+L16+N16+O16)/8</f>
        <v>22</v>
      </c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>
        <v>0</v>
      </c>
      <c r="Q16" s="37"/>
      <c r="R16" s="39"/>
      <c r="S16" s="39"/>
      <c r="T16" s="39"/>
    </row>
    <row r="17" spans="1:20" ht="14.1" customHeight="1">
      <c r="A17" s="37">
        <v>13</v>
      </c>
      <c r="B17" s="221"/>
      <c r="C17" s="40" t="s">
        <v>255</v>
      </c>
      <c r="D17" s="37">
        <v>22</v>
      </c>
      <c r="E17" s="38">
        <f t="shared" si="0"/>
        <v>22</v>
      </c>
      <c r="F17" s="38"/>
      <c r="G17" s="37"/>
      <c r="H17" s="37"/>
      <c r="I17" s="37"/>
      <c r="J17" s="37"/>
      <c r="K17" s="37"/>
      <c r="L17" s="37"/>
      <c r="M17" s="37"/>
      <c r="N17" s="37"/>
      <c r="O17" s="37"/>
      <c r="P17" s="37">
        <v>8</v>
      </c>
      <c r="Q17" s="37"/>
      <c r="R17" s="39"/>
      <c r="S17" s="39"/>
      <c r="T17" s="41"/>
    </row>
    <row r="18" spans="1:20" ht="14.1" customHeight="1">
      <c r="A18" s="37">
        <v>14</v>
      </c>
      <c r="B18" s="221"/>
      <c r="C18" s="37" t="s">
        <v>256</v>
      </c>
      <c r="D18" s="37">
        <v>22</v>
      </c>
      <c r="E18" s="38">
        <f>D18-(J18+L18+N18+O18)/8</f>
        <v>22</v>
      </c>
      <c r="F18" s="38"/>
      <c r="G18" s="37"/>
      <c r="H18" s="37"/>
      <c r="I18" s="37"/>
      <c r="J18" s="37"/>
      <c r="K18" s="37"/>
      <c r="L18" s="37"/>
      <c r="M18" s="37">
        <v>32</v>
      </c>
      <c r="N18" s="37"/>
      <c r="O18" s="37"/>
      <c r="P18" s="37">
        <v>0</v>
      </c>
      <c r="Q18" s="37" t="s">
        <v>257</v>
      </c>
      <c r="R18" s="39"/>
      <c r="S18" s="39"/>
      <c r="T18" s="39"/>
    </row>
    <row r="19" spans="1:20" ht="14.1" customHeight="1">
      <c r="A19" s="37">
        <v>15</v>
      </c>
      <c r="B19" s="224" t="s">
        <v>258</v>
      </c>
      <c r="C19" s="37" t="s">
        <v>259</v>
      </c>
      <c r="D19" s="37">
        <v>22</v>
      </c>
      <c r="E19" s="38">
        <f>D19-(J19+L19+N19+O19)/8</f>
        <v>17</v>
      </c>
      <c r="F19" s="38">
        <v>100</v>
      </c>
      <c r="G19" s="37"/>
      <c r="H19" s="37"/>
      <c r="I19" s="37"/>
      <c r="J19" s="37"/>
      <c r="K19" s="37"/>
      <c r="L19" s="37"/>
      <c r="M19" s="37">
        <v>48</v>
      </c>
      <c r="N19" s="37">
        <v>40</v>
      </c>
      <c r="O19" s="37"/>
      <c r="P19" s="37">
        <v>0</v>
      </c>
      <c r="Q19" s="37"/>
      <c r="R19" s="39"/>
      <c r="S19" s="39"/>
      <c r="T19" s="39"/>
    </row>
    <row r="20" spans="1:20" ht="14.1" customHeight="1">
      <c r="A20" s="37">
        <v>16</v>
      </c>
      <c r="B20" s="225"/>
      <c r="C20" s="40" t="s">
        <v>260</v>
      </c>
      <c r="D20" s="37">
        <v>22</v>
      </c>
      <c r="E20" s="38">
        <f t="shared" si="0"/>
        <v>22</v>
      </c>
      <c r="F20" s="38">
        <v>100</v>
      </c>
      <c r="G20" s="37"/>
      <c r="H20" s="37"/>
      <c r="I20" s="37"/>
      <c r="J20" s="37"/>
      <c r="K20" s="37">
        <v>8</v>
      </c>
      <c r="L20" s="37"/>
      <c r="M20" s="37"/>
      <c r="N20" s="37"/>
      <c r="O20" s="37"/>
      <c r="P20" s="37"/>
      <c r="Q20" s="37"/>
      <c r="R20" s="39"/>
      <c r="S20" s="39"/>
      <c r="T20" s="41"/>
    </row>
    <row r="21" spans="1:20" ht="14.1" customHeight="1">
      <c r="A21" s="37">
        <v>17</v>
      </c>
      <c r="B21" s="225"/>
      <c r="C21" s="37" t="s">
        <v>19</v>
      </c>
      <c r="D21" s="37">
        <v>22</v>
      </c>
      <c r="E21" s="38">
        <v>0</v>
      </c>
      <c r="F21" s="38"/>
      <c r="G21" s="37"/>
      <c r="H21" s="37"/>
      <c r="I21" s="37"/>
      <c r="J21" s="37"/>
      <c r="K21" s="37"/>
      <c r="L21" s="37"/>
      <c r="M21" s="37"/>
      <c r="N21" s="37"/>
      <c r="O21" s="37"/>
      <c r="P21" s="37">
        <v>3</v>
      </c>
      <c r="Q21" s="37"/>
      <c r="R21" s="39"/>
      <c r="S21" s="39"/>
      <c r="T21" s="39"/>
    </row>
    <row r="22" spans="1:20" ht="14.1" customHeight="1">
      <c r="A22" s="37">
        <v>18</v>
      </c>
      <c r="B22" s="225"/>
      <c r="C22" s="37" t="s">
        <v>261</v>
      </c>
      <c r="D22" s="37">
        <v>22</v>
      </c>
      <c r="E22" s="38">
        <f>D22-(J22+L22+N22+O22)/8</f>
        <v>21.25</v>
      </c>
      <c r="F22" s="38"/>
      <c r="G22" s="37"/>
      <c r="H22" s="37"/>
      <c r="I22" s="37"/>
      <c r="J22" s="37"/>
      <c r="K22" s="37"/>
      <c r="L22" s="37">
        <v>6</v>
      </c>
      <c r="M22" s="37">
        <v>62</v>
      </c>
      <c r="N22" s="37"/>
      <c r="O22" s="37"/>
      <c r="P22" s="37">
        <v>0</v>
      </c>
      <c r="Q22" s="37"/>
      <c r="R22" s="39"/>
      <c r="S22" s="39" t="s">
        <v>262</v>
      </c>
      <c r="T22" s="39"/>
    </row>
    <row r="23" spans="1:20" ht="14.1" customHeight="1">
      <c r="A23" s="37">
        <v>19</v>
      </c>
      <c r="B23" s="225"/>
      <c r="C23" s="40" t="s">
        <v>263</v>
      </c>
      <c r="D23" s="37">
        <v>22</v>
      </c>
      <c r="E23" s="38">
        <f>D23-(J23+L23+N23+O23)/8</f>
        <v>21.375</v>
      </c>
      <c r="F23" s="38"/>
      <c r="G23" s="37"/>
      <c r="H23" s="37"/>
      <c r="I23" s="37"/>
      <c r="J23" s="37"/>
      <c r="K23" s="37"/>
      <c r="L23" s="37">
        <v>5</v>
      </c>
      <c r="M23" s="37">
        <v>5</v>
      </c>
      <c r="N23" s="37"/>
      <c r="O23" s="37"/>
      <c r="P23" s="37">
        <v>0</v>
      </c>
      <c r="Q23" s="37"/>
      <c r="R23" s="39"/>
      <c r="S23" s="39" t="s">
        <v>264</v>
      </c>
      <c r="T23" s="39"/>
    </row>
    <row r="24" spans="1:20" s="36" customFormat="1" ht="14.1" customHeight="1">
      <c r="A24" s="37">
        <v>20</v>
      </c>
      <c r="B24" s="225"/>
      <c r="C24" s="40" t="s">
        <v>265</v>
      </c>
      <c r="D24" s="37">
        <v>22</v>
      </c>
      <c r="E24" s="38">
        <f>D24-(J24+L24+N24+O24)/8</f>
        <v>21.625</v>
      </c>
      <c r="F24" s="38"/>
      <c r="G24" s="37"/>
      <c r="H24" s="37"/>
      <c r="I24" s="37"/>
      <c r="J24" s="37"/>
      <c r="K24" s="37">
        <v>16</v>
      </c>
      <c r="L24" s="37"/>
      <c r="M24" s="37"/>
      <c r="N24" s="37"/>
      <c r="O24" s="37">
        <v>3</v>
      </c>
      <c r="P24" s="37">
        <v>5</v>
      </c>
      <c r="Q24" s="37"/>
      <c r="R24" s="39"/>
      <c r="S24" s="39" t="s">
        <v>266</v>
      </c>
      <c r="T24" s="41"/>
    </row>
    <row r="25" spans="1:20" ht="14.1" customHeight="1">
      <c r="A25" s="37">
        <v>21</v>
      </c>
      <c r="B25" s="225"/>
      <c r="C25" s="43" t="s">
        <v>18</v>
      </c>
      <c r="D25" s="37">
        <v>22</v>
      </c>
      <c r="E25" s="38">
        <f>D25-(J25+L25+N25+O25)/8</f>
        <v>18</v>
      </c>
      <c r="F25" s="38"/>
      <c r="G25" s="37"/>
      <c r="H25" s="37"/>
      <c r="I25" s="37"/>
      <c r="J25" s="37"/>
      <c r="K25" s="37"/>
      <c r="L25" s="37">
        <v>32</v>
      </c>
      <c r="M25" s="37">
        <v>32</v>
      </c>
      <c r="N25" s="37"/>
      <c r="O25" s="37"/>
      <c r="P25" s="37">
        <v>0</v>
      </c>
      <c r="Q25" s="37"/>
      <c r="R25" s="42"/>
      <c r="S25" s="39" t="s">
        <v>267</v>
      </c>
      <c r="T25" s="39" t="s">
        <v>268</v>
      </c>
    </row>
    <row r="26" spans="1:20" s="36" customFormat="1" ht="14.1" customHeight="1">
      <c r="A26" s="37">
        <v>22</v>
      </c>
      <c r="B26" s="225"/>
      <c r="C26" s="37" t="s">
        <v>17</v>
      </c>
      <c r="D26" s="37">
        <v>22</v>
      </c>
      <c r="E26" s="38">
        <v>22</v>
      </c>
      <c r="F26" s="38">
        <v>100</v>
      </c>
      <c r="G26" s="37"/>
      <c r="H26" s="37"/>
      <c r="I26" s="37"/>
      <c r="J26" s="37"/>
      <c r="K26" s="37"/>
      <c r="L26" s="37"/>
      <c r="M26" s="37"/>
      <c r="N26" s="37">
        <v>16</v>
      </c>
      <c r="O26" s="37"/>
      <c r="P26" s="37">
        <v>8</v>
      </c>
      <c r="Q26" s="37">
        <v>0</v>
      </c>
      <c r="R26" s="39"/>
      <c r="S26" s="39"/>
      <c r="T26" s="44"/>
    </row>
    <row r="27" spans="1:20" ht="14.1" customHeight="1">
      <c r="A27" s="37">
        <v>23</v>
      </c>
      <c r="B27" s="226"/>
      <c r="C27" s="40" t="s">
        <v>269</v>
      </c>
      <c r="D27" s="37">
        <v>22</v>
      </c>
      <c r="E27" s="38">
        <f>D27-(J27+L27+N27+O27)/8-15</f>
        <v>7</v>
      </c>
      <c r="F27" s="38">
        <v>100</v>
      </c>
      <c r="G27" s="37"/>
      <c r="H27" s="37"/>
      <c r="I27" s="37"/>
      <c r="J27" s="37"/>
      <c r="K27" s="37"/>
      <c r="L27" s="37"/>
      <c r="M27" s="37">
        <v>4</v>
      </c>
      <c r="N27" s="37"/>
      <c r="O27" s="37"/>
      <c r="P27" s="37"/>
      <c r="Q27" s="37"/>
      <c r="R27" s="39"/>
      <c r="S27" s="42"/>
      <c r="T27" s="41"/>
    </row>
    <row r="28" spans="1:20" ht="14.1" customHeight="1">
      <c r="A28" s="37">
        <v>24</v>
      </c>
      <c r="B28" s="221" t="s">
        <v>20</v>
      </c>
      <c r="C28" s="37" t="s">
        <v>21</v>
      </c>
      <c r="D28" s="37">
        <v>22</v>
      </c>
      <c r="E28" s="38">
        <f t="shared" si="0"/>
        <v>22</v>
      </c>
      <c r="F28" s="38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9"/>
      <c r="S28" s="39"/>
      <c r="T28" s="39"/>
    </row>
    <row r="29" spans="1:20" ht="14.1" customHeight="1">
      <c r="A29" s="37">
        <v>25</v>
      </c>
      <c r="B29" s="227"/>
      <c r="C29" s="37" t="s">
        <v>22</v>
      </c>
      <c r="D29" s="37">
        <v>22</v>
      </c>
      <c r="E29" s="38">
        <f t="shared" si="0"/>
        <v>19</v>
      </c>
      <c r="F29" s="38"/>
      <c r="G29" s="37"/>
      <c r="H29" s="37"/>
      <c r="I29" s="37"/>
      <c r="J29" s="37">
        <v>16</v>
      </c>
      <c r="K29" s="37">
        <v>24</v>
      </c>
      <c r="L29" s="37">
        <v>8</v>
      </c>
      <c r="M29" s="37">
        <v>15</v>
      </c>
      <c r="N29" s="37"/>
      <c r="O29" s="37"/>
      <c r="P29" s="37">
        <v>8</v>
      </c>
      <c r="Q29" s="37"/>
      <c r="R29" s="39"/>
      <c r="S29" s="39" t="s">
        <v>270</v>
      </c>
      <c r="T29" s="39"/>
    </row>
    <row r="30" spans="1:20" s="36" customFormat="1" ht="14.1" customHeight="1">
      <c r="A30" s="37">
        <v>26</v>
      </c>
      <c r="B30" s="221" t="s">
        <v>271</v>
      </c>
      <c r="C30" s="37" t="s">
        <v>23</v>
      </c>
      <c r="D30" s="37">
        <v>22</v>
      </c>
      <c r="E30" s="38">
        <f t="shared" si="0"/>
        <v>21</v>
      </c>
      <c r="F30" s="38"/>
      <c r="G30" s="37">
        <v>9</v>
      </c>
      <c r="H30" s="37"/>
      <c r="I30" s="37">
        <v>14</v>
      </c>
      <c r="J30" s="37"/>
      <c r="K30" s="37">
        <v>3</v>
      </c>
      <c r="L30" s="37"/>
      <c r="M30" s="37"/>
      <c r="N30" s="37"/>
      <c r="O30" s="37">
        <v>8</v>
      </c>
      <c r="P30" s="37">
        <v>0</v>
      </c>
      <c r="Q30" s="37">
        <v>61</v>
      </c>
      <c r="R30" s="39" t="s">
        <v>272</v>
      </c>
      <c r="S30" s="39" t="s">
        <v>273</v>
      </c>
      <c r="T30" s="45"/>
    </row>
    <row r="31" spans="1:20" ht="14.1" customHeight="1">
      <c r="A31" s="37">
        <v>27</v>
      </c>
      <c r="B31" s="221"/>
      <c r="C31" s="37" t="s">
        <v>24</v>
      </c>
      <c r="D31" s="37">
        <v>22</v>
      </c>
      <c r="E31" s="38">
        <f>D31-(J31+L31+N18+O31)/8</f>
        <v>22</v>
      </c>
      <c r="F31" s="38">
        <v>100</v>
      </c>
      <c r="G31" s="37"/>
      <c r="H31" s="37"/>
      <c r="I31" s="37"/>
      <c r="J31" s="37"/>
      <c r="K31" s="37"/>
      <c r="L31" s="37"/>
      <c r="M31" s="37"/>
      <c r="N31" s="37"/>
      <c r="O31" s="37"/>
      <c r="P31" s="37">
        <v>24</v>
      </c>
      <c r="Q31" s="37">
        <v>21</v>
      </c>
      <c r="R31" s="42"/>
      <c r="S31" s="39"/>
      <c r="T31" s="39"/>
    </row>
    <row r="32" spans="1:20" s="36" customFormat="1" ht="14.1" customHeight="1">
      <c r="A32" s="37">
        <v>28</v>
      </c>
      <c r="B32" s="221"/>
      <c r="C32" s="40" t="s">
        <v>274</v>
      </c>
      <c r="D32" s="37">
        <v>22</v>
      </c>
      <c r="E32" s="38">
        <f>D32-(J32+L32+N32+O32)/8</f>
        <v>21.625</v>
      </c>
      <c r="F32" s="38"/>
      <c r="G32" s="37"/>
      <c r="H32" s="37"/>
      <c r="I32" s="37">
        <v>8</v>
      </c>
      <c r="J32" s="37"/>
      <c r="K32" s="37"/>
      <c r="L32" s="37"/>
      <c r="M32" s="37">
        <v>16</v>
      </c>
      <c r="N32" s="37"/>
      <c r="O32" s="37">
        <v>3</v>
      </c>
      <c r="P32" s="37"/>
      <c r="Q32" s="37">
        <v>8</v>
      </c>
      <c r="R32" s="39"/>
      <c r="S32" s="39" t="s">
        <v>275</v>
      </c>
      <c r="T32" s="41"/>
    </row>
    <row r="33" spans="1:20" ht="14.1" customHeight="1">
      <c r="A33" s="37">
        <v>29</v>
      </c>
      <c r="B33" s="221" t="s">
        <v>276</v>
      </c>
      <c r="C33" s="43" t="s">
        <v>10</v>
      </c>
      <c r="D33" s="37">
        <v>22</v>
      </c>
      <c r="E33" s="38">
        <f t="shared" si="0"/>
        <v>22</v>
      </c>
      <c r="F33" s="38"/>
      <c r="G33" s="37"/>
      <c r="H33" s="37"/>
      <c r="I33" s="37"/>
      <c r="J33" s="37"/>
      <c r="K33" s="37"/>
      <c r="L33" s="37"/>
      <c r="M33" s="37"/>
      <c r="N33" s="37"/>
      <c r="O33" s="37"/>
      <c r="P33" s="37">
        <v>16</v>
      </c>
      <c r="Q33" s="37"/>
      <c r="R33" s="39"/>
      <c r="S33" s="39"/>
      <c r="T33" s="39"/>
    </row>
    <row r="34" spans="1:20" ht="14.1" customHeight="1">
      <c r="A34" s="37">
        <v>30</v>
      </c>
      <c r="B34" s="221"/>
      <c r="C34" s="37" t="s">
        <v>16</v>
      </c>
      <c r="D34" s="37">
        <v>22</v>
      </c>
      <c r="E34" s="38">
        <f t="shared" si="0"/>
        <v>22</v>
      </c>
      <c r="F34" s="38"/>
      <c r="G34" s="37"/>
      <c r="H34" s="37"/>
      <c r="I34" s="46"/>
      <c r="J34" s="37"/>
      <c r="K34" s="37"/>
      <c r="L34" s="37"/>
      <c r="M34" s="37"/>
      <c r="N34" s="37"/>
      <c r="O34" s="37"/>
      <c r="P34" s="37">
        <v>40</v>
      </c>
      <c r="Q34" s="37"/>
      <c r="R34" s="39"/>
      <c r="S34" s="39"/>
      <c r="T34" s="39"/>
    </row>
    <row r="35" spans="1:20" ht="14.1" customHeight="1">
      <c r="A35" s="37">
        <v>31</v>
      </c>
      <c r="B35" s="221"/>
      <c r="C35" s="40" t="s">
        <v>277</v>
      </c>
      <c r="D35" s="37">
        <v>22</v>
      </c>
      <c r="E35" s="38">
        <f t="shared" si="0"/>
        <v>22</v>
      </c>
      <c r="F35" s="38"/>
      <c r="G35" s="37"/>
      <c r="H35" s="37"/>
      <c r="I35" s="37"/>
      <c r="J35" s="37"/>
      <c r="K35" s="37"/>
      <c r="L35" s="37"/>
      <c r="M35" s="37"/>
      <c r="N35" s="37"/>
      <c r="O35" s="37"/>
      <c r="P35" s="37">
        <v>0</v>
      </c>
      <c r="Q35" s="37"/>
      <c r="R35" s="39"/>
      <c r="S35" s="39"/>
      <c r="T35" s="41"/>
    </row>
    <row r="36" spans="1:20" ht="14.1" customHeight="1">
      <c r="A36" s="37">
        <v>32</v>
      </c>
      <c r="B36" s="221"/>
      <c r="C36" s="40" t="s">
        <v>278</v>
      </c>
      <c r="D36" s="37">
        <v>22</v>
      </c>
      <c r="E36" s="38">
        <f>D36-(J36+L36+N36+O36)/8-10</f>
        <v>12</v>
      </c>
      <c r="F36" s="3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9"/>
      <c r="S36" s="39"/>
      <c r="T36" s="41"/>
    </row>
    <row r="37" spans="1:20" ht="14.1" customHeight="1">
      <c r="A37" s="37">
        <v>33</v>
      </c>
      <c r="B37" s="47"/>
      <c r="C37" s="40" t="s">
        <v>279</v>
      </c>
      <c r="D37" s="37">
        <v>16</v>
      </c>
      <c r="E37" s="38">
        <v>16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2" t="s">
        <v>280</v>
      </c>
      <c r="S37" s="42"/>
      <c r="T37" s="42"/>
    </row>
    <row r="38" spans="1:20" ht="14.1" customHeight="1">
      <c r="A38" s="37">
        <v>34</v>
      </c>
      <c r="B38" s="48"/>
      <c r="C38" s="40" t="s">
        <v>281</v>
      </c>
      <c r="D38" s="37">
        <v>8</v>
      </c>
      <c r="E38" s="38">
        <f>D38-(J38+L38+N38+O38)/8</f>
        <v>7.375</v>
      </c>
      <c r="F38" s="38"/>
      <c r="G38" s="37"/>
      <c r="H38" s="37"/>
      <c r="I38" s="37"/>
      <c r="J38" s="37">
        <v>5</v>
      </c>
      <c r="K38" s="37">
        <v>29</v>
      </c>
      <c r="L38" s="37"/>
      <c r="M38" s="37">
        <v>12</v>
      </c>
      <c r="N38" s="37"/>
      <c r="O38" s="37"/>
      <c r="P38" s="37"/>
      <c r="Q38" s="37"/>
      <c r="R38" s="39" t="s">
        <v>282</v>
      </c>
      <c r="S38" s="39" t="s">
        <v>283</v>
      </c>
      <c r="T38" s="41"/>
    </row>
    <row r="39" spans="1:20" ht="14.1" customHeight="1">
      <c r="A39" s="37">
        <v>35</v>
      </c>
      <c r="B39" s="47"/>
      <c r="C39" s="37" t="s">
        <v>284</v>
      </c>
      <c r="D39" s="37">
        <v>16</v>
      </c>
      <c r="E39" s="38">
        <f>D39-(J39+L39+N39+O39)/8</f>
        <v>16</v>
      </c>
      <c r="F39" s="38"/>
      <c r="G39" s="37"/>
      <c r="H39" s="37"/>
      <c r="I39" s="37"/>
      <c r="J39" s="37"/>
      <c r="K39" s="37"/>
      <c r="L39" s="37"/>
      <c r="M39" s="37">
        <v>16</v>
      </c>
      <c r="N39" s="37"/>
      <c r="O39" s="37"/>
      <c r="P39" s="37">
        <v>0</v>
      </c>
      <c r="Q39" s="37"/>
      <c r="R39" s="39" t="s">
        <v>285</v>
      </c>
      <c r="S39" s="39"/>
      <c r="T39" s="39"/>
    </row>
    <row r="40" spans="1:20" ht="14.1" customHeight="1">
      <c r="A40" s="37">
        <v>36</v>
      </c>
      <c r="B40" s="47"/>
      <c r="C40" s="37" t="s">
        <v>15</v>
      </c>
      <c r="D40" s="37">
        <v>21</v>
      </c>
      <c r="E40" s="38">
        <v>21</v>
      </c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>
        <v>0</v>
      </c>
      <c r="Q40" s="37"/>
      <c r="R40" s="39" t="s">
        <v>286</v>
      </c>
      <c r="S40" s="39"/>
      <c r="T40" s="39" t="s">
        <v>287</v>
      </c>
    </row>
    <row r="41" spans="1:20" ht="14.1" customHeight="1">
      <c r="A41" s="221" t="s">
        <v>25</v>
      </c>
      <c r="B41" s="222" t="s">
        <v>288</v>
      </c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</row>
    <row r="42" spans="1:20" ht="14.1" customHeight="1">
      <c r="A42" s="221"/>
      <c r="B42" s="222" t="s">
        <v>289</v>
      </c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</row>
    <row r="43" spans="1:20" ht="51.75" customHeight="1">
      <c r="A43" s="223" t="s">
        <v>26</v>
      </c>
      <c r="B43" s="223"/>
      <c r="C43" s="223"/>
      <c r="D43" s="49"/>
      <c r="E43" s="50"/>
      <c r="F43" s="50"/>
      <c r="G43" s="51"/>
      <c r="H43" s="223" t="s">
        <v>290</v>
      </c>
      <c r="I43" s="223"/>
      <c r="J43" s="223"/>
      <c r="K43" s="223"/>
      <c r="L43" s="51"/>
      <c r="M43" s="51"/>
      <c r="N43" s="51"/>
      <c r="O43" s="51"/>
      <c r="P43" s="51"/>
      <c r="Q43" s="51"/>
      <c r="R43" s="223"/>
      <c r="S43" s="223"/>
      <c r="T43" s="49"/>
    </row>
  </sheetData>
  <mergeCells count="28"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  <mergeCell ref="B33:B36"/>
    <mergeCell ref="B5:B10"/>
    <mergeCell ref="B15:B18"/>
    <mergeCell ref="B28:B29"/>
    <mergeCell ref="B30:B32"/>
    <mergeCell ref="B19:B27"/>
    <mergeCell ref="B11:B14"/>
    <mergeCell ref="A41:A42"/>
    <mergeCell ref="B41:T41"/>
    <mergeCell ref="B42:T42"/>
    <mergeCell ref="A43:C43"/>
    <mergeCell ref="H43:K43"/>
    <mergeCell ref="R43:S43"/>
  </mergeCells>
  <phoneticPr fontId="18" type="noConversion"/>
  <conditionalFormatting sqref="M17:M36 M41:M43 M38:M39 M5:M15">
    <cfRule type="cellIs" dxfId="10" priority="1" stopIfTrue="1" operator="greaterThan">
      <formula>120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9"/>
  <sheetViews>
    <sheetView workbookViewId="0">
      <pane xSplit="3" ySplit="4" topLeftCell="D34" activePane="bottomRight" state="frozen"/>
      <selection pane="topRight" activeCell="D1" sqref="D1"/>
      <selection pane="bottomLeft" activeCell="A5" sqref="A5"/>
      <selection pane="bottomRight" activeCell="E34" sqref="E34"/>
    </sheetView>
  </sheetViews>
  <sheetFormatPr defaultRowHeight="13.5"/>
  <cols>
    <col min="1" max="1" width="5" customWidth="1"/>
    <col min="2" max="2" width="5.125" customWidth="1"/>
    <col min="3" max="3" width="7.75" customWidth="1"/>
    <col min="4" max="4" width="5" customWidth="1"/>
    <col min="5" max="5" width="6" customWidth="1"/>
    <col min="6" max="6" width="6.125" customWidth="1"/>
    <col min="7" max="7" width="4.75" customWidth="1"/>
    <col min="8" max="8" width="4.25" customWidth="1"/>
    <col min="9" max="9" width="5" customWidth="1"/>
    <col min="10" max="11" width="5.25" customWidth="1"/>
    <col min="12" max="12" width="5.125" customWidth="1"/>
    <col min="13" max="14" width="5.375" customWidth="1"/>
    <col min="15" max="15" width="4.625" customWidth="1"/>
    <col min="16" max="17" width="4.75" customWidth="1"/>
    <col min="18" max="18" width="15.5" customWidth="1"/>
    <col min="19" max="19" width="16.625" customWidth="1"/>
    <col min="20" max="20" width="26.75" customWidth="1"/>
  </cols>
  <sheetData>
    <row r="1" spans="1:26" ht="20.100000000000001" customHeight="1">
      <c r="A1" s="222" t="s">
        <v>303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27"/>
      <c r="K2" s="227"/>
      <c r="L2" s="227"/>
      <c r="M2" s="227"/>
      <c r="N2" s="227"/>
      <c r="O2" s="227"/>
      <c r="P2" s="227"/>
      <c r="Q2" s="227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27"/>
      <c r="B3" s="222"/>
      <c r="C3" s="222"/>
      <c r="D3" s="222"/>
      <c r="E3" s="228"/>
      <c r="F3" s="228"/>
      <c r="G3" s="229"/>
      <c r="H3" s="222"/>
      <c r="I3" s="37" t="s">
        <v>5</v>
      </c>
      <c r="J3" s="222" t="s">
        <v>6</v>
      </c>
      <c r="K3" s="227"/>
      <c r="L3" s="227"/>
      <c r="M3" s="227"/>
      <c r="N3" s="227"/>
      <c r="O3" s="227"/>
      <c r="P3" s="222" t="s">
        <v>57</v>
      </c>
      <c r="Q3" s="227"/>
      <c r="R3" s="227"/>
      <c r="S3" s="230"/>
      <c r="T3" s="230"/>
    </row>
    <row r="4" spans="1:26" ht="57" customHeight="1">
      <c r="A4" s="227"/>
      <c r="B4" s="222"/>
      <c r="C4" s="222"/>
      <c r="D4" s="222"/>
      <c r="E4" s="228"/>
      <c r="F4" s="228"/>
      <c r="G4" s="229"/>
      <c r="H4" s="222"/>
      <c r="I4" s="37" t="s">
        <v>47</v>
      </c>
      <c r="J4" s="37" t="s">
        <v>49</v>
      </c>
      <c r="K4" s="37" t="s">
        <v>50</v>
      </c>
      <c r="L4" s="37" t="s">
        <v>51</v>
      </c>
      <c r="M4" s="37" t="s">
        <v>52</v>
      </c>
      <c r="N4" s="37" t="s">
        <v>46</v>
      </c>
      <c r="O4" s="37" t="s">
        <v>53</v>
      </c>
      <c r="P4" s="37" t="s">
        <v>54</v>
      </c>
      <c r="Q4" s="37" t="s">
        <v>56</v>
      </c>
      <c r="R4" s="227"/>
      <c r="S4" s="230"/>
      <c r="T4" s="230"/>
    </row>
    <row r="5" spans="1:26" ht="20.100000000000001" customHeight="1">
      <c r="A5" s="37">
        <v>1</v>
      </c>
      <c r="B5" s="224" t="s">
        <v>237</v>
      </c>
      <c r="C5" s="37" t="s">
        <v>9</v>
      </c>
      <c r="D5" s="37">
        <v>21</v>
      </c>
      <c r="E5" s="38">
        <f t="shared" ref="E5:E35" si="0">D5-(J5+L5+N5+O5)/8</f>
        <v>21</v>
      </c>
      <c r="F5" s="38"/>
      <c r="G5" s="37"/>
      <c r="H5" s="37"/>
      <c r="I5" s="37"/>
      <c r="J5" s="37"/>
      <c r="K5" s="37"/>
      <c r="L5" s="37"/>
      <c r="M5" s="37">
        <v>4</v>
      </c>
      <c r="N5" s="37"/>
      <c r="O5" s="37"/>
      <c r="P5" s="37">
        <v>28</v>
      </c>
      <c r="Q5" s="37"/>
      <c r="R5" s="53"/>
      <c r="S5" s="53"/>
      <c r="T5" s="53"/>
    </row>
    <row r="6" spans="1:26" ht="20.100000000000001" customHeight="1">
      <c r="A6" s="37">
        <v>2</v>
      </c>
      <c r="B6" s="225"/>
      <c r="C6" s="37" t="s">
        <v>241</v>
      </c>
      <c r="D6" s="37">
        <v>21</v>
      </c>
      <c r="E6" s="38">
        <f>D6-(J6+L6+N6+O6)/8</f>
        <v>21</v>
      </c>
      <c r="F6" s="38"/>
      <c r="G6" s="37"/>
      <c r="H6" s="37"/>
      <c r="I6" s="37"/>
      <c r="J6" s="37"/>
      <c r="K6" s="37"/>
      <c r="L6" s="37"/>
      <c r="M6" s="37">
        <v>8</v>
      </c>
      <c r="N6" s="37"/>
      <c r="O6" s="37"/>
      <c r="P6" s="37">
        <v>0</v>
      </c>
      <c r="Q6" s="37"/>
      <c r="R6" s="53"/>
      <c r="S6" s="53"/>
      <c r="T6" s="53"/>
    </row>
    <row r="7" spans="1:26" ht="20.100000000000001" customHeight="1">
      <c r="A7" s="37">
        <v>3</v>
      </c>
      <c r="B7" s="225"/>
      <c r="C7" s="37" t="s">
        <v>11</v>
      </c>
      <c r="D7" s="37">
        <v>21</v>
      </c>
      <c r="E7" s="38">
        <f>D7-(J7+L7+N7+O7)/8</f>
        <v>21</v>
      </c>
      <c r="F7" s="38"/>
      <c r="G7" s="37"/>
      <c r="H7" s="37"/>
      <c r="I7" s="37"/>
      <c r="J7" s="37"/>
      <c r="K7" s="37"/>
      <c r="L7" s="37"/>
      <c r="M7" s="37"/>
      <c r="N7" s="37"/>
      <c r="O7" s="37"/>
      <c r="P7" s="37">
        <v>8</v>
      </c>
      <c r="Q7" s="37">
        <v>0</v>
      </c>
      <c r="R7" s="53"/>
      <c r="S7" s="53"/>
      <c r="T7" s="53"/>
      <c r="U7" s="35"/>
      <c r="V7" s="35"/>
      <c r="W7" s="35"/>
      <c r="X7" s="35"/>
      <c r="Y7" s="35"/>
      <c r="Z7" s="35"/>
    </row>
    <row r="8" spans="1:26" ht="20.100000000000001" customHeight="1">
      <c r="A8" s="37">
        <v>4</v>
      </c>
      <c r="B8" s="225"/>
      <c r="C8" s="37" t="s">
        <v>12</v>
      </c>
      <c r="D8" s="37">
        <v>21</v>
      </c>
      <c r="E8" s="38">
        <f t="shared" si="0"/>
        <v>21</v>
      </c>
      <c r="F8" s="38"/>
      <c r="G8" s="37"/>
      <c r="H8" s="37"/>
      <c r="I8" s="37"/>
      <c r="J8" s="37"/>
      <c r="K8" s="37"/>
      <c r="L8" s="37"/>
      <c r="M8" s="37">
        <v>28</v>
      </c>
      <c r="N8" s="37"/>
      <c r="O8" s="37"/>
      <c r="P8" s="37">
        <v>0</v>
      </c>
      <c r="Q8" s="37"/>
      <c r="R8" s="53"/>
      <c r="S8" s="53"/>
      <c r="T8" s="53"/>
      <c r="U8" s="35"/>
      <c r="V8" s="35"/>
      <c r="W8" s="35"/>
      <c r="X8" s="35"/>
      <c r="Y8" s="35"/>
      <c r="Z8" s="35"/>
    </row>
    <row r="9" spans="1:26" ht="20.100000000000001" customHeight="1">
      <c r="A9" s="37">
        <v>5</v>
      </c>
      <c r="B9" s="225"/>
      <c r="C9" s="37" t="s">
        <v>244</v>
      </c>
      <c r="D9" s="37">
        <v>21</v>
      </c>
      <c r="E9" s="38">
        <f t="shared" si="0"/>
        <v>21</v>
      </c>
      <c r="F9" s="38"/>
      <c r="G9" s="37"/>
      <c r="H9" s="37"/>
      <c r="I9" s="37"/>
      <c r="J9" s="37"/>
      <c r="K9" s="37"/>
      <c r="L9" s="37"/>
      <c r="M9" s="37"/>
      <c r="N9" s="37"/>
      <c r="O9" s="37"/>
      <c r="P9" s="37">
        <v>8</v>
      </c>
      <c r="Q9" s="37"/>
      <c r="R9" s="53"/>
      <c r="S9" s="53"/>
      <c r="T9" s="53"/>
      <c r="U9" s="35"/>
      <c r="V9" s="35"/>
      <c r="W9" s="35"/>
      <c r="X9" s="35"/>
      <c r="Y9" s="35"/>
      <c r="Z9" s="35"/>
    </row>
    <row r="10" spans="1:26" ht="20.100000000000001" customHeight="1">
      <c r="A10" s="37">
        <v>6</v>
      </c>
      <c r="B10" s="226"/>
      <c r="C10" s="37" t="s">
        <v>245</v>
      </c>
      <c r="D10" s="37">
        <v>21</v>
      </c>
      <c r="E10" s="38">
        <f>D10-(J10+L10+N10+O10)/8</f>
        <v>21</v>
      </c>
      <c r="F10" s="38"/>
      <c r="G10" s="37"/>
      <c r="H10" s="37"/>
      <c r="I10" s="37"/>
      <c r="J10" s="37"/>
      <c r="K10" s="37"/>
      <c r="L10" s="37"/>
      <c r="M10" s="37">
        <v>3</v>
      </c>
      <c r="N10" s="37"/>
      <c r="O10" s="37"/>
      <c r="P10" s="37">
        <v>0</v>
      </c>
      <c r="Q10" s="37"/>
      <c r="R10" s="53"/>
      <c r="S10" s="53"/>
      <c r="T10" s="53"/>
      <c r="U10" s="35"/>
      <c r="V10" s="35"/>
      <c r="W10" s="35"/>
      <c r="X10" s="35"/>
      <c r="Y10" s="35"/>
      <c r="Z10" s="35"/>
    </row>
    <row r="11" spans="1:26" ht="20.100000000000001" customHeight="1">
      <c r="A11" s="37">
        <v>7</v>
      </c>
      <c r="B11" s="224" t="s">
        <v>247</v>
      </c>
      <c r="C11" s="37" t="s">
        <v>13</v>
      </c>
      <c r="D11" s="37">
        <v>21</v>
      </c>
      <c r="E11" s="38">
        <f t="shared" si="0"/>
        <v>21</v>
      </c>
      <c r="F11" s="38"/>
      <c r="G11" s="37"/>
      <c r="H11" s="37"/>
      <c r="I11" s="37"/>
      <c r="J11" s="37"/>
      <c r="K11" s="37"/>
      <c r="L11" s="38"/>
      <c r="M11" s="38">
        <v>40</v>
      </c>
      <c r="N11" s="37"/>
      <c r="O11" s="37"/>
      <c r="P11" s="37">
        <v>8</v>
      </c>
      <c r="Q11" s="37"/>
      <c r="R11" s="53"/>
      <c r="S11" s="53"/>
      <c r="T11" s="60" t="s">
        <v>309</v>
      </c>
    </row>
    <row r="12" spans="1:26" ht="20.100000000000001" customHeight="1">
      <c r="A12" s="37">
        <v>8</v>
      </c>
      <c r="B12" s="225"/>
      <c r="C12" s="40" t="s">
        <v>248</v>
      </c>
      <c r="D12" s="37">
        <v>21</v>
      </c>
      <c r="E12" s="38">
        <f t="shared" si="0"/>
        <v>21</v>
      </c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53"/>
      <c r="S12" s="53"/>
      <c r="T12" s="54"/>
    </row>
    <row r="13" spans="1:26" ht="20.100000000000001" customHeight="1">
      <c r="A13" s="37">
        <v>9</v>
      </c>
      <c r="B13" s="225"/>
      <c r="C13" s="40" t="s">
        <v>249</v>
      </c>
      <c r="D13" s="37">
        <v>21</v>
      </c>
      <c r="E13" s="38">
        <f t="shared" si="0"/>
        <v>21</v>
      </c>
      <c r="F13" s="38"/>
      <c r="G13" s="37">
        <v>5</v>
      </c>
      <c r="H13" s="37"/>
      <c r="I13" s="37"/>
      <c r="J13" s="37"/>
      <c r="K13" s="37"/>
      <c r="L13" s="37"/>
      <c r="M13" s="37">
        <v>40</v>
      </c>
      <c r="N13" s="37"/>
      <c r="O13" s="37"/>
      <c r="P13" s="37"/>
      <c r="Q13" s="37"/>
      <c r="R13" s="53" t="s">
        <v>295</v>
      </c>
      <c r="S13" s="53"/>
      <c r="T13" s="53"/>
    </row>
    <row r="14" spans="1:26" ht="20.100000000000001" customHeight="1">
      <c r="A14" s="37">
        <v>10</v>
      </c>
      <c r="B14" s="226"/>
      <c r="C14" s="40" t="s">
        <v>251</v>
      </c>
      <c r="D14" s="37">
        <v>21</v>
      </c>
      <c r="E14" s="38">
        <f>D14-(J14+L14+N14+O14)/8</f>
        <v>21</v>
      </c>
      <c r="F14" s="38"/>
      <c r="G14" s="37"/>
      <c r="H14" s="37"/>
      <c r="I14" s="37"/>
      <c r="J14" s="37"/>
      <c r="K14" s="37"/>
      <c r="L14" s="37"/>
      <c r="M14" s="37">
        <v>44</v>
      </c>
      <c r="N14" s="37"/>
      <c r="O14" s="37"/>
      <c r="P14" s="37">
        <v>0</v>
      </c>
      <c r="Q14" s="37"/>
      <c r="R14" s="53"/>
      <c r="S14" s="54"/>
      <c r="T14" s="55"/>
    </row>
    <row r="15" spans="1:26" ht="20.100000000000001" customHeight="1">
      <c r="A15" s="37">
        <v>11</v>
      </c>
      <c r="B15" s="221" t="s">
        <v>253</v>
      </c>
      <c r="C15" s="43" t="s">
        <v>254</v>
      </c>
      <c r="D15" s="37">
        <v>21</v>
      </c>
      <c r="E15" s="38">
        <f t="shared" si="0"/>
        <v>21</v>
      </c>
      <c r="F15" s="38"/>
      <c r="G15" s="37"/>
      <c r="H15" s="37"/>
      <c r="I15" s="37"/>
      <c r="J15" s="37"/>
      <c r="K15" s="37"/>
      <c r="L15" s="37"/>
      <c r="M15" s="37"/>
      <c r="N15" s="37"/>
      <c r="O15" s="37"/>
      <c r="P15" s="37">
        <v>40</v>
      </c>
      <c r="Q15" s="37"/>
      <c r="R15" s="53"/>
      <c r="S15" s="53"/>
      <c r="T15" s="53"/>
    </row>
    <row r="16" spans="1:26" ht="20.100000000000001" customHeight="1">
      <c r="A16" s="37">
        <v>12</v>
      </c>
      <c r="B16" s="221"/>
      <c r="C16" s="37" t="s">
        <v>14</v>
      </c>
      <c r="D16" s="37">
        <v>21</v>
      </c>
      <c r="E16" s="38">
        <f>D16-(J16+L16+N16+O16)/8</f>
        <v>21</v>
      </c>
      <c r="F16" s="38"/>
      <c r="G16" s="37"/>
      <c r="H16" s="37"/>
      <c r="I16" s="37"/>
      <c r="J16" s="37"/>
      <c r="K16" s="37"/>
      <c r="L16" s="37"/>
      <c r="M16" s="37"/>
      <c r="N16" s="37"/>
      <c r="O16" s="37"/>
      <c r="P16" s="37">
        <v>0</v>
      </c>
      <c r="Q16" s="37"/>
      <c r="R16" s="53"/>
      <c r="S16" s="53"/>
      <c r="T16" s="53"/>
    </row>
    <row r="17" spans="1:20" ht="20.100000000000001" customHeight="1">
      <c r="A17" s="37">
        <v>13</v>
      </c>
      <c r="B17" s="221"/>
      <c r="C17" s="40" t="s">
        <v>255</v>
      </c>
      <c r="D17" s="37">
        <v>21</v>
      </c>
      <c r="E17" s="38">
        <f t="shared" si="0"/>
        <v>19</v>
      </c>
      <c r="F17" s="38"/>
      <c r="G17" s="37"/>
      <c r="H17" s="37"/>
      <c r="I17" s="37"/>
      <c r="J17" s="37"/>
      <c r="K17" s="37"/>
      <c r="L17" s="37">
        <v>8</v>
      </c>
      <c r="M17" s="37">
        <v>8</v>
      </c>
      <c r="N17" s="37">
        <v>8</v>
      </c>
      <c r="O17" s="37"/>
      <c r="P17" s="37">
        <v>0</v>
      </c>
      <c r="Q17" s="37"/>
      <c r="R17" s="53"/>
      <c r="S17" s="53" t="s">
        <v>301</v>
      </c>
      <c r="T17" s="54"/>
    </row>
    <row r="18" spans="1:20" ht="20.100000000000001" customHeight="1">
      <c r="A18" s="37">
        <v>14</v>
      </c>
      <c r="B18" s="221"/>
      <c r="C18" s="37" t="s">
        <v>256</v>
      </c>
      <c r="D18" s="37">
        <v>21</v>
      </c>
      <c r="E18" s="38">
        <f t="shared" si="0"/>
        <v>21</v>
      </c>
      <c r="F18" s="38"/>
      <c r="G18" s="37"/>
      <c r="H18" s="37"/>
      <c r="I18" s="37"/>
      <c r="J18" s="37"/>
      <c r="K18" s="37"/>
      <c r="L18" s="37"/>
      <c r="M18" s="37">
        <v>32</v>
      </c>
      <c r="N18" s="37"/>
      <c r="O18" s="37"/>
      <c r="P18" s="37">
        <v>0</v>
      </c>
      <c r="Q18" s="37" t="s">
        <v>257</v>
      </c>
      <c r="R18" s="53"/>
      <c r="S18" s="53"/>
      <c r="T18" s="53"/>
    </row>
    <row r="19" spans="1:20" ht="20.100000000000001" customHeight="1">
      <c r="A19" s="37">
        <v>15</v>
      </c>
      <c r="B19" s="52"/>
      <c r="C19" s="40" t="s">
        <v>279</v>
      </c>
      <c r="D19" s="37">
        <v>21</v>
      </c>
      <c r="E19" s="38">
        <f t="shared" si="0"/>
        <v>21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55"/>
      <c r="S19" s="55"/>
      <c r="T19" s="55"/>
    </row>
    <row r="20" spans="1:20" ht="20.100000000000001" customHeight="1">
      <c r="A20" s="37">
        <v>16</v>
      </c>
      <c r="B20" s="225" t="s">
        <v>32</v>
      </c>
      <c r="C20" s="37" t="s">
        <v>261</v>
      </c>
      <c r="D20" s="37">
        <v>21</v>
      </c>
      <c r="E20" s="38">
        <f>D20-(J20+L20+N20+O20)/8</f>
        <v>19</v>
      </c>
      <c r="F20" s="38"/>
      <c r="G20" s="37"/>
      <c r="H20" s="37"/>
      <c r="I20" s="37"/>
      <c r="J20" s="37">
        <v>16</v>
      </c>
      <c r="K20" s="37">
        <v>16</v>
      </c>
      <c r="L20" s="37"/>
      <c r="M20" s="37">
        <v>62</v>
      </c>
      <c r="N20" s="37"/>
      <c r="O20" s="37"/>
      <c r="P20" s="37">
        <v>0</v>
      </c>
      <c r="Q20" s="37"/>
      <c r="R20" s="53"/>
      <c r="S20" s="53" t="s">
        <v>291</v>
      </c>
      <c r="T20" s="53"/>
    </row>
    <row r="21" spans="1:20" ht="20.100000000000001" customHeight="1">
      <c r="A21" s="37">
        <v>17</v>
      </c>
      <c r="B21" s="225"/>
      <c r="C21" s="40" t="s">
        <v>263</v>
      </c>
      <c r="D21" s="37">
        <v>21</v>
      </c>
      <c r="E21" s="38">
        <f>D21-(J21+L21+N21+O21)/8</f>
        <v>21</v>
      </c>
      <c r="F21" s="38">
        <v>100</v>
      </c>
      <c r="G21" s="37"/>
      <c r="H21" s="37"/>
      <c r="I21" s="37"/>
      <c r="J21" s="37"/>
      <c r="K21" s="37"/>
      <c r="L21" s="37"/>
      <c r="M21" s="37">
        <v>5</v>
      </c>
      <c r="N21" s="37"/>
      <c r="O21" s="37"/>
      <c r="P21" s="37">
        <v>0</v>
      </c>
      <c r="Q21" s="37"/>
      <c r="R21" s="53"/>
      <c r="S21" s="53"/>
      <c r="T21" s="53"/>
    </row>
    <row r="22" spans="1:20" ht="20.100000000000001" customHeight="1">
      <c r="A22" s="37">
        <v>18</v>
      </c>
      <c r="B22" s="225"/>
      <c r="C22" s="43" t="s">
        <v>18</v>
      </c>
      <c r="D22" s="37">
        <v>21</v>
      </c>
      <c r="E22" s="38">
        <f>D22-(J22+L22+N22+O22)/8</f>
        <v>13</v>
      </c>
      <c r="F22" s="38"/>
      <c r="G22" s="37"/>
      <c r="H22" s="37"/>
      <c r="I22" s="37"/>
      <c r="J22" s="37"/>
      <c r="K22" s="37"/>
      <c r="L22" s="37">
        <v>64</v>
      </c>
      <c r="M22" s="37">
        <f>32+64</f>
        <v>96</v>
      </c>
      <c r="N22" s="37"/>
      <c r="O22" s="37"/>
      <c r="P22" s="37">
        <v>0</v>
      </c>
      <c r="Q22" s="37"/>
      <c r="R22" s="55"/>
      <c r="S22" s="53" t="s">
        <v>292</v>
      </c>
      <c r="T22" s="53"/>
    </row>
    <row r="23" spans="1:20" s="36" customFormat="1" ht="20.100000000000001" customHeight="1">
      <c r="A23" s="37">
        <v>19</v>
      </c>
      <c r="B23" s="225"/>
      <c r="C23" s="37" t="s">
        <v>17</v>
      </c>
      <c r="D23" s="37">
        <v>21</v>
      </c>
      <c r="E23" s="38">
        <f t="shared" ref="E23:E24" si="1">D23-(J23+L23+N23+O23)/8</f>
        <v>21</v>
      </c>
      <c r="F23" s="38"/>
      <c r="G23" s="37"/>
      <c r="H23" s="37"/>
      <c r="I23" s="37"/>
      <c r="J23" s="37"/>
      <c r="K23" s="37"/>
      <c r="L23" s="37"/>
      <c r="M23" s="37"/>
      <c r="N23" s="37"/>
      <c r="O23" s="37"/>
      <c r="P23" s="37">
        <v>8</v>
      </c>
      <c r="Q23" s="37">
        <v>0</v>
      </c>
      <c r="R23" s="53"/>
      <c r="S23" s="53"/>
      <c r="T23" s="61" t="s">
        <v>308</v>
      </c>
    </row>
    <row r="24" spans="1:20" ht="20.100000000000001" customHeight="1">
      <c r="A24" s="37">
        <v>20</v>
      </c>
      <c r="B24" s="226"/>
      <c r="C24" s="40" t="s">
        <v>269</v>
      </c>
      <c r="D24" s="37">
        <v>21</v>
      </c>
      <c r="E24" s="38">
        <f t="shared" si="1"/>
        <v>19.375</v>
      </c>
      <c r="F24" s="38"/>
      <c r="G24" s="37">
        <v>8</v>
      </c>
      <c r="H24" s="37"/>
      <c r="I24" s="37"/>
      <c r="J24" s="37"/>
      <c r="K24" s="37"/>
      <c r="L24" s="37">
        <v>13</v>
      </c>
      <c r="M24" s="37">
        <f>4+13</f>
        <v>17</v>
      </c>
      <c r="N24" s="37"/>
      <c r="O24" s="37"/>
      <c r="P24" s="37"/>
      <c r="Q24" s="37"/>
      <c r="R24" s="53" t="s">
        <v>299</v>
      </c>
      <c r="S24" s="55" t="s">
        <v>300</v>
      </c>
      <c r="T24" s="54"/>
    </row>
    <row r="25" spans="1:20" ht="20.100000000000001" customHeight="1">
      <c r="A25" s="37">
        <v>21</v>
      </c>
      <c r="B25" s="221" t="s">
        <v>20</v>
      </c>
      <c r="C25" s="37" t="s">
        <v>21</v>
      </c>
      <c r="D25" s="37">
        <v>21</v>
      </c>
      <c r="E25" s="38">
        <f t="shared" si="0"/>
        <v>21</v>
      </c>
      <c r="F25" s="38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53"/>
      <c r="S25" s="53"/>
      <c r="T25" s="53"/>
    </row>
    <row r="26" spans="1:20" ht="20.100000000000001" customHeight="1">
      <c r="A26" s="37">
        <v>22</v>
      </c>
      <c r="B26" s="227"/>
      <c r="C26" s="37" t="s">
        <v>22</v>
      </c>
      <c r="D26" s="37">
        <v>21</v>
      </c>
      <c r="E26" s="38">
        <f t="shared" si="0"/>
        <v>15</v>
      </c>
      <c r="F26" s="38"/>
      <c r="G26" s="37"/>
      <c r="H26" s="37"/>
      <c r="I26" s="37"/>
      <c r="J26" s="37">
        <v>40</v>
      </c>
      <c r="K26" s="37">
        <f>24+40</f>
        <v>64</v>
      </c>
      <c r="L26" s="37">
        <v>8</v>
      </c>
      <c r="M26" s="37">
        <f>15+8</f>
        <v>23</v>
      </c>
      <c r="N26" s="37"/>
      <c r="O26" s="37"/>
      <c r="P26" s="37">
        <v>8</v>
      </c>
      <c r="Q26" s="37"/>
      <c r="R26" s="53"/>
      <c r="S26" s="53" t="s">
        <v>302</v>
      </c>
      <c r="T26" s="53"/>
    </row>
    <row r="27" spans="1:20" s="36" customFormat="1" ht="20.100000000000001" customHeight="1">
      <c r="A27" s="56">
        <v>23</v>
      </c>
      <c r="B27" s="221" t="s">
        <v>271</v>
      </c>
      <c r="C27" s="56" t="s">
        <v>23</v>
      </c>
      <c r="D27" s="56">
        <v>21</v>
      </c>
      <c r="E27" s="57">
        <f t="shared" si="0"/>
        <v>19.625</v>
      </c>
      <c r="F27" s="57"/>
      <c r="G27" s="56"/>
      <c r="H27" s="56"/>
      <c r="I27" s="56"/>
      <c r="J27" s="56"/>
      <c r="K27" s="56">
        <v>3</v>
      </c>
      <c r="L27" s="56"/>
      <c r="M27" s="56"/>
      <c r="N27" s="56"/>
      <c r="O27" s="56">
        <v>11</v>
      </c>
      <c r="P27" s="56">
        <v>0</v>
      </c>
      <c r="Q27" s="56">
        <v>50</v>
      </c>
      <c r="R27" s="53"/>
      <c r="S27" s="53" t="s">
        <v>307</v>
      </c>
      <c r="T27" s="59" t="s">
        <v>305</v>
      </c>
    </row>
    <row r="28" spans="1:20" ht="20.100000000000001" customHeight="1">
      <c r="A28" s="37">
        <v>24</v>
      </c>
      <c r="B28" s="221"/>
      <c r="C28" s="37" t="s">
        <v>24</v>
      </c>
      <c r="D28" s="37">
        <v>21</v>
      </c>
      <c r="E28" s="38">
        <f>D28-(J28+L28+N18+O28)/8</f>
        <v>21</v>
      </c>
      <c r="F28" s="38"/>
      <c r="G28" s="37"/>
      <c r="H28" s="37"/>
      <c r="I28" s="37"/>
      <c r="J28" s="37"/>
      <c r="K28" s="37"/>
      <c r="L28" s="37"/>
      <c r="M28" s="37"/>
      <c r="N28" s="37"/>
      <c r="O28" s="37"/>
      <c r="P28" s="37">
        <v>24</v>
      </c>
      <c r="Q28" s="37">
        <v>21</v>
      </c>
      <c r="R28" s="55"/>
      <c r="S28" s="53"/>
      <c r="T28" s="53"/>
    </row>
    <row r="29" spans="1:20" s="36" customFormat="1" ht="20.100000000000001" customHeight="1">
      <c r="A29" s="56">
        <v>25</v>
      </c>
      <c r="B29" s="221"/>
      <c r="C29" s="40" t="s">
        <v>274</v>
      </c>
      <c r="D29" s="56">
        <v>21</v>
      </c>
      <c r="E29" s="57">
        <f>D29-(J29+L29+N29+O29)/8</f>
        <v>19.375</v>
      </c>
      <c r="F29" s="57"/>
      <c r="G29" s="56">
        <v>21</v>
      </c>
      <c r="H29" s="56"/>
      <c r="I29" s="56"/>
      <c r="J29" s="56">
        <v>8</v>
      </c>
      <c r="K29" s="56">
        <v>8</v>
      </c>
      <c r="L29" s="56"/>
      <c r="M29" s="56">
        <v>16</v>
      </c>
      <c r="N29" s="56"/>
      <c r="O29" s="56">
        <v>5</v>
      </c>
      <c r="P29" s="56"/>
      <c r="Q29" s="56">
        <v>0</v>
      </c>
      <c r="R29" s="53" t="s">
        <v>306</v>
      </c>
      <c r="S29" s="53" t="s">
        <v>298</v>
      </c>
      <c r="T29" s="54"/>
    </row>
    <row r="30" spans="1:20" ht="20.100000000000001" customHeight="1">
      <c r="A30" s="37">
        <v>26</v>
      </c>
      <c r="B30" s="221" t="s">
        <v>276</v>
      </c>
      <c r="C30" s="43" t="s">
        <v>10</v>
      </c>
      <c r="D30" s="37">
        <v>21</v>
      </c>
      <c r="E30" s="38">
        <f t="shared" si="0"/>
        <v>21</v>
      </c>
      <c r="F30" s="38"/>
      <c r="G30" s="37"/>
      <c r="H30" s="37"/>
      <c r="I30" s="37"/>
      <c r="J30" s="37"/>
      <c r="K30" s="37"/>
      <c r="L30" s="37"/>
      <c r="M30" s="37"/>
      <c r="N30" s="37"/>
      <c r="O30" s="37"/>
      <c r="P30" s="37">
        <v>16</v>
      </c>
      <c r="Q30" s="37"/>
      <c r="R30" s="53"/>
      <c r="S30" s="53"/>
      <c r="T30" s="53"/>
    </row>
    <row r="31" spans="1:20" ht="20.100000000000001" customHeight="1">
      <c r="A31" s="37">
        <v>27</v>
      </c>
      <c r="B31" s="221"/>
      <c r="C31" s="37" t="s">
        <v>16</v>
      </c>
      <c r="D31" s="37">
        <v>21</v>
      </c>
      <c r="E31" s="38">
        <f t="shared" si="0"/>
        <v>21</v>
      </c>
      <c r="F31" s="38"/>
      <c r="G31" s="37"/>
      <c r="H31" s="37"/>
      <c r="I31" s="46"/>
      <c r="J31" s="37"/>
      <c r="K31" s="37"/>
      <c r="L31" s="37"/>
      <c r="M31" s="37"/>
      <c r="N31" s="37"/>
      <c r="O31" s="37"/>
      <c r="P31" s="37">
        <v>40</v>
      </c>
      <c r="Q31" s="37"/>
      <c r="R31" s="53"/>
      <c r="S31" s="53"/>
      <c r="T31" s="53"/>
    </row>
    <row r="32" spans="1:20" ht="20.100000000000001" customHeight="1">
      <c r="A32" s="37">
        <v>28</v>
      </c>
      <c r="B32" s="221"/>
      <c r="C32" s="40" t="s">
        <v>278</v>
      </c>
      <c r="D32" s="37">
        <v>21</v>
      </c>
      <c r="E32" s="38">
        <f t="shared" si="0"/>
        <v>21</v>
      </c>
      <c r="F32" s="38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53"/>
      <c r="S32" s="53"/>
      <c r="T32" s="54"/>
    </row>
    <row r="33" spans="1:20" s="36" customFormat="1" ht="20.100000000000001" customHeight="1">
      <c r="A33" s="56">
        <v>29</v>
      </c>
      <c r="B33" s="58"/>
      <c r="C33" s="40" t="s">
        <v>265</v>
      </c>
      <c r="D33" s="56">
        <v>21</v>
      </c>
      <c r="E33" s="57">
        <f>D33-(J33+L33+N33+O33)/8-11</f>
        <v>9.375</v>
      </c>
      <c r="F33" s="57"/>
      <c r="G33" s="56">
        <v>21</v>
      </c>
      <c r="H33" s="56"/>
      <c r="I33" s="56"/>
      <c r="J33" s="56"/>
      <c r="K33" s="56">
        <v>16</v>
      </c>
      <c r="L33" s="56"/>
      <c r="M33" s="56"/>
      <c r="N33" s="56">
        <v>5</v>
      </c>
      <c r="O33" s="56"/>
      <c r="P33" s="56">
        <v>0</v>
      </c>
      <c r="Q33" s="56"/>
      <c r="R33" s="53" t="s">
        <v>311</v>
      </c>
      <c r="S33" s="53" t="s">
        <v>310</v>
      </c>
      <c r="T33" s="54" t="s">
        <v>312</v>
      </c>
    </row>
    <row r="34" spans="1:20" ht="20.100000000000001" customHeight="1">
      <c r="A34" s="37">
        <v>30</v>
      </c>
      <c r="B34" s="47"/>
      <c r="C34" s="40" t="s">
        <v>260</v>
      </c>
      <c r="D34" s="37">
        <v>21</v>
      </c>
      <c r="E34" s="38">
        <f>D34-(J34+L34+N34+O34)/8-5</f>
        <v>15.625</v>
      </c>
      <c r="F34" s="38"/>
      <c r="G34" s="37">
        <v>40</v>
      </c>
      <c r="H34" s="37"/>
      <c r="I34" s="37"/>
      <c r="J34" s="37"/>
      <c r="K34" s="37">
        <v>8</v>
      </c>
      <c r="L34" s="37">
        <v>3</v>
      </c>
      <c r="M34" s="37">
        <v>3</v>
      </c>
      <c r="N34" s="37"/>
      <c r="O34" s="37"/>
      <c r="P34" s="37"/>
      <c r="Q34" s="37"/>
      <c r="R34" s="53" t="s">
        <v>304</v>
      </c>
      <c r="S34" s="53" t="s">
        <v>294</v>
      </c>
      <c r="T34" s="54" t="s">
        <v>293</v>
      </c>
    </row>
    <row r="35" spans="1:20" ht="20.100000000000001" customHeight="1">
      <c r="A35" s="37">
        <v>31</v>
      </c>
      <c r="B35" s="47"/>
      <c r="C35" s="37" t="s">
        <v>259</v>
      </c>
      <c r="D35" s="37">
        <v>21</v>
      </c>
      <c r="E35" s="38">
        <f t="shared" si="0"/>
        <v>20</v>
      </c>
      <c r="F35" s="38"/>
      <c r="G35" s="37"/>
      <c r="H35" s="37"/>
      <c r="I35" s="37"/>
      <c r="J35" s="37"/>
      <c r="K35" s="37"/>
      <c r="L35" s="37">
        <v>8</v>
      </c>
      <c r="M35" s="37">
        <f>48+8</f>
        <v>56</v>
      </c>
      <c r="N35" s="37"/>
      <c r="O35" s="37"/>
      <c r="P35" s="37">
        <v>0</v>
      </c>
      <c r="Q35" s="37"/>
      <c r="R35" s="53"/>
      <c r="S35" s="53" t="s">
        <v>297</v>
      </c>
      <c r="T35" s="53" t="s">
        <v>296</v>
      </c>
    </row>
    <row r="36" spans="1:20" ht="20.100000000000001" customHeight="1">
      <c r="A36" s="37">
        <v>32</v>
      </c>
      <c r="B36" s="47"/>
      <c r="C36" s="40" t="s">
        <v>277</v>
      </c>
      <c r="D36" s="37">
        <v>21</v>
      </c>
      <c r="E36" s="38">
        <f>D36-(J36+L36+N36+O36)/8</f>
        <v>21</v>
      </c>
      <c r="F36" s="38"/>
      <c r="G36" s="37"/>
      <c r="H36" s="37"/>
      <c r="I36" s="37"/>
      <c r="J36" s="37"/>
      <c r="K36" s="37"/>
      <c r="L36" s="37"/>
      <c r="M36" s="37"/>
      <c r="N36" s="37"/>
      <c r="O36" s="37"/>
      <c r="P36" s="37">
        <v>0</v>
      </c>
      <c r="Q36" s="37"/>
      <c r="R36" s="53"/>
      <c r="S36" s="53"/>
      <c r="T36" s="53" t="s">
        <v>296</v>
      </c>
    </row>
    <row r="37" spans="1:20" ht="20.100000000000001" customHeight="1">
      <c r="A37" s="221" t="s">
        <v>25</v>
      </c>
      <c r="B37" s="222" t="s">
        <v>288</v>
      </c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</row>
    <row r="38" spans="1:20" ht="20.100000000000001" customHeight="1">
      <c r="A38" s="221"/>
      <c r="B38" s="222" t="s">
        <v>289</v>
      </c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</row>
    <row r="39" spans="1:20" ht="51.75" customHeight="1">
      <c r="A39" s="223" t="s">
        <v>26</v>
      </c>
      <c r="B39" s="223"/>
      <c r="C39" s="223"/>
      <c r="D39" s="49"/>
      <c r="E39" s="50"/>
      <c r="F39" s="50"/>
      <c r="G39" s="51"/>
      <c r="H39" s="223" t="s">
        <v>290</v>
      </c>
      <c r="I39" s="223"/>
      <c r="J39" s="223"/>
      <c r="K39" s="223"/>
      <c r="L39" s="51"/>
      <c r="M39" s="51"/>
      <c r="N39" s="51"/>
      <c r="O39" s="51"/>
      <c r="P39" s="51"/>
      <c r="Q39" s="51"/>
      <c r="R39" s="223"/>
      <c r="S39" s="223"/>
      <c r="T39" s="49"/>
    </row>
  </sheetData>
  <mergeCells count="28"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B30:B32"/>
    <mergeCell ref="R2:R4"/>
    <mergeCell ref="S2:S4"/>
    <mergeCell ref="T2:T4"/>
    <mergeCell ref="J3:O3"/>
    <mergeCell ref="P3:Q3"/>
    <mergeCell ref="B5:B10"/>
    <mergeCell ref="B11:B14"/>
    <mergeCell ref="B15:B18"/>
    <mergeCell ref="B20:B24"/>
    <mergeCell ref="B25:B26"/>
    <mergeCell ref="B27:B29"/>
    <mergeCell ref="A37:A38"/>
    <mergeCell ref="B37:T37"/>
    <mergeCell ref="B38:T38"/>
    <mergeCell ref="A39:C39"/>
    <mergeCell ref="H39:K39"/>
    <mergeCell ref="R39:S39"/>
  </mergeCells>
  <phoneticPr fontId="18" type="noConversion"/>
  <conditionalFormatting sqref="M17:M18 M5:M15 M20:M39">
    <cfRule type="cellIs" dxfId="9" priority="2" stopIfTrue="1" operator="greaterThan">
      <formula>120</formula>
    </cfRule>
  </conditionalFormatting>
  <pageMargins left="0.70866141732283472" right="0.70866141732283472" top="0.74803149606299213" bottom="0.74803149606299213" header="0.31496062992125984" footer="0.31496062992125984"/>
  <pageSetup paperSize="9" scale="90" fitToWidth="2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5" sqref="E5"/>
    </sheetView>
  </sheetViews>
  <sheetFormatPr defaultRowHeight="13.5"/>
  <cols>
    <col min="1" max="1" width="5" style="66" customWidth="1"/>
    <col min="2" max="2" width="5.125" style="66" customWidth="1"/>
    <col min="3" max="3" width="7.75" style="66" customWidth="1"/>
    <col min="4" max="4" width="5" style="66" customWidth="1"/>
    <col min="5" max="5" width="6" style="66" customWidth="1"/>
    <col min="6" max="6" width="6.125" style="66" customWidth="1"/>
    <col min="7" max="7" width="4.75" style="66" customWidth="1"/>
    <col min="8" max="8" width="4.25" style="66" customWidth="1"/>
    <col min="9" max="9" width="5" style="66" customWidth="1"/>
    <col min="10" max="11" width="5.25" style="66" customWidth="1"/>
    <col min="12" max="12" width="5.125" style="66" customWidth="1"/>
    <col min="13" max="14" width="5.375" style="66" customWidth="1"/>
    <col min="15" max="15" width="4.625" style="66" customWidth="1"/>
    <col min="16" max="17" width="4.75" style="66" customWidth="1"/>
    <col min="18" max="18" width="15.5" style="66" customWidth="1"/>
    <col min="19" max="19" width="34" style="66" bestFit="1" customWidth="1"/>
    <col min="20" max="20" width="26.75" style="66" customWidth="1"/>
    <col min="21" max="16384" width="9" style="66"/>
  </cols>
  <sheetData>
    <row r="1" spans="1:26" ht="20.100000000000001" customHeight="1">
      <c r="A1" s="222" t="s">
        <v>313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64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64" t="s">
        <v>47</v>
      </c>
      <c r="J4" s="64" t="s">
        <v>49</v>
      </c>
      <c r="K4" s="64" t="s">
        <v>50</v>
      </c>
      <c r="L4" s="64" t="s">
        <v>51</v>
      </c>
      <c r="M4" s="64" t="s">
        <v>52</v>
      </c>
      <c r="N4" s="64" t="s">
        <v>46</v>
      </c>
      <c r="O4" s="64" t="s">
        <v>53</v>
      </c>
      <c r="P4" s="64" t="s">
        <v>54</v>
      </c>
      <c r="Q4" s="64" t="s">
        <v>56</v>
      </c>
      <c r="R4" s="231"/>
      <c r="S4" s="230"/>
      <c r="T4" s="230"/>
    </row>
    <row r="5" spans="1:26" ht="20.100000000000001" customHeight="1">
      <c r="A5" s="64">
        <v>1</v>
      </c>
      <c r="B5" s="221" t="s">
        <v>237</v>
      </c>
      <c r="C5" s="64" t="s">
        <v>9</v>
      </c>
      <c r="D5" s="64">
        <v>22</v>
      </c>
      <c r="E5" s="65">
        <f t="shared" ref="E5:E28" si="0">D5-(J5+L5+N5+O5)/8</f>
        <v>22</v>
      </c>
      <c r="F5" s="65"/>
      <c r="G5" s="64"/>
      <c r="H5" s="64"/>
      <c r="I5" s="64"/>
      <c r="J5" s="64"/>
      <c r="K5" s="64"/>
      <c r="L5" s="64"/>
      <c r="M5" s="64">
        <v>4</v>
      </c>
      <c r="N5" s="64"/>
      <c r="O5" s="64"/>
      <c r="P5" s="64">
        <v>28</v>
      </c>
      <c r="Q5" s="64"/>
      <c r="R5" s="53"/>
      <c r="S5" s="53"/>
      <c r="T5" s="53"/>
    </row>
    <row r="6" spans="1:26" ht="20.100000000000001" customHeight="1">
      <c r="A6" s="64">
        <v>2</v>
      </c>
      <c r="B6" s="221"/>
      <c r="C6" s="64" t="s">
        <v>314</v>
      </c>
      <c r="D6" s="64">
        <v>22</v>
      </c>
      <c r="E6" s="65">
        <f>D6-(J6+L6+N6+O6)/8</f>
        <v>22</v>
      </c>
      <c r="F6" s="65">
        <v>100</v>
      </c>
      <c r="G6" s="64"/>
      <c r="H6" s="64"/>
      <c r="I6" s="64"/>
      <c r="J6" s="64"/>
      <c r="K6" s="64"/>
      <c r="L6" s="64"/>
      <c r="M6" s="64">
        <v>8</v>
      </c>
      <c r="N6" s="64"/>
      <c r="O6" s="64"/>
      <c r="P6" s="64">
        <v>0</v>
      </c>
      <c r="Q6" s="64"/>
      <c r="R6" s="53"/>
      <c r="S6" s="53"/>
      <c r="T6" s="53"/>
    </row>
    <row r="7" spans="1:26" ht="20.100000000000001" customHeight="1">
      <c r="A7" s="64">
        <v>3</v>
      </c>
      <c r="B7" s="221"/>
      <c r="C7" s="64" t="s">
        <v>11</v>
      </c>
      <c r="D7" s="64">
        <v>22</v>
      </c>
      <c r="E7" s="65">
        <f>D7-(J7+L7+N7+O7)/8</f>
        <v>21</v>
      </c>
      <c r="F7" s="65"/>
      <c r="G7" s="64"/>
      <c r="H7" s="64"/>
      <c r="I7" s="64"/>
      <c r="J7" s="64"/>
      <c r="K7" s="64"/>
      <c r="L7" s="64">
        <v>8</v>
      </c>
      <c r="M7" s="64">
        <v>8</v>
      </c>
      <c r="N7" s="64"/>
      <c r="O7" s="64"/>
      <c r="P7" s="64">
        <v>8</v>
      </c>
      <c r="Q7" s="64">
        <v>0</v>
      </c>
      <c r="R7" s="53"/>
      <c r="S7" s="53" t="s">
        <v>315</v>
      </c>
      <c r="T7" s="53"/>
      <c r="U7" s="67"/>
      <c r="V7" s="67"/>
      <c r="W7" s="67"/>
      <c r="X7" s="67"/>
      <c r="Y7" s="67"/>
      <c r="Z7" s="67"/>
    </row>
    <row r="8" spans="1:26" ht="20.100000000000001" customHeight="1">
      <c r="A8" s="64">
        <v>4</v>
      </c>
      <c r="B8" s="221"/>
      <c r="C8" s="64" t="s">
        <v>12</v>
      </c>
      <c r="D8" s="64">
        <v>22</v>
      </c>
      <c r="E8" s="65">
        <f t="shared" si="0"/>
        <v>22</v>
      </c>
      <c r="F8" s="65"/>
      <c r="G8" s="64"/>
      <c r="H8" s="64"/>
      <c r="I8" s="64"/>
      <c r="J8" s="64"/>
      <c r="K8" s="64"/>
      <c r="L8" s="64"/>
      <c r="M8" s="64">
        <v>28</v>
      </c>
      <c r="N8" s="64"/>
      <c r="O8" s="64"/>
      <c r="P8" s="64">
        <v>0</v>
      </c>
      <c r="Q8" s="64"/>
      <c r="R8" s="53"/>
      <c r="S8" s="53"/>
      <c r="T8" s="53" t="s">
        <v>316</v>
      </c>
      <c r="U8" s="67"/>
      <c r="V8" s="67"/>
      <c r="W8" s="67"/>
      <c r="X8" s="67"/>
      <c r="Y8" s="67"/>
      <c r="Z8" s="67"/>
    </row>
    <row r="9" spans="1:26" ht="20.100000000000001" customHeight="1">
      <c r="A9" s="64">
        <v>5</v>
      </c>
      <c r="B9" s="221"/>
      <c r="C9" s="64" t="s">
        <v>317</v>
      </c>
      <c r="D9" s="64">
        <v>22</v>
      </c>
      <c r="E9" s="65">
        <f t="shared" si="0"/>
        <v>22</v>
      </c>
      <c r="F9" s="65">
        <v>100</v>
      </c>
      <c r="G9" s="64"/>
      <c r="H9" s="64"/>
      <c r="I9" s="64"/>
      <c r="J9" s="64"/>
      <c r="K9" s="64"/>
      <c r="L9" s="64"/>
      <c r="M9" s="64"/>
      <c r="N9" s="64"/>
      <c r="O9" s="64"/>
      <c r="P9" s="64">
        <v>8</v>
      </c>
      <c r="Q9" s="64"/>
      <c r="R9" s="53"/>
      <c r="S9" s="53" t="s">
        <v>405</v>
      </c>
      <c r="T9" s="53" t="s">
        <v>406</v>
      </c>
      <c r="U9" s="67"/>
      <c r="V9" s="67"/>
      <c r="W9" s="67"/>
      <c r="X9" s="67"/>
      <c r="Y9" s="67"/>
      <c r="Z9" s="67"/>
    </row>
    <row r="10" spans="1:26" ht="20.100000000000001" customHeight="1">
      <c r="A10" s="64">
        <v>6</v>
      </c>
      <c r="B10" s="221"/>
      <c r="C10" s="64" t="s">
        <v>318</v>
      </c>
      <c r="D10" s="64">
        <v>22</v>
      </c>
      <c r="E10" s="65">
        <f>D10-(J10+L10+N10+O10)/8</f>
        <v>21.625</v>
      </c>
      <c r="F10" s="65"/>
      <c r="G10" s="64">
        <v>4</v>
      </c>
      <c r="H10" s="64"/>
      <c r="I10" s="64"/>
      <c r="J10" s="64"/>
      <c r="K10" s="64"/>
      <c r="L10" s="64">
        <v>3</v>
      </c>
      <c r="M10" s="64">
        <v>3</v>
      </c>
      <c r="N10" s="64"/>
      <c r="O10" s="64"/>
      <c r="P10" s="64">
        <v>0</v>
      </c>
      <c r="Q10" s="64"/>
      <c r="R10" s="53" t="s">
        <v>319</v>
      </c>
      <c r="S10" s="53" t="s">
        <v>320</v>
      </c>
      <c r="T10" s="53"/>
      <c r="U10" s="67"/>
      <c r="V10" s="67"/>
      <c r="W10" s="67"/>
      <c r="X10" s="67"/>
      <c r="Y10" s="67"/>
      <c r="Z10" s="67"/>
    </row>
    <row r="11" spans="1:26" ht="20.100000000000001" customHeight="1">
      <c r="A11" s="64">
        <v>7</v>
      </c>
      <c r="B11" s="221" t="s">
        <v>321</v>
      </c>
      <c r="C11" s="64" t="s">
        <v>13</v>
      </c>
      <c r="D11" s="64">
        <v>22</v>
      </c>
      <c r="E11" s="65">
        <f t="shared" si="0"/>
        <v>21.25</v>
      </c>
      <c r="F11" s="65"/>
      <c r="G11" s="64">
        <v>29</v>
      </c>
      <c r="H11" s="64"/>
      <c r="I11" s="64"/>
      <c r="J11" s="64"/>
      <c r="K11" s="64"/>
      <c r="L11" s="65">
        <v>6</v>
      </c>
      <c r="M11" s="65">
        <f>40+6</f>
        <v>46</v>
      </c>
      <c r="N11" s="64"/>
      <c r="O11" s="64"/>
      <c r="P11" s="64">
        <v>8</v>
      </c>
      <c r="Q11" s="64"/>
      <c r="R11" s="53" t="s">
        <v>322</v>
      </c>
      <c r="S11" s="53" t="s">
        <v>323</v>
      </c>
      <c r="T11" s="53" t="s">
        <v>324</v>
      </c>
    </row>
    <row r="12" spans="1:26" ht="20.100000000000001" customHeight="1">
      <c r="A12" s="64">
        <v>8</v>
      </c>
      <c r="B12" s="221"/>
      <c r="C12" s="40" t="s">
        <v>325</v>
      </c>
      <c r="D12" s="64">
        <v>22</v>
      </c>
      <c r="E12" s="65">
        <f t="shared" si="0"/>
        <v>22</v>
      </c>
      <c r="F12" s="65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53"/>
      <c r="S12" s="53"/>
      <c r="T12" s="53"/>
    </row>
    <row r="13" spans="1:26" ht="20.100000000000001" customHeight="1">
      <c r="A13" s="64">
        <v>9</v>
      </c>
      <c r="B13" s="221" t="s">
        <v>326</v>
      </c>
      <c r="C13" s="43" t="s">
        <v>327</v>
      </c>
      <c r="D13" s="64">
        <v>22</v>
      </c>
      <c r="E13" s="65">
        <f t="shared" si="0"/>
        <v>22</v>
      </c>
      <c r="F13" s="65"/>
      <c r="G13" s="64"/>
      <c r="H13" s="64"/>
      <c r="I13" s="64"/>
      <c r="J13" s="64"/>
      <c r="K13" s="64"/>
      <c r="L13" s="64"/>
      <c r="M13" s="64"/>
      <c r="N13" s="64"/>
      <c r="O13" s="64"/>
      <c r="P13" s="64">
        <v>40</v>
      </c>
      <c r="Q13" s="64"/>
      <c r="R13" s="53"/>
      <c r="S13" s="53"/>
      <c r="T13" s="53"/>
    </row>
    <row r="14" spans="1:26" ht="20.100000000000001" customHeight="1">
      <c r="A14" s="64">
        <v>10</v>
      </c>
      <c r="B14" s="221"/>
      <c r="C14" s="64" t="s">
        <v>14</v>
      </c>
      <c r="D14" s="64">
        <v>22</v>
      </c>
      <c r="E14" s="65">
        <f>D14-(J14+L14+N14+O14)/8</f>
        <v>22</v>
      </c>
      <c r="F14" s="65"/>
      <c r="G14" s="64"/>
      <c r="H14" s="64"/>
      <c r="I14" s="64"/>
      <c r="J14" s="64"/>
      <c r="K14" s="64"/>
      <c r="L14" s="64"/>
      <c r="M14" s="64"/>
      <c r="N14" s="64"/>
      <c r="O14" s="64"/>
      <c r="P14" s="64">
        <v>0</v>
      </c>
      <c r="Q14" s="64"/>
      <c r="R14" s="53"/>
      <c r="S14" s="53"/>
      <c r="T14" s="53"/>
    </row>
    <row r="15" spans="1:26" ht="20.100000000000001" customHeight="1">
      <c r="A15" s="64">
        <v>11</v>
      </c>
      <c r="B15" s="221"/>
      <c r="C15" s="64" t="s">
        <v>328</v>
      </c>
      <c r="D15" s="64">
        <v>22</v>
      </c>
      <c r="E15" s="65">
        <f t="shared" si="0"/>
        <v>21</v>
      </c>
      <c r="F15" s="65"/>
      <c r="G15" s="64"/>
      <c r="H15" s="64"/>
      <c r="I15" s="64"/>
      <c r="J15" s="64"/>
      <c r="K15" s="64"/>
      <c r="L15" s="64">
        <v>8</v>
      </c>
      <c r="M15" s="64">
        <v>40</v>
      </c>
      <c r="N15" s="64"/>
      <c r="O15" s="64"/>
      <c r="P15" s="64">
        <v>0</v>
      </c>
      <c r="Q15" s="64" t="s">
        <v>329</v>
      </c>
      <c r="R15" s="53"/>
      <c r="S15" s="53" t="s">
        <v>330</v>
      </c>
      <c r="T15" s="53"/>
    </row>
    <row r="16" spans="1:26" ht="20.100000000000001" customHeight="1">
      <c r="A16" s="64">
        <v>12</v>
      </c>
      <c r="B16" s="221" t="s">
        <v>331</v>
      </c>
      <c r="C16" s="40" t="s">
        <v>332</v>
      </c>
      <c r="D16" s="64">
        <v>22</v>
      </c>
      <c r="E16" s="65">
        <f t="shared" si="0"/>
        <v>22</v>
      </c>
      <c r="F16" s="68">
        <v>100</v>
      </c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9"/>
      <c r="S16" s="69"/>
      <c r="T16" s="69"/>
    </row>
    <row r="17" spans="1:20" ht="20.100000000000001" customHeight="1">
      <c r="A17" s="64">
        <v>13</v>
      </c>
      <c r="B17" s="221"/>
      <c r="C17" s="64" t="s">
        <v>333</v>
      </c>
      <c r="D17" s="64">
        <v>22</v>
      </c>
      <c r="E17" s="65">
        <f>D17-(J17+L17+N17+O17)/8</f>
        <v>21</v>
      </c>
      <c r="F17" s="65"/>
      <c r="G17" s="64"/>
      <c r="H17" s="64"/>
      <c r="I17" s="64"/>
      <c r="J17" s="64">
        <v>8</v>
      </c>
      <c r="K17" s="64">
        <f>16+8</f>
        <v>24</v>
      </c>
      <c r="L17" s="64"/>
      <c r="M17" s="64">
        <v>62</v>
      </c>
      <c r="N17" s="64"/>
      <c r="O17" s="64"/>
      <c r="P17" s="64">
        <v>0</v>
      </c>
      <c r="Q17" s="64"/>
      <c r="R17" s="53"/>
      <c r="S17" s="53" t="s">
        <v>334</v>
      </c>
      <c r="T17" s="53"/>
    </row>
    <row r="18" spans="1:20" ht="20.100000000000001" customHeight="1">
      <c r="A18" s="64">
        <v>14</v>
      </c>
      <c r="B18" s="221"/>
      <c r="C18" s="40" t="s">
        <v>335</v>
      </c>
      <c r="D18" s="64">
        <v>22</v>
      </c>
      <c r="E18" s="65">
        <f>D18-(J18+L18+N18+O18)/8</f>
        <v>21</v>
      </c>
      <c r="F18" s="65"/>
      <c r="G18" s="64">
        <v>2</v>
      </c>
      <c r="H18" s="64"/>
      <c r="I18" s="64"/>
      <c r="J18" s="64">
        <v>8</v>
      </c>
      <c r="K18" s="64">
        <f>8</f>
        <v>8</v>
      </c>
      <c r="L18" s="64"/>
      <c r="M18" s="64">
        <v>5</v>
      </c>
      <c r="N18" s="64"/>
      <c r="O18" s="64"/>
      <c r="P18" s="64">
        <v>0</v>
      </c>
      <c r="Q18" s="64"/>
      <c r="R18" s="53" t="s">
        <v>336</v>
      </c>
      <c r="S18" s="53" t="s">
        <v>337</v>
      </c>
      <c r="T18" s="53"/>
    </row>
    <row r="19" spans="1:20" ht="20.100000000000001" customHeight="1">
      <c r="A19" s="64">
        <v>15</v>
      </c>
      <c r="B19" s="221"/>
      <c r="C19" s="43" t="s">
        <v>18</v>
      </c>
      <c r="D19" s="64">
        <v>22</v>
      </c>
      <c r="E19" s="65">
        <f>D19-(J19+L19+N19+O19)/8</f>
        <v>22</v>
      </c>
      <c r="F19" s="65"/>
      <c r="G19" s="64"/>
      <c r="H19" s="64"/>
      <c r="I19" s="64"/>
      <c r="J19" s="64"/>
      <c r="K19" s="64"/>
      <c r="L19" s="64"/>
      <c r="M19" s="64">
        <f>32+64</f>
        <v>96</v>
      </c>
      <c r="N19" s="64"/>
      <c r="O19" s="64"/>
      <c r="P19" s="64">
        <v>0</v>
      </c>
      <c r="Q19" s="64"/>
      <c r="R19" s="69"/>
      <c r="S19" s="53"/>
      <c r="T19" s="53"/>
    </row>
    <row r="20" spans="1:20" ht="20.100000000000001" customHeight="1">
      <c r="A20" s="64">
        <v>16</v>
      </c>
      <c r="B20" s="221"/>
      <c r="C20" s="64" t="s">
        <v>17</v>
      </c>
      <c r="D20" s="64">
        <v>22</v>
      </c>
      <c r="E20" s="65">
        <f t="shared" ref="E20:E21" si="1">D20-(J20+L20+N20+O20)/8</f>
        <v>22</v>
      </c>
      <c r="F20" s="65"/>
      <c r="G20" s="64"/>
      <c r="H20" s="64"/>
      <c r="I20" s="64"/>
      <c r="J20" s="64"/>
      <c r="K20" s="64"/>
      <c r="L20" s="64"/>
      <c r="M20" s="64"/>
      <c r="N20" s="64"/>
      <c r="O20" s="64"/>
      <c r="P20" s="64">
        <v>8</v>
      </c>
      <c r="Q20" s="64">
        <v>0</v>
      </c>
      <c r="R20" s="53"/>
      <c r="S20" s="53"/>
      <c r="T20" s="70" t="s">
        <v>338</v>
      </c>
    </row>
    <row r="21" spans="1:20" ht="20.100000000000001" customHeight="1">
      <c r="A21" s="64">
        <v>17</v>
      </c>
      <c r="B21" s="221"/>
      <c r="C21" s="40" t="s">
        <v>339</v>
      </c>
      <c r="D21" s="64">
        <v>22</v>
      </c>
      <c r="E21" s="65">
        <f t="shared" si="1"/>
        <v>20.125</v>
      </c>
      <c r="F21" s="65"/>
      <c r="G21" s="64"/>
      <c r="H21" s="64"/>
      <c r="I21" s="64"/>
      <c r="J21" s="64"/>
      <c r="K21" s="64"/>
      <c r="L21" s="64">
        <v>15</v>
      </c>
      <c r="M21" s="64">
        <f>4+13+15</f>
        <v>32</v>
      </c>
      <c r="N21" s="64"/>
      <c r="O21" s="64"/>
      <c r="P21" s="64"/>
      <c r="Q21" s="64"/>
      <c r="R21" s="53"/>
      <c r="S21" s="69" t="s">
        <v>340</v>
      </c>
      <c r="T21" s="53"/>
    </row>
    <row r="22" spans="1:20" ht="20.100000000000001" customHeight="1">
      <c r="A22" s="64">
        <v>18</v>
      </c>
      <c r="B22" s="221" t="s">
        <v>20</v>
      </c>
      <c r="C22" s="64" t="s">
        <v>21</v>
      </c>
      <c r="D22" s="64">
        <v>22</v>
      </c>
      <c r="E22" s="65">
        <f t="shared" si="0"/>
        <v>22</v>
      </c>
      <c r="F22" s="65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53"/>
      <c r="S22" s="53"/>
      <c r="T22" s="53"/>
    </row>
    <row r="23" spans="1:20" ht="20.100000000000001" customHeight="1">
      <c r="A23" s="64">
        <v>19</v>
      </c>
      <c r="B23" s="221"/>
      <c r="C23" s="64" t="s">
        <v>22</v>
      </c>
      <c r="D23" s="64">
        <v>22</v>
      </c>
      <c r="E23" s="65">
        <f t="shared" si="0"/>
        <v>11.5</v>
      </c>
      <c r="F23" s="65"/>
      <c r="G23" s="64"/>
      <c r="H23" s="64"/>
      <c r="I23" s="64"/>
      <c r="J23" s="64">
        <v>20</v>
      </c>
      <c r="K23" s="64">
        <v>84</v>
      </c>
      <c r="L23" s="64">
        <v>64</v>
      </c>
      <c r="M23" s="64">
        <f>15+8+64</f>
        <v>87</v>
      </c>
      <c r="N23" s="64"/>
      <c r="O23" s="64"/>
      <c r="P23" s="64">
        <v>8</v>
      </c>
      <c r="Q23" s="64"/>
      <c r="R23" s="53"/>
      <c r="S23" s="53" t="s">
        <v>341</v>
      </c>
      <c r="T23" s="53"/>
    </row>
    <row r="24" spans="1:20" ht="20.100000000000001" customHeight="1">
      <c r="A24" s="64">
        <v>20</v>
      </c>
      <c r="B24" s="221" t="s">
        <v>342</v>
      </c>
      <c r="C24" s="64" t="s">
        <v>23</v>
      </c>
      <c r="D24" s="64">
        <v>22</v>
      </c>
      <c r="E24" s="65">
        <f t="shared" si="0"/>
        <v>21.25</v>
      </c>
      <c r="F24" s="65"/>
      <c r="G24" s="64"/>
      <c r="H24" s="64"/>
      <c r="I24" s="64">
        <v>16</v>
      </c>
      <c r="J24" s="64"/>
      <c r="K24" s="64">
        <v>3</v>
      </c>
      <c r="L24" s="64"/>
      <c r="M24" s="64"/>
      <c r="N24" s="64"/>
      <c r="O24" s="64">
        <v>6</v>
      </c>
      <c r="P24" s="64">
        <v>0</v>
      </c>
      <c r="Q24" s="64">
        <v>60</v>
      </c>
      <c r="R24" s="53"/>
      <c r="S24" s="53" t="s">
        <v>343</v>
      </c>
      <c r="T24" s="69" t="s">
        <v>344</v>
      </c>
    </row>
    <row r="25" spans="1:20" ht="20.100000000000001" customHeight="1">
      <c r="A25" s="64">
        <v>21</v>
      </c>
      <c r="B25" s="221"/>
      <c r="C25" s="64" t="s">
        <v>24</v>
      </c>
      <c r="D25" s="64">
        <v>22</v>
      </c>
      <c r="E25" s="65">
        <f>D25-(J25+L25+N15+O25)/8</f>
        <v>22</v>
      </c>
      <c r="F25" s="65"/>
      <c r="G25" s="64"/>
      <c r="H25" s="64"/>
      <c r="I25" s="64"/>
      <c r="J25" s="64"/>
      <c r="K25" s="64"/>
      <c r="L25" s="64"/>
      <c r="M25" s="64"/>
      <c r="N25" s="64"/>
      <c r="O25" s="64"/>
      <c r="P25" s="64">
        <v>24</v>
      </c>
      <c r="Q25" s="64">
        <v>21</v>
      </c>
      <c r="R25" s="69"/>
      <c r="S25" s="53"/>
      <c r="T25" s="53"/>
    </row>
    <row r="26" spans="1:20" ht="20.100000000000001" customHeight="1">
      <c r="A26" s="64">
        <v>22</v>
      </c>
      <c r="B26" s="221" t="s">
        <v>345</v>
      </c>
      <c r="C26" s="43" t="s">
        <v>10</v>
      </c>
      <c r="D26" s="64">
        <v>22</v>
      </c>
      <c r="E26" s="65">
        <f t="shared" si="0"/>
        <v>22</v>
      </c>
      <c r="F26" s="65"/>
      <c r="G26" s="64"/>
      <c r="H26" s="64"/>
      <c r="I26" s="64"/>
      <c r="J26" s="64"/>
      <c r="K26" s="64"/>
      <c r="L26" s="64"/>
      <c r="M26" s="64"/>
      <c r="N26" s="64"/>
      <c r="O26" s="64"/>
      <c r="P26" s="64">
        <v>16</v>
      </c>
      <c r="Q26" s="64"/>
      <c r="R26" s="53"/>
      <c r="S26" s="53"/>
      <c r="T26" s="53"/>
    </row>
    <row r="27" spans="1:20" ht="20.100000000000001" customHeight="1">
      <c r="A27" s="64">
        <v>23</v>
      </c>
      <c r="B27" s="221"/>
      <c r="C27" s="64" t="s">
        <v>16</v>
      </c>
      <c r="D27" s="64">
        <v>22</v>
      </c>
      <c r="E27" s="65">
        <f t="shared" si="0"/>
        <v>22</v>
      </c>
      <c r="F27" s="65"/>
      <c r="G27" s="64"/>
      <c r="H27" s="64"/>
      <c r="I27" s="64"/>
      <c r="J27" s="64"/>
      <c r="K27" s="64"/>
      <c r="L27" s="64"/>
      <c r="M27" s="64"/>
      <c r="N27" s="64"/>
      <c r="O27" s="64"/>
      <c r="P27" s="64">
        <v>40</v>
      </c>
      <c r="Q27" s="64"/>
      <c r="R27" s="53"/>
      <c r="S27" s="53"/>
      <c r="T27" s="53"/>
    </row>
    <row r="28" spans="1:20" ht="20.100000000000001" customHeight="1">
      <c r="A28" s="64">
        <v>24</v>
      </c>
      <c r="B28" s="221"/>
      <c r="C28" s="40" t="s">
        <v>346</v>
      </c>
      <c r="D28" s="64">
        <v>22</v>
      </c>
      <c r="E28" s="65">
        <f t="shared" si="0"/>
        <v>22</v>
      </c>
      <c r="F28" s="65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53"/>
      <c r="S28" s="53"/>
      <c r="T28" s="53"/>
    </row>
    <row r="29" spans="1:20" ht="20.100000000000001" customHeight="1">
      <c r="A29" s="64">
        <v>25</v>
      </c>
      <c r="B29" s="63"/>
      <c r="C29" s="40" t="s">
        <v>347</v>
      </c>
      <c r="D29" s="64">
        <v>22</v>
      </c>
      <c r="E29" s="65">
        <f>D29-(J29+L29+N29+O29)/8-10</f>
        <v>12</v>
      </c>
      <c r="F29" s="65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53"/>
      <c r="S29" s="53"/>
      <c r="T29" s="53" t="s">
        <v>365</v>
      </c>
    </row>
    <row r="30" spans="1:20" ht="20.100000000000001" customHeight="1">
      <c r="A30" s="64">
        <v>26</v>
      </c>
      <c r="B30" s="63"/>
      <c r="C30" s="40" t="s">
        <v>348</v>
      </c>
      <c r="D30" s="64">
        <v>22</v>
      </c>
      <c r="E30" s="65">
        <f>D30-(J30+L30+N30+O30)/8-11</f>
        <v>11</v>
      </c>
      <c r="F30" s="6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53"/>
      <c r="S30" s="53"/>
      <c r="T30" s="53" t="s">
        <v>349</v>
      </c>
    </row>
    <row r="31" spans="1:20" ht="20.100000000000001" customHeight="1">
      <c r="A31" s="64">
        <v>27</v>
      </c>
      <c r="B31" s="63"/>
      <c r="C31" s="40" t="s">
        <v>350</v>
      </c>
      <c r="D31" s="64">
        <v>22</v>
      </c>
      <c r="E31" s="65">
        <f>D31-(J31+L31+N31+O31)/8-9</f>
        <v>13</v>
      </c>
      <c r="F31" s="65"/>
      <c r="G31" s="64"/>
      <c r="H31" s="64"/>
      <c r="I31" s="64"/>
      <c r="J31" s="64"/>
      <c r="K31" s="64"/>
      <c r="L31" s="64"/>
      <c r="M31" s="64">
        <v>40</v>
      </c>
      <c r="N31" s="64"/>
      <c r="O31" s="64"/>
      <c r="P31" s="64"/>
      <c r="Q31" s="64"/>
      <c r="R31" s="53"/>
      <c r="S31" s="53"/>
      <c r="T31" s="53" t="s">
        <v>351</v>
      </c>
    </row>
    <row r="32" spans="1:20" ht="20.100000000000001" customHeight="1">
      <c r="A32" s="64">
        <v>28</v>
      </c>
      <c r="B32" s="71"/>
      <c r="C32" s="40" t="s">
        <v>352</v>
      </c>
      <c r="D32" s="64">
        <v>22</v>
      </c>
      <c r="E32" s="65">
        <f>D32-(J32+L32+N32+O32)/8</f>
        <v>22</v>
      </c>
      <c r="F32" s="65"/>
      <c r="G32" s="64"/>
      <c r="H32" s="64"/>
      <c r="I32" s="64"/>
      <c r="J32" s="64"/>
      <c r="K32" s="64"/>
      <c r="L32" s="64"/>
      <c r="M32" s="64">
        <v>8</v>
      </c>
      <c r="N32" s="64"/>
      <c r="O32" s="64"/>
      <c r="P32" s="64">
        <v>0</v>
      </c>
      <c r="Q32" s="64"/>
      <c r="R32" s="53"/>
      <c r="S32" s="53"/>
      <c r="T32" s="53" t="s">
        <v>353</v>
      </c>
    </row>
    <row r="33" spans="1:20" ht="20.100000000000001" customHeight="1">
      <c r="A33" s="64">
        <v>29</v>
      </c>
      <c r="B33" s="71"/>
      <c r="C33" s="40" t="s">
        <v>354</v>
      </c>
      <c r="D33" s="64">
        <v>22</v>
      </c>
      <c r="E33" s="65">
        <f>D33-(J33+L33+N33+O33)/8</f>
        <v>19.875</v>
      </c>
      <c r="F33" s="65"/>
      <c r="G33" s="64">
        <v>9</v>
      </c>
      <c r="H33" s="64"/>
      <c r="I33" s="64"/>
      <c r="J33" s="64">
        <v>8</v>
      </c>
      <c r="K33" s="64">
        <v>16</v>
      </c>
      <c r="L33" s="64">
        <v>9</v>
      </c>
      <c r="M33" s="64">
        <v>25</v>
      </c>
      <c r="N33" s="64"/>
      <c r="O33" s="64"/>
      <c r="P33" s="64"/>
      <c r="Q33" s="64">
        <v>0</v>
      </c>
      <c r="R33" s="53" t="s">
        <v>355</v>
      </c>
      <c r="S33" s="53" t="s">
        <v>356</v>
      </c>
      <c r="T33" s="53" t="s">
        <v>357</v>
      </c>
    </row>
    <row r="34" spans="1:20" ht="20.100000000000001" customHeight="1">
      <c r="A34" s="64">
        <v>30</v>
      </c>
      <c r="B34" s="71"/>
      <c r="C34" s="40" t="s">
        <v>358</v>
      </c>
      <c r="D34" s="64">
        <v>22</v>
      </c>
      <c r="E34" s="65">
        <f>D34-(J34+L34+N34+O34)/8</f>
        <v>22</v>
      </c>
      <c r="F34" s="65"/>
      <c r="G34" s="64">
        <v>9</v>
      </c>
      <c r="H34" s="64"/>
      <c r="I34" s="64"/>
      <c r="J34" s="64"/>
      <c r="K34" s="64"/>
      <c r="L34" s="64"/>
      <c r="M34" s="64">
        <v>44</v>
      </c>
      <c r="N34" s="64"/>
      <c r="O34" s="64"/>
      <c r="P34" s="64">
        <v>0</v>
      </c>
      <c r="Q34" s="64"/>
      <c r="R34" s="53" t="s">
        <v>359</v>
      </c>
      <c r="S34" s="53"/>
      <c r="T34" s="69" t="s">
        <v>360</v>
      </c>
    </row>
    <row r="35" spans="1:20" ht="20.100000000000001" customHeight="1">
      <c r="A35" s="64"/>
      <c r="B35" s="63"/>
      <c r="C35" s="40"/>
      <c r="D35" s="64"/>
      <c r="E35" s="65"/>
      <c r="F35" s="65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53"/>
      <c r="S35" s="53"/>
      <c r="T35" s="53"/>
    </row>
    <row r="36" spans="1:20" ht="20.100000000000001" customHeight="1">
      <c r="A36" s="221" t="s">
        <v>25</v>
      </c>
      <c r="B36" s="222" t="s">
        <v>361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</row>
    <row r="37" spans="1:20" ht="20.100000000000001" customHeight="1">
      <c r="A37" s="221"/>
      <c r="B37" s="222" t="s">
        <v>362</v>
      </c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</row>
    <row r="38" spans="1:20" ht="51.75" customHeight="1">
      <c r="A38" s="223" t="s">
        <v>363</v>
      </c>
      <c r="B38" s="223"/>
      <c r="C38" s="223"/>
      <c r="D38" s="62"/>
      <c r="E38" s="50"/>
      <c r="F38" s="50"/>
      <c r="G38" s="51"/>
      <c r="H38" s="223" t="s">
        <v>364</v>
      </c>
      <c r="I38" s="223"/>
      <c r="J38" s="223"/>
      <c r="K38" s="223"/>
      <c r="L38" s="51"/>
      <c r="M38" s="51"/>
      <c r="N38" s="51"/>
      <c r="O38" s="51"/>
      <c r="P38" s="51"/>
      <c r="Q38" s="51"/>
      <c r="R38" s="223"/>
      <c r="S38" s="223"/>
      <c r="T38" s="62"/>
    </row>
  </sheetData>
  <mergeCells count="28">
    <mergeCell ref="B5:B10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  <mergeCell ref="B26:B28"/>
    <mergeCell ref="B16:B21"/>
    <mergeCell ref="B22:B23"/>
    <mergeCell ref="B24:B25"/>
    <mergeCell ref="B11:B12"/>
    <mergeCell ref="B13:B15"/>
    <mergeCell ref="A36:A37"/>
    <mergeCell ref="B36:T36"/>
    <mergeCell ref="B37:T37"/>
    <mergeCell ref="A38:C38"/>
    <mergeCell ref="H38:K38"/>
    <mergeCell ref="R38:S38"/>
  </mergeCells>
  <phoneticPr fontId="18" type="noConversion"/>
  <conditionalFormatting sqref="M15 M17:M38 M5:M13">
    <cfRule type="cellIs" dxfId="8" priority="1" stopIfTrue="1" operator="greaterThan">
      <formula>120</formula>
    </cfRule>
  </conditionalFormatting>
  <pageMargins left="0.45" right="0.37" top="0.27" bottom="0.4" header="0.17" footer="0.31496062992125984"/>
  <pageSetup paperSize="9" scale="90" fitToWidth="2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E20" sqref="E20"/>
    </sheetView>
  </sheetViews>
  <sheetFormatPr defaultRowHeight="13.5"/>
  <cols>
    <col min="1" max="1" width="5" style="66" customWidth="1"/>
    <col min="2" max="2" width="5.125" style="66" customWidth="1"/>
    <col min="3" max="3" width="7.75" style="66" customWidth="1"/>
    <col min="4" max="4" width="5" style="66" customWidth="1"/>
    <col min="5" max="5" width="6" style="66" customWidth="1"/>
    <col min="6" max="6" width="6.125" style="66" customWidth="1"/>
    <col min="7" max="7" width="4.75" style="66" customWidth="1"/>
    <col min="8" max="8" width="4.25" style="66" customWidth="1"/>
    <col min="9" max="9" width="5" style="66" customWidth="1"/>
    <col min="10" max="11" width="5.25" style="66" customWidth="1"/>
    <col min="12" max="12" width="5.125" style="66" customWidth="1"/>
    <col min="13" max="14" width="5.375" style="66" customWidth="1"/>
    <col min="15" max="15" width="4.625" style="66" customWidth="1"/>
    <col min="16" max="17" width="4.75" style="66" customWidth="1"/>
    <col min="18" max="18" width="15.5" style="66" customWidth="1"/>
    <col min="19" max="19" width="16" style="66" customWidth="1"/>
    <col min="20" max="20" width="18" style="87" customWidth="1"/>
    <col min="21" max="16384" width="9" style="66"/>
  </cols>
  <sheetData>
    <row r="1" spans="1:26" ht="20.100000000000001" customHeight="1">
      <c r="A1" s="222" t="s">
        <v>397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73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73" t="s">
        <v>47</v>
      </c>
      <c r="J4" s="73" t="s">
        <v>49</v>
      </c>
      <c r="K4" s="73" t="s">
        <v>50</v>
      </c>
      <c r="L4" s="73" t="s">
        <v>371</v>
      </c>
      <c r="M4" s="73" t="s">
        <v>52</v>
      </c>
      <c r="N4" s="73" t="s">
        <v>46</v>
      </c>
      <c r="O4" s="73" t="s">
        <v>53</v>
      </c>
      <c r="P4" s="73" t="s">
        <v>54</v>
      </c>
      <c r="Q4" s="73" t="s">
        <v>56</v>
      </c>
      <c r="R4" s="231"/>
      <c r="S4" s="230"/>
      <c r="T4" s="230"/>
    </row>
    <row r="5" spans="1:26" ht="16.5" customHeight="1">
      <c r="A5" s="73">
        <v>1</v>
      </c>
      <c r="B5" s="221" t="s">
        <v>237</v>
      </c>
      <c r="C5" s="73" t="s">
        <v>9</v>
      </c>
      <c r="D5" s="73">
        <v>23</v>
      </c>
      <c r="E5" s="75">
        <v>23</v>
      </c>
      <c r="F5" s="75"/>
      <c r="G5" s="73">
        <v>26</v>
      </c>
      <c r="H5" s="73"/>
      <c r="I5" s="73"/>
      <c r="J5" s="73"/>
      <c r="K5" s="73"/>
      <c r="L5" s="73"/>
      <c r="M5" s="77">
        <v>4</v>
      </c>
      <c r="N5" s="73"/>
      <c r="O5" s="73">
        <v>8</v>
      </c>
      <c r="P5" s="73">
        <v>20</v>
      </c>
      <c r="Q5" s="73"/>
      <c r="R5" s="53" t="s">
        <v>378</v>
      </c>
      <c r="S5" s="53" t="s">
        <v>388</v>
      </c>
      <c r="T5" s="84" t="s">
        <v>395</v>
      </c>
    </row>
    <row r="6" spans="1:26" ht="26.25" customHeight="1">
      <c r="A6" s="73">
        <v>2</v>
      </c>
      <c r="B6" s="221"/>
      <c r="C6" s="73" t="s">
        <v>314</v>
      </c>
      <c r="D6" s="73">
        <v>23</v>
      </c>
      <c r="E6" s="75">
        <v>23</v>
      </c>
      <c r="F6" s="75"/>
      <c r="G6" s="73"/>
      <c r="H6" s="73"/>
      <c r="I6" s="73"/>
      <c r="J6" s="73"/>
      <c r="K6" s="73"/>
      <c r="L6" s="73">
        <v>16</v>
      </c>
      <c r="M6" s="77">
        <v>24</v>
      </c>
      <c r="N6" s="73"/>
      <c r="O6" s="73"/>
      <c r="P6" s="73">
        <v>0</v>
      </c>
      <c r="Q6" s="73"/>
      <c r="R6" s="53"/>
      <c r="S6" s="53" t="s">
        <v>389</v>
      </c>
      <c r="T6" s="84"/>
    </row>
    <row r="7" spans="1:26" ht="16.5" customHeight="1">
      <c r="A7" s="81">
        <v>3</v>
      </c>
      <c r="B7" s="221"/>
      <c r="C7" s="73" t="s">
        <v>11</v>
      </c>
      <c r="D7" s="73">
        <v>23</v>
      </c>
      <c r="E7" s="75">
        <v>23</v>
      </c>
      <c r="F7" s="75"/>
      <c r="G7" s="73"/>
      <c r="H7" s="73"/>
      <c r="I7" s="73"/>
      <c r="J7" s="73"/>
      <c r="K7" s="73"/>
      <c r="L7" s="73">
        <v>8</v>
      </c>
      <c r="M7" s="77">
        <v>16</v>
      </c>
      <c r="N7" s="73"/>
      <c r="O7" s="73">
        <v>8</v>
      </c>
      <c r="P7" s="73">
        <v>0</v>
      </c>
      <c r="Q7" s="73">
        <v>0</v>
      </c>
      <c r="R7" s="53"/>
      <c r="S7" s="53" t="s">
        <v>387</v>
      </c>
      <c r="T7" s="84"/>
      <c r="U7" s="67"/>
      <c r="V7" s="67"/>
      <c r="W7" s="67"/>
      <c r="X7" s="67"/>
      <c r="Y7" s="67"/>
      <c r="Z7" s="67"/>
    </row>
    <row r="8" spans="1:26" ht="16.5" customHeight="1">
      <c r="A8" s="81">
        <v>4</v>
      </c>
      <c r="B8" s="221"/>
      <c r="C8" s="73" t="s">
        <v>12</v>
      </c>
      <c r="D8" s="73">
        <v>23</v>
      </c>
      <c r="E8" s="75">
        <v>23</v>
      </c>
      <c r="F8" s="75"/>
      <c r="G8" s="73"/>
      <c r="H8" s="73"/>
      <c r="I8" s="73"/>
      <c r="J8" s="73"/>
      <c r="K8" s="73"/>
      <c r="L8" s="73">
        <v>8</v>
      </c>
      <c r="M8" s="77">
        <v>36</v>
      </c>
      <c r="N8" s="73"/>
      <c r="O8" s="73"/>
      <c r="P8" s="73">
        <v>0</v>
      </c>
      <c r="Q8" s="73"/>
      <c r="R8" s="53"/>
      <c r="S8" s="53" t="s">
        <v>390</v>
      </c>
      <c r="T8" s="84" t="s">
        <v>381</v>
      </c>
      <c r="U8" s="67"/>
      <c r="V8" s="67"/>
      <c r="W8" s="67"/>
      <c r="X8" s="67"/>
      <c r="Y8" s="67"/>
      <c r="Z8" s="67"/>
    </row>
    <row r="9" spans="1:26" ht="16.5" customHeight="1">
      <c r="A9" s="81">
        <v>5</v>
      </c>
      <c r="B9" s="221"/>
      <c r="C9" s="73" t="s">
        <v>122</v>
      </c>
      <c r="D9" s="73">
        <v>23</v>
      </c>
      <c r="E9" s="75">
        <v>23</v>
      </c>
      <c r="F9" s="75"/>
      <c r="G9" s="73"/>
      <c r="H9" s="73"/>
      <c r="I9" s="73"/>
      <c r="J9" s="73"/>
      <c r="K9" s="73"/>
      <c r="L9" s="73"/>
      <c r="M9" s="77"/>
      <c r="N9" s="73"/>
      <c r="O9" s="73"/>
      <c r="P9" s="73">
        <v>8</v>
      </c>
      <c r="Q9" s="73"/>
      <c r="R9" s="53"/>
      <c r="S9" s="53"/>
      <c r="T9" s="84"/>
      <c r="U9" s="67"/>
      <c r="V9" s="67"/>
      <c r="W9" s="67"/>
      <c r="X9" s="67"/>
      <c r="Y9" s="67"/>
      <c r="Z9" s="67"/>
    </row>
    <row r="10" spans="1:26" ht="30" customHeight="1">
      <c r="A10" s="81">
        <v>6</v>
      </c>
      <c r="B10" s="221"/>
      <c r="C10" s="73" t="s">
        <v>34</v>
      </c>
      <c r="D10" s="73">
        <v>23</v>
      </c>
      <c r="E10" s="75">
        <v>23</v>
      </c>
      <c r="F10" s="75"/>
      <c r="G10" s="73"/>
      <c r="H10" s="73"/>
      <c r="I10" s="73"/>
      <c r="J10" s="73"/>
      <c r="K10" s="73"/>
      <c r="L10" s="73"/>
      <c r="M10" s="77">
        <v>3</v>
      </c>
      <c r="N10" s="73"/>
      <c r="O10" s="73"/>
      <c r="P10" s="73">
        <v>0</v>
      </c>
      <c r="Q10" s="73"/>
      <c r="R10" s="53"/>
      <c r="S10" s="53"/>
      <c r="T10" s="84"/>
      <c r="U10" s="67"/>
      <c r="V10" s="67"/>
      <c r="W10" s="67"/>
      <c r="X10" s="67"/>
      <c r="Y10" s="67"/>
      <c r="Z10" s="67"/>
    </row>
    <row r="11" spans="1:26" ht="16.5" customHeight="1">
      <c r="A11" s="81">
        <v>7</v>
      </c>
      <c r="B11" s="221" t="s">
        <v>321</v>
      </c>
      <c r="C11" s="73" t="s">
        <v>13</v>
      </c>
      <c r="D11" s="73">
        <v>23</v>
      </c>
      <c r="E11" s="75">
        <v>23</v>
      </c>
      <c r="F11" s="75"/>
      <c r="G11" s="73"/>
      <c r="H11" s="73"/>
      <c r="I11" s="73"/>
      <c r="J11" s="73"/>
      <c r="K11" s="73"/>
      <c r="L11" s="75"/>
      <c r="M11" s="75">
        <f>40+6</f>
        <v>46</v>
      </c>
      <c r="N11" s="73"/>
      <c r="O11" s="73"/>
      <c r="P11" s="73">
        <v>8</v>
      </c>
      <c r="Q11" s="73"/>
      <c r="R11" s="53"/>
      <c r="S11" s="53"/>
      <c r="T11" s="84"/>
    </row>
    <row r="12" spans="1:26" ht="36.75" customHeight="1">
      <c r="A12" s="81">
        <v>8</v>
      </c>
      <c r="B12" s="221"/>
      <c r="C12" s="40" t="s">
        <v>325</v>
      </c>
      <c r="D12" s="73">
        <v>23</v>
      </c>
      <c r="E12" s="75">
        <v>23</v>
      </c>
      <c r="F12" s="75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53"/>
      <c r="S12" s="53"/>
      <c r="T12" s="84" t="s">
        <v>398</v>
      </c>
    </row>
    <row r="13" spans="1:26" ht="16.5" customHeight="1">
      <c r="A13" s="81">
        <v>9</v>
      </c>
      <c r="B13" s="224" t="s">
        <v>326</v>
      </c>
      <c r="C13" s="43" t="s">
        <v>68</v>
      </c>
      <c r="D13" s="73">
        <v>23</v>
      </c>
      <c r="E13" s="75">
        <v>23</v>
      </c>
      <c r="F13" s="75"/>
      <c r="G13" s="73"/>
      <c r="H13" s="73"/>
      <c r="I13" s="73"/>
      <c r="J13" s="73">
        <v>2</v>
      </c>
      <c r="K13" s="73">
        <v>2</v>
      </c>
      <c r="L13" s="73"/>
      <c r="M13" s="73"/>
      <c r="N13" s="73"/>
      <c r="O13" s="73"/>
      <c r="P13" s="73">
        <v>40</v>
      </c>
      <c r="Q13" s="73"/>
      <c r="R13" s="53"/>
      <c r="S13" s="53" t="s">
        <v>386</v>
      </c>
      <c r="T13" s="84" t="s">
        <v>394</v>
      </c>
    </row>
    <row r="14" spans="1:26" ht="16.5" customHeight="1">
      <c r="A14" s="81">
        <v>10</v>
      </c>
      <c r="B14" s="225"/>
      <c r="C14" s="73" t="s">
        <v>14</v>
      </c>
      <c r="D14" s="73">
        <v>23</v>
      </c>
      <c r="E14" s="75">
        <v>23</v>
      </c>
      <c r="F14" s="75">
        <v>100</v>
      </c>
      <c r="G14" s="73"/>
      <c r="H14" s="73"/>
      <c r="I14" s="73"/>
      <c r="J14" s="73"/>
      <c r="K14" s="73"/>
      <c r="L14" s="73"/>
      <c r="M14" s="73"/>
      <c r="N14" s="73"/>
      <c r="O14" s="73"/>
      <c r="P14" s="73">
        <v>0</v>
      </c>
      <c r="Q14" s="73"/>
      <c r="R14" s="53"/>
      <c r="S14" s="53"/>
      <c r="T14" s="84"/>
    </row>
    <row r="15" spans="1:26" ht="16.5" customHeight="1">
      <c r="A15" s="81">
        <v>11</v>
      </c>
      <c r="B15" s="224" t="s">
        <v>331</v>
      </c>
      <c r="C15" s="40" t="s">
        <v>348</v>
      </c>
      <c r="D15" s="73">
        <v>23</v>
      </c>
      <c r="E15" s="75">
        <v>23</v>
      </c>
      <c r="F15" s="75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53"/>
      <c r="S15" s="53"/>
      <c r="T15" s="84"/>
    </row>
    <row r="16" spans="1:26" ht="28.5" customHeight="1">
      <c r="A16" s="81">
        <v>12</v>
      </c>
      <c r="B16" s="225"/>
      <c r="C16" s="40" t="s">
        <v>332</v>
      </c>
      <c r="D16" s="73">
        <v>23</v>
      </c>
      <c r="E16" s="75">
        <v>23</v>
      </c>
      <c r="F16" s="76"/>
      <c r="G16" s="76">
        <v>2</v>
      </c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69" t="s">
        <v>377</v>
      </c>
      <c r="S16" s="69"/>
      <c r="T16" s="85"/>
    </row>
    <row r="17" spans="1:20" ht="16.5" customHeight="1">
      <c r="A17" s="81">
        <v>13</v>
      </c>
      <c r="B17" s="225"/>
      <c r="C17" s="73" t="s">
        <v>28</v>
      </c>
      <c r="D17" s="73">
        <v>23</v>
      </c>
      <c r="E17" s="75">
        <v>23</v>
      </c>
      <c r="F17" s="75"/>
      <c r="G17" s="73"/>
      <c r="H17" s="73"/>
      <c r="I17" s="73"/>
      <c r="J17" s="73"/>
      <c r="K17" s="73">
        <f>16+8</f>
        <v>24</v>
      </c>
      <c r="L17" s="73"/>
      <c r="M17" s="73">
        <v>62</v>
      </c>
      <c r="N17" s="73"/>
      <c r="O17" s="73"/>
      <c r="P17" s="73">
        <v>0</v>
      </c>
      <c r="Q17" s="73"/>
      <c r="R17" s="53"/>
      <c r="S17" s="53"/>
      <c r="T17" s="84"/>
    </row>
    <row r="18" spans="1:20" ht="16.5" customHeight="1">
      <c r="A18" s="81">
        <v>14</v>
      </c>
      <c r="B18" s="225"/>
      <c r="C18" s="40" t="s">
        <v>145</v>
      </c>
      <c r="D18" s="73">
        <v>23</v>
      </c>
      <c r="E18" s="75">
        <v>23</v>
      </c>
      <c r="F18" s="75">
        <v>100</v>
      </c>
      <c r="G18" s="73"/>
      <c r="H18" s="73"/>
      <c r="I18" s="73"/>
      <c r="J18" s="73"/>
      <c r="K18" s="73">
        <f>8</f>
        <v>8</v>
      </c>
      <c r="L18" s="73"/>
      <c r="M18" s="73">
        <v>5</v>
      </c>
      <c r="N18" s="73"/>
      <c r="O18" s="73"/>
      <c r="P18" s="73">
        <v>0</v>
      </c>
      <c r="Q18" s="73"/>
      <c r="R18" s="53"/>
      <c r="S18" s="53"/>
      <c r="T18" s="84"/>
    </row>
    <row r="19" spans="1:20" ht="16.5" customHeight="1">
      <c r="A19" s="81">
        <v>15</v>
      </c>
      <c r="B19" s="225"/>
      <c r="C19" s="43" t="s">
        <v>372</v>
      </c>
      <c r="D19" s="73">
        <v>23</v>
      </c>
      <c r="E19" s="75">
        <v>23</v>
      </c>
      <c r="F19" s="75"/>
      <c r="G19" s="73">
        <v>10</v>
      </c>
      <c r="H19" s="73"/>
      <c r="I19" s="73"/>
      <c r="J19" s="73">
        <v>8</v>
      </c>
      <c r="K19" s="73">
        <v>8</v>
      </c>
      <c r="L19" s="73"/>
      <c r="M19" s="73">
        <v>96</v>
      </c>
      <c r="N19" s="73"/>
      <c r="O19" s="73"/>
      <c r="P19" s="73">
        <v>0</v>
      </c>
      <c r="Q19" s="73"/>
      <c r="R19" s="69" t="s">
        <v>373</v>
      </c>
      <c r="S19" s="53" t="s">
        <v>384</v>
      </c>
      <c r="T19" s="84"/>
    </row>
    <row r="20" spans="1:20" ht="16.5" customHeight="1">
      <c r="A20" s="81">
        <v>16</v>
      </c>
      <c r="B20" s="225"/>
      <c r="C20" s="73" t="s">
        <v>17</v>
      </c>
      <c r="D20" s="73">
        <v>23</v>
      </c>
      <c r="E20" s="75">
        <v>23</v>
      </c>
      <c r="F20" s="75">
        <v>100</v>
      </c>
      <c r="G20" s="73"/>
      <c r="H20" s="73"/>
      <c r="I20" s="73"/>
      <c r="J20" s="73"/>
      <c r="K20" s="73"/>
      <c r="L20" s="73"/>
      <c r="M20" s="73"/>
      <c r="N20" s="73"/>
      <c r="O20" s="73"/>
      <c r="P20" s="73">
        <v>8</v>
      </c>
      <c r="Q20" s="73">
        <v>0</v>
      </c>
      <c r="R20" s="53"/>
      <c r="S20" s="53"/>
      <c r="T20" s="86"/>
    </row>
    <row r="21" spans="1:20" ht="16.5" customHeight="1">
      <c r="A21" s="81">
        <v>17</v>
      </c>
      <c r="B21" s="226"/>
      <c r="C21" s="40" t="s">
        <v>339</v>
      </c>
      <c r="D21" s="73">
        <v>23</v>
      </c>
      <c r="E21" s="75">
        <v>23</v>
      </c>
      <c r="F21" s="75"/>
      <c r="G21" s="73">
        <v>38</v>
      </c>
      <c r="H21" s="73"/>
      <c r="I21" s="73"/>
      <c r="J21" s="73"/>
      <c r="K21" s="73"/>
      <c r="L21" s="73"/>
      <c r="M21" s="73">
        <f>4+13+15</f>
        <v>32</v>
      </c>
      <c r="N21" s="73"/>
      <c r="O21" s="73"/>
      <c r="P21" s="73"/>
      <c r="Q21" s="73"/>
      <c r="R21" s="53" t="s">
        <v>375</v>
      </c>
      <c r="S21" s="69"/>
      <c r="T21" s="84"/>
    </row>
    <row r="22" spans="1:20" ht="16.5" customHeight="1">
      <c r="A22" s="81">
        <v>18</v>
      </c>
      <c r="B22" s="224" t="s">
        <v>20</v>
      </c>
      <c r="C22" s="73" t="s">
        <v>21</v>
      </c>
      <c r="D22" s="73">
        <v>23</v>
      </c>
      <c r="E22" s="75">
        <v>23</v>
      </c>
      <c r="F22" s="75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53"/>
      <c r="S22" s="53"/>
      <c r="T22" s="84"/>
    </row>
    <row r="23" spans="1:20" ht="16.5" customHeight="1">
      <c r="A23" s="81">
        <v>19</v>
      </c>
      <c r="B23" s="225"/>
      <c r="C23" s="73" t="s">
        <v>22</v>
      </c>
      <c r="D23" s="73">
        <v>23</v>
      </c>
      <c r="E23" s="75">
        <v>23</v>
      </c>
      <c r="F23" s="75"/>
      <c r="G23" s="73">
        <v>6</v>
      </c>
      <c r="H23" s="73"/>
      <c r="I23" s="73"/>
      <c r="J23" s="79">
        <v>0</v>
      </c>
      <c r="K23" s="79">
        <v>84</v>
      </c>
      <c r="L23" s="79">
        <v>8</v>
      </c>
      <c r="M23" s="79">
        <v>95</v>
      </c>
      <c r="N23" s="73"/>
      <c r="O23" s="73"/>
      <c r="P23" s="73">
        <v>8</v>
      </c>
      <c r="Q23" s="73"/>
      <c r="R23" s="53" t="s">
        <v>376</v>
      </c>
      <c r="S23" s="53" t="s">
        <v>383</v>
      </c>
      <c r="T23" s="84"/>
    </row>
    <row r="24" spans="1:20" ht="16.5" customHeight="1">
      <c r="A24" s="81">
        <v>20</v>
      </c>
      <c r="B24" s="226"/>
      <c r="C24" s="73" t="s">
        <v>369</v>
      </c>
      <c r="D24" s="73">
        <v>23</v>
      </c>
      <c r="E24" s="75">
        <v>23</v>
      </c>
      <c r="F24" s="75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53"/>
      <c r="S24" s="53"/>
      <c r="T24" s="84"/>
    </row>
    <row r="25" spans="1:20" ht="16.5" customHeight="1">
      <c r="A25" s="81">
        <v>21</v>
      </c>
      <c r="B25" s="224" t="s">
        <v>55</v>
      </c>
      <c r="C25" s="73" t="s">
        <v>23</v>
      </c>
      <c r="D25" s="73">
        <v>23</v>
      </c>
      <c r="E25" s="75">
        <v>23</v>
      </c>
      <c r="F25" s="75"/>
      <c r="G25" s="73">
        <v>3</v>
      </c>
      <c r="H25" s="73"/>
      <c r="I25" s="73"/>
      <c r="J25" s="73"/>
      <c r="K25" s="73">
        <v>3</v>
      </c>
      <c r="L25" s="73"/>
      <c r="M25" s="73"/>
      <c r="N25" s="73"/>
      <c r="O25" s="73">
        <v>40</v>
      </c>
      <c r="P25" s="73">
        <v>0</v>
      </c>
      <c r="Q25" s="73">
        <v>20</v>
      </c>
      <c r="R25" s="53" t="s">
        <v>380</v>
      </c>
      <c r="S25" s="53" t="s">
        <v>385</v>
      </c>
      <c r="T25" s="85"/>
    </row>
    <row r="26" spans="1:20" ht="16.5" customHeight="1">
      <c r="A26" s="81">
        <v>22</v>
      </c>
      <c r="B26" s="225"/>
      <c r="C26" s="73" t="s">
        <v>24</v>
      </c>
      <c r="D26" s="73">
        <v>23</v>
      </c>
      <c r="E26" s="75">
        <v>23</v>
      </c>
      <c r="F26" s="75">
        <v>100</v>
      </c>
      <c r="G26" s="73"/>
      <c r="H26" s="73"/>
      <c r="I26" s="73"/>
      <c r="J26" s="73"/>
      <c r="K26" s="73"/>
      <c r="L26" s="73"/>
      <c r="M26" s="73"/>
      <c r="N26" s="73"/>
      <c r="O26" s="73"/>
      <c r="P26" s="73">
        <v>24</v>
      </c>
      <c r="Q26" s="73">
        <v>21</v>
      </c>
      <c r="R26" s="69"/>
      <c r="S26" s="53"/>
      <c r="T26" s="84"/>
    </row>
    <row r="27" spans="1:20" ht="16.5" customHeight="1">
      <c r="A27" s="81">
        <v>23</v>
      </c>
      <c r="B27" s="225"/>
      <c r="C27" s="73" t="s">
        <v>367</v>
      </c>
      <c r="D27" s="73">
        <v>23</v>
      </c>
      <c r="E27" s="75">
        <v>23</v>
      </c>
      <c r="F27" s="75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69"/>
      <c r="S27" s="53"/>
      <c r="T27" s="84"/>
    </row>
    <row r="28" spans="1:20" ht="16.5" customHeight="1">
      <c r="A28" s="81">
        <v>24</v>
      </c>
      <c r="B28" s="221" t="s">
        <v>345</v>
      </c>
      <c r="C28" s="43" t="s">
        <v>10</v>
      </c>
      <c r="D28" s="73">
        <v>23</v>
      </c>
      <c r="E28" s="75">
        <v>23</v>
      </c>
      <c r="F28" s="75"/>
      <c r="G28" s="73"/>
      <c r="H28" s="73"/>
      <c r="I28" s="73"/>
      <c r="J28" s="73"/>
      <c r="K28" s="73"/>
      <c r="L28" s="73"/>
      <c r="M28" s="73"/>
      <c r="N28" s="73"/>
      <c r="O28" s="73"/>
      <c r="P28" s="73">
        <v>16</v>
      </c>
      <c r="Q28" s="73"/>
      <c r="R28" s="53"/>
      <c r="S28" s="53"/>
      <c r="T28" s="84"/>
    </row>
    <row r="29" spans="1:20" ht="16.5" customHeight="1">
      <c r="A29" s="81">
        <v>25</v>
      </c>
      <c r="B29" s="221"/>
      <c r="C29" s="73" t="s">
        <v>16</v>
      </c>
      <c r="D29" s="73">
        <v>23</v>
      </c>
      <c r="E29" s="75">
        <v>23</v>
      </c>
      <c r="F29" s="75"/>
      <c r="G29" s="73"/>
      <c r="H29" s="73"/>
      <c r="I29" s="73"/>
      <c r="J29" s="73"/>
      <c r="K29" s="73"/>
      <c r="L29" s="73"/>
      <c r="M29" s="73"/>
      <c r="N29" s="73"/>
      <c r="O29" s="73"/>
      <c r="P29" s="73">
        <v>40</v>
      </c>
      <c r="Q29" s="73"/>
      <c r="R29" s="53"/>
      <c r="S29" s="53"/>
      <c r="T29" s="84"/>
    </row>
    <row r="30" spans="1:20" ht="16.5" customHeight="1">
      <c r="A30" s="81">
        <v>26</v>
      </c>
      <c r="B30" s="221"/>
      <c r="C30" s="40" t="s">
        <v>346</v>
      </c>
      <c r="D30" s="73">
        <v>23</v>
      </c>
      <c r="E30" s="75">
        <v>23</v>
      </c>
      <c r="F30" s="75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53"/>
      <c r="S30" s="53"/>
      <c r="T30" s="84"/>
    </row>
    <row r="31" spans="1:20" ht="16.5" customHeight="1">
      <c r="A31" s="81">
        <v>27</v>
      </c>
      <c r="B31" s="71"/>
      <c r="C31" s="40" t="s">
        <v>370</v>
      </c>
      <c r="D31" s="73">
        <v>23</v>
      </c>
      <c r="E31" s="75">
        <v>23</v>
      </c>
      <c r="F31" s="75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53"/>
      <c r="S31" s="53"/>
      <c r="T31" s="84" t="s">
        <v>396</v>
      </c>
    </row>
    <row r="32" spans="1:20" ht="16.5" customHeight="1">
      <c r="A32" s="81">
        <v>28</v>
      </c>
      <c r="B32" s="71"/>
      <c r="C32" s="77" t="s">
        <v>366</v>
      </c>
      <c r="D32" s="77">
        <v>23</v>
      </c>
      <c r="E32" s="78">
        <v>10</v>
      </c>
      <c r="F32" s="78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53"/>
      <c r="S32" s="53"/>
      <c r="T32" s="84" t="s">
        <v>392</v>
      </c>
    </row>
    <row r="33" spans="1:20" ht="16.5" customHeight="1">
      <c r="A33" s="81">
        <v>29</v>
      </c>
      <c r="B33" s="72"/>
      <c r="C33" s="77" t="s">
        <v>368</v>
      </c>
      <c r="D33" s="77">
        <v>23</v>
      </c>
      <c r="E33" s="78">
        <v>4</v>
      </c>
      <c r="F33" s="78"/>
      <c r="G33" s="77"/>
      <c r="H33" s="77"/>
      <c r="I33" s="77"/>
      <c r="J33" s="77"/>
      <c r="K33" s="77"/>
      <c r="L33" s="77">
        <v>1</v>
      </c>
      <c r="M33" s="77">
        <v>1</v>
      </c>
      <c r="N33" s="77"/>
      <c r="O33" s="77"/>
      <c r="P33" s="77"/>
      <c r="Q33" s="77"/>
      <c r="R33" s="69"/>
      <c r="S33" s="53" t="s">
        <v>379</v>
      </c>
      <c r="T33" s="84" t="s">
        <v>382</v>
      </c>
    </row>
    <row r="34" spans="1:20" ht="16.5" customHeight="1">
      <c r="A34" s="81">
        <v>30</v>
      </c>
      <c r="B34" s="80"/>
      <c r="C34" s="81" t="s">
        <v>27</v>
      </c>
      <c r="D34" s="81">
        <v>23</v>
      </c>
      <c r="E34" s="83">
        <v>23</v>
      </c>
      <c r="F34" s="83"/>
      <c r="G34" s="81">
        <v>5</v>
      </c>
      <c r="H34" s="81"/>
      <c r="I34" s="81"/>
      <c r="J34" s="81"/>
      <c r="K34" s="81"/>
      <c r="L34" s="81"/>
      <c r="M34" s="81">
        <v>40</v>
      </c>
      <c r="N34" s="81"/>
      <c r="O34" s="81"/>
      <c r="P34" s="81">
        <v>0</v>
      </c>
      <c r="Q34" s="81" t="s">
        <v>66</v>
      </c>
      <c r="R34" s="53" t="s">
        <v>374</v>
      </c>
      <c r="S34" s="53"/>
      <c r="T34" s="84" t="s">
        <v>393</v>
      </c>
    </row>
    <row r="35" spans="1:20" ht="16.5" customHeight="1">
      <c r="A35" s="221" t="s">
        <v>25</v>
      </c>
      <c r="B35" s="222" t="s">
        <v>59</v>
      </c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</row>
    <row r="36" spans="1:20" ht="16.5" customHeight="1">
      <c r="A36" s="221"/>
      <c r="B36" s="222" t="s">
        <v>362</v>
      </c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</row>
    <row r="37" spans="1:20" ht="19.5" customHeight="1">
      <c r="A37" s="223" t="s">
        <v>391</v>
      </c>
      <c r="B37" s="223"/>
      <c r="C37" s="223"/>
      <c r="D37" s="74"/>
      <c r="E37" s="50"/>
      <c r="F37" s="50"/>
      <c r="G37" s="51"/>
      <c r="H37" s="223" t="s">
        <v>364</v>
      </c>
      <c r="I37" s="223"/>
      <c r="J37" s="223"/>
      <c r="K37" s="223"/>
      <c r="L37" s="51"/>
      <c r="M37" s="51"/>
      <c r="N37" s="51"/>
      <c r="O37" s="51"/>
      <c r="P37" s="51"/>
      <c r="Q37" s="51"/>
      <c r="R37" s="223"/>
      <c r="S37" s="223"/>
      <c r="T37" s="82"/>
    </row>
  </sheetData>
  <mergeCells count="28">
    <mergeCell ref="B5:B10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  <mergeCell ref="B11:B12"/>
    <mergeCell ref="B28:B30"/>
    <mergeCell ref="B13:B14"/>
    <mergeCell ref="B25:B27"/>
    <mergeCell ref="B15:B21"/>
    <mergeCell ref="B22:B24"/>
    <mergeCell ref="A35:A36"/>
    <mergeCell ref="B35:T35"/>
    <mergeCell ref="B36:T36"/>
    <mergeCell ref="A37:C37"/>
    <mergeCell ref="H37:K37"/>
    <mergeCell ref="R37:S37"/>
  </mergeCells>
  <phoneticPr fontId="56" type="noConversion"/>
  <conditionalFormatting sqref="M17:M37 M15 M5:M13">
    <cfRule type="cellIs" dxfId="7" priority="3" stopIfTrue="1" operator="greaterThan">
      <formula>120</formula>
    </cfRule>
  </conditionalFormatting>
  <conditionalFormatting sqref="M23">
    <cfRule type="cellIs" dxfId="6" priority="1" stopIfTrue="1" operator="greaterThan">
      <formula>120</formula>
    </cfRule>
  </conditionalFormatting>
  <pageMargins left="0.45" right="0.37" top="0.57999999999999996" bottom="0.46" header="0.31496062992125984" footer="0.31496062992125984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A29" sqref="A29:XFD29"/>
    </sheetView>
  </sheetViews>
  <sheetFormatPr defaultRowHeight="13.5"/>
  <cols>
    <col min="1" max="1" width="6.75" style="66" customWidth="1"/>
    <col min="2" max="2" width="6.25" style="66" customWidth="1"/>
    <col min="3" max="3" width="8.625" style="66" customWidth="1"/>
    <col min="4" max="5" width="6" style="66" customWidth="1"/>
    <col min="6" max="6" width="6.125" style="66" customWidth="1"/>
    <col min="7" max="7" width="5.25" style="66" customWidth="1"/>
    <col min="8" max="9" width="5" style="66" customWidth="1"/>
    <col min="10" max="11" width="5.25" style="66" customWidth="1"/>
    <col min="12" max="12" width="5.125" style="66" customWidth="1"/>
    <col min="13" max="13" width="5.75" style="66" customWidth="1"/>
    <col min="14" max="14" width="5.375" style="66" customWidth="1"/>
    <col min="15" max="15" width="4.625" style="66" customWidth="1"/>
    <col min="16" max="16" width="7.875" style="66" customWidth="1"/>
    <col min="17" max="17" width="7.75" style="66" customWidth="1"/>
    <col min="18" max="18" width="21.875" style="66" bestFit="1" customWidth="1"/>
    <col min="19" max="19" width="35.5" style="66" bestFit="1" customWidth="1"/>
    <col min="20" max="20" width="43.625" style="87" customWidth="1"/>
    <col min="21" max="16384" width="9" style="66"/>
  </cols>
  <sheetData>
    <row r="1" spans="1:26" ht="20.100000000000001" customHeight="1">
      <c r="A1" s="222" t="s">
        <v>399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88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88" t="s">
        <v>47</v>
      </c>
      <c r="J4" s="88" t="s">
        <v>49</v>
      </c>
      <c r="K4" s="88" t="s">
        <v>50</v>
      </c>
      <c r="L4" s="88" t="s">
        <v>371</v>
      </c>
      <c r="M4" s="88" t="s">
        <v>52</v>
      </c>
      <c r="N4" s="88" t="s">
        <v>46</v>
      </c>
      <c r="O4" s="88" t="s">
        <v>53</v>
      </c>
      <c r="P4" s="88" t="s">
        <v>54</v>
      </c>
      <c r="Q4" s="88" t="s">
        <v>56</v>
      </c>
      <c r="R4" s="231"/>
      <c r="S4" s="230"/>
      <c r="T4" s="230"/>
    </row>
    <row r="5" spans="1:26" ht="18" customHeight="1">
      <c r="A5" s="88">
        <v>1</v>
      </c>
      <c r="B5" s="221" t="s">
        <v>237</v>
      </c>
      <c r="C5" s="88" t="s">
        <v>9</v>
      </c>
      <c r="D5" s="88">
        <v>21</v>
      </c>
      <c r="E5" s="93">
        <f t="shared" ref="E5:E32" si="0">D5-(J5+L5+N5+O5)/8</f>
        <v>20.75</v>
      </c>
      <c r="F5" s="89"/>
      <c r="G5" s="88"/>
      <c r="H5" s="88"/>
      <c r="I5" s="88"/>
      <c r="J5" s="88"/>
      <c r="K5" s="88"/>
      <c r="L5" s="88">
        <v>2</v>
      </c>
      <c r="M5" s="88">
        <v>6</v>
      </c>
      <c r="N5" s="88"/>
      <c r="O5" s="88"/>
      <c r="P5" s="88">
        <v>20</v>
      </c>
      <c r="Q5" s="88"/>
      <c r="R5" s="53"/>
      <c r="S5" s="53" t="s">
        <v>404</v>
      </c>
      <c r="T5" s="84" t="s">
        <v>403</v>
      </c>
    </row>
    <row r="6" spans="1:26" ht="18" customHeight="1">
      <c r="A6" s="88">
        <v>2</v>
      </c>
      <c r="B6" s="221"/>
      <c r="C6" s="88" t="s">
        <v>35</v>
      </c>
      <c r="D6" s="88">
        <v>21</v>
      </c>
      <c r="E6" s="93">
        <f t="shared" si="0"/>
        <v>21</v>
      </c>
      <c r="F6" s="89"/>
      <c r="G6" s="88"/>
      <c r="H6" s="88"/>
      <c r="I6" s="88"/>
      <c r="J6" s="88"/>
      <c r="K6" s="88"/>
      <c r="L6" s="88"/>
      <c r="M6" s="88">
        <v>24</v>
      </c>
      <c r="N6" s="88"/>
      <c r="O6" s="88"/>
      <c r="P6" s="88">
        <v>0</v>
      </c>
      <c r="Q6" s="88"/>
      <c r="R6" s="53"/>
      <c r="S6" s="53"/>
      <c r="T6" s="84"/>
    </row>
    <row r="7" spans="1:26" ht="18" customHeight="1">
      <c r="A7" s="92">
        <v>3</v>
      </c>
      <c r="B7" s="221"/>
      <c r="C7" s="88" t="s">
        <v>11</v>
      </c>
      <c r="D7" s="88">
        <v>21</v>
      </c>
      <c r="E7" s="93">
        <f t="shared" si="0"/>
        <v>21</v>
      </c>
      <c r="F7" s="89"/>
      <c r="G7" s="88"/>
      <c r="H7" s="88"/>
      <c r="I7" s="88"/>
      <c r="J7" s="88"/>
      <c r="K7" s="88"/>
      <c r="L7" s="88"/>
      <c r="M7" s="88">
        <v>16</v>
      </c>
      <c r="N7" s="88"/>
      <c r="O7" s="88"/>
      <c r="P7" s="88">
        <v>0</v>
      </c>
      <c r="Q7" s="88">
        <v>0</v>
      </c>
      <c r="R7" s="53"/>
      <c r="S7" s="53"/>
      <c r="T7" s="84"/>
      <c r="U7" s="67"/>
      <c r="V7" s="67"/>
      <c r="W7" s="67"/>
      <c r="X7" s="67"/>
      <c r="Y7" s="67"/>
      <c r="Z7" s="67"/>
    </row>
    <row r="8" spans="1:26" ht="18" customHeight="1">
      <c r="A8" s="92">
        <v>4</v>
      </c>
      <c r="B8" s="221"/>
      <c r="C8" s="88" t="s">
        <v>12</v>
      </c>
      <c r="D8" s="88">
        <v>21</v>
      </c>
      <c r="E8" s="93">
        <f t="shared" si="0"/>
        <v>18.5</v>
      </c>
      <c r="F8" s="89"/>
      <c r="G8" s="88"/>
      <c r="H8" s="88"/>
      <c r="I8" s="88"/>
      <c r="J8" s="88"/>
      <c r="K8" s="88"/>
      <c r="L8" s="88">
        <v>20</v>
      </c>
      <c r="M8" s="88">
        <v>56</v>
      </c>
      <c r="N8" s="88"/>
      <c r="O8" s="88"/>
      <c r="P8" s="88">
        <v>0</v>
      </c>
      <c r="Q8" s="88"/>
      <c r="R8" s="53"/>
      <c r="S8" s="53" t="s">
        <v>413</v>
      </c>
      <c r="T8" s="84" t="s">
        <v>412</v>
      </c>
      <c r="U8" s="67"/>
      <c r="V8" s="67"/>
      <c r="W8" s="67"/>
      <c r="X8" s="67"/>
      <c r="Y8" s="67"/>
      <c r="Z8" s="67"/>
    </row>
    <row r="9" spans="1:26" ht="18" customHeight="1">
      <c r="A9" s="92">
        <v>5</v>
      </c>
      <c r="B9" s="221"/>
      <c r="C9" s="88" t="s">
        <v>33</v>
      </c>
      <c r="D9" s="88">
        <v>21</v>
      </c>
      <c r="E9" s="93">
        <f t="shared" si="0"/>
        <v>19</v>
      </c>
      <c r="F9" s="89"/>
      <c r="G9" s="88"/>
      <c r="H9" s="88"/>
      <c r="I9" s="88"/>
      <c r="J9" s="88"/>
      <c r="K9" s="88"/>
      <c r="L9" s="88">
        <v>8</v>
      </c>
      <c r="M9" s="88">
        <v>8</v>
      </c>
      <c r="N9" s="88">
        <v>8</v>
      </c>
      <c r="O9" s="88"/>
      <c r="P9" s="88">
        <v>0</v>
      </c>
      <c r="Q9" s="88"/>
      <c r="R9" s="53"/>
      <c r="S9" s="53" t="s">
        <v>414</v>
      </c>
      <c r="T9" s="53" t="s">
        <v>407</v>
      </c>
      <c r="U9" s="67"/>
      <c r="V9" s="67"/>
      <c r="W9" s="67"/>
      <c r="X9" s="67"/>
      <c r="Y9" s="67"/>
      <c r="Z9" s="67"/>
    </row>
    <row r="10" spans="1:26" ht="18" customHeight="1">
      <c r="A10" s="92">
        <v>6</v>
      </c>
      <c r="B10" s="221"/>
      <c r="C10" s="88" t="s">
        <v>34</v>
      </c>
      <c r="D10" s="88">
        <v>21</v>
      </c>
      <c r="E10" s="93">
        <f t="shared" si="0"/>
        <v>20.75</v>
      </c>
      <c r="F10" s="89"/>
      <c r="G10" s="88">
        <v>13</v>
      </c>
      <c r="H10" s="88"/>
      <c r="I10" s="88"/>
      <c r="J10" s="88"/>
      <c r="K10" s="88"/>
      <c r="L10" s="88">
        <v>2</v>
      </c>
      <c r="M10" s="88">
        <v>5</v>
      </c>
      <c r="N10" s="88"/>
      <c r="O10" s="88"/>
      <c r="P10" s="88">
        <v>0</v>
      </c>
      <c r="Q10" s="88"/>
      <c r="R10" s="53" t="s">
        <v>409</v>
      </c>
      <c r="S10" s="53" t="s">
        <v>420</v>
      </c>
      <c r="T10" s="84"/>
      <c r="U10" s="67"/>
      <c r="V10" s="67"/>
      <c r="W10" s="67"/>
      <c r="X10" s="67"/>
      <c r="Y10" s="67"/>
      <c r="Z10" s="67"/>
    </row>
    <row r="11" spans="1:26" ht="18" customHeight="1">
      <c r="A11" s="92">
        <v>7</v>
      </c>
      <c r="B11" s="221" t="s">
        <v>247</v>
      </c>
      <c r="C11" s="88" t="s">
        <v>13</v>
      </c>
      <c r="D11" s="88">
        <v>21</v>
      </c>
      <c r="E11" s="93">
        <f t="shared" si="0"/>
        <v>21</v>
      </c>
      <c r="F11" s="89"/>
      <c r="G11" s="88"/>
      <c r="H11" s="88"/>
      <c r="I11" s="88"/>
      <c r="J11" s="88"/>
      <c r="K11" s="88"/>
      <c r="L11" s="89"/>
      <c r="M11" s="89">
        <f>40+6</f>
        <v>46</v>
      </c>
      <c r="N11" s="88"/>
      <c r="O11" s="88"/>
      <c r="P11" s="88">
        <v>8</v>
      </c>
      <c r="Q11" s="88"/>
      <c r="R11" s="53"/>
      <c r="S11" s="53"/>
      <c r="T11" s="84"/>
    </row>
    <row r="12" spans="1:26" ht="18" customHeight="1">
      <c r="A12" s="92">
        <v>8</v>
      </c>
      <c r="B12" s="221"/>
      <c r="C12" s="40" t="s">
        <v>127</v>
      </c>
      <c r="D12" s="88">
        <v>21</v>
      </c>
      <c r="E12" s="93">
        <f t="shared" si="0"/>
        <v>17</v>
      </c>
      <c r="F12" s="89"/>
      <c r="G12" s="88"/>
      <c r="H12" s="88"/>
      <c r="I12" s="88"/>
      <c r="J12" s="88"/>
      <c r="K12" s="88"/>
      <c r="L12" s="88">
        <v>32</v>
      </c>
      <c r="M12" s="88">
        <v>32</v>
      </c>
      <c r="N12" s="88"/>
      <c r="O12" s="88"/>
      <c r="P12" s="88"/>
      <c r="Q12" s="88"/>
      <c r="R12" s="53"/>
      <c r="S12" s="53" t="s">
        <v>423</v>
      </c>
      <c r="T12" s="84"/>
    </row>
    <row r="13" spans="1:26" ht="18" customHeight="1">
      <c r="A13" s="92">
        <v>9</v>
      </c>
      <c r="B13" s="224" t="s">
        <v>253</v>
      </c>
      <c r="C13" s="43" t="s">
        <v>68</v>
      </c>
      <c r="D13" s="88">
        <v>21</v>
      </c>
      <c r="E13" s="93">
        <f t="shared" si="0"/>
        <v>17.75</v>
      </c>
      <c r="F13" s="89"/>
      <c r="G13" s="88">
        <v>25</v>
      </c>
      <c r="H13" s="88"/>
      <c r="I13" s="88"/>
      <c r="J13" s="88">
        <v>2</v>
      </c>
      <c r="K13" s="88">
        <v>4</v>
      </c>
      <c r="L13" s="88"/>
      <c r="M13" s="88"/>
      <c r="N13" s="88">
        <v>24</v>
      </c>
      <c r="O13" s="88"/>
      <c r="P13" s="88">
        <v>16</v>
      </c>
      <c r="Q13" s="88"/>
      <c r="R13" s="53" t="s">
        <v>428</v>
      </c>
      <c r="S13" s="53" t="s">
        <v>421</v>
      </c>
      <c r="T13" s="84"/>
    </row>
    <row r="14" spans="1:26" ht="18" customHeight="1">
      <c r="A14" s="92">
        <v>10</v>
      </c>
      <c r="B14" s="225"/>
      <c r="C14" s="88" t="s">
        <v>14</v>
      </c>
      <c r="D14" s="88">
        <v>21</v>
      </c>
      <c r="E14" s="93">
        <f t="shared" si="0"/>
        <v>13</v>
      </c>
      <c r="F14" s="89"/>
      <c r="G14" s="88">
        <v>17</v>
      </c>
      <c r="H14" s="88"/>
      <c r="I14" s="88"/>
      <c r="J14" s="88"/>
      <c r="K14" s="88"/>
      <c r="L14" s="88">
        <v>64</v>
      </c>
      <c r="M14" s="88">
        <v>64</v>
      </c>
      <c r="N14" s="88"/>
      <c r="O14" s="88"/>
      <c r="P14" s="88">
        <v>0</v>
      </c>
      <c r="Q14" s="88"/>
      <c r="R14" s="53" t="s">
        <v>427</v>
      </c>
      <c r="S14" s="53" t="s">
        <v>417</v>
      </c>
      <c r="T14" s="84" t="s">
        <v>425</v>
      </c>
    </row>
    <row r="15" spans="1:26" ht="18" customHeight="1">
      <c r="A15" s="92">
        <v>11</v>
      </c>
      <c r="B15" s="225"/>
      <c r="C15" s="88" t="s">
        <v>400</v>
      </c>
      <c r="D15" s="88">
        <v>21</v>
      </c>
      <c r="E15" s="93">
        <f t="shared" si="0"/>
        <v>21</v>
      </c>
      <c r="F15" s="89">
        <v>100</v>
      </c>
      <c r="G15" s="88"/>
      <c r="H15" s="88"/>
      <c r="I15" s="88"/>
      <c r="J15" s="88"/>
      <c r="K15" s="88"/>
      <c r="L15" s="88"/>
      <c r="M15" s="88"/>
      <c r="N15" s="88"/>
      <c r="O15" s="88"/>
      <c r="P15" s="88">
        <v>0</v>
      </c>
      <c r="Q15" s="88"/>
      <c r="R15" s="53"/>
      <c r="S15" s="53"/>
      <c r="T15" s="84"/>
    </row>
    <row r="16" spans="1:26" ht="18" customHeight="1">
      <c r="A16" s="92">
        <v>12</v>
      </c>
      <c r="B16" s="224" t="s">
        <v>137</v>
      </c>
      <c r="C16" s="40" t="s">
        <v>348</v>
      </c>
      <c r="D16" s="88">
        <v>21</v>
      </c>
      <c r="E16" s="93">
        <f t="shared" si="0"/>
        <v>21</v>
      </c>
      <c r="F16" s="89"/>
      <c r="G16" s="88"/>
      <c r="H16" s="88"/>
      <c r="I16" s="88">
        <v>8</v>
      </c>
      <c r="J16" s="88"/>
      <c r="K16" s="88"/>
      <c r="L16" s="88"/>
      <c r="M16" s="88"/>
      <c r="N16" s="88"/>
      <c r="O16" s="88"/>
      <c r="P16" s="88"/>
      <c r="Q16" s="88">
        <v>8</v>
      </c>
      <c r="R16" s="53"/>
      <c r="S16" s="53" t="s">
        <v>422</v>
      </c>
      <c r="T16" s="84"/>
    </row>
    <row r="17" spans="1:20" ht="18" customHeight="1">
      <c r="A17" s="92">
        <v>13</v>
      </c>
      <c r="B17" s="225"/>
      <c r="C17" s="40" t="s">
        <v>279</v>
      </c>
      <c r="D17" s="88">
        <v>21</v>
      </c>
      <c r="E17" s="93">
        <f t="shared" si="0"/>
        <v>21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69"/>
      <c r="S17" s="69"/>
      <c r="T17" s="85"/>
    </row>
    <row r="18" spans="1:20" ht="18" customHeight="1">
      <c r="A18" s="92">
        <v>14</v>
      </c>
      <c r="B18" s="225"/>
      <c r="C18" s="88" t="s">
        <v>28</v>
      </c>
      <c r="D18" s="88">
        <v>21</v>
      </c>
      <c r="E18" s="93">
        <f t="shared" si="0"/>
        <v>12.875</v>
      </c>
      <c r="F18" s="89"/>
      <c r="G18" s="88">
        <v>8</v>
      </c>
      <c r="H18" s="88"/>
      <c r="I18" s="88"/>
      <c r="J18" s="88"/>
      <c r="K18" s="88">
        <f>16+8</f>
        <v>24</v>
      </c>
      <c r="L18" s="88">
        <v>65</v>
      </c>
      <c r="M18" s="88">
        <v>127</v>
      </c>
      <c r="N18" s="88"/>
      <c r="O18" s="88"/>
      <c r="P18" s="88">
        <v>0</v>
      </c>
      <c r="Q18" s="88"/>
      <c r="R18" s="53" t="s">
        <v>416</v>
      </c>
      <c r="S18" s="53" t="s">
        <v>418</v>
      </c>
      <c r="T18" s="84"/>
    </row>
    <row r="19" spans="1:20" ht="18" customHeight="1">
      <c r="A19" s="92">
        <v>15</v>
      </c>
      <c r="B19" s="225"/>
      <c r="C19" s="40" t="s">
        <v>145</v>
      </c>
      <c r="D19" s="88">
        <v>21</v>
      </c>
      <c r="E19" s="93">
        <f t="shared" si="0"/>
        <v>21</v>
      </c>
      <c r="F19" s="89">
        <v>100</v>
      </c>
      <c r="G19" s="88"/>
      <c r="H19" s="88"/>
      <c r="I19" s="88">
        <v>8</v>
      </c>
      <c r="J19" s="88"/>
      <c r="K19" s="88">
        <f>8</f>
        <v>8</v>
      </c>
      <c r="L19" s="88"/>
      <c r="M19" s="88">
        <v>5</v>
      </c>
      <c r="N19" s="88"/>
      <c r="O19" s="88"/>
      <c r="P19" s="88">
        <v>0</v>
      </c>
      <c r="Q19" s="88">
        <v>8</v>
      </c>
      <c r="R19" s="53"/>
      <c r="S19" s="53" t="s">
        <v>422</v>
      </c>
      <c r="T19" s="84"/>
    </row>
    <row r="20" spans="1:20" ht="18" customHeight="1">
      <c r="A20" s="92">
        <v>16</v>
      </c>
      <c r="B20" s="225"/>
      <c r="C20" s="43" t="s">
        <v>372</v>
      </c>
      <c r="D20" s="88">
        <v>21</v>
      </c>
      <c r="E20" s="93">
        <f t="shared" si="0"/>
        <v>21</v>
      </c>
      <c r="F20" s="89"/>
      <c r="G20" s="88"/>
      <c r="H20" s="88"/>
      <c r="I20" s="88">
        <v>8</v>
      </c>
      <c r="J20" s="88"/>
      <c r="K20" s="88">
        <v>8</v>
      </c>
      <c r="L20" s="88"/>
      <c r="M20" s="88">
        <v>96</v>
      </c>
      <c r="N20" s="88"/>
      <c r="O20" s="88"/>
      <c r="P20" s="88">
        <v>0</v>
      </c>
      <c r="Q20" s="88">
        <v>8</v>
      </c>
      <c r="R20" s="69"/>
      <c r="S20" s="53" t="s">
        <v>422</v>
      </c>
      <c r="T20" s="84"/>
    </row>
    <row r="21" spans="1:20" ht="18" customHeight="1">
      <c r="A21" s="92">
        <v>17</v>
      </c>
      <c r="B21" s="225"/>
      <c r="C21" s="88" t="s">
        <v>17</v>
      </c>
      <c r="D21" s="88">
        <v>21</v>
      </c>
      <c r="E21" s="93">
        <f t="shared" si="0"/>
        <v>21</v>
      </c>
      <c r="F21" s="89"/>
      <c r="G21" s="88">
        <v>17</v>
      </c>
      <c r="H21" s="88"/>
      <c r="I21" s="88"/>
      <c r="J21" s="88"/>
      <c r="K21" s="88"/>
      <c r="L21" s="88"/>
      <c r="M21" s="88"/>
      <c r="N21" s="88"/>
      <c r="O21" s="88"/>
      <c r="P21" s="88">
        <v>8</v>
      </c>
      <c r="Q21" s="88">
        <v>0</v>
      </c>
      <c r="R21" s="53" t="s">
        <v>408</v>
      </c>
      <c r="S21" s="53"/>
      <c r="T21" s="86" t="s">
        <v>426</v>
      </c>
    </row>
    <row r="22" spans="1:20" ht="18" customHeight="1">
      <c r="A22" s="92">
        <v>18</v>
      </c>
      <c r="B22" s="226"/>
      <c r="C22" s="40" t="s">
        <v>225</v>
      </c>
      <c r="D22" s="88">
        <v>21</v>
      </c>
      <c r="E22" s="93">
        <f t="shared" si="0"/>
        <v>21</v>
      </c>
      <c r="F22" s="89"/>
      <c r="G22" s="88"/>
      <c r="H22" s="88"/>
      <c r="I22" s="88"/>
      <c r="J22" s="88"/>
      <c r="K22" s="88"/>
      <c r="L22" s="88"/>
      <c r="M22" s="88">
        <f>4+13+15</f>
        <v>32</v>
      </c>
      <c r="N22" s="88"/>
      <c r="O22" s="88"/>
      <c r="P22" s="88"/>
      <c r="Q22" s="88"/>
      <c r="R22" s="53"/>
      <c r="S22" s="69"/>
      <c r="T22" s="84"/>
    </row>
    <row r="23" spans="1:20" ht="18" customHeight="1">
      <c r="A23" s="92">
        <v>19</v>
      </c>
      <c r="B23" s="224" t="s">
        <v>20</v>
      </c>
      <c r="C23" s="88" t="s">
        <v>21</v>
      </c>
      <c r="D23" s="88">
        <v>21</v>
      </c>
      <c r="E23" s="93">
        <f t="shared" si="0"/>
        <v>21</v>
      </c>
      <c r="F23" s="89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53"/>
      <c r="S23" s="53"/>
      <c r="T23" s="84"/>
    </row>
    <row r="24" spans="1:20" ht="18" customHeight="1">
      <c r="A24" s="92">
        <v>20</v>
      </c>
      <c r="B24" s="225"/>
      <c r="C24" s="88" t="s">
        <v>22</v>
      </c>
      <c r="D24" s="88">
        <v>21</v>
      </c>
      <c r="E24" s="93">
        <f t="shared" si="0"/>
        <v>20</v>
      </c>
      <c r="F24" s="89"/>
      <c r="G24" s="88"/>
      <c r="H24" s="88"/>
      <c r="I24" s="88"/>
      <c r="J24" s="88">
        <v>8</v>
      </c>
      <c r="K24" s="88">
        <v>92</v>
      </c>
      <c r="L24" s="88"/>
      <c r="M24" s="88">
        <v>95</v>
      </c>
      <c r="N24" s="88"/>
      <c r="O24" s="88"/>
      <c r="P24" s="88">
        <v>8</v>
      </c>
      <c r="Q24" s="88"/>
      <c r="R24" s="53"/>
      <c r="S24" s="53" t="s">
        <v>419</v>
      </c>
      <c r="T24" s="84"/>
    </row>
    <row r="25" spans="1:20" ht="18" customHeight="1">
      <c r="A25" s="92">
        <v>21</v>
      </c>
      <c r="B25" s="226"/>
      <c r="C25" s="88" t="s">
        <v>369</v>
      </c>
      <c r="D25" s="88">
        <v>21</v>
      </c>
      <c r="E25" s="93">
        <f t="shared" si="0"/>
        <v>21</v>
      </c>
      <c r="F25" s="89"/>
      <c r="G25" s="88">
        <v>5</v>
      </c>
      <c r="H25" s="88"/>
      <c r="I25" s="88">
        <v>1.5</v>
      </c>
      <c r="J25" s="88"/>
      <c r="K25" s="88"/>
      <c r="L25" s="88"/>
      <c r="M25" s="88"/>
      <c r="N25" s="88"/>
      <c r="O25" s="88"/>
      <c r="P25" s="88"/>
      <c r="Q25" s="88">
        <v>2</v>
      </c>
      <c r="R25" s="53" t="s">
        <v>411</v>
      </c>
      <c r="S25" s="53"/>
      <c r="T25" s="84"/>
    </row>
    <row r="26" spans="1:20" ht="18" customHeight="1">
      <c r="A26" s="92">
        <v>22</v>
      </c>
      <c r="B26" s="224" t="s">
        <v>55</v>
      </c>
      <c r="C26" s="88" t="s">
        <v>23</v>
      </c>
      <c r="D26" s="88">
        <v>21</v>
      </c>
      <c r="E26" s="93">
        <f t="shared" si="0"/>
        <v>20.875</v>
      </c>
      <c r="F26" s="89"/>
      <c r="G26" s="88">
        <v>7</v>
      </c>
      <c r="H26" s="88"/>
      <c r="I26" s="88">
        <v>14.5</v>
      </c>
      <c r="J26" s="88"/>
      <c r="K26" s="88">
        <v>4</v>
      </c>
      <c r="L26" s="88">
        <v>1</v>
      </c>
      <c r="M26" s="88"/>
      <c r="N26" s="88"/>
      <c r="O26" s="88"/>
      <c r="P26" s="88">
        <v>0</v>
      </c>
      <c r="Q26" s="88">
        <v>34</v>
      </c>
      <c r="R26" s="94" t="s">
        <v>401</v>
      </c>
      <c r="S26" s="53" t="s">
        <v>410</v>
      </c>
      <c r="T26" s="85"/>
    </row>
    <row r="27" spans="1:20" ht="18" customHeight="1">
      <c r="A27" s="92">
        <v>23</v>
      </c>
      <c r="B27" s="225"/>
      <c r="C27" s="88" t="s">
        <v>24</v>
      </c>
      <c r="D27" s="88">
        <v>21</v>
      </c>
      <c r="E27" s="93">
        <f t="shared" si="0"/>
        <v>19</v>
      </c>
      <c r="F27" s="89"/>
      <c r="G27" s="88"/>
      <c r="H27" s="88"/>
      <c r="I27" s="88"/>
      <c r="J27" s="88"/>
      <c r="K27" s="88"/>
      <c r="L27" s="88"/>
      <c r="M27" s="88"/>
      <c r="N27" s="88">
        <v>16</v>
      </c>
      <c r="O27" s="88"/>
      <c r="P27" s="88">
        <v>8</v>
      </c>
      <c r="Q27" s="88">
        <v>21</v>
      </c>
      <c r="R27" s="69"/>
      <c r="S27" s="53" t="s">
        <v>402</v>
      </c>
      <c r="T27" s="95"/>
    </row>
    <row r="28" spans="1:20" ht="18" customHeight="1">
      <c r="A28" s="92">
        <v>24</v>
      </c>
      <c r="B28" s="225"/>
      <c r="C28" s="88" t="s">
        <v>367</v>
      </c>
      <c r="D28" s="88">
        <v>21</v>
      </c>
      <c r="E28" s="93">
        <f t="shared" si="0"/>
        <v>21</v>
      </c>
      <c r="F28" s="89"/>
      <c r="G28" s="88"/>
      <c r="H28" s="88"/>
      <c r="I28" s="88">
        <v>4</v>
      </c>
      <c r="J28" s="88"/>
      <c r="K28" s="88"/>
      <c r="L28" s="88"/>
      <c r="M28" s="88"/>
      <c r="N28" s="88"/>
      <c r="O28" s="88"/>
      <c r="P28" s="88"/>
      <c r="Q28" s="88">
        <v>4</v>
      </c>
      <c r="R28" s="69"/>
      <c r="S28" s="53"/>
      <c r="T28" s="84"/>
    </row>
    <row r="29" spans="1:20" ht="18" customHeight="1">
      <c r="A29" s="92">
        <v>25</v>
      </c>
      <c r="B29" s="225"/>
      <c r="C29" s="88" t="s">
        <v>368</v>
      </c>
      <c r="D29" s="88">
        <v>21</v>
      </c>
      <c r="E29" s="93">
        <f t="shared" si="0"/>
        <v>20.875</v>
      </c>
      <c r="F29" s="89"/>
      <c r="G29" s="88"/>
      <c r="H29" s="88"/>
      <c r="I29" s="88">
        <v>4</v>
      </c>
      <c r="J29" s="88"/>
      <c r="K29" s="88"/>
      <c r="L29" s="88">
        <v>1</v>
      </c>
      <c r="M29" s="88">
        <v>2</v>
      </c>
      <c r="N29" s="88"/>
      <c r="O29" s="88"/>
      <c r="P29" s="88"/>
      <c r="Q29" s="88">
        <v>0</v>
      </c>
      <c r="R29" s="69"/>
      <c r="S29" s="53" t="s">
        <v>415</v>
      </c>
      <c r="T29" s="84"/>
    </row>
    <row r="30" spans="1:20" ht="18" customHeight="1">
      <c r="A30" s="92">
        <v>26</v>
      </c>
      <c r="B30" s="224" t="s">
        <v>276</v>
      </c>
      <c r="C30" s="43" t="s">
        <v>10</v>
      </c>
      <c r="D30" s="88">
        <v>21</v>
      </c>
      <c r="E30" s="93">
        <f t="shared" si="0"/>
        <v>20</v>
      </c>
      <c r="F30" s="89"/>
      <c r="G30" s="88"/>
      <c r="H30" s="88"/>
      <c r="I30" s="88"/>
      <c r="J30" s="88"/>
      <c r="K30" s="88"/>
      <c r="L30" s="88"/>
      <c r="M30" s="88"/>
      <c r="N30" s="88">
        <v>8</v>
      </c>
      <c r="O30" s="88"/>
      <c r="P30" s="88">
        <v>8</v>
      </c>
      <c r="Q30" s="88"/>
      <c r="R30" s="53"/>
      <c r="S30" s="53" t="s">
        <v>424</v>
      </c>
      <c r="T30" s="84"/>
    </row>
    <row r="31" spans="1:20" ht="18" customHeight="1">
      <c r="A31" s="92">
        <v>27</v>
      </c>
      <c r="B31" s="225"/>
      <c r="C31" s="40" t="s">
        <v>233</v>
      </c>
      <c r="D31" s="88">
        <v>21</v>
      </c>
      <c r="E31" s="93">
        <f t="shared" si="0"/>
        <v>21</v>
      </c>
      <c r="F31" s="89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53"/>
      <c r="S31" s="53"/>
      <c r="T31" s="84"/>
    </row>
    <row r="32" spans="1:20" ht="18" customHeight="1">
      <c r="A32" s="92">
        <v>28</v>
      </c>
      <c r="B32" s="226"/>
      <c r="C32" s="40" t="s">
        <v>370</v>
      </c>
      <c r="D32" s="88">
        <v>21</v>
      </c>
      <c r="E32" s="93">
        <f t="shared" si="0"/>
        <v>21</v>
      </c>
      <c r="F32" s="89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53"/>
      <c r="S32" s="53"/>
      <c r="T32" s="84"/>
    </row>
    <row r="33" spans="1:20" ht="18" customHeight="1">
      <c r="A33" s="221" t="s">
        <v>25</v>
      </c>
      <c r="B33" s="222" t="s">
        <v>59</v>
      </c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</row>
    <row r="34" spans="1:20" ht="18" customHeight="1">
      <c r="A34" s="221"/>
      <c r="B34" s="222" t="s">
        <v>228</v>
      </c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</row>
    <row r="35" spans="1:20">
      <c r="A35" s="223" t="s">
        <v>391</v>
      </c>
      <c r="B35" s="223"/>
      <c r="C35" s="223"/>
      <c r="D35" s="90"/>
      <c r="E35" s="50"/>
      <c r="F35" s="50"/>
      <c r="G35" s="51"/>
      <c r="H35" s="223" t="s">
        <v>229</v>
      </c>
      <c r="I35" s="223"/>
      <c r="J35" s="223"/>
      <c r="K35" s="223"/>
      <c r="L35" s="51"/>
      <c r="M35" s="51"/>
      <c r="N35" s="51"/>
      <c r="O35" s="51"/>
      <c r="P35" s="51"/>
      <c r="Q35" s="51"/>
      <c r="R35" s="223"/>
      <c r="S35" s="223"/>
      <c r="T35" s="90"/>
    </row>
  </sheetData>
  <mergeCells count="28">
    <mergeCell ref="A33:A34"/>
    <mergeCell ref="B33:T33"/>
    <mergeCell ref="B34:T34"/>
    <mergeCell ref="A35:C35"/>
    <mergeCell ref="H35:K35"/>
    <mergeCell ref="R35:S35"/>
    <mergeCell ref="B5:B10"/>
    <mergeCell ref="B30:B32"/>
    <mergeCell ref="B11:B12"/>
    <mergeCell ref="B13:B15"/>
    <mergeCell ref="B16:B22"/>
    <mergeCell ref="B23:B25"/>
    <mergeCell ref="B26:B29"/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R2:R4"/>
    <mergeCell ref="S2:S4"/>
    <mergeCell ref="T2:T4"/>
    <mergeCell ref="J3:O3"/>
    <mergeCell ref="P3:Q3"/>
  </mergeCells>
  <phoneticPr fontId="18" type="noConversion"/>
  <conditionalFormatting sqref="M16 M18:M35 M5:M13">
    <cfRule type="cellIs" dxfId="5" priority="2" stopIfTrue="1" operator="greaterThan">
      <formula>120</formula>
    </cfRule>
  </conditionalFormatting>
  <pageMargins left="0.63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3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10" sqref="P10"/>
    </sheetView>
  </sheetViews>
  <sheetFormatPr defaultRowHeight="13.5"/>
  <cols>
    <col min="1" max="1" width="5" style="101" customWidth="1"/>
    <col min="2" max="3" width="8.625" style="101" customWidth="1"/>
    <col min="4" max="5" width="6" style="101" customWidth="1"/>
    <col min="6" max="6" width="6.125" style="101" customWidth="1"/>
    <col min="7" max="7" width="5.25" style="101" customWidth="1"/>
    <col min="8" max="9" width="5" style="101" customWidth="1"/>
    <col min="10" max="11" width="5.25" style="101" customWidth="1"/>
    <col min="12" max="12" width="5.125" style="101" customWidth="1"/>
    <col min="13" max="13" width="5.75" style="101" customWidth="1"/>
    <col min="14" max="14" width="5.375" style="101" customWidth="1"/>
    <col min="15" max="15" width="4.625" style="101" customWidth="1"/>
    <col min="16" max="16" width="7.875" style="101" customWidth="1"/>
    <col min="17" max="17" width="7.75" style="101" customWidth="1"/>
    <col min="18" max="18" width="22.5" style="101" customWidth="1"/>
    <col min="19" max="19" width="53.625" style="101" bestFit="1" customWidth="1"/>
    <col min="20" max="20" width="27.875" style="109" customWidth="1"/>
    <col min="21" max="16384" width="9" style="101"/>
  </cols>
  <sheetData>
    <row r="1" spans="1:26" ht="20.100000000000001" customHeight="1">
      <c r="A1" s="222" t="s">
        <v>461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</row>
    <row r="2" spans="1:26" ht="20.100000000000001" customHeight="1">
      <c r="A2" s="222" t="s">
        <v>0</v>
      </c>
      <c r="B2" s="222" t="s">
        <v>1</v>
      </c>
      <c r="C2" s="222" t="s">
        <v>2</v>
      </c>
      <c r="D2" s="222" t="s">
        <v>61</v>
      </c>
      <c r="E2" s="228" t="s">
        <v>62</v>
      </c>
      <c r="F2" s="228" t="s">
        <v>65</v>
      </c>
      <c r="G2" s="222" t="s">
        <v>64</v>
      </c>
      <c r="H2" s="222" t="s">
        <v>48</v>
      </c>
      <c r="I2" s="222" t="s">
        <v>3</v>
      </c>
      <c r="J2" s="231"/>
      <c r="K2" s="231"/>
      <c r="L2" s="231"/>
      <c r="M2" s="231"/>
      <c r="N2" s="231"/>
      <c r="O2" s="231"/>
      <c r="P2" s="231"/>
      <c r="Q2" s="231"/>
      <c r="R2" s="230" t="s">
        <v>4</v>
      </c>
      <c r="S2" s="230" t="s">
        <v>71</v>
      </c>
      <c r="T2" s="230" t="s">
        <v>72</v>
      </c>
    </row>
    <row r="3" spans="1:26" ht="20.100000000000001" customHeight="1">
      <c r="A3" s="231"/>
      <c r="B3" s="222"/>
      <c r="C3" s="222"/>
      <c r="D3" s="222"/>
      <c r="E3" s="228"/>
      <c r="F3" s="228"/>
      <c r="G3" s="231"/>
      <c r="H3" s="222"/>
      <c r="I3" s="96" t="s">
        <v>5</v>
      </c>
      <c r="J3" s="222" t="s">
        <v>6</v>
      </c>
      <c r="K3" s="231"/>
      <c r="L3" s="231"/>
      <c r="M3" s="231"/>
      <c r="N3" s="231"/>
      <c r="O3" s="231"/>
      <c r="P3" s="222" t="s">
        <v>57</v>
      </c>
      <c r="Q3" s="231"/>
      <c r="R3" s="231"/>
      <c r="S3" s="230"/>
      <c r="T3" s="230"/>
    </row>
    <row r="4" spans="1:26" ht="57" customHeight="1">
      <c r="A4" s="231"/>
      <c r="B4" s="222"/>
      <c r="C4" s="222"/>
      <c r="D4" s="222"/>
      <c r="E4" s="228"/>
      <c r="F4" s="228"/>
      <c r="G4" s="231"/>
      <c r="H4" s="222"/>
      <c r="I4" s="96" t="s">
        <v>47</v>
      </c>
      <c r="J4" s="96" t="s">
        <v>49</v>
      </c>
      <c r="K4" s="96" t="s">
        <v>50</v>
      </c>
      <c r="L4" s="96" t="s">
        <v>371</v>
      </c>
      <c r="M4" s="96" t="s">
        <v>52</v>
      </c>
      <c r="N4" s="116" t="s">
        <v>46</v>
      </c>
      <c r="O4" s="96" t="s">
        <v>53</v>
      </c>
      <c r="P4" s="96" t="s">
        <v>54</v>
      </c>
      <c r="Q4" s="96" t="s">
        <v>56</v>
      </c>
      <c r="R4" s="231"/>
      <c r="S4" s="230"/>
      <c r="T4" s="230"/>
    </row>
    <row r="5" spans="1:26" ht="19.5" customHeight="1">
      <c r="A5" s="96">
        <v>1</v>
      </c>
      <c r="B5" s="221" t="s">
        <v>237</v>
      </c>
      <c r="C5" s="96" t="s">
        <v>9</v>
      </c>
      <c r="D5" s="96">
        <v>21</v>
      </c>
      <c r="E5" s="98">
        <f>D5-(J5+L5+N5+O5)/8</f>
        <v>20.375</v>
      </c>
      <c r="F5" s="98"/>
      <c r="G5" s="96">
        <v>11</v>
      </c>
      <c r="H5" s="96"/>
      <c r="I5" s="96"/>
      <c r="J5" s="96"/>
      <c r="K5" s="96"/>
      <c r="L5" s="96">
        <v>5</v>
      </c>
      <c r="M5" s="96">
        <v>11</v>
      </c>
      <c r="N5" s="116"/>
      <c r="O5" s="96"/>
      <c r="P5" s="96">
        <v>20</v>
      </c>
      <c r="Q5" s="96"/>
      <c r="R5" s="39" t="s">
        <v>443</v>
      </c>
      <c r="S5" s="102" t="s">
        <v>450</v>
      </c>
      <c r="T5" s="101"/>
    </row>
    <row r="6" spans="1:26" ht="19.5" customHeight="1">
      <c r="A6" s="96">
        <v>2</v>
      </c>
      <c r="B6" s="221"/>
      <c r="C6" s="96" t="s">
        <v>35</v>
      </c>
      <c r="D6" s="96">
        <v>21</v>
      </c>
      <c r="E6" s="98">
        <f t="shared" ref="E6:E32" si="0">D6-(J6+L6+N6+O6)/8</f>
        <v>20</v>
      </c>
      <c r="F6" s="98"/>
      <c r="G6" s="96"/>
      <c r="H6" s="96"/>
      <c r="I6" s="96"/>
      <c r="J6" s="96"/>
      <c r="K6" s="96"/>
      <c r="L6" s="96">
        <v>8</v>
      </c>
      <c r="M6" s="96">
        <v>32</v>
      </c>
      <c r="N6" s="116"/>
      <c r="O6" s="96"/>
      <c r="P6" s="96">
        <v>0</v>
      </c>
      <c r="Q6" s="96"/>
      <c r="R6" s="102"/>
      <c r="S6" s="102" t="s">
        <v>434</v>
      </c>
      <c r="T6" s="39"/>
    </row>
    <row r="7" spans="1:26" ht="19.5" customHeight="1">
      <c r="A7" s="96">
        <v>3</v>
      </c>
      <c r="B7" s="221"/>
      <c r="C7" s="96" t="s">
        <v>11</v>
      </c>
      <c r="D7" s="96">
        <v>21</v>
      </c>
      <c r="E7" s="98">
        <f t="shared" si="0"/>
        <v>21</v>
      </c>
      <c r="F7" s="98"/>
      <c r="G7" s="96"/>
      <c r="H7" s="96"/>
      <c r="I7" s="96"/>
      <c r="J7" s="96"/>
      <c r="K7" s="96"/>
      <c r="L7" s="96"/>
      <c r="M7" s="96">
        <v>16</v>
      </c>
      <c r="N7" s="116"/>
      <c r="O7" s="96"/>
      <c r="P7" s="96">
        <v>0</v>
      </c>
      <c r="Q7" s="96">
        <v>0</v>
      </c>
      <c r="R7" s="102"/>
      <c r="S7" s="102"/>
      <c r="T7" s="39"/>
      <c r="U7" s="103"/>
      <c r="V7" s="103"/>
      <c r="W7" s="103"/>
      <c r="X7" s="103"/>
      <c r="Y7" s="103"/>
      <c r="Z7" s="103"/>
    </row>
    <row r="8" spans="1:26" ht="19.5" customHeight="1">
      <c r="A8" s="96">
        <v>4</v>
      </c>
      <c r="B8" s="221"/>
      <c r="C8" s="96" t="s">
        <v>12</v>
      </c>
      <c r="D8" s="96">
        <v>21</v>
      </c>
      <c r="E8" s="98">
        <f t="shared" si="0"/>
        <v>20</v>
      </c>
      <c r="F8" s="98"/>
      <c r="G8" s="96">
        <v>12</v>
      </c>
      <c r="H8" s="96"/>
      <c r="I8" s="96"/>
      <c r="J8" s="96"/>
      <c r="K8" s="96"/>
      <c r="L8" s="96">
        <v>8</v>
      </c>
      <c r="M8" s="96">
        <v>64</v>
      </c>
      <c r="N8" s="116"/>
      <c r="O8" s="96"/>
      <c r="P8" s="96">
        <v>0</v>
      </c>
      <c r="Q8" s="96"/>
      <c r="R8" s="102" t="s">
        <v>445</v>
      </c>
      <c r="S8" s="102" t="s">
        <v>435</v>
      </c>
      <c r="T8" s="39" t="s">
        <v>444</v>
      </c>
      <c r="U8" s="103"/>
      <c r="V8" s="103"/>
      <c r="W8" s="103"/>
      <c r="X8" s="103"/>
      <c r="Y8" s="103"/>
      <c r="Z8" s="103"/>
    </row>
    <row r="9" spans="1:26" ht="19.5" customHeight="1">
      <c r="A9" s="96">
        <v>5</v>
      </c>
      <c r="B9" s="221"/>
      <c r="C9" s="96" t="s">
        <v>33</v>
      </c>
      <c r="D9" s="96">
        <v>21</v>
      </c>
      <c r="E9" s="98">
        <f t="shared" si="0"/>
        <v>18</v>
      </c>
      <c r="F9" s="98"/>
      <c r="G9" s="96"/>
      <c r="H9" s="96"/>
      <c r="I9" s="96"/>
      <c r="J9" s="96"/>
      <c r="K9" s="96"/>
      <c r="L9" s="96">
        <v>24</v>
      </c>
      <c r="M9" s="96">
        <v>32</v>
      </c>
      <c r="N9" s="116"/>
      <c r="O9" s="96"/>
      <c r="P9" s="96">
        <v>0</v>
      </c>
      <c r="Q9" s="96"/>
      <c r="R9" s="102"/>
      <c r="S9" s="102" t="s">
        <v>448</v>
      </c>
      <c r="T9" s="102"/>
      <c r="U9" s="103"/>
      <c r="V9" s="103"/>
      <c r="W9" s="103"/>
      <c r="X9" s="103"/>
      <c r="Y9" s="103"/>
      <c r="Z9" s="103"/>
    </row>
    <row r="10" spans="1:26" ht="19.5" customHeight="1">
      <c r="A10" s="96">
        <v>6</v>
      </c>
      <c r="B10" s="221"/>
      <c r="C10" s="96" t="s">
        <v>34</v>
      </c>
      <c r="D10" s="96">
        <v>21</v>
      </c>
      <c r="E10" s="98">
        <f t="shared" si="0"/>
        <v>20.75</v>
      </c>
      <c r="F10" s="98"/>
      <c r="G10" s="96">
        <v>7</v>
      </c>
      <c r="H10" s="96"/>
      <c r="I10" s="96"/>
      <c r="J10" s="96"/>
      <c r="K10" s="96"/>
      <c r="L10" s="96">
        <v>2</v>
      </c>
      <c r="M10" s="96">
        <v>7</v>
      </c>
      <c r="N10" s="116"/>
      <c r="O10" s="96"/>
      <c r="P10" s="96">
        <v>0</v>
      </c>
      <c r="Q10" s="96"/>
      <c r="R10" s="102" t="s">
        <v>433</v>
      </c>
      <c r="S10" s="102" t="s">
        <v>436</v>
      </c>
      <c r="T10" s="39"/>
      <c r="U10" s="103"/>
      <c r="V10" s="103"/>
      <c r="W10" s="103"/>
      <c r="X10" s="103"/>
      <c r="Y10" s="103"/>
      <c r="Z10" s="103"/>
    </row>
    <row r="11" spans="1:26" ht="19.5" customHeight="1">
      <c r="A11" s="96">
        <v>7</v>
      </c>
      <c r="B11" s="221" t="s">
        <v>247</v>
      </c>
      <c r="C11" s="96" t="s">
        <v>13</v>
      </c>
      <c r="D11" s="96">
        <v>21</v>
      </c>
      <c r="E11" s="98">
        <f t="shared" si="0"/>
        <v>20</v>
      </c>
      <c r="F11" s="98"/>
      <c r="G11" s="96">
        <v>9</v>
      </c>
      <c r="H11" s="96"/>
      <c r="I11" s="96"/>
      <c r="J11" s="96"/>
      <c r="K11" s="96"/>
      <c r="L11" s="98"/>
      <c r="M11" s="98">
        <f>40+6</f>
        <v>46</v>
      </c>
      <c r="N11" s="116">
        <v>8</v>
      </c>
      <c r="O11" s="96"/>
      <c r="P11" s="96">
        <v>0</v>
      </c>
      <c r="Q11" s="96"/>
      <c r="R11" s="102" t="s">
        <v>447</v>
      </c>
      <c r="S11" s="102" t="s">
        <v>449</v>
      </c>
      <c r="T11" s="39" t="s">
        <v>446</v>
      </c>
    </row>
    <row r="12" spans="1:26" ht="19.5" customHeight="1">
      <c r="A12" s="96">
        <v>8</v>
      </c>
      <c r="B12" s="221"/>
      <c r="C12" s="40" t="s">
        <v>127</v>
      </c>
      <c r="D12" s="96">
        <v>21</v>
      </c>
      <c r="E12" s="98">
        <f t="shared" si="0"/>
        <v>21</v>
      </c>
      <c r="F12" s="98"/>
      <c r="G12" s="96"/>
      <c r="H12" s="96"/>
      <c r="I12" s="96"/>
      <c r="J12" s="96"/>
      <c r="K12" s="96"/>
      <c r="L12" s="96"/>
      <c r="M12" s="96">
        <v>32</v>
      </c>
      <c r="N12" s="96"/>
      <c r="O12" s="96"/>
      <c r="P12" s="96"/>
      <c r="Q12" s="96"/>
      <c r="R12" s="102"/>
      <c r="S12" s="102"/>
      <c r="T12" s="39"/>
    </row>
    <row r="13" spans="1:26" ht="19.5" customHeight="1">
      <c r="A13" s="96">
        <v>9</v>
      </c>
      <c r="B13" s="224" t="s">
        <v>253</v>
      </c>
      <c r="C13" s="43" t="s">
        <v>68</v>
      </c>
      <c r="D13" s="96">
        <v>21</v>
      </c>
      <c r="E13" s="98">
        <f t="shared" si="0"/>
        <v>21</v>
      </c>
      <c r="F13" s="98"/>
      <c r="G13" s="96"/>
      <c r="H13" s="96"/>
      <c r="I13" s="96"/>
      <c r="J13" s="96"/>
      <c r="K13" s="96">
        <v>4</v>
      </c>
      <c r="L13" s="96"/>
      <c r="M13" s="96"/>
      <c r="N13" s="96"/>
      <c r="O13" s="96"/>
      <c r="P13" s="96">
        <v>16</v>
      </c>
      <c r="Q13" s="96"/>
      <c r="R13" s="102"/>
      <c r="S13" s="102"/>
      <c r="T13" s="39"/>
    </row>
    <row r="14" spans="1:26" ht="19.5" customHeight="1">
      <c r="A14" s="96">
        <v>10</v>
      </c>
      <c r="B14" s="225"/>
      <c r="C14" s="96" t="s">
        <v>14</v>
      </c>
      <c r="D14" s="96">
        <v>21</v>
      </c>
      <c r="E14" s="98">
        <f t="shared" si="0"/>
        <v>21</v>
      </c>
      <c r="F14" s="98"/>
      <c r="G14" s="96">
        <v>5</v>
      </c>
      <c r="H14" s="96"/>
      <c r="I14" s="96"/>
      <c r="J14" s="96"/>
      <c r="K14" s="96"/>
      <c r="L14" s="96"/>
      <c r="M14" s="96">
        <v>64</v>
      </c>
      <c r="N14" s="96"/>
      <c r="O14" s="96"/>
      <c r="P14" s="96">
        <v>0</v>
      </c>
      <c r="Q14" s="96"/>
      <c r="R14" s="102" t="s">
        <v>480</v>
      </c>
      <c r="S14" s="102"/>
      <c r="T14" s="39"/>
    </row>
    <row r="15" spans="1:26" ht="19.5" customHeight="1">
      <c r="A15" s="96">
        <v>11</v>
      </c>
      <c r="B15" s="225"/>
      <c r="C15" s="96" t="s">
        <v>366</v>
      </c>
      <c r="D15" s="96">
        <v>21</v>
      </c>
      <c r="E15" s="98">
        <f t="shared" si="0"/>
        <v>21</v>
      </c>
      <c r="F15" s="98"/>
      <c r="G15" s="96"/>
      <c r="H15" s="96"/>
      <c r="I15" s="96"/>
      <c r="J15" s="96"/>
      <c r="K15" s="96"/>
      <c r="L15" s="96"/>
      <c r="M15" s="96"/>
      <c r="N15" s="96"/>
      <c r="O15" s="96"/>
      <c r="P15" s="96">
        <v>0</v>
      </c>
      <c r="Q15" s="96"/>
      <c r="R15" s="102"/>
      <c r="S15" s="102"/>
      <c r="T15" s="39"/>
    </row>
    <row r="16" spans="1:26" ht="19.5" customHeight="1">
      <c r="A16" s="114">
        <v>12</v>
      </c>
      <c r="B16" s="224" t="s">
        <v>137</v>
      </c>
      <c r="C16" s="40" t="s">
        <v>348</v>
      </c>
      <c r="D16" s="114">
        <v>21</v>
      </c>
      <c r="E16" s="115">
        <f t="shared" si="0"/>
        <v>18.375</v>
      </c>
      <c r="F16" s="115"/>
      <c r="G16" s="114">
        <v>10</v>
      </c>
      <c r="H16" s="114"/>
      <c r="I16" s="114"/>
      <c r="J16" s="114"/>
      <c r="K16" s="114"/>
      <c r="L16" s="114">
        <v>7</v>
      </c>
      <c r="M16" s="114">
        <v>7</v>
      </c>
      <c r="N16" s="114"/>
      <c r="O16" s="114">
        <v>14</v>
      </c>
      <c r="P16" s="114"/>
      <c r="Q16" s="114">
        <v>0</v>
      </c>
      <c r="R16" s="102" t="s">
        <v>442</v>
      </c>
      <c r="S16" s="102" t="s">
        <v>478</v>
      </c>
      <c r="T16" s="39"/>
    </row>
    <row r="17" spans="1:20" ht="19.5" customHeight="1">
      <c r="A17" s="110">
        <v>13</v>
      </c>
      <c r="B17" s="225"/>
      <c r="C17" s="40" t="s">
        <v>279</v>
      </c>
      <c r="D17" s="110">
        <v>21</v>
      </c>
      <c r="E17" s="111">
        <f t="shared" si="0"/>
        <v>19.625</v>
      </c>
      <c r="F17" s="112"/>
      <c r="G17" s="112"/>
      <c r="H17" s="112"/>
      <c r="I17" s="112"/>
      <c r="J17" s="112"/>
      <c r="K17" s="112"/>
      <c r="L17" s="112">
        <v>11</v>
      </c>
      <c r="M17" s="112">
        <v>11</v>
      </c>
      <c r="N17" s="112"/>
      <c r="O17" s="112"/>
      <c r="P17" s="112"/>
      <c r="Q17" s="112"/>
      <c r="R17" s="104"/>
      <c r="S17" s="104" t="s">
        <v>437</v>
      </c>
      <c r="T17" s="105" t="s">
        <v>474</v>
      </c>
    </row>
    <row r="18" spans="1:20" ht="19.5" customHeight="1">
      <c r="A18" s="96">
        <v>14</v>
      </c>
      <c r="B18" s="225"/>
      <c r="C18" s="96" t="s">
        <v>28</v>
      </c>
      <c r="D18" s="96">
        <v>21</v>
      </c>
      <c r="E18" s="98">
        <f t="shared" si="0"/>
        <v>18</v>
      </c>
      <c r="F18" s="98"/>
      <c r="G18" s="96">
        <v>11</v>
      </c>
      <c r="H18" s="96"/>
      <c r="I18" s="96"/>
      <c r="J18" s="96"/>
      <c r="K18" s="96">
        <f>16+8</f>
        <v>24</v>
      </c>
      <c r="L18" s="96">
        <v>24</v>
      </c>
      <c r="M18" s="96">
        <v>151</v>
      </c>
      <c r="N18" s="96"/>
      <c r="O18" s="96"/>
      <c r="P18" s="96">
        <v>0</v>
      </c>
      <c r="Q18" s="96"/>
      <c r="R18" s="102" t="s">
        <v>462</v>
      </c>
      <c r="S18" s="102" t="s">
        <v>431</v>
      </c>
      <c r="T18" s="39"/>
    </row>
    <row r="19" spans="1:20" ht="19.5" customHeight="1">
      <c r="A19" s="114">
        <v>15</v>
      </c>
      <c r="B19" s="225"/>
      <c r="C19" s="40" t="s">
        <v>145</v>
      </c>
      <c r="D19" s="114">
        <v>21</v>
      </c>
      <c r="E19" s="115">
        <f t="shared" si="0"/>
        <v>20</v>
      </c>
      <c r="F19" s="115"/>
      <c r="G19" s="114"/>
      <c r="H19" s="114"/>
      <c r="I19" s="114"/>
      <c r="J19" s="114"/>
      <c r="K19" s="114">
        <f>8</f>
        <v>8</v>
      </c>
      <c r="L19" s="114"/>
      <c r="M19" s="114">
        <v>5</v>
      </c>
      <c r="N19" s="114"/>
      <c r="O19" s="114">
        <v>8</v>
      </c>
      <c r="P19" s="114">
        <v>0</v>
      </c>
      <c r="Q19" s="114">
        <v>6</v>
      </c>
      <c r="R19" s="102"/>
      <c r="S19" s="102" t="s">
        <v>475</v>
      </c>
      <c r="T19" s="39"/>
    </row>
    <row r="20" spans="1:20" ht="19.5" customHeight="1">
      <c r="A20" s="110">
        <v>16</v>
      </c>
      <c r="B20" s="225"/>
      <c r="C20" s="43" t="s">
        <v>372</v>
      </c>
      <c r="D20" s="110">
        <v>21</v>
      </c>
      <c r="E20" s="111">
        <f t="shared" si="0"/>
        <v>17.5</v>
      </c>
      <c r="F20" s="111"/>
      <c r="G20" s="110">
        <v>20</v>
      </c>
      <c r="H20" s="110"/>
      <c r="I20" s="110"/>
      <c r="J20" s="110"/>
      <c r="K20" s="110">
        <v>8</v>
      </c>
      <c r="L20" s="110"/>
      <c r="M20" s="110">
        <v>96</v>
      </c>
      <c r="N20" s="110">
        <v>20</v>
      </c>
      <c r="O20" s="110">
        <v>8</v>
      </c>
      <c r="P20" s="110">
        <v>20</v>
      </c>
      <c r="Q20" s="110">
        <v>0</v>
      </c>
      <c r="R20" s="104" t="s">
        <v>432</v>
      </c>
      <c r="S20" s="102" t="s">
        <v>473</v>
      </c>
      <c r="T20" s="39"/>
    </row>
    <row r="21" spans="1:20" ht="19.5" customHeight="1">
      <c r="A21" s="96">
        <v>17</v>
      </c>
      <c r="B21" s="225"/>
      <c r="C21" s="96" t="s">
        <v>17</v>
      </c>
      <c r="D21" s="96">
        <v>21</v>
      </c>
      <c r="E21" s="98">
        <f t="shared" si="0"/>
        <v>19.625</v>
      </c>
      <c r="F21" s="98"/>
      <c r="G21" s="96">
        <v>7</v>
      </c>
      <c r="H21" s="96"/>
      <c r="I21" s="96"/>
      <c r="J21" s="96"/>
      <c r="K21" s="96"/>
      <c r="L21" s="96">
        <v>3</v>
      </c>
      <c r="M21" s="96">
        <v>3</v>
      </c>
      <c r="N21" s="96">
        <v>8</v>
      </c>
      <c r="O21" s="96"/>
      <c r="P21" s="96">
        <v>0</v>
      </c>
      <c r="Q21" s="96">
        <v>0</v>
      </c>
      <c r="R21" s="102" t="s">
        <v>441</v>
      </c>
      <c r="S21" s="102" t="s">
        <v>438</v>
      </c>
      <c r="T21" s="44"/>
    </row>
    <row r="22" spans="1:20" ht="19.5" customHeight="1">
      <c r="A22" s="96">
        <v>18</v>
      </c>
      <c r="B22" s="226"/>
      <c r="C22" s="40" t="s">
        <v>225</v>
      </c>
      <c r="D22" s="96">
        <v>21</v>
      </c>
      <c r="E22" s="98">
        <f t="shared" si="0"/>
        <v>21</v>
      </c>
      <c r="F22" s="98"/>
      <c r="G22" s="96"/>
      <c r="H22" s="96"/>
      <c r="I22" s="96"/>
      <c r="J22" s="96"/>
      <c r="K22" s="96"/>
      <c r="L22" s="96"/>
      <c r="M22" s="96">
        <f>4+13+15</f>
        <v>32</v>
      </c>
      <c r="N22" s="96"/>
      <c r="O22" s="96"/>
      <c r="P22" s="96"/>
      <c r="Q22" s="96"/>
      <c r="R22" s="102"/>
      <c r="S22" s="104"/>
      <c r="T22" s="39"/>
    </row>
    <row r="23" spans="1:20" ht="19.5" customHeight="1">
      <c r="A23" s="96">
        <v>19</v>
      </c>
      <c r="B23" s="224" t="s">
        <v>20</v>
      </c>
      <c r="C23" s="96" t="s">
        <v>21</v>
      </c>
      <c r="D23" s="96">
        <v>21</v>
      </c>
      <c r="E23" s="98">
        <f t="shared" si="0"/>
        <v>21</v>
      </c>
      <c r="F23" s="98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102"/>
      <c r="S23" s="102"/>
      <c r="T23" s="39"/>
    </row>
    <row r="24" spans="1:20" ht="19.5" customHeight="1">
      <c r="A24" s="96">
        <v>20</v>
      </c>
      <c r="B24" s="225"/>
      <c r="C24" s="96" t="s">
        <v>22</v>
      </c>
      <c r="D24" s="96">
        <v>21</v>
      </c>
      <c r="E24" s="98">
        <f t="shared" si="0"/>
        <v>21</v>
      </c>
      <c r="F24" s="98"/>
      <c r="G24" s="96"/>
      <c r="H24" s="96"/>
      <c r="I24" s="96"/>
      <c r="J24" s="96"/>
      <c r="K24" s="96">
        <v>92</v>
      </c>
      <c r="L24" s="96"/>
      <c r="M24" s="96">
        <v>95</v>
      </c>
      <c r="N24" s="96"/>
      <c r="O24" s="96"/>
      <c r="P24" s="96">
        <v>8</v>
      </c>
      <c r="Q24" s="96"/>
      <c r="R24" s="102"/>
      <c r="S24" s="102"/>
      <c r="T24" s="39"/>
    </row>
    <row r="25" spans="1:20" ht="19.5" customHeight="1">
      <c r="A25" s="96">
        <v>21</v>
      </c>
      <c r="B25" s="226"/>
      <c r="C25" s="96" t="s">
        <v>369</v>
      </c>
      <c r="D25" s="96">
        <v>21</v>
      </c>
      <c r="E25" s="98">
        <f t="shared" si="0"/>
        <v>21</v>
      </c>
      <c r="F25" s="98"/>
      <c r="G25" s="96">
        <v>32</v>
      </c>
      <c r="H25" s="96"/>
      <c r="I25" s="96"/>
      <c r="J25" s="96"/>
      <c r="K25" s="96"/>
      <c r="L25" s="96"/>
      <c r="M25" s="96"/>
      <c r="N25" s="96"/>
      <c r="O25" s="96"/>
      <c r="P25" s="96"/>
      <c r="Q25" s="96">
        <v>2</v>
      </c>
      <c r="R25" s="102" t="s">
        <v>453</v>
      </c>
      <c r="S25" s="102"/>
      <c r="T25" s="39"/>
    </row>
    <row r="26" spans="1:20" ht="19.5" customHeight="1">
      <c r="A26" s="96">
        <v>22</v>
      </c>
      <c r="B26" s="224" t="s">
        <v>55</v>
      </c>
      <c r="C26" s="96" t="s">
        <v>23</v>
      </c>
      <c r="D26" s="96">
        <v>21</v>
      </c>
      <c r="E26" s="98">
        <f t="shared" si="0"/>
        <v>20.4375</v>
      </c>
      <c r="F26" s="98"/>
      <c r="G26" s="96">
        <v>1</v>
      </c>
      <c r="H26" s="96"/>
      <c r="I26" s="96"/>
      <c r="J26" s="96"/>
      <c r="K26" s="96">
        <v>4</v>
      </c>
      <c r="L26" s="96"/>
      <c r="M26" s="96"/>
      <c r="N26" s="96"/>
      <c r="O26" s="96">
        <v>4.5</v>
      </c>
      <c r="P26" s="96">
        <v>0</v>
      </c>
      <c r="Q26" s="96">
        <v>29</v>
      </c>
      <c r="R26" s="106" t="s">
        <v>454</v>
      </c>
      <c r="S26" s="102" t="s">
        <v>476</v>
      </c>
      <c r="T26" s="105"/>
    </row>
    <row r="27" spans="1:20" ht="19.5" customHeight="1">
      <c r="A27" s="114">
        <v>23</v>
      </c>
      <c r="B27" s="225"/>
      <c r="C27" s="114" t="s">
        <v>24</v>
      </c>
      <c r="D27" s="114">
        <v>21</v>
      </c>
      <c r="E27" s="115">
        <f t="shared" si="0"/>
        <v>20</v>
      </c>
      <c r="F27" s="115"/>
      <c r="G27" s="114"/>
      <c r="H27" s="114"/>
      <c r="I27" s="114">
        <v>4.5</v>
      </c>
      <c r="J27" s="114"/>
      <c r="K27" s="114"/>
      <c r="L27" s="114"/>
      <c r="M27" s="114"/>
      <c r="N27" s="114">
        <v>8</v>
      </c>
      <c r="O27" s="114"/>
      <c r="P27" s="114">
        <v>0</v>
      </c>
      <c r="Q27" s="114">
        <v>26</v>
      </c>
      <c r="R27" s="104"/>
      <c r="S27" s="102" t="s">
        <v>477</v>
      </c>
      <c r="T27" s="117"/>
    </row>
    <row r="28" spans="1:20" ht="19.5" customHeight="1">
      <c r="A28" s="96">
        <v>24</v>
      </c>
      <c r="B28" s="225"/>
      <c r="C28" s="96" t="s">
        <v>367</v>
      </c>
      <c r="D28" s="96">
        <v>21</v>
      </c>
      <c r="E28" s="98">
        <f t="shared" si="0"/>
        <v>20.75</v>
      </c>
      <c r="F28" s="98"/>
      <c r="G28" s="96">
        <v>40</v>
      </c>
      <c r="H28" s="96"/>
      <c r="I28" s="96"/>
      <c r="J28" s="96"/>
      <c r="K28" s="96"/>
      <c r="L28" s="96"/>
      <c r="M28" s="96"/>
      <c r="N28" s="96"/>
      <c r="O28" s="96">
        <v>2</v>
      </c>
      <c r="P28" s="96"/>
      <c r="Q28" s="96">
        <v>2</v>
      </c>
      <c r="R28" s="104" t="s">
        <v>463</v>
      </c>
      <c r="S28" s="102" t="s">
        <v>439</v>
      </c>
      <c r="T28" s="39"/>
    </row>
    <row r="29" spans="1:20" ht="19.5" customHeight="1">
      <c r="A29" s="96">
        <v>25</v>
      </c>
      <c r="B29" s="226"/>
      <c r="C29" s="96" t="s">
        <v>368</v>
      </c>
      <c r="D29" s="96">
        <v>21</v>
      </c>
      <c r="E29" s="98">
        <f t="shared" si="0"/>
        <v>21</v>
      </c>
      <c r="F29" s="98"/>
      <c r="G29" s="96"/>
      <c r="H29" s="96"/>
      <c r="I29" s="96"/>
      <c r="J29" s="96"/>
      <c r="K29" s="96"/>
      <c r="L29" s="96"/>
      <c r="M29" s="96">
        <v>2</v>
      </c>
      <c r="N29" s="96"/>
      <c r="O29" s="96"/>
      <c r="P29" s="96"/>
      <c r="Q29" s="96">
        <v>0</v>
      </c>
      <c r="R29" s="104"/>
      <c r="S29" s="102"/>
      <c r="T29" s="39"/>
    </row>
    <row r="30" spans="1:20" ht="19.5" customHeight="1">
      <c r="A30" s="96">
        <v>26</v>
      </c>
      <c r="B30" s="224" t="s">
        <v>457</v>
      </c>
      <c r="C30" s="43" t="s">
        <v>10</v>
      </c>
      <c r="D30" s="96">
        <v>21</v>
      </c>
      <c r="E30" s="98">
        <f t="shared" si="0"/>
        <v>20</v>
      </c>
      <c r="F30" s="98"/>
      <c r="G30" s="96"/>
      <c r="H30" s="96"/>
      <c r="I30" s="96"/>
      <c r="J30" s="96"/>
      <c r="K30" s="96"/>
      <c r="L30" s="96"/>
      <c r="M30" s="96"/>
      <c r="N30" s="96">
        <v>8</v>
      </c>
      <c r="O30" s="96"/>
      <c r="P30" s="96">
        <v>8</v>
      </c>
      <c r="Q30" s="96"/>
      <c r="R30" s="102"/>
      <c r="S30" s="102"/>
      <c r="T30" s="39"/>
    </row>
    <row r="31" spans="1:20" ht="19.5" customHeight="1">
      <c r="A31" s="96">
        <v>27</v>
      </c>
      <c r="B31" s="225"/>
      <c r="C31" s="40" t="s">
        <v>233</v>
      </c>
      <c r="D31" s="96">
        <v>21</v>
      </c>
      <c r="E31" s="98">
        <f t="shared" si="0"/>
        <v>21</v>
      </c>
      <c r="F31" s="98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2"/>
      <c r="S31" s="102"/>
      <c r="T31" s="39"/>
    </row>
    <row r="32" spans="1:20" ht="19.5" customHeight="1">
      <c r="A32" s="96">
        <v>28</v>
      </c>
      <c r="B32" s="226"/>
      <c r="C32" s="40" t="s">
        <v>370</v>
      </c>
      <c r="D32" s="96">
        <v>21</v>
      </c>
      <c r="E32" s="98">
        <f t="shared" si="0"/>
        <v>21</v>
      </c>
      <c r="F32" s="98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102"/>
      <c r="S32" s="102"/>
      <c r="T32" s="39"/>
    </row>
    <row r="33" spans="1:20" ht="19.5" customHeight="1">
      <c r="A33" s="96">
        <v>29</v>
      </c>
      <c r="B33" s="119" t="s">
        <v>455</v>
      </c>
      <c r="C33" s="40" t="s">
        <v>459</v>
      </c>
      <c r="D33" s="96">
        <v>21</v>
      </c>
      <c r="E33" s="118">
        <v>20</v>
      </c>
      <c r="F33" s="98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102"/>
      <c r="S33" s="102"/>
      <c r="T33" s="39" t="s">
        <v>460</v>
      </c>
    </row>
    <row r="34" spans="1:20" ht="28.5" customHeight="1">
      <c r="A34" s="96">
        <v>30</v>
      </c>
      <c r="B34" s="119" t="s">
        <v>455</v>
      </c>
      <c r="C34" s="40" t="s">
        <v>430</v>
      </c>
      <c r="D34" s="96">
        <v>21</v>
      </c>
      <c r="E34" s="118">
        <v>19</v>
      </c>
      <c r="F34" s="98"/>
      <c r="G34" s="96">
        <v>1</v>
      </c>
      <c r="H34" s="96"/>
      <c r="I34" s="96"/>
      <c r="J34" s="96"/>
      <c r="K34" s="96"/>
      <c r="L34" s="96">
        <v>25</v>
      </c>
      <c r="M34" s="96">
        <v>25</v>
      </c>
      <c r="N34" s="96"/>
      <c r="O34" s="96"/>
      <c r="P34" s="96"/>
      <c r="Q34" s="96"/>
      <c r="R34" s="102" t="s">
        <v>468</v>
      </c>
      <c r="S34" s="102" t="s">
        <v>440</v>
      </c>
      <c r="T34" s="39" t="s">
        <v>464</v>
      </c>
    </row>
    <row r="35" spans="1:20" ht="19.5" customHeight="1">
      <c r="A35" s="96">
        <v>31</v>
      </c>
      <c r="B35" s="119" t="s">
        <v>458</v>
      </c>
      <c r="C35" s="40" t="s">
        <v>429</v>
      </c>
      <c r="D35" s="96">
        <v>21</v>
      </c>
      <c r="E35" s="118">
        <v>19</v>
      </c>
      <c r="F35" s="98"/>
      <c r="G35" s="96"/>
      <c r="H35" s="96"/>
      <c r="I35" s="96"/>
      <c r="J35" s="96"/>
      <c r="K35" s="96"/>
      <c r="L35" s="96">
        <v>9</v>
      </c>
      <c r="M35" s="96">
        <v>9</v>
      </c>
      <c r="N35" s="96"/>
      <c r="O35" s="96"/>
      <c r="P35" s="96"/>
      <c r="Q35" s="96"/>
      <c r="R35" s="102"/>
      <c r="S35" s="102" t="s">
        <v>469</v>
      </c>
      <c r="T35" s="39" t="s">
        <v>451</v>
      </c>
    </row>
    <row r="36" spans="1:20" ht="19.5" customHeight="1">
      <c r="A36" s="99"/>
      <c r="B36" s="119" t="s">
        <v>479</v>
      </c>
      <c r="C36" s="113" t="s">
        <v>471</v>
      </c>
      <c r="D36" s="99">
        <v>21</v>
      </c>
      <c r="E36" s="118">
        <v>17</v>
      </c>
      <c r="F36" s="100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102"/>
      <c r="S36" s="102"/>
      <c r="T36" s="39" t="s">
        <v>472</v>
      </c>
    </row>
    <row r="37" spans="1:20" ht="19.5" customHeight="1">
      <c r="A37" s="96">
        <v>32</v>
      </c>
      <c r="B37" s="120" t="s">
        <v>456</v>
      </c>
      <c r="C37" s="107" t="s">
        <v>452</v>
      </c>
      <c r="D37" s="96">
        <v>21</v>
      </c>
      <c r="E37" s="118">
        <v>10</v>
      </c>
      <c r="F37" s="98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102"/>
      <c r="S37" s="102"/>
      <c r="T37" s="39" t="s">
        <v>470</v>
      </c>
    </row>
    <row r="38" spans="1:20" ht="19.5" customHeight="1">
      <c r="A38" s="96">
        <v>33</v>
      </c>
      <c r="B38" s="120" t="s">
        <v>465</v>
      </c>
      <c r="C38" s="107" t="s">
        <v>466</v>
      </c>
      <c r="D38" s="96">
        <v>21</v>
      </c>
      <c r="E38" s="118">
        <v>6</v>
      </c>
      <c r="F38" s="98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102"/>
      <c r="S38" s="102"/>
      <c r="T38" s="39" t="s">
        <v>467</v>
      </c>
    </row>
    <row r="39" spans="1:20" ht="19.5" customHeight="1">
      <c r="A39" s="221" t="s">
        <v>25</v>
      </c>
      <c r="B39" s="222" t="s">
        <v>59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</row>
    <row r="40" spans="1:20" ht="19.5" customHeight="1">
      <c r="A40" s="221"/>
      <c r="B40" s="222" t="s">
        <v>228</v>
      </c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</row>
    <row r="41" spans="1:20">
      <c r="A41" s="223" t="s">
        <v>391</v>
      </c>
      <c r="B41" s="223"/>
      <c r="C41" s="223"/>
      <c r="D41" s="97"/>
      <c r="E41" s="50"/>
      <c r="F41" s="50"/>
      <c r="G41" s="51"/>
      <c r="H41" s="223" t="s">
        <v>229</v>
      </c>
      <c r="I41" s="223"/>
      <c r="J41" s="223"/>
      <c r="K41" s="223"/>
      <c r="L41" s="51"/>
      <c r="M41" s="51"/>
      <c r="N41" s="51"/>
      <c r="O41" s="51"/>
      <c r="P41" s="51"/>
      <c r="Q41" s="51"/>
      <c r="R41" s="223"/>
      <c r="S41" s="223"/>
      <c r="T41" s="97"/>
    </row>
    <row r="43" spans="1:20">
      <c r="F43" s="108"/>
    </row>
  </sheetData>
  <mergeCells count="28">
    <mergeCell ref="A1:T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B30:B32"/>
    <mergeCell ref="R2:R4"/>
    <mergeCell ref="S2:S4"/>
    <mergeCell ref="T2:T4"/>
    <mergeCell ref="J3:O3"/>
    <mergeCell ref="P3:Q3"/>
    <mergeCell ref="B5:B10"/>
    <mergeCell ref="B11:B12"/>
    <mergeCell ref="B13:B15"/>
    <mergeCell ref="B16:B22"/>
    <mergeCell ref="B23:B25"/>
    <mergeCell ref="B26:B29"/>
    <mergeCell ref="A39:A40"/>
    <mergeCell ref="B39:T39"/>
    <mergeCell ref="B40:T40"/>
    <mergeCell ref="A41:C41"/>
    <mergeCell ref="H41:K41"/>
    <mergeCell ref="R41:S41"/>
  </mergeCells>
  <phoneticPr fontId="18" type="noConversion"/>
  <conditionalFormatting sqref="M16 M5:M13 M18:M41">
    <cfRule type="cellIs" dxfId="4" priority="1" stopIfTrue="1" operator="greaterThan">
      <formula>120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5</vt:i4>
      </vt:variant>
    </vt:vector>
  </HeadingPairs>
  <TitlesOfParts>
    <vt:vector size="19" baseType="lpstr">
      <vt:lpstr>201501</vt:lpstr>
      <vt:lpstr>201502</vt:lpstr>
      <vt:lpstr>201503</vt:lpstr>
      <vt:lpstr>201504</vt:lpstr>
      <vt:lpstr>201505</vt:lpstr>
      <vt:lpstr>201506 </vt:lpstr>
      <vt:lpstr>201507</vt:lpstr>
      <vt:lpstr>201508</vt:lpstr>
      <vt:lpstr>201509</vt:lpstr>
      <vt:lpstr>201510</vt:lpstr>
      <vt:lpstr>201511</vt:lpstr>
      <vt:lpstr>201512</vt:lpstr>
      <vt:lpstr>Sheet1</vt:lpstr>
      <vt:lpstr>Sheet2</vt:lpstr>
      <vt:lpstr>'201512'!Print_Area</vt:lpstr>
      <vt:lpstr>'201502'!Print_Titles</vt:lpstr>
      <vt:lpstr>'201506 '!Print_Titles</vt:lpstr>
      <vt:lpstr>'201507'!Print_Titles</vt:lpstr>
      <vt:lpstr>Sheet2!Print_Titles</vt:lpstr>
    </vt:vector>
  </TitlesOfParts>
  <Manager/>
  <Company>微软中国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Administrator</cp:lastModifiedBy>
  <cp:revision/>
  <cp:lastPrinted>2016-01-06T05:49:40Z</cp:lastPrinted>
  <dcterms:created xsi:type="dcterms:W3CDTF">2011-01-06T01:10:34Z</dcterms:created>
  <dcterms:modified xsi:type="dcterms:W3CDTF">2016-01-07T06:55:07Z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2052-6.6.0.2877</vt:lpwstr>
  </property>
</Properties>
</file>