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丽" sheetId="1" r:id="rId1"/>
    <sheet name="充" sheetId="2" r:id="rId2"/>
    <sheet name="纯债基金" sheetId="3" r:id="rId3"/>
    <sheet name="指数基金" sheetId="4" r:id="rId4"/>
  </sheets>
  <definedNames>
    <definedName name="_xlnm._FilterDatabase" localSheetId="2" hidden="1">纯债基金!$A$2:$D$6</definedName>
  </definedNames>
  <calcPr calcId="152511"/>
</workbook>
</file>

<file path=xl/calcChain.xml><?xml version="1.0" encoding="utf-8"?>
<calcChain xmlns="http://schemas.openxmlformats.org/spreadsheetml/2006/main">
  <c r="T1" i="4" l="1"/>
  <c r="M1" i="4"/>
  <c r="F1" i="4"/>
  <c r="P1" i="4"/>
  <c r="I1" i="4"/>
  <c r="B1" i="4"/>
  <c r="Q1" i="4"/>
  <c r="S1" i="4"/>
  <c r="J1" i="4"/>
  <c r="L1" i="4"/>
  <c r="C1" i="4"/>
  <c r="E1" i="4"/>
  <c r="R5" i="4"/>
  <c r="T5" i="4" s="1"/>
  <c r="K5" i="4"/>
  <c r="M5" i="4" s="1"/>
  <c r="K6" i="4"/>
  <c r="M6" i="4" s="1"/>
  <c r="D5" i="4"/>
  <c r="F5" i="4"/>
  <c r="R4" i="4" l="1"/>
  <c r="T4" i="4" s="1"/>
  <c r="K4" i="4"/>
  <c r="M4" i="4" s="1"/>
  <c r="D4" i="4" l="1"/>
  <c r="F4" i="4" s="1"/>
  <c r="R3" i="4" l="1"/>
  <c r="K3" i="4"/>
  <c r="D3" i="4"/>
  <c r="F3" i="4" l="1"/>
  <c r="D1" i="4"/>
  <c r="M3" i="4"/>
  <c r="K1" i="4"/>
  <c r="T3" i="4"/>
  <c r="R1" i="4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<sst xmlns="http://schemas.openxmlformats.org/spreadsheetml/2006/main" count="35" uniqueCount="17">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</sst>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00_);[Red]\(#,##0.0000\)"/>
    <numFmt numFmtId="180" formatCode="#,##0.00_);[Red]\(#,##0.0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180" fontId="3" fillId="5" borderId="1" xfId="0" applyNumberFormat="1" applyFont="1" applyFill="1" applyBorder="1" applyAlignment="1">
      <alignment horizontal="center" vertical="center"/>
    </xf>
    <xf numFmtId="180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80" fontId="3" fillId="4" borderId="0" xfId="0" applyNumberFormat="1" applyFont="1" applyFill="1" applyAlignment="1">
      <alignment horizontal="center" vertical="center"/>
    </xf>
    <xf numFmtId="180" fontId="3" fillId="3" borderId="0" xfId="0" applyNumberFormat="1" applyFont="1" applyFill="1" applyAlignment="1">
      <alignment horizontal="center" vertical="center"/>
    </xf>
    <xf numFmtId="180" fontId="3" fillId="6" borderId="1" xfId="0" applyNumberFormat="1" applyFont="1" applyFill="1" applyBorder="1" applyAlignment="1">
      <alignment horizontal="center" vertical="center"/>
    </xf>
    <xf numFmtId="180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13" sqref="I13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13" sqref="I13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278000</v>
      </c>
      <c r="B1" s="20">
        <f>SUM(B3:B65535)</f>
        <v>283000</v>
      </c>
      <c r="C1" s="28">
        <f>SUM(C3:C65535)</f>
        <v>5000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283000</v>
      </c>
    </row>
    <row r="4" spans="1:3" ht="30" customHeight="1" x14ac:dyDescent="0.3">
      <c r="A4" s="4">
        <v>43286</v>
      </c>
      <c r="C4" s="30">
        <v>5000</v>
      </c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4" sqref="I14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4000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abSelected="1" workbookViewId="0">
      <selection activeCell="X14" sqref="X14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0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0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1.42</v>
      </c>
      <c r="C1" s="35">
        <f t="shared" ref="C1:F1" si="0">SUM(C3:C65535)</f>
        <v>2100</v>
      </c>
      <c r="D1" s="31">
        <f t="shared" si="0"/>
        <v>3010</v>
      </c>
      <c r="E1" s="31">
        <f t="shared" si="0"/>
        <v>15</v>
      </c>
      <c r="F1" s="31">
        <f>(D1+E1)/C1</f>
        <v>1.4404761904761905</v>
      </c>
      <c r="G1" s="34"/>
      <c r="H1" s="33" t="s">
        <v>15</v>
      </c>
      <c r="I1" s="31">
        <f>MIN(I3:I65535)</f>
        <v>1.38</v>
      </c>
      <c r="J1" s="35">
        <f t="shared" ref="J1:M1" si="1">SUM(J3:J65535)</f>
        <v>2800</v>
      </c>
      <c r="K1" s="31">
        <f t="shared" si="1"/>
        <v>3916.5</v>
      </c>
      <c r="L1" s="31">
        <f t="shared" si="1"/>
        <v>20</v>
      </c>
      <c r="M1" s="31">
        <f>(K1+L1)/J1</f>
        <v>1.4058928571428571</v>
      </c>
      <c r="N1" s="34"/>
      <c r="O1" s="33" t="s">
        <v>16</v>
      </c>
      <c r="P1" s="31">
        <f>MIN(P3:P65535)</f>
        <v>0.72</v>
      </c>
      <c r="Q1" s="35">
        <f t="shared" ref="Q1:T1" si="2">SUM(Q3:Q65535)</f>
        <v>2100</v>
      </c>
      <c r="R1" s="31">
        <f t="shared" si="2"/>
        <v>1522.5</v>
      </c>
      <c r="S1" s="31">
        <f t="shared" si="2"/>
        <v>15</v>
      </c>
      <c r="T1" s="31">
        <f>(R1+S1)/Q1</f>
        <v>0.7321428571428571</v>
      </c>
      <c r="U1" s="34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>
        <v>43284</v>
      </c>
      <c r="B3" s="18">
        <v>1.44</v>
      </c>
      <c r="C3" s="37">
        <v>700</v>
      </c>
      <c r="D3" s="19">
        <f>B3*C3</f>
        <v>1008</v>
      </c>
      <c r="E3" s="19">
        <v>5</v>
      </c>
      <c r="F3" s="19">
        <f>D3+E3</f>
        <v>1013</v>
      </c>
      <c r="G3" s="34"/>
      <c r="H3" s="17">
        <v>43284</v>
      </c>
      <c r="I3" s="18">
        <v>1.42</v>
      </c>
      <c r="J3" s="37">
        <v>700</v>
      </c>
      <c r="K3" s="19">
        <f>I3*J3</f>
        <v>994</v>
      </c>
      <c r="L3" s="19">
        <v>5</v>
      </c>
      <c r="M3" s="19">
        <f>K3+L3</f>
        <v>999</v>
      </c>
      <c r="N3" s="34"/>
      <c r="O3" s="17">
        <v>43284</v>
      </c>
      <c r="P3" s="18">
        <v>0.73</v>
      </c>
      <c r="Q3" s="37">
        <v>700</v>
      </c>
      <c r="R3" s="19">
        <f>P3*Q3</f>
        <v>511</v>
      </c>
      <c r="S3" s="19">
        <v>5</v>
      </c>
      <c r="T3" s="19">
        <f>R3+S3</f>
        <v>516</v>
      </c>
      <c r="U3" s="34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>
        <v>43285</v>
      </c>
      <c r="B4" s="18">
        <v>1.44</v>
      </c>
      <c r="C4" s="37">
        <v>700</v>
      </c>
      <c r="D4" s="19">
        <f>B4*C4</f>
        <v>1008</v>
      </c>
      <c r="E4" s="19">
        <v>5</v>
      </c>
      <c r="F4" s="19">
        <f>D4+E4</f>
        <v>1013</v>
      </c>
      <c r="G4" s="34"/>
      <c r="H4" s="17">
        <v>43286</v>
      </c>
      <c r="I4" s="18">
        <v>1.405</v>
      </c>
      <c r="J4" s="37">
        <v>700</v>
      </c>
      <c r="K4" s="19">
        <f>I4*J4</f>
        <v>983.5</v>
      </c>
      <c r="L4" s="19">
        <v>5</v>
      </c>
      <c r="M4" s="19">
        <f>K4+L4</f>
        <v>988.5</v>
      </c>
      <c r="N4" s="34"/>
      <c r="O4" s="17">
        <v>43286</v>
      </c>
      <c r="P4" s="18">
        <v>0.72499999999999998</v>
      </c>
      <c r="Q4" s="37">
        <v>700</v>
      </c>
      <c r="R4" s="19">
        <f>P4*Q4</f>
        <v>507.5</v>
      </c>
      <c r="S4" s="19">
        <v>5</v>
      </c>
      <c r="T4" s="19">
        <f>R4+S4</f>
        <v>512.5</v>
      </c>
      <c r="U4" s="34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>
        <v>43287</v>
      </c>
      <c r="B5" s="18">
        <v>1.42</v>
      </c>
      <c r="C5" s="37">
        <v>700</v>
      </c>
      <c r="D5" s="19">
        <f>B5*C5</f>
        <v>994</v>
      </c>
      <c r="E5" s="19">
        <v>5</v>
      </c>
      <c r="F5" s="19">
        <f>D5+E5</f>
        <v>999</v>
      </c>
      <c r="G5" s="34"/>
      <c r="H5" s="17">
        <v>43287</v>
      </c>
      <c r="I5" s="18">
        <v>1.39</v>
      </c>
      <c r="J5" s="37">
        <v>700</v>
      </c>
      <c r="K5" s="19">
        <f t="shared" ref="K5:K6" si="3">I5*J5</f>
        <v>972.99999999999989</v>
      </c>
      <c r="L5" s="19">
        <v>5</v>
      </c>
      <c r="M5" s="19">
        <f t="shared" ref="M5:M6" si="4">K5+L5</f>
        <v>977.99999999999989</v>
      </c>
      <c r="N5" s="34"/>
      <c r="O5" s="17">
        <v>43287</v>
      </c>
      <c r="P5" s="18">
        <v>0.72</v>
      </c>
      <c r="Q5" s="37">
        <v>700</v>
      </c>
      <c r="R5" s="19">
        <f>P5*Q5</f>
        <v>504</v>
      </c>
      <c r="S5" s="19">
        <v>5</v>
      </c>
      <c r="T5" s="19">
        <f>R5+S5</f>
        <v>509</v>
      </c>
      <c r="U5" s="34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>
        <v>43287</v>
      </c>
      <c r="I6" s="18">
        <v>1.38</v>
      </c>
      <c r="J6" s="37">
        <v>700</v>
      </c>
      <c r="K6" s="19">
        <f t="shared" si="3"/>
        <v>965.99999999999989</v>
      </c>
      <c r="L6" s="19">
        <v>5</v>
      </c>
      <c r="M6" s="19">
        <f t="shared" si="4"/>
        <v>970.99999999999989</v>
      </c>
      <c r="N6" s="34"/>
      <c r="O6" s="17"/>
      <c r="P6" s="18"/>
      <c r="Q6" s="37"/>
      <c r="R6" s="19"/>
      <c r="S6" s="19"/>
      <c r="T6" s="19"/>
      <c r="U6" s="3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丽</vt:lpstr>
      <vt:lpstr>充</vt:lpstr>
      <vt:lpstr>纯债基金</vt:lpstr>
      <vt:lpstr>指数基金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2018-07-06T05:00:19Z</dcterms:modified>
</cp:coreProperties>
</file>