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AF3" i="4" l="1"/>
  <c r="AF1" i="4" s="1"/>
  <c r="AE1" i="4"/>
  <c r="AD1" i="4"/>
  <c r="K3" i="4"/>
  <c r="M3" i="4" s="1"/>
  <c r="Y4" i="4"/>
  <c r="R3" i="4"/>
  <c r="AG1" i="4" l="1"/>
  <c r="AH1" i="4"/>
  <c r="AH3" i="4"/>
  <c r="AA4" i="4"/>
  <c r="T3" i="4"/>
  <c r="Z3" i="4"/>
  <c r="Y3" i="4" l="1"/>
  <c r="AA3" i="4" s="1"/>
  <c r="Z1" i="4" l="1"/>
  <c r="Y1" i="4"/>
  <c r="X1" i="4"/>
  <c r="W1" i="4"/>
  <c r="AA1" i="4" l="1"/>
  <c r="C1" i="5"/>
  <c r="B1" i="5"/>
  <c r="A1" i="5" s="1"/>
  <c r="P1" i="4" l="1"/>
  <c r="I1" i="4"/>
  <c r="B1" i="4"/>
  <c r="Q1" i="4"/>
  <c r="S1" i="4"/>
  <c r="J1" i="4"/>
  <c r="L1" i="4"/>
  <c r="C1" i="4"/>
  <c r="E1" i="4"/>
  <c r="D1" i="4" l="1"/>
  <c r="F1" i="4" s="1"/>
  <c r="K1" i="4"/>
  <c r="M1" i="4" s="1"/>
  <c r="R1" i="4"/>
  <c r="T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<sst xmlns="http://schemas.openxmlformats.org/spreadsheetml/2006/main" count="65" uniqueCount="32">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</sst>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3" sqref="H13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2" sqref="G12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201324.2</v>
      </c>
      <c r="B1" s="20">
        <f>SUM(B3:B65535)</f>
        <v>278000</v>
      </c>
      <c r="C1" s="28">
        <f>SUM(C3:C65535)</f>
        <v>76675.8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3" sqref="F13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76000</v>
      </c>
      <c r="B1" s="20">
        <f>SUM(B3:B65535)</f>
        <v>76000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4" sqref="H14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topLeftCell="S1" workbookViewId="0">
      <selection activeCell="AM12" sqref="AM12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9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0</v>
      </c>
      <c r="C1" s="35">
        <f t="shared" ref="C1:E1" si="0">SUM(C3:C65535)</f>
        <v>0</v>
      </c>
      <c r="D1" s="31">
        <f t="shared" si="0"/>
        <v>0</v>
      </c>
      <c r="E1" s="31">
        <f t="shared" si="0"/>
        <v>0</v>
      </c>
      <c r="F1" s="31" t="e">
        <f>(D1+E1)/C1</f>
        <v>#DIV/0!</v>
      </c>
      <c r="G1" s="34"/>
      <c r="H1" s="33" t="s">
        <v>15</v>
      </c>
      <c r="I1" s="31">
        <f>MIN(I3:I65535)</f>
        <v>1.49</v>
      </c>
      <c r="J1" s="35">
        <f t="shared" ref="J1:L1" si="1">SUM(J3:J65535)</f>
        <v>2000</v>
      </c>
      <c r="K1" s="31">
        <f t="shared" si="1"/>
        <v>2980</v>
      </c>
      <c r="L1" s="31">
        <f t="shared" si="1"/>
        <v>0</v>
      </c>
      <c r="M1" s="31">
        <f>(K1+L1)/J1</f>
        <v>1.49</v>
      </c>
      <c r="N1" s="34"/>
      <c r="O1" s="33" t="s">
        <v>16</v>
      </c>
      <c r="P1" s="31">
        <f>MIN(P3:P65535)</f>
        <v>0.77</v>
      </c>
      <c r="Q1" s="35">
        <f t="shared" ref="Q1:S1" si="2">SUM(Q3:Q65535)</f>
        <v>13000</v>
      </c>
      <c r="R1" s="31">
        <f t="shared" si="2"/>
        <v>10010</v>
      </c>
      <c r="S1" s="31">
        <f t="shared" si="2"/>
        <v>0</v>
      </c>
      <c r="T1" s="31">
        <f>(R1+S1)/Q1</f>
        <v>0.77</v>
      </c>
      <c r="U1" s="34"/>
      <c r="V1" s="33" t="s">
        <v>30</v>
      </c>
      <c r="W1" s="31">
        <f>MIN(W3:W65535)</f>
        <v>0.7</v>
      </c>
      <c r="X1" s="35">
        <f t="shared" ref="X1:Z1" si="3">SUM(X3:X65535)</f>
        <v>16500</v>
      </c>
      <c r="Y1" s="31">
        <f t="shared" si="3"/>
        <v>12157.5</v>
      </c>
      <c r="Z1" s="31">
        <f t="shared" si="3"/>
        <v>0.21</v>
      </c>
      <c r="AA1" s="31">
        <f>(Y1+Z1)/X1</f>
        <v>0.73683090909090909</v>
      </c>
      <c r="AB1" s="34"/>
      <c r="AC1" s="33" t="s">
        <v>31</v>
      </c>
      <c r="AD1" s="31">
        <f>MIN(AD3:AD65535)</f>
        <v>14.8</v>
      </c>
      <c r="AE1" s="35">
        <f t="shared" ref="AE1:AG1" si="4">SUM(AE3:AE65535)</f>
        <v>3400</v>
      </c>
      <c r="AF1" s="31">
        <f t="shared" si="4"/>
        <v>50320</v>
      </c>
      <c r="AG1" s="31">
        <f t="shared" si="4"/>
        <v>0</v>
      </c>
      <c r="AH1" s="31">
        <f>(AF1+AG1)/AE1</f>
        <v>14.8</v>
      </c>
      <c r="AI1" s="34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6" t="s">
        <v>2</v>
      </c>
      <c r="W2" s="32" t="s">
        <v>8</v>
      </c>
      <c r="X2" s="36" t="s">
        <v>9</v>
      </c>
      <c r="Y2" s="32" t="s">
        <v>5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/>
      <c r="B3" s="18"/>
      <c r="C3" s="37"/>
      <c r="D3" s="19"/>
      <c r="E3" s="19"/>
      <c r="F3" s="19"/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</v>
      </c>
      <c r="M3" s="19">
        <f>K3+L3</f>
        <v>2980</v>
      </c>
      <c r="N3" s="34"/>
      <c r="O3" s="17">
        <v>43305</v>
      </c>
      <c r="P3" s="18">
        <v>0.77</v>
      </c>
      <c r="Q3" s="37">
        <v>13000</v>
      </c>
      <c r="R3" s="19">
        <f>P3*Q3</f>
        <v>10010</v>
      </c>
      <c r="S3" s="19">
        <v>0</v>
      </c>
      <c r="T3" s="19">
        <f>R3+S3</f>
        <v>10010</v>
      </c>
      <c r="U3" s="34"/>
      <c r="V3" s="17">
        <v>43300</v>
      </c>
      <c r="W3" s="18">
        <v>0.7</v>
      </c>
      <c r="X3" s="37">
        <v>3000</v>
      </c>
      <c r="Y3" s="19">
        <f>W3*X3</f>
        <v>2100</v>
      </c>
      <c r="Z3" s="19">
        <f>Y3/10000</f>
        <v>0.21</v>
      </c>
      <c r="AA3" s="19">
        <f>Y3+Z3</f>
        <v>2100.21</v>
      </c>
      <c r="AB3" s="34"/>
      <c r="AC3" s="17">
        <v>43305</v>
      </c>
      <c r="AD3" s="18">
        <v>14.8</v>
      </c>
      <c r="AE3" s="37">
        <v>3400</v>
      </c>
      <c r="AF3" s="19">
        <f>AD3*AE3</f>
        <v>50320</v>
      </c>
      <c r="AG3" s="19">
        <v>0</v>
      </c>
      <c r="AH3" s="19">
        <f>AF3+AG3</f>
        <v>50320</v>
      </c>
      <c r="AI3" s="34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/>
      <c r="B4" s="18"/>
      <c r="C4" s="37"/>
      <c r="D4" s="19"/>
      <c r="E4" s="19"/>
      <c r="F4" s="19"/>
      <c r="G4" s="34"/>
      <c r="H4" s="17"/>
      <c r="I4" s="18"/>
      <c r="J4" s="37"/>
      <c r="K4" s="19"/>
      <c r="L4" s="19"/>
      <c r="M4" s="19"/>
      <c r="N4" s="34"/>
      <c r="O4" s="17"/>
      <c r="P4" s="18"/>
      <c r="Q4" s="37"/>
      <c r="R4" s="19"/>
      <c r="S4" s="19"/>
      <c r="T4" s="19"/>
      <c r="U4" s="34"/>
      <c r="V4" s="17">
        <v>43305</v>
      </c>
      <c r="W4" s="18">
        <v>0.745</v>
      </c>
      <c r="X4" s="37">
        <v>13500</v>
      </c>
      <c r="Y4" s="19">
        <f>W4*X4</f>
        <v>10057.5</v>
      </c>
      <c r="Z4" s="19">
        <v>0</v>
      </c>
      <c r="AA4" s="19">
        <f>Y4+Z4</f>
        <v>10057.5</v>
      </c>
      <c r="AB4" s="34"/>
      <c r="AC4" s="17"/>
      <c r="AD4" s="18"/>
      <c r="AE4" s="37"/>
      <c r="AF4" s="19"/>
      <c r="AG4" s="19"/>
      <c r="AH4" s="19"/>
      <c r="AI4" s="34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/>
      <c r="B5" s="18"/>
      <c r="C5" s="37"/>
      <c r="D5" s="19"/>
      <c r="E5" s="19"/>
      <c r="F5" s="19"/>
      <c r="G5" s="34"/>
      <c r="H5" s="17"/>
      <c r="I5" s="18"/>
      <c r="J5" s="37"/>
      <c r="K5" s="19"/>
      <c r="L5" s="19"/>
      <c r="M5" s="19"/>
      <c r="N5" s="34"/>
      <c r="O5" s="17"/>
      <c r="P5" s="18"/>
      <c r="Q5" s="37"/>
      <c r="R5" s="19"/>
      <c r="S5" s="19"/>
      <c r="T5" s="19"/>
      <c r="U5" s="34"/>
      <c r="V5" s="17"/>
      <c r="W5" s="18"/>
      <c r="X5" s="37"/>
      <c r="Y5" s="19"/>
      <c r="Z5" s="19"/>
      <c r="AA5" s="19"/>
      <c r="AB5" s="34"/>
      <c r="AC5" s="17"/>
      <c r="AD5" s="18"/>
      <c r="AE5" s="37"/>
      <c r="AF5" s="19"/>
      <c r="AG5" s="19"/>
      <c r="AH5" s="19"/>
      <c r="AI5" s="34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/>
      <c r="I6" s="18"/>
      <c r="J6" s="37"/>
      <c r="K6" s="19"/>
      <c r="L6" s="19"/>
      <c r="M6" s="19"/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7"/>
      <c r="AD6" s="18"/>
      <c r="AE6" s="37"/>
      <c r="AF6" s="19"/>
      <c r="AG6" s="19"/>
      <c r="AH6" s="19"/>
      <c r="AI6" s="34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/>
      <c r="AD7" s="18"/>
      <c r="AE7" s="37"/>
      <c r="AF7" s="19"/>
      <c r="AG7" s="19"/>
      <c r="AH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O19" sqref="O19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丽</vt:lpstr>
      <vt:lpstr>充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2018-07-24T03:28:24Z</dcterms:modified>
</cp:coreProperties>
</file>