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5"/>
  </bookViews>
  <sheets>
    <sheet name="丽" sheetId="1" r:id="rId1"/>
    <sheet name="充" sheetId="2" r:id="rId2"/>
    <sheet name="华泰证券" sheetId="5" r:id="rId3"/>
    <sheet name="纯债基金" sheetId="3" r:id="rId4"/>
    <sheet name="指数基金" sheetId="4" r:id="rId5"/>
    <sheet name="策略" sheetId="6" r:id="rId6"/>
  </sheets>
  <definedNames>
    <definedName name="_xlnm._FilterDatabase" localSheetId="3" hidden="1">纯债基金!$A$2:$D$6</definedName>
  </definedNames>
  <calcPr calcId="152511"/>
</workbook>
</file>

<file path=xl/calcChain.xml><?xml version="1.0" encoding="utf-8"?>
<calcChain xmlns="http://schemas.openxmlformats.org/spreadsheetml/2006/main">
  <c r="C1" i="5" l="1"/>
  <c r="B1" i="5"/>
  <c r="A1" i="5" s="1"/>
  <c r="T1" i="4" l="1"/>
  <c r="F1" i="4"/>
  <c r="P1" i="4"/>
  <c r="I1" i="4"/>
  <c r="B1" i="4"/>
  <c r="Q1" i="4"/>
  <c r="S1" i="4"/>
  <c r="J1" i="4"/>
  <c r="M1" i="4" s="1"/>
  <c r="L1" i="4"/>
  <c r="C1" i="4"/>
  <c r="E1" i="4"/>
  <c r="R5" i="4"/>
  <c r="T5" i="4" s="1"/>
  <c r="K5" i="4"/>
  <c r="M5" i="4" s="1"/>
  <c r="K6" i="4"/>
  <c r="M6" i="4" s="1"/>
  <c r="D5" i="4"/>
  <c r="F5" i="4"/>
  <c r="R4" i="4" l="1"/>
  <c r="T4" i="4" s="1"/>
  <c r="K4" i="4"/>
  <c r="M4" i="4" s="1"/>
  <c r="D4" i="4" l="1"/>
  <c r="F4" i="4" s="1"/>
  <c r="R3" i="4" l="1"/>
  <c r="K3" i="4"/>
  <c r="D3" i="4"/>
  <c r="F3" i="4" l="1"/>
  <c r="D1" i="4"/>
  <c r="M3" i="4"/>
  <c r="K1" i="4"/>
  <c r="T3" i="4"/>
  <c r="R1" i="4"/>
  <c r="C1" i="3"/>
  <c r="C1" i="2" l="1"/>
  <c r="B1" i="2"/>
  <c r="A1" i="2" l="1"/>
  <c r="C1" i="1"/>
  <c r="B1" i="1"/>
  <c r="A1" i="1" l="1"/>
</calcChain>
</file>

<file path=xl/sharedStrings.xml><?xml version="1.0" encoding="utf-8"?>
<sst xmlns="http://schemas.openxmlformats.org/spreadsheetml/2006/main" count="51" uniqueCount="30">
  <si>
    <t>转入</t>
    <phoneticPr fontId="1" type="noConversion"/>
  </si>
  <si>
    <t>转出</t>
    <phoneticPr fontId="1" type="noConversion"/>
  </si>
  <si>
    <t>日期</t>
    <phoneticPr fontId="1" type="noConversion"/>
  </si>
  <si>
    <t>基金</t>
    <phoneticPr fontId="1" type="noConversion"/>
  </si>
  <si>
    <t>净值</t>
    <phoneticPr fontId="1" type="noConversion"/>
  </si>
  <si>
    <t>金额</t>
    <phoneticPr fontId="1" type="noConversion"/>
  </si>
  <si>
    <t>164703 - 汇添富纯债债券</t>
    <phoneticPr fontId="1" type="noConversion"/>
  </si>
  <si>
    <t>164210 - 天弘同利债券</t>
    <phoneticPr fontId="1" type="noConversion"/>
  </si>
  <si>
    <t>成交价</t>
    <phoneticPr fontId="1" type="noConversion"/>
  </si>
  <si>
    <t>成交量</t>
    <phoneticPr fontId="1" type="noConversion"/>
  </si>
  <si>
    <t>金额</t>
    <phoneticPr fontId="1" type="noConversion"/>
  </si>
  <si>
    <t>佣金</t>
    <phoneticPr fontId="1" type="noConversion"/>
  </si>
  <si>
    <t>成本</t>
    <phoneticPr fontId="1" type="noConversion"/>
  </si>
  <si>
    <t>日期</t>
    <phoneticPr fontId="1" type="noConversion"/>
  </si>
  <si>
    <t>510310
HS300ETF</t>
    <phoneticPr fontId="1" type="noConversion"/>
  </si>
  <si>
    <t>510510
广发500</t>
    <phoneticPr fontId="1" type="noConversion"/>
  </si>
  <si>
    <t>512880
证券ETF</t>
    <phoneticPr fontId="1" type="noConversion"/>
  </si>
  <si>
    <t>力哥</t>
    <phoneticPr fontId="1" type="noConversion"/>
  </si>
  <si>
    <t>绿巨人</t>
    <phoneticPr fontId="1" type="noConversion"/>
  </si>
  <si>
    <t>HS300ETF</t>
    <phoneticPr fontId="1" type="noConversion"/>
  </si>
  <si>
    <t>广发500</t>
    <phoneticPr fontId="1" type="noConversion"/>
  </si>
  <si>
    <t>创业板</t>
    <phoneticPr fontId="1" type="noConversion"/>
  </si>
  <si>
    <t>证券ETF</t>
    <phoneticPr fontId="1" type="noConversion"/>
  </si>
  <si>
    <t>军工ETF</t>
    <phoneticPr fontId="1" type="noConversion"/>
  </si>
  <si>
    <t>纳指ETF</t>
    <phoneticPr fontId="1" type="noConversion"/>
  </si>
  <si>
    <t>代码</t>
    <phoneticPr fontId="1" type="noConversion"/>
  </si>
  <si>
    <t>最低</t>
    <phoneticPr fontId="1" type="noConversion"/>
  </si>
  <si>
    <t>最高</t>
    <phoneticPr fontId="1" type="noConversion"/>
  </si>
  <si>
    <t>现价</t>
    <phoneticPr fontId="1" type="noConversion"/>
  </si>
  <si>
    <t>建议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</si>
</sst>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#,##0.00_ "/>
    <numFmt numFmtId="177" formatCode="#,##0.0000_);[Red]\(#,##0.0000\)"/>
    <numFmt numFmtId="178" formatCode="#,##0.00_);[Red]\(#,##0.00\)"/>
    <numFmt numFmtId="179" formatCode="#,##0.0000_ "/>
  </numFmts>
  <fonts count="8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color rgb="FF0070C0"/>
      <name val="微软雅黑"/>
      <family val="2"/>
      <charset val="134"/>
    </font>
    <font>
      <sz val="11"/>
      <color theme="5" tint="-0.499984740745262"/>
      <name val="微软雅黑"/>
      <family val="2"/>
      <charset val="134"/>
    </font>
    <font>
      <b/>
      <sz val="11"/>
      <color rgb="FFC00000"/>
      <name val="微软雅黑"/>
      <family val="2"/>
      <charset val="134"/>
    </font>
    <font>
      <b/>
      <sz val="11"/>
      <color theme="7"/>
      <name val="微软雅黑"/>
      <family val="2"/>
      <charset val="134"/>
    </font>
  </fonts>
  <fills count="1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2" fillId="0" borderId="0" xfId="0" applyFont="1"/>
    <xf numFmtId="0" fontId="2" fillId="7" borderId="0" xfId="0" applyFont="1" applyFill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14" fontId="2" fillId="7" borderId="0" xfId="0" applyNumberFormat="1" applyFont="1" applyFill="1" applyAlignment="1">
      <alignment horizontal="center" vertical="center"/>
    </xf>
    <xf numFmtId="49" fontId="3" fillId="7" borderId="1" xfId="0" applyNumberFormat="1" applyFont="1" applyFill="1" applyBorder="1" applyAlignment="1">
      <alignment horizontal="center" vertical="center"/>
    </xf>
    <xf numFmtId="49" fontId="2" fillId="7" borderId="0" xfId="0" applyNumberFormat="1" applyFont="1" applyFill="1" applyAlignment="1">
      <alignment horizontal="center" vertical="center"/>
    </xf>
    <xf numFmtId="49" fontId="2" fillId="7" borderId="0" xfId="0" quotePrefix="1" applyNumberFormat="1" applyFont="1" applyFill="1" applyAlignment="1">
      <alignment horizontal="center" vertical="center"/>
    </xf>
    <xf numFmtId="177" fontId="3" fillId="4" borderId="0" xfId="0" applyNumberFormat="1" applyFont="1" applyFill="1" applyAlignment="1">
      <alignment horizontal="center" vertical="center"/>
    </xf>
    <xf numFmtId="177" fontId="2" fillId="0" borderId="0" xfId="0" applyNumberFormat="1" applyFont="1"/>
    <xf numFmtId="0" fontId="2" fillId="9" borderId="0" xfId="0" applyFont="1" applyFill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177" fontId="4" fillId="9" borderId="0" xfId="0" applyNumberFormat="1" applyFont="1" applyFill="1" applyAlignment="1">
      <alignment horizontal="center" vertical="center"/>
    </xf>
    <xf numFmtId="177" fontId="2" fillId="9" borderId="0" xfId="0" applyNumberFormat="1" applyFont="1" applyFill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0" fontId="3" fillId="10" borderId="2" xfId="0" applyFont="1" applyFill="1" applyBorder="1" applyAlignment="1">
      <alignment horizontal="center" vertical="center"/>
    </xf>
    <xf numFmtId="14" fontId="2" fillId="10" borderId="2" xfId="0" applyNumberFormat="1" applyFont="1" applyFill="1" applyBorder="1" applyAlignment="1">
      <alignment horizontal="center" vertical="center"/>
    </xf>
    <xf numFmtId="177" fontId="4" fillId="10" borderId="2" xfId="0" applyNumberFormat="1" applyFont="1" applyFill="1" applyBorder="1" applyAlignment="1">
      <alignment horizontal="center" vertical="center"/>
    </xf>
    <xf numFmtId="177" fontId="2" fillId="10" borderId="2" xfId="0" applyNumberFormat="1" applyFont="1" applyFill="1" applyBorder="1" applyAlignment="1">
      <alignment horizontal="center" vertical="center"/>
    </xf>
    <xf numFmtId="178" fontId="3" fillId="2" borderId="0" xfId="0" applyNumberFormat="1" applyFont="1" applyFill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4" fillId="5" borderId="0" xfId="0" applyNumberFormat="1" applyFont="1" applyFill="1" applyAlignment="1">
      <alignment horizontal="right" vertical="center"/>
    </xf>
    <xf numFmtId="177" fontId="3" fillId="8" borderId="0" xfId="0" applyNumberFormat="1" applyFont="1" applyFill="1" applyAlignment="1">
      <alignment horizontal="center" vertical="center"/>
    </xf>
    <xf numFmtId="177" fontId="3" fillId="6" borderId="1" xfId="0" applyNumberFormat="1" applyFont="1" applyFill="1" applyBorder="1" applyAlignment="1">
      <alignment horizontal="center" vertical="center"/>
    </xf>
    <xf numFmtId="177" fontId="5" fillId="6" borderId="0" xfId="0" applyNumberFormat="1" applyFont="1" applyFill="1" applyAlignment="1">
      <alignment horizontal="right" vertical="center"/>
    </xf>
    <xf numFmtId="0" fontId="3" fillId="2" borderId="0" xfId="0" applyFont="1" applyFill="1" applyAlignment="1">
      <alignment horizontal="center" vertical="center"/>
    </xf>
    <xf numFmtId="178" fontId="3" fillId="4" borderId="0" xfId="0" applyNumberFormat="1" applyFont="1" applyFill="1" applyAlignment="1">
      <alignment horizontal="center" vertical="center"/>
    </xf>
    <xf numFmtId="178" fontId="3" fillId="3" borderId="0" xfId="0" applyNumberFormat="1" applyFont="1" applyFill="1" applyAlignment="1">
      <alignment horizontal="center" vertical="center"/>
    </xf>
    <xf numFmtId="178" fontId="3" fillId="6" borderId="1" xfId="0" applyNumberFormat="1" applyFont="1" applyFill="1" applyBorder="1" applyAlignment="1">
      <alignment horizontal="center" vertical="center"/>
    </xf>
    <xf numFmtId="178" fontId="5" fillId="6" borderId="0" xfId="0" applyNumberFormat="1" applyFont="1" applyFill="1" applyAlignment="1">
      <alignment horizontal="right" vertical="center"/>
    </xf>
    <xf numFmtId="177" fontId="7" fillId="10" borderId="2" xfId="0" applyNumberFormat="1" applyFont="1" applyFill="1" applyBorder="1" applyAlignment="1">
      <alignment horizontal="center" vertical="center"/>
    </xf>
    <xf numFmtId="177" fontId="3" fillId="10" borderId="2" xfId="0" applyNumberFormat="1" applyFont="1" applyFill="1" applyBorder="1" applyAlignment="1">
      <alignment horizontal="center" vertical="center"/>
    </xf>
    <xf numFmtId="176" fontId="6" fillId="10" borderId="2" xfId="0" applyNumberFormat="1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7" fillId="10" borderId="2" xfId="0" applyNumberFormat="1" applyFont="1" applyFill="1" applyBorder="1" applyAlignment="1">
      <alignment horizontal="center" vertical="center"/>
    </xf>
    <xf numFmtId="0" fontId="3" fillId="10" borderId="2" xfId="0" applyNumberFormat="1" applyFont="1" applyFill="1" applyBorder="1" applyAlignment="1">
      <alignment horizontal="center" vertical="center"/>
    </xf>
    <xf numFmtId="0" fontId="5" fillId="10" borderId="2" xfId="0" applyNumberFormat="1" applyFont="1" applyFill="1" applyBorder="1" applyAlignment="1">
      <alignment horizontal="center" vertical="center"/>
    </xf>
    <xf numFmtId="0" fontId="5" fillId="9" borderId="0" xfId="0" applyNumberFormat="1" applyFont="1" applyFill="1" applyAlignment="1">
      <alignment horizontal="center" vertical="center"/>
    </xf>
    <xf numFmtId="179" fontId="2" fillId="6" borderId="2" xfId="0" applyNumberFormat="1" applyFont="1" applyFill="1" applyBorder="1" applyAlignment="1">
      <alignment horizontal="center" vertical="center"/>
    </xf>
    <xf numFmtId="179" fontId="2" fillId="2" borderId="2" xfId="0" applyNumberFormat="1" applyFont="1" applyFill="1" applyBorder="1" applyAlignment="1">
      <alignment horizontal="center" vertical="center"/>
    </xf>
    <xf numFmtId="179" fontId="2" fillId="12" borderId="2" xfId="0" applyNumberFormat="1" applyFont="1" applyFill="1" applyBorder="1" applyAlignment="1">
      <alignment horizontal="center" vertical="center"/>
    </xf>
    <xf numFmtId="179" fontId="2" fillId="4" borderId="2" xfId="0" applyNumberFormat="1" applyFont="1" applyFill="1" applyBorder="1" applyAlignment="1">
      <alignment horizontal="center" vertical="center"/>
    </xf>
    <xf numFmtId="179" fontId="2" fillId="11" borderId="2" xfId="0" applyNumberFormat="1" applyFont="1" applyFill="1" applyBorder="1" applyAlignment="1">
      <alignment horizontal="center" vertical="center"/>
    </xf>
    <xf numFmtId="179" fontId="2" fillId="0" borderId="2" xfId="0" applyNumberFormat="1" applyFont="1" applyBorder="1" applyAlignment="1">
      <alignment horizontal="center" vertical="center"/>
    </xf>
    <xf numFmtId="179" fontId="3" fillId="6" borderId="2" xfId="0" applyNumberFormat="1" applyFont="1" applyFill="1" applyBorder="1" applyAlignment="1">
      <alignment horizontal="center" vertical="center"/>
    </xf>
    <xf numFmtId="179" fontId="3" fillId="2" borderId="2" xfId="0" applyNumberFormat="1" applyFont="1" applyFill="1" applyBorder="1" applyAlignment="1">
      <alignment horizontal="center" vertical="center"/>
    </xf>
    <xf numFmtId="179" fontId="3" fillId="12" borderId="2" xfId="0" applyNumberFormat="1" applyFont="1" applyFill="1" applyBorder="1" applyAlignment="1">
      <alignment horizontal="center" vertical="center"/>
    </xf>
    <xf numFmtId="179" fontId="3" fillId="4" borderId="2" xfId="0" applyNumberFormat="1" applyFont="1" applyFill="1" applyBorder="1" applyAlignment="1">
      <alignment horizontal="center" vertical="center"/>
    </xf>
    <xf numFmtId="179" fontId="3" fillId="11" borderId="2" xfId="0" applyNumberFormat="1" applyFont="1" applyFill="1" applyBorder="1" applyAlignment="1">
      <alignment horizontal="center" vertical="center"/>
    </xf>
    <xf numFmtId="179" fontId="3" fillId="0" borderId="2" xfId="0" applyNumberFormat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E9" sqref="E9"/>
    </sheetView>
  </sheetViews>
  <sheetFormatPr defaultRowHeight="30" customHeight="1" x14ac:dyDescent="0.3"/>
  <cols>
    <col min="1" max="1" width="24" style="2" customWidth="1"/>
    <col min="2" max="2" width="22.625" style="22" customWidth="1"/>
    <col min="3" max="3" width="30" style="30" customWidth="1"/>
    <col min="4" max="4" width="20.75" style="1" customWidth="1"/>
    <col min="5" max="16384" width="9" style="1"/>
  </cols>
  <sheetData>
    <row r="1" spans="1:3" ht="54" customHeight="1" thickBot="1" x14ac:dyDescent="0.35">
      <c r="A1" s="27">
        <f>B1-C1</f>
        <v>500000</v>
      </c>
      <c r="B1" s="20">
        <f>SUM(B3:B65535)</f>
        <v>500000</v>
      </c>
      <c r="C1" s="28">
        <f>SUM(C3:C65535)</f>
        <v>0</v>
      </c>
    </row>
    <row r="2" spans="1:3" ht="30" customHeight="1" thickBot="1" x14ac:dyDescent="0.35">
      <c r="A2" s="3" t="s">
        <v>2</v>
      </c>
      <c r="B2" s="21" t="s">
        <v>0</v>
      </c>
      <c r="C2" s="29" t="s">
        <v>1</v>
      </c>
    </row>
    <row r="3" spans="1:3" ht="30" customHeight="1" x14ac:dyDescent="0.3">
      <c r="A3" s="4">
        <v>43286</v>
      </c>
      <c r="B3" s="22">
        <v>500000</v>
      </c>
    </row>
    <row r="4" spans="1:3" ht="30" customHeight="1" x14ac:dyDescent="0.3">
      <c r="A4" s="4"/>
    </row>
    <row r="5" spans="1:3" ht="30" customHeight="1" x14ac:dyDescent="0.3">
      <c r="A5" s="4"/>
    </row>
    <row r="6" spans="1:3" ht="30" customHeight="1" x14ac:dyDescent="0.3">
      <c r="A6" s="4"/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E9" sqref="E9"/>
    </sheetView>
  </sheetViews>
  <sheetFormatPr defaultRowHeight="30" customHeight="1" x14ac:dyDescent="0.3"/>
  <cols>
    <col min="1" max="1" width="24" style="2" customWidth="1"/>
    <col min="2" max="2" width="22.625" style="22" customWidth="1"/>
    <col min="3" max="3" width="30" style="30" customWidth="1"/>
    <col min="4" max="4" width="20.75" style="1" customWidth="1"/>
    <col min="5" max="16384" width="9" style="1"/>
  </cols>
  <sheetData>
    <row r="1" spans="1:3" ht="54" customHeight="1" thickBot="1" x14ac:dyDescent="0.35">
      <c r="A1" s="27">
        <f>B1-C1</f>
        <v>210181</v>
      </c>
      <c r="B1" s="20">
        <f>SUM(B3:B65535)</f>
        <v>278000</v>
      </c>
      <c r="C1" s="28">
        <f>SUM(C3:C65535)</f>
        <v>67819</v>
      </c>
    </row>
    <row r="2" spans="1:3" ht="30" customHeight="1" thickBot="1" x14ac:dyDescent="0.35">
      <c r="A2" s="3" t="s">
        <v>2</v>
      </c>
      <c r="B2" s="21" t="s">
        <v>0</v>
      </c>
      <c r="C2" s="29" t="s">
        <v>1</v>
      </c>
    </row>
    <row r="3" spans="1:3" ht="30" customHeight="1" x14ac:dyDescent="0.3">
      <c r="A3" s="4">
        <v>43286</v>
      </c>
      <c r="B3" s="22">
        <v>278000</v>
      </c>
    </row>
    <row r="4" spans="1:3" ht="30" customHeight="1" x14ac:dyDescent="0.3">
      <c r="A4" s="4">
        <v>43294</v>
      </c>
      <c r="C4" s="30">
        <v>67819</v>
      </c>
    </row>
    <row r="5" spans="1:3" ht="30" customHeight="1" x14ac:dyDescent="0.3">
      <c r="A5" s="4"/>
    </row>
    <row r="6" spans="1:3" ht="30" customHeight="1" x14ac:dyDescent="0.3">
      <c r="A6" s="4"/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F9" sqref="F9"/>
    </sheetView>
  </sheetViews>
  <sheetFormatPr defaultRowHeight="30" customHeight="1" x14ac:dyDescent="0.3"/>
  <cols>
    <col min="1" max="1" width="24" style="2" customWidth="1"/>
    <col min="2" max="2" width="22.625" style="22" customWidth="1"/>
    <col min="3" max="3" width="30" style="30" customWidth="1"/>
    <col min="4" max="4" width="20.75" style="1" customWidth="1"/>
    <col min="5" max="16384" width="9" style="1"/>
  </cols>
  <sheetData>
    <row r="1" spans="1:3" ht="54" customHeight="1" thickBot="1" x14ac:dyDescent="0.35">
      <c r="A1" s="27">
        <f>B1-C1</f>
        <v>46000</v>
      </c>
      <c r="B1" s="20">
        <f>SUM(B3:B65535)</f>
        <v>46000</v>
      </c>
      <c r="C1" s="28">
        <f>SUM(C3:C65535)</f>
        <v>0</v>
      </c>
    </row>
    <row r="2" spans="1:3" ht="30" customHeight="1" thickBot="1" x14ac:dyDescent="0.35">
      <c r="A2" s="3" t="s">
        <v>2</v>
      </c>
      <c r="B2" s="21" t="s">
        <v>0</v>
      </c>
      <c r="C2" s="29" t="s">
        <v>1</v>
      </c>
    </row>
    <row r="3" spans="1:3" ht="30" customHeight="1" x14ac:dyDescent="0.3">
      <c r="A3" s="4">
        <v>43294</v>
      </c>
      <c r="B3" s="22">
        <v>46000</v>
      </c>
    </row>
    <row r="4" spans="1:3" ht="30" customHeight="1" x14ac:dyDescent="0.3">
      <c r="A4" s="4"/>
    </row>
    <row r="5" spans="1:3" ht="30" customHeight="1" x14ac:dyDescent="0.3">
      <c r="A5" s="4"/>
    </row>
    <row r="6" spans="1:3" ht="30" customHeight="1" x14ac:dyDescent="0.3">
      <c r="A6" s="4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H12" sqref="H12"/>
    </sheetView>
  </sheetViews>
  <sheetFormatPr defaultRowHeight="30" customHeight="1" x14ac:dyDescent="0.3"/>
  <cols>
    <col min="1" max="1" width="24" style="2" customWidth="1"/>
    <col min="2" max="2" width="24" style="6" customWidth="1"/>
    <col min="3" max="3" width="52.25" style="22" customWidth="1"/>
    <col min="4" max="4" width="30" style="25" customWidth="1"/>
    <col min="5" max="5" width="20.75" style="1" customWidth="1"/>
    <col min="6" max="16384" width="9" style="1"/>
  </cols>
  <sheetData>
    <row r="1" spans="1:4" s="9" customFormat="1" ht="54" customHeight="1" thickBot="1" x14ac:dyDescent="0.35">
      <c r="A1" s="8"/>
      <c r="B1" s="8"/>
      <c r="C1" s="20">
        <f>SUM(C3:C65535)</f>
        <v>10000</v>
      </c>
      <c r="D1" s="23"/>
    </row>
    <row r="2" spans="1:4" ht="30" customHeight="1" thickBot="1" x14ac:dyDescent="0.35">
      <c r="A2" s="3" t="s">
        <v>2</v>
      </c>
      <c r="B2" s="5" t="s">
        <v>3</v>
      </c>
      <c r="C2" s="21" t="s">
        <v>5</v>
      </c>
      <c r="D2" s="24" t="s">
        <v>4</v>
      </c>
    </row>
    <row r="3" spans="1:4" ht="30" customHeight="1" x14ac:dyDescent="0.3">
      <c r="A3" s="4">
        <v>43279</v>
      </c>
      <c r="B3" s="7" t="s">
        <v>7</v>
      </c>
      <c r="C3" s="22">
        <v>1000</v>
      </c>
      <c r="D3" s="25">
        <v>1.0229999999999999</v>
      </c>
    </row>
    <row r="4" spans="1:4" ht="30" customHeight="1" x14ac:dyDescent="0.3">
      <c r="A4" s="4">
        <v>43279</v>
      </c>
      <c r="B4" s="7" t="s">
        <v>6</v>
      </c>
      <c r="C4" s="22">
        <v>1000</v>
      </c>
      <c r="D4" s="25">
        <v>0.83</v>
      </c>
    </row>
    <row r="5" spans="1:4" ht="30" customHeight="1" x14ac:dyDescent="0.3">
      <c r="A5" s="4">
        <v>43286</v>
      </c>
      <c r="B5" s="7" t="s">
        <v>7</v>
      </c>
      <c r="C5" s="22">
        <v>1000</v>
      </c>
      <c r="D5" s="25">
        <v>1.024</v>
      </c>
    </row>
    <row r="6" spans="1:4" ht="30" customHeight="1" x14ac:dyDescent="0.3">
      <c r="A6" s="4">
        <v>43286</v>
      </c>
      <c r="B6" s="7" t="s">
        <v>6</v>
      </c>
      <c r="C6" s="22">
        <v>1000</v>
      </c>
      <c r="D6" s="25">
        <v>0.83399999999999996</v>
      </c>
    </row>
    <row r="7" spans="1:4" ht="30" customHeight="1" x14ac:dyDescent="0.3">
      <c r="A7" s="4">
        <v>43292</v>
      </c>
      <c r="B7" s="6" t="s">
        <v>17</v>
      </c>
      <c r="C7" s="22">
        <v>2000</v>
      </c>
      <c r="D7" s="25">
        <v>1.0018</v>
      </c>
    </row>
    <row r="8" spans="1:4" ht="30" customHeight="1" x14ac:dyDescent="0.3">
      <c r="A8" s="4">
        <v>43292</v>
      </c>
      <c r="B8" s="6" t="s">
        <v>18</v>
      </c>
      <c r="C8" s="22">
        <v>4000</v>
      </c>
      <c r="D8" s="25">
        <v>1.3185</v>
      </c>
    </row>
  </sheetData>
  <autoFilter ref="A2:D6"/>
  <phoneticPr fontId="1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1"/>
  <sheetViews>
    <sheetView workbookViewId="0">
      <selection activeCell="X15" sqref="X15"/>
    </sheetView>
  </sheetViews>
  <sheetFormatPr defaultRowHeight="30" customHeight="1" x14ac:dyDescent="0.15"/>
  <cols>
    <col min="1" max="1" width="11.125" style="10" bestFit="1" customWidth="1"/>
    <col min="2" max="2" width="8.625" style="12" bestFit="1" customWidth="1"/>
    <col min="3" max="3" width="7.375" style="38" bestFit="1" customWidth="1"/>
    <col min="4" max="4" width="12.75" style="13" bestFit="1" customWidth="1"/>
    <col min="5" max="5" width="9.75" style="13" bestFit="1" customWidth="1"/>
    <col min="6" max="6" width="12.75" style="13" bestFit="1" customWidth="1"/>
    <col min="7" max="7" width="3.75" style="34" customWidth="1"/>
    <col min="8" max="8" width="10" style="10" bestFit="1" customWidth="1"/>
    <col min="9" max="9" width="8.625" style="12" bestFit="1" customWidth="1"/>
    <col min="10" max="10" width="7.375" style="38" bestFit="1" customWidth="1"/>
    <col min="11" max="11" width="12.75" style="13" bestFit="1" customWidth="1"/>
    <col min="12" max="12" width="9.75" style="13" bestFit="1" customWidth="1"/>
    <col min="13" max="13" width="12.75" style="13" bestFit="1" customWidth="1"/>
    <col min="14" max="14" width="3.75" style="34" customWidth="1"/>
    <col min="15" max="15" width="10" style="10" bestFit="1" customWidth="1"/>
    <col min="16" max="16" width="8.625" style="12" bestFit="1" customWidth="1"/>
    <col min="17" max="17" width="7.375" style="38" bestFit="1" customWidth="1"/>
    <col min="18" max="18" width="12.75" style="13" bestFit="1" customWidth="1"/>
    <col min="19" max="19" width="9.75" style="13" bestFit="1" customWidth="1"/>
    <col min="20" max="20" width="12.75" style="13" bestFit="1" customWidth="1"/>
    <col min="21" max="21" width="3.75" style="34" customWidth="1"/>
    <col min="22" max="16384" width="9" style="10"/>
  </cols>
  <sheetData>
    <row r="1" spans="1:45" s="15" customFormat="1" ht="54" customHeight="1" x14ac:dyDescent="0.15">
      <c r="A1" s="33" t="s">
        <v>14</v>
      </c>
      <c r="B1" s="31">
        <f>MIN(B3:B65535)</f>
        <v>1.42</v>
      </c>
      <c r="C1" s="35">
        <f t="shared" ref="C1:E1" si="0">SUM(C3:C65535)</f>
        <v>2100</v>
      </c>
      <c r="D1" s="31">
        <f t="shared" si="0"/>
        <v>3010</v>
      </c>
      <c r="E1" s="31">
        <f t="shared" si="0"/>
        <v>15</v>
      </c>
      <c r="F1" s="31">
        <f>(D1+E1)/C1</f>
        <v>1.4404761904761905</v>
      </c>
      <c r="G1" s="34"/>
      <c r="H1" s="33" t="s">
        <v>15</v>
      </c>
      <c r="I1" s="31">
        <f>MIN(I3:I65535)</f>
        <v>1.38</v>
      </c>
      <c r="J1" s="35">
        <f t="shared" ref="J1:L1" si="1">SUM(J3:J65535)</f>
        <v>2800</v>
      </c>
      <c r="K1" s="31">
        <f t="shared" si="1"/>
        <v>3916.5</v>
      </c>
      <c r="L1" s="31">
        <f t="shared" si="1"/>
        <v>20</v>
      </c>
      <c r="M1" s="31">
        <f>(K1+L1)/J1</f>
        <v>1.4058928571428571</v>
      </c>
      <c r="N1" s="34"/>
      <c r="O1" s="33" t="s">
        <v>16</v>
      </c>
      <c r="P1" s="31">
        <f>MIN(P3:P65535)</f>
        <v>0.72</v>
      </c>
      <c r="Q1" s="35">
        <f t="shared" ref="Q1:S1" si="2">SUM(Q3:Q65535)</f>
        <v>2100</v>
      </c>
      <c r="R1" s="31">
        <f t="shared" si="2"/>
        <v>1522.5</v>
      </c>
      <c r="S1" s="31">
        <f t="shared" si="2"/>
        <v>15</v>
      </c>
      <c r="T1" s="31">
        <f>(R1+S1)/Q1</f>
        <v>0.7321428571428571</v>
      </c>
      <c r="U1" s="34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</row>
    <row r="2" spans="1:45" s="14" customFormat="1" ht="30" customHeight="1" x14ac:dyDescent="0.15">
      <c r="A2" s="16" t="s">
        <v>13</v>
      </c>
      <c r="B2" s="32" t="s">
        <v>8</v>
      </c>
      <c r="C2" s="36" t="s">
        <v>9</v>
      </c>
      <c r="D2" s="32" t="s">
        <v>10</v>
      </c>
      <c r="E2" s="32" t="s">
        <v>11</v>
      </c>
      <c r="F2" s="32" t="s">
        <v>12</v>
      </c>
      <c r="G2" s="26"/>
      <c r="H2" s="16" t="s">
        <v>13</v>
      </c>
      <c r="I2" s="32" t="s">
        <v>8</v>
      </c>
      <c r="J2" s="36" t="s">
        <v>9</v>
      </c>
      <c r="K2" s="32" t="s">
        <v>10</v>
      </c>
      <c r="L2" s="32" t="s">
        <v>11</v>
      </c>
      <c r="M2" s="32" t="s">
        <v>12</v>
      </c>
      <c r="N2" s="26"/>
      <c r="O2" s="16" t="s">
        <v>13</v>
      </c>
      <c r="P2" s="32" t="s">
        <v>8</v>
      </c>
      <c r="Q2" s="36" t="s">
        <v>9</v>
      </c>
      <c r="R2" s="32" t="s">
        <v>10</v>
      </c>
      <c r="S2" s="32" t="s">
        <v>11</v>
      </c>
      <c r="T2" s="32" t="s">
        <v>12</v>
      </c>
      <c r="U2" s="26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</row>
    <row r="3" spans="1:45" s="15" customFormat="1" ht="30" customHeight="1" x14ac:dyDescent="0.15">
      <c r="A3" s="17">
        <v>43284</v>
      </c>
      <c r="B3" s="18">
        <v>1.44</v>
      </c>
      <c r="C3" s="37">
        <v>700</v>
      </c>
      <c r="D3" s="19">
        <f>B3*C3</f>
        <v>1008</v>
      </c>
      <c r="E3" s="19">
        <v>5</v>
      </c>
      <c r="F3" s="19">
        <f>D3+E3</f>
        <v>1013</v>
      </c>
      <c r="G3" s="34"/>
      <c r="H3" s="17">
        <v>43284</v>
      </c>
      <c r="I3" s="18">
        <v>1.42</v>
      </c>
      <c r="J3" s="37">
        <v>700</v>
      </c>
      <c r="K3" s="19">
        <f>I3*J3</f>
        <v>994</v>
      </c>
      <c r="L3" s="19">
        <v>5</v>
      </c>
      <c r="M3" s="19">
        <f>K3+L3</f>
        <v>999</v>
      </c>
      <c r="N3" s="34"/>
      <c r="O3" s="17">
        <v>43284</v>
      </c>
      <c r="P3" s="18">
        <v>0.73</v>
      </c>
      <c r="Q3" s="37">
        <v>700</v>
      </c>
      <c r="R3" s="19">
        <f>P3*Q3</f>
        <v>511</v>
      </c>
      <c r="S3" s="19">
        <v>5</v>
      </c>
      <c r="T3" s="19">
        <f>R3+S3</f>
        <v>516</v>
      </c>
      <c r="U3" s="34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</row>
    <row r="4" spans="1:45" s="15" customFormat="1" ht="30" customHeight="1" x14ac:dyDescent="0.15">
      <c r="A4" s="17">
        <v>43285</v>
      </c>
      <c r="B4" s="18">
        <v>1.44</v>
      </c>
      <c r="C4" s="37">
        <v>700</v>
      </c>
      <c r="D4" s="19">
        <f>B4*C4</f>
        <v>1008</v>
      </c>
      <c r="E4" s="19">
        <v>5</v>
      </c>
      <c r="F4" s="19">
        <f>D4+E4</f>
        <v>1013</v>
      </c>
      <c r="G4" s="34"/>
      <c r="H4" s="17">
        <v>43286</v>
      </c>
      <c r="I4" s="18">
        <v>1.405</v>
      </c>
      <c r="J4" s="37">
        <v>700</v>
      </c>
      <c r="K4" s="19">
        <f>I4*J4</f>
        <v>983.5</v>
      </c>
      <c r="L4" s="19">
        <v>5</v>
      </c>
      <c r="M4" s="19">
        <f>K4+L4</f>
        <v>988.5</v>
      </c>
      <c r="N4" s="34"/>
      <c r="O4" s="17">
        <v>43286</v>
      </c>
      <c r="P4" s="18">
        <v>0.72499999999999998</v>
      </c>
      <c r="Q4" s="37">
        <v>700</v>
      </c>
      <c r="R4" s="19">
        <f>P4*Q4</f>
        <v>507.5</v>
      </c>
      <c r="S4" s="19">
        <v>5</v>
      </c>
      <c r="T4" s="19">
        <f>R4+S4</f>
        <v>512.5</v>
      </c>
      <c r="U4" s="34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</row>
    <row r="5" spans="1:45" s="15" customFormat="1" ht="30" customHeight="1" x14ac:dyDescent="0.15">
      <c r="A5" s="17">
        <v>43287</v>
      </c>
      <c r="B5" s="18">
        <v>1.42</v>
      </c>
      <c r="C5" s="37">
        <v>700</v>
      </c>
      <c r="D5" s="19">
        <f>B5*C5</f>
        <v>994</v>
      </c>
      <c r="E5" s="19">
        <v>5</v>
      </c>
      <c r="F5" s="19">
        <f>D5+E5</f>
        <v>999</v>
      </c>
      <c r="G5" s="34"/>
      <c r="H5" s="17">
        <v>43287</v>
      </c>
      <c r="I5" s="18">
        <v>1.39</v>
      </c>
      <c r="J5" s="37">
        <v>700</v>
      </c>
      <c r="K5" s="19">
        <f t="shared" ref="K5:K6" si="3">I5*J5</f>
        <v>972.99999999999989</v>
      </c>
      <c r="L5" s="19">
        <v>5</v>
      </c>
      <c r="M5" s="19">
        <f t="shared" ref="M5:M6" si="4">K5+L5</f>
        <v>977.99999999999989</v>
      </c>
      <c r="N5" s="34"/>
      <c r="O5" s="17">
        <v>43287</v>
      </c>
      <c r="P5" s="18">
        <v>0.72</v>
      </c>
      <c r="Q5" s="37">
        <v>700</v>
      </c>
      <c r="R5" s="19">
        <f>P5*Q5</f>
        <v>504</v>
      </c>
      <c r="S5" s="19">
        <v>5</v>
      </c>
      <c r="T5" s="19">
        <f>R5+S5</f>
        <v>509</v>
      </c>
      <c r="U5" s="34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</row>
    <row r="6" spans="1:45" s="15" customFormat="1" ht="30" customHeight="1" x14ac:dyDescent="0.15">
      <c r="A6" s="17"/>
      <c r="B6" s="18"/>
      <c r="C6" s="37"/>
      <c r="D6" s="19"/>
      <c r="E6" s="19"/>
      <c r="F6" s="19"/>
      <c r="G6" s="34"/>
      <c r="H6" s="17">
        <v>43287</v>
      </c>
      <c r="I6" s="18">
        <v>1.38</v>
      </c>
      <c r="J6" s="37">
        <v>700</v>
      </c>
      <c r="K6" s="19">
        <f t="shared" si="3"/>
        <v>965.99999999999989</v>
      </c>
      <c r="L6" s="19">
        <v>5</v>
      </c>
      <c r="M6" s="19">
        <f t="shared" si="4"/>
        <v>970.99999999999989</v>
      </c>
      <c r="N6" s="34"/>
      <c r="O6" s="17"/>
      <c r="P6" s="18"/>
      <c r="Q6" s="37"/>
      <c r="R6" s="19"/>
      <c r="S6" s="19"/>
      <c r="T6" s="19"/>
      <c r="U6" s="34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</row>
    <row r="7" spans="1:45" ht="30" customHeight="1" x14ac:dyDescent="0.15">
      <c r="A7" s="17"/>
      <c r="B7" s="18"/>
      <c r="C7" s="37"/>
      <c r="D7" s="19"/>
      <c r="E7" s="19"/>
      <c r="F7" s="19"/>
      <c r="H7" s="17"/>
      <c r="I7" s="18"/>
      <c r="J7" s="37"/>
      <c r="K7" s="19"/>
      <c r="L7" s="19"/>
      <c r="M7" s="19"/>
      <c r="O7" s="17"/>
      <c r="P7" s="18"/>
      <c r="Q7" s="37"/>
      <c r="R7" s="19"/>
      <c r="S7" s="19"/>
      <c r="T7" s="19"/>
    </row>
    <row r="8" spans="1:45" ht="30" customHeight="1" x14ac:dyDescent="0.15">
      <c r="A8" s="17"/>
      <c r="B8" s="18"/>
      <c r="C8" s="37"/>
      <c r="D8" s="19"/>
      <c r="E8" s="19"/>
      <c r="F8" s="19"/>
      <c r="H8" s="17"/>
      <c r="I8" s="18"/>
      <c r="J8" s="37"/>
      <c r="K8" s="19"/>
      <c r="L8" s="19"/>
      <c r="M8" s="19"/>
      <c r="O8" s="17"/>
      <c r="P8" s="18"/>
      <c r="Q8" s="37"/>
      <c r="R8" s="19"/>
      <c r="S8" s="19"/>
      <c r="T8" s="19"/>
    </row>
    <row r="9" spans="1:45" ht="30" customHeight="1" x14ac:dyDescent="0.15">
      <c r="A9" s="17"/>
      <c r="B9" s="18"/>
      <c r="C9" s="37"/>
      <c r="D9" s="19"/>
      <c r="E9" s="19"/>
      <c r="F9" s="19"/>
      <c r="H9" s="17"/>
      <c r="I9" s="18"/>
      <c r="J9" s="37"/>
      <c r="K9" s="19"/>
      <c r="L9" s="19"/>
      <c r="M9" s="19"/>
      <c r="O9" s="17"/>
      <c r="P9" s="18"/>
      <c r="Q9" s="37"/>
      <c r="R9" s="19"/>
      <c r="S9" s="19"/>
      <c r="T9" s="19"/>
    </row>
    <row r="10" spans="1:45" ht="30" customHeight="1" x14ac:dyDescent="0.15">
      <c r="A10" s="17"/>
      <c r="B10" s="18"/>
      <c r="C10" s="37"/>
      <c r="D10" s="19"/>
      <c r="E10" s="19"/>
      <c r="F10" s="19"/>
      <c r="H10" s="17"/>
      <c r="I10" s="18"/>
      <c r="J10" s="37"/>
      <c r="K10" s="19"/>
      <c r="L10" s="19"/>
      <c r="M10" s="19"/>
      <c r="O10" s="17"/>
      <c r="P10" s="18"/>
      <c r="Q10" s="37"/>
      <c r="R10" s="19"/>
      <c r="S10" s="19"/>
      <c r="T10" s="19"/>
    </row>
    <row r="11" spans="1:45" ht="30" customHeight="1" x14ac:dyDescent="0.15">
      <c r="A11" s="17"/>
      <c r="B11" s="18"/>
      <c r="C11" s="37"/>
      <c r="D11" s="19"/>
      <c r="E11" s="19"/>
      <c r="F11" s="19"/>
      <c r="H11" s="17"/>
      <c r="I11" s="18"/>
      <c r="J11" s="37"/>
      <c r="K11" s="19"/>
      <c r="L11" s="19"/>
      <c r="M11" s="19"/>
      <c r="O11" s="17"/>
      <c r="P11" s="18"/>
      <c r="Q11" s="37"/>
      <c r="R11" s="19"/>
      <c r="S11" s="19"/>
      <c r="T11" s="19"/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workbookViewId="0">
      <selection activeCell="R15" sqref="R15"/>
    </sheetView>
  </sheetViews>
  <sheetFormatPr defaultRowHeight="24.95" customHeight="1" x14ac:dyDescent="0.15"/>
  <cols>
    <col min="1" max="1" width="29.5" style="39" customWidth="1"/>
    <col min="2" max="2" width="9" style="40"/>
    <col min="3" max="3" width="9" style="41"/>
    <col min="4" max="4" width="9" style="42"/>
    <col min="5" max="5" width="9" style="43"/>
    <col min="6" max="16384" width="9" style="44"/>
  </cols>
  <sheetData>
    <row r="1" spans="1:5" s="50" customFormat="1" ht="24.95" customHeight="1" x14ac:dyDescent="0.15">
      <c r="A1" s="45" t="s">
        <v>25</v>
      </c>
      <c r="B1" s="46" t="s">
        <v>26</v>
      </c>
      <c r="C1" s="47" t="s">
        <v>27</v>
      </c>
      <c r="D1" s="48" t="s">
        <v>28</v>
      </c>
      <c r="E1" s="49" t="s">
        <v>29</v>
      </c>
    </row>
    <row r="2" spans="1:5" ht="24.95" customHeight="1" x14ac:dyDescent="0.15">
      <c r="A2" s="39" t="s">
        <v>19</v>
      </c>
      <c r="B2" s="40">
        <v>0.81499999999999995</v>
      </c>
      <c r="C2" s="41">
        <v>2.1789999999999998</v>
      </c>
      <c r="D2" s="42">
        <v>1.49</v>
      </c>
      <c r="E2" s="43">
        <v>1.46</v>
      </c>
    </row>
    <row r="3" spans="1:5" ht="24.95" customHeight="1" x14ac:dyDescent="0.15">
      <c r="A3" s="39" t="s">
        <v>20</v>
      </c>
      <c r="B3" s="40">
        <v>0.84299999999999997</v>
      </c>
      <c r="C3" s="41">
        <v>3.2679999999999998</v>
      </c>
      <c r="D3" s="42">
        <v>1.46</v>
      </c>
      <c r="E3" s="43">
        <v>1.44</v>
      </c>
    </row>
    <row r="4" spans="1:5" ht="24.95" customHeight="1" x14ac:dyDescent="0.15">
      <c r="A4" s="39" t="s">
        <v>21</v>
      </c>
      <c r="B4" s="40">
        <v>0.58899999999999997</v>
      </c>
      <c r="C4" s="41">
        <v>3.8450000000000002</v>
      </c>
      <c r="D4" s="42">
        <v>1.5429999999999999</v>
      </c>
      <c r="E4" s="43">
        <v>1.52</v>
      </c>
    </row>
    <row r="5" spans="1:5" ht="24.95" customHeight="1" x14ac:dyDescent="0.15">
      <c r="A5" s="39" t="s">
        <v>22</v>
      </c>
      <c r="B5" s="40">
        <v>0.71199999999999997</v>
      </c>
      <c r="C5" s="41">
        <v>1.17</v>
      </c>
      <c r="D5" s="42">
        <v>0.73199999999999998</v>
      </c>
      <c r="E5" s="43">
        <v>0.72</v>
      </c>
    </row>
    <row r="6" spans="1:5" ht="24.95" customHeight="1" x14ac:dyDescent="0.15">
      <c r="A6" s="39" t="s">
        <v>23</v>
      </c>
      <c r="B6" s="40">
        <v>0.64</v>
      </c>
      <c r="C6" s="41">
        <v>1.1499999999999999</v>
      </c>
      <c r="D6" s="42">
        <v>0.72199999999999998</v>
      </c>
      <c r="E6" s="43">
        <v>0.7</v>
      </c>
    </row>
    <row r="7" spans="1:5" ht="24.95" customHeight="1" x14ac:dyDescent="0.15">
      <c r="A7" s="39" t="s">
        <v>24</v>
      </c>
      <c r="B7" s="40">
        <v>0.93</v>
      </c>
      <c r="C7" s="41">
        <v>2.62</v>
      </c>
      <c r="D7" s="42">
        <v>2.5590000000000002</v>
      </c>
      <c r="E7" s="43">
        <v>2.2000000000000002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丽</vt:lpstr>
      <vt:lpstr>充</vt:lpstr>
      <vt:lpstr>华泰证券</vt:lpstr>
      <vt:lpstr>纯债基金</vt:lpstr>
      <vt:lpstr>指数基金</vt:lpstr>
      <vt:lpstr>策略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2018-07-18T00:17:29Z</dcterms:modified>
</cp:coreProperties>
</file>