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Данил\Desktop\1botTG\pythonProject\files\ITPD\kontrol_kart_Suhart\kart_sr_i_st_otkl\"/>
    </mc:Choice>
  </mc:AlternateContent>
  <bookViews>
    <workbookView xWindow="0" yWindow="0" windowWidth="23040" windowHeight="8616"/>
  </bookViews>
  <sheets>
    <sheet name="Лист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1" l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U6" i="1"/>
  <c r="U26" i="1" s="1"/>
  <c r="T6" i="1"/>
  <c r="T26" i="1" s="1"/>
  <c r="S6" i="1"/>
  <c r="S26" i="1" s="1"/>
  <c r="R6" i="1"/>
  <c r="R26" i="1" s="1"/>
  <c r="Q6" i="1"/>
  <c r="Q25" i="1" s="1"/>
  <c r="P6" i="1"/>
  <c r="P25" i="1" s="1"/>
  <c r="O6" i="1"/>
  <c r="O25" i="1" s="1"/>
  <c r="N6" i="1"/>
  <c r="N25" i="1" s="1"/>
  <c r="M6" i="1"/>
  <c r="M27" i="1" s="1"/>
  <c r="L6" i="1"/>
  <c r="L27" i="1" s="1"/>
  <c r="K6" i="1"/>
  <c r="K27" i="1" s="1"/>
  <c r="J6" i="1"/>
  <c r="J27" i="1" s="1"/>
  <c r="I6" i="1"/>
  <c r="I26" i="1" s="1"/>
  <c r="H6" i="1"/>
  <c r="H26" i="1" s="1"/>
  <c r="G6" i="1"/>
  <c r="G26" i="1" s="1"/>
  <c r="F6" i="1"/>
  <c r="F26" i="1" s="1"/>
  <c r="E6" i="1"/>
  <c r="E25" i="1" s="1"/>
  <c r="D6" i="1"/>
  <c r="D25" i="1" s="1"/>
  <c r="C6" i="1"/>
  <c r="C25" i="1" s="1"/>
  <c r="B6" i="1"/>
  <c r="P7" i="1" s="1"/>
  <c r="E7" i="1" l="1"/>
  <c r="Q7" i="1"/>
  <c r="B24" i="1"/>
  <c r="N24" i="1"/>
  <c r="F25" i="1"/>
  <c r="R25" i="1"/>
  <c r="J26" i="1"/>
  <c r="B27" i="1"/>
  <c r="N27" i="1"/>
  <c r="F7" i="1"/>
  <c r="R7" i="1"/>
  <c r="C24" i="1"/>
  <c r="O24" i="1"/>
  <c r="G25" i="1"/>
  <c r="S25" i="1"/>
  <c r="K26" i="1"/>
  <c r="C27" i="1"/>
  <c r="O27" i="1"/>
  <c r="G7" i="1"/>
  <c r="S7" i="1"/>
  <c r="D24" i="1"/>
  <c r="P24" i="1"/>
  <c r="H25" i="1"/>
  <c r="T25" i="1"/>
  <c r="L26" i="1"/>
  <c r="D27" i="1"/>
  <c r="P27" i="1"/>
  <c r="H7" i="1"/>
  <c r="T7" i="1"/>
  <c r="E24" i="1"/>
  <c r="Q24" i="1"/>
  <c r="I25" i="1"/>
  <c r="U25" i="1"/>
  <c r="M26" i="1"/>
  <c r="E27" i="1"/>
  <c r="Q27" i="1"/>
  <c r="I7" i="1"/>
  <c r="U7" i="1"/>
  <c r="N13" i="1"/>
  <c r="F24" i="1"/>
  <c r="F28" i="1" s="1"/>
  <c r="F29" i="1" s="1"/>
  <c r="R24" i="1"/>
  <c r="R28" i="1" s="1"/>
  <c r="R29" i="1" s="1"/>
  <c r="J25" i="1"/>
  <c r="B26" i="1"/>
  <c r="N26" i="1"/>
  <c r="F27" i="1"/>
  <c r="R27" i="1"/>
  <c r="J7" i="1"/>
  <c r="G24" i="1"/>
  <c r="G28" i="1" s="1"/>
  <c r="G29" i="1" s="1"/>
  <c r="S24" i="1"/>
  <c r="S28" i="1" s="1"/>
  <c r="S29" i="1" s="1"/>
  <c r="K25" i="1"/>
  <c r="C26" i="1"/>
  <c r="O26" i="1"/>
  <c r="G27" i="1"/>
  <c r="S27" i="1"/>
  <c r="K7" i="1"/>
  <c r="D13" i="1"/>
  <c r="P13" i="1"/>
  <c r="H24" i="1"/>
  <c r="T24" i="1"/>
  <c r="T28" i="1" s="1"/>
  <c r="T29" i="1" s="1"/>
  <c r="L25" i="1"/>
  <c r="D26" i="1"/>
  <c r="P26" i="1"/>
  <c r="H27" i="1"/>
  <c r="T27" i="1"/>
  <c r="L7" i="1"/>
  <c r="E13" i="1"/>
  <c r="Q13" i="1"/>
  <c r="I24" i="1"/>
  <c r="U24" i="1"/>
  <c r="M25" i="1"/>
  <c r="E26" i="1"/>
  <c r="Q26" i="1"/>
  <c r="I27" i="1"/>
  <c r="U27" i="1"/>
  <c r="M7" i="1"/>
  <c r="M13" i="1" s="1"/>
  <c r="F13" i="1"/>
  <c r="R13" i="1"/>
  <c r="J24" i="1"/>
  <c r="B25" i="1"/>
  <c r="B7" i="1"/>
  <c r="B13" i="1" s="1"/>
  <c r="N7" i="1"/>
  <c r="G13" i="1"/>
  <c r="S13" i="1"/>
  <c r="K24" i="1"/>
  <c r="K28" i="1" s="1"/>
  <c r="K29" i="1" s="1"/>
  <c r="C7" i="1"/>
  <c r="O7" i="1"/>
  <c r="H13" i="1"/>
  <c r="L24" i="1"/>
  <c r="D7" i="1"/>
  <c r="I13" i="1"/>
  <c r="M24" i="1"/>
  <c r="E28" i="1" l="1"/>
  <c r="E29" i="1" s="1"/>
  <c r="O13" i="1"/>
  <c r="H28" i="1"/>
  <c r="H29" i="1" s="1"/>
  <c r="C13" i="1"/>
  <c r="N28" i="1"/>
  <c r="N29" i="1" s="1"/>
  <c r="M28" i="1"/>
  <c r="M29" i="1" s="1"/>
  <c r="U28" i="1"/>
  <c r="U29" i="1" s="1"/>
  <c r="B28" i="1"/>
  <c r="B29" i="1" s="1"/>
  <c r="U13" i="1"/>
  <c r="I28" i="1"/>
  <c r="I29" i="1" s="1"/>
  <c r="O28" i="1"/>
  <c r="O29" i="1" s="1"/>
  <c r="J13" i="1"/>
  <c r="C28" i="1"/>
  <c r="C29" i="1" s="1"/>
  <c r="J28" i="1"/>
  <c r="J29" i="1" s="1"/>
  <c r="P28" i="1"/>
  <c r="P29" i="1" s="1"/>
  <c r="K13" i="1"/>
  <c r="L28" i="1"/>
  <c r="L29" i="1" s="1"/>
  <c r="D28" i="1"/>
  <c r="D29" i="1" s="1"/>
  <c r="T13" i="1"/>
  <c r="Q28" i="1"/>
  <c r="Q29" i="1" s="1"/>
  <c r="L13" i="1"/>
  <c r="B12" i="1" l="1"/>
  <c r="R11" i="1" l="1"/>
  <c r="F11" i="1"/>
  <c r="B10" i="1"/>
  <c r="Q11" i="1"/>
  <c r="E11" i="1"/>
  <c r="P11" i="1"/>
  <c r="D11" i="1"/>
  <c r="O11" i="1"/>
  <c r="C11" i="1"/>
  <c r="N11" i="1"/>
  <c r="B11" i="1"/>
  <c r="M11" i="1"/>
  <c r="L11" i="1"/>
  <c r="K11" i="1"/>
  <c r="J11" i="1"/>
  <c r="U11" i="1"/>
  <c r="I11" i="1"/>
  <c r="T11" i="1"/>
  <c r="H11" i="1"/>
  <c r="X8" i="1"/>
  <c r="S11" i="1"/>
  <c r="G11" i="1"/>
  <c r="P8" i="1"/>
  <c r="P9" i="1"/>
  <c r="T9" i="1"/>
  <c r="N8" i="1"/>
  <c r="K9" i="1"/>
  <c r="G8" i="1"/>
  <c r="S8" i="1"/>
  <c r="H8" i="1"/>
  <c r="N9" i="1"/>
  <c r="K8" i="1"/>
  <c r="L8" i="1"/>
  <c r="L9" i="1"/>
  <c r="Q8" i="1"/>
  <c r="D8" i="1"/>
  <c r="G9" i="1"/>
  <c r="D9" i="1"/>
  <c r="M8" i="1"/>
  <c r="S9" i="1"/>
  <c r="H9" i="1"/>
  <c r="O8" i="1"/>
  <c r="J9" i="1"/>
  <c r="I9" i="1"/>
  <c r="I8" i="1"/>
  <c r="O9" i="1"/>
  <c r="U9" i="1"/>
  <c r="J8" i="1"/>
  <c r="Q9" i="1"/>
  <c r="R8" i="1"/>
  <c r="U8" i="1"/>
  <c r="R9" i="1"/>
  <c r="B8" i="1"/>
  <c r="B9" i="1"/>
  <c r="C8" i="1"/>
  <c r="F8" i="1"/>
  <c r="E8" i="1"/>
  <c r="T8" i="1"/>
  <c r="C9" i="1"/>
  <c r="M9" i="1"/>
  <c r="F9" i="1"/>
  <c r="E9" i="1"/>
  <c r="X9" i="1" l="1"/>
</calcChain>
</file>

<file path=xl/sharedStrings.xml><?xml version="1.0" encoding="utf-8"?>
<sst xmlns="http://schemas.openxmlformats.org/spreadsheetml/2006/main" count="22" uniqueCount="22">
  <si>
    <t>№</t>
  </si>
  <si>
    <t>Х1</t>
  </si>
  <si>
    <t>х2</t>
  </si>
  <si>
    <t>х3</t>
  </si>
  <si>
    <t>х4</t>
  </si>
  <si>
    <t>xs</t>
  </si>
  <si>
    <t>воспроизводимость</t>
  </si>
  <si>
    <t>CLx</t>
  </si>
  <si>
    <t>допуск</t>
  </si>
  <si>
    <t>UCLx</t>
  </si>
  <si>
    <t>сигма</t>
  </si>
  <si>
    <t>LCLx низ</t>
  </si>
  <si>
    <t>Ср</t>
  </si>
  <si>
    <t>Cls</t>
  </si>
  <si>
    <t>UCLs</t>
  </si>
  <si>
    <t>пригодность</t>
  </si>
  <si>
    <t>s</t>
  </si>
  <si>
    <t>сигма 1</t>
  </si>
  <si>
    <t>Рр</t>
  </si>
  <si>
    <t>А3</t>
  </si>
  <si>
    <t>В3</t>
  </si>
  <si>
    <t>В4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</si>
</sst>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2" fontId="0" fillId="0" borderId="0" xfId="0" applyNumberFormat="1"/>
    <xf numFmtId="2" fontId="1" fillId="0" borderId="0" xfId="0" applyNumberFormat="1" applyFont="1"/>
    <xf numFmtId="0" fontId="0" fillId="0" borderId="0" xfId="0" applyFill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Лист3!$B$6:$U$6</c:f>
              <c:numCache>
                <c:formatCode>General</c:formatCode>
                <c:ptCount val="20"/>
                <c:pt idx="0">
                  <c:v>498.5</c:v>
                </c:pt>
                <c:pt idx="1">
                  <c:v>497.5</c:v>
                </c:pt>
                <c:pt idx="2">
                  <c:v>500.75</c:v>
                </c:pt>
                <c:pt idx="3">
                  <c:v>502.5</c:v>
                </c:pt>
                <c:pt idx="4">
                  <c:v>504.75</c:v>
                </c:pt>
                <c:pt idx="5">
                  <c:v>495</c:v>
                </c:pt>
                <c:pt idx="6">
                  <c:v>500</c:v>
                </c:pt>
                <c:pt idx="7">
                  <c:v>493.5</c:v>
                </c:pt>
                <c:pt idx="8">
                  <c:v>500.5</c:v>
                </c:pt>
                <c:pt idx="9">
                  <c:v>510</c:v>
                </c:pt>
                <c:pt idx="10">
                  <c:v>507.25</c:v>
                </c:pt>
                <c:pt idx="11">
                  <c:v>508.5</c:v>
                </c:pt>
                <c:pt idx="12">
                  <c:v>509.75</c:v>
                </c:pt>
                <c:pt idx="13">
                  <c:v>500.5</c:v>
                </c:pt>
                <c:pt idx="14">
                  <c:v>502.5</c:v>
                </c:pt>
                <c:pt idx="15">
                  <c:v>504.75</c:v>
                </c:pt>
                <c:pt idx="16">
                  <c:v>497.75</c:v>
                </c:pt>
                <c:pt idx="17">
                  <c:v>499</c:v>
                </c:pt>
                <c:pt idx="18">
                  <c:v>500</c:v>
                </c:pt>
                <c:pt idx="19">
                  <c:v>497.25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9-4A0B-BA14-AD1B3D61D5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Лист3!$B$7:$U$7</c:f>
              <c:numCache>
                <c:formatCode>0.00</c:formatCode>
                <c:ptCount val="20"/>
                <c:pt idx="0">
                  <c:v>501.51249999999999</c:v>
                </c:pt>
                <c:pt idx="1">
                  <c:v>501.51249999999999</c:v>
                </c:pt>
                <c:pt idx="2">
                  <c:v>501.51249999999999</c:v>
                </c:pt>
                <c:pt idx="3">
                  <c:v>501.51249999999999</c:v>
                </c:pt>
                <c:pt idx="4">
                  <c:v>501.51249999999999</c:v>
                </c:pt>
                <c:pt idx="5">
                  <c:v>501.51249999999999</c:v>
                </c:pt>
                <c:pt idx="6">
                  <c:v>501.51249999999999</c:v>
                </c:pt>
                <c:pt idx="7">
                  <c:v>501.51249999999999</c:v>
                </c:pt>
                <c:pt idx="8">
                  <c:v>501.51249999999999</c:v>
                </c:pt>
                <c:pt idx="9">
                  <c:v>501.51249999999999</c:v>
                </c:pt>
                <c:pt idx="10">
                  <c:v>501.51249999999999</c:v>
                </c:pt>
                <c:pt idx="11">
                  <c:v>501.51249999999999</c:v>
                </c:pt>
                <c:pt idx="12">
                  <c:v>501.51249999999999</c:v>
                </c:pt>
                <c:pt idx="13">
                  <c:v>501.51249999999999</c:v>
                </c:pt>
                <c:pt idx="14">
                  <c:v>501.51249999999999</c:v>
                </c:pt>
                <c:pt idx="15">
                  <c:v>501.51249999999999</c:v>
                </c:pt>
                <c:pt idx="16">
                  <c:v>501.51249999999999</c:v>
                </c:pt>
                <c:pt idx="17">
                  <c:v>501.51249999999999</c:v>
                </c:pt>
                <c:pt idx="18">
                  <c:v>501.51249999999999</c:v>
                </c:pt>
                <c:pt idx="19">
                  <c:v>501.51249999999999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9-4A0B-BA14-AD1B3D61D58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Лист3!$B$8:$U$8</c:f>
              <c:numCache>
                <c:formatCode>0.00</c:formatCode>
                <c:ptCount val="20"/>
                <c:pt idx="0">
                  <c:v>510.49890912185668</c:v>
                </c:pt>
                <c:pt idx="1">
                  <c:v>510.49890912185668</c:v>
                </c:pt>
                <c:pt idx="2">
                  <c:v>510.49890912185668</c:v>
                </c:pt>
                <c:pt idx="3">
                  <c:v>510.49890912185668</c:v>
                </c:pt>
                <c:pt idx="4">
                  <c:v>510.49890912185668</c:v>
                </c:pt>
                <c:pt idx="5">
                  <c:v>510.49890912185668</c:v>
                </c:pt>
                <c:pt idx="6">
                  <c:v>510.49890912185668</c:v>
                </c:pt>
                <c:pt idx="7">
                  <c:v>510.49890912185668</c:v>
                </c:pt>
                <c:pt idx="8">
                  <c:v>510.49890912185668</c:v>
                </c:pt>
                <c:pt idx="9">
                  <c:v>510.49890912185668</c:v>
                </c:pt>
                <c:pt idx="10">
                  <c:v>510.49890912185668</c:v>
                </c:pt>
                <c:pt idx="11">
                  <c:v>510.49890912185668</c:v>
                </c:pt>
                <c:pt idx="12">
                  <c:v>510.49890912185668</c:v>
                </c:pt>
                <c:pt idx="13">
                  <c:v>510.49890912185668</c:v>
                </c:pt>
                <c:pt idx="14">
                  <c:v>510.49890912185668</c:v>
                </c:pt>
                <c:pt idx="15">
                  <c:v>510.49890912185668</c:v>
                </c:pt>
                <c:pt idx="16">
                  <c:v>510.49890912185668</c:v>
                </c:pt>
                <c:pt idx="17">
                  <c:v>510.49890912185668</c:v>
                </c:pt>
                <c:pt idx="18">
                  <c:v>510.49890912185668</c:v>
                </c:pt>
                <c:pt idx="19">
                  <c:v>510.49890912185668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B9-4A0B-BA14-AD1B3D61D58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Лист3!$B$9:$U$9</c:f>
              <c:numCache>
                <c:formatCode>0.00</c:formatCode>
                <c:ptCount val="20"/>
                <c:pt idx="0">
                  <c:v>492.52609087814329</c:v>
                </c:pt>
                <c:pt idx="1">
                  <c:v>492.52609087814329</c:v>
                </c:pt>
                <c:pt idx="2">
                  <c:v>492.52609087814329</c:v>
                </c:pt>
                <c:pt idx="3">
                  <c:v>492.52609087814329</c:v>
                </c:pt>
                <c:pt idx="4">
                  <c:v>492.52609087814329</c:v>
                </c:pt>
                <c:pt idx="5">
                  <c:v>492.52609087814329</c:v>
                </c:pt>
                <c:pt idx="6">
                  <c:v>492.52609087814329</c:v>
                </c:pt>
                <c:pt idx="7">
                  <c:v>492.52609087814329</c:v>
                </c:pt>
                <c:pt idx="8">
                  <c:v>492.52609087814329</c:v>
                </c:pt>
                <c:pt idx="9">
                  <c:v>492.52609087814329</c:v>
                </c:pt>
                <c:pt idx="10">
                  <c:v>492.52609087814329</c:v>
                </c:pt>
                <c:pt idx="11">
                  <c:v>492.52609087814329</c:v>
                </c:pt>
                <c:pt idx="12">
                  <c:v>492.52609087814329</c:v>
                </c:pt>
                <c:pt idx="13">
                  <c:v>492.52609087814329</c:v>
                </c:pt>
                <c:pt idx="14">
                  <c:v>492.52609087814329</c:v>
                </c:pt>
                <c:pt idx="15">
                  <c:v>492.52609087814329</c:v>
                </c:pt>
                <c:pt idx="16">
                  <c:v>492.52609087814329</c:v>
                </c:pt>
                <c:pt idx="17">
                  <c:v>492.52609087814329</c:v>
                </c:pt>
                <c:pt idx="18">
                  <c:v>492.52609087814329</c:v>
                </c:pt>
                <c:pt idx="19">
                  <c:v>492.52609087814329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B9-4A0B-BA14-AD1B3D61D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23352"/>
        <c:axId val="131723744"/>
      </c:lineChart>
      <c:catAx>
        <c:axId val="131723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723744"/>
        <c:crosses val="autoZero"/>
        <c:auto val="1"/>
        <c:lblAlgn val="ctr"/>
        <c:lblOffset val="100"/>
        <c:noMultiLvlLbl val="0"/>
      </c:catAx>
      <c:valAx>
        <c:axId val="1317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72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Лист3!$B$10:$U$10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D-458A-A17F-D91AE609ED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Лист3!$B$11:$U$11</c:f>
              <c:numCache>
                <c:formatCode>General</c:formatCode>
                <c:ptCount val="20"/>
                <c:pt idx="0">
                  <c:v>12.508109993935669</c:v>
                </c:pt>
                <c:pt idx="1">
                  <c:v>12.508109993935669</c:v>
                </c:pt>
                <c:pt idx="2">
                  <c:v>12.508109993935669</c:v>
                </c:pt>
                <c:pt idx="3">
                  <c:v>12.508109993935669</c:v>
                </c:pt>
                <c:pt idx="4">
                  <c:v>12.508109993935669</c:v>
                </c:pt>
                <c:pt idx="5">
                  <c:v>12.508109993935669</c:v>
                </c:pt>
                <c:pt idx="6">
                  <c:v>12.508109993935669</c:v>
                </c:pt>
                <c:pt idx="7">
                  <c:v>12.508109993935669</c:v>
                </c:pt>
                <c:pt idx="8">
                  <c:v>12.508109993935669</c:v>
                </c:pt>
                <c:pt idx="9">
                  <c:v>12.508109993935669</c:v>
                </c:pt>
                <c:pt idx="10">
                  <c:v>12.508109993935669</c:v>
                </c:pt>
                <c:pt idx="11">
                  <c:v>12.508109993935669</c:v>
                </c:pt>
                <c:pt idx="12">
                  <c:v>12.508109993935669</c:v>
                </c:pt>
                <c:pt idx="13">
                  <c:v>12.508109993935669</c:v>
                </c:pt>
                <c:pt idx="14">
                  <c:v>12.508109993935669</c:v>
                </c:pt>
                <c:pt idx="15">
                  <c:v>12.508109993935669</c:v>
                </c:pt>
                <c:pt idx="16">
                  <c:v>12.508109993935669</c:v>
                </c:pt>
                <c:pt idx="17">
                  <c:v>12.508109993935669</c:v>
                </c:pt>
                <c:pt idx="18">
                  <c:v>12.508109993935669</c:v>
                </c:pt>
                <c:pt idx="19">
                  <c:v>12.508109993935669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D-458A-A17F-D91AE609ED9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Лист3!$B$29:$U$29</c:f>
              <c:numCache>
                <c:formatCode>General</c:formatCode>
                <c:ptCount val="20"/>
                <c:pt idx="0">
                  <c:v>2.8867513459481291</c:v>
                </c:pt>
                <c:pt idx="1">
                  <c:v>7.416198487095663</c:v>
                </c:pt>
                <c:pt idx="2">
                  <c:v>9.0323492698928192</c:v>
                </c:pt>
                <c:pt idx="3">
                  <c:v>3.872983346207417</c:v>
                </c:pt>
                <c:pt idx="4">
                  <c:v>14.384598244882151</c:v>
                </c:pt>
                <c:pt idx="5">
                  <c:v>5.8309518948453007</c:v>
                </c:pt>
                <c:pt idx="6">
                  <c:v>2.3094010767585029</c:v>
                </c:pt>
                <c:pt idx="7">
                  <c:v>8.6602540378443873</c:v>
                </c:pt>
                <c:pt idx="8">
                  <c:v>7.2341781380702352</c:v>
                </c:pt>
                <c:pt idx="9">
                  <c:v>4.5460605656619517</c:v>
                </c:pt>
                <c:pt idx="10">
                  <c:v>2.5</c:v>
                </c:pt>
                <c:pt idx="11">
                  <c:v>1</c:v>
                </c:pt>
                <c:pt idx="12">
                  <c:v>2.8722813232690143</c:v>
                </c:pt>
                <c:pt idx="13">
                  <c:v>9.6090235369330497</c:v>
                </c:pt>
                <c:pt idx="14">
                  <c:v>5.259911279353167</c:v>
                </c:pt>
                <c:pt idx="15">
                  <c:v>6.0207972893961479</c:v>
                </c:pt>
                <c:pt idx="16">
                  <c:v>6.5</c:v>
                </c:pt>
                <c:pt idx="17">
                  <c:v>0.81649658092772603</c:v>
                </c:pt>
                <c:pt idx="18">
                  <c:v>2.9439202887759488</c:v>
                </c:pt>
                <c:pt idx="19">
                  <c:v>6.7019897542943667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D-458A-A17F-D91AE609E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24528"/>
        <c:axId val="131724920"/>
      </c:lineChart>
      <c:catAx>
        <c:axId val="13172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724920"/>
        <c:crosses val="autoZero"/>
        <c:auto val="1"/>
        <c:lblAlgn val="ctr"/>
        <c:lblOffset val="100"/>
        <c:noMultiLvlLbl val="0"/>
      </c:catAx>
      <c:valAx>
        <c:axId val="13172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72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509587</xdr:colOff>
      <xdr:row>14</xdr:row>
      <xdr:rowOff>33337</xdr:rowOff>
    </xdr:from>
    <xdr:to>
      <xdr:col>29</xdr:col>
      <xdr:colOff>204787</xdr:colOff>
      <xdr:row>28</xdr:row>
      <xdr:rowOff>109537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128587</xdr:colOff>
      <xdr:row>13</xdr:row>
      <xdr:rowOff>147637</xdr:rowOff>
    </xdr:from>
    <xdr:to>
      <xdr:col>18</xdr:col>
      <xdr:colOff>433387</xdr:colOff>
      <xdr:row>28</xdr:row>
      <xdr:rowOff>33337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4;&#1072;&#1085;&#1080;&#1083;/Desktop/24-25%20&#1091;&#1095;.&#1075;/&#1059;&#1050;%20&#1088;&#1072;&#1073;&#1086;&#1090;&#1099;/&#1059;&#1050;/&#1054;&#1083;/&#1051;&#1056;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  <sheetName val="Лист5"/>
      <sheetName val="Лист6"/>
      <sheetName val="Лист7"/>
      <sheetName val="Лист8"/>
    </sheetNames>
    <sheetDataSet>
      <sheetData sheetId="0"/>
      <sheetData sheetId="1"/>
      <sheetData sheetId="2">
        <row r="6">
          <cell r="B6">
            <v>498.5</v>
          </cell>
          <cell r="C6">
            <v>497.5</v>
          </cell>
          <cell r="D6">
            <v>500.75</v>
          </cell>
          <cell r="E6">
            <v>502.5</v>
          </cell>
          <cell r="F6">
            <v>504.75</v>
          </cell>
          <cell r="G6">
            <v>495</v>
          </cell>
          <cell r="H6">
            <v>500</v>
          </cell>
          <cell r="I6">
            <v>493.5</v>
          </cell>
          <cell r="J6">
            <v>500.5</v>
          </cell>
          <cell r="K6">
            <v>510</v>
          </cell>
          <cell r="L6">
            <v>507.25</v>
          </cell>
          <cell r="M6">
            <v>508.5</v>
          </cell>
          <cell r="N6">
            <v>509.75</v>
          </cell>
          <cell r="O6">
            <v>500.5</v>
          </cell>
          <cell r="P6">
            <v>502.5</v>
          </cell>
          <cell r="Q6">
            <v>504.75</v>
          </cell>
          <cell r="R6">
            <v>497.75</v>
          </cell>
          <cell r="S6">
            <v>499</v>
          </cell>
          <cell r="T6">
            <v>500</v>
          </cell>
          <cell r="U6">
            <v>497.25</v>
          </cell>
        </row>
        <row r="7">
          <cell r="B7">
            <v>501.51249999999999</v>
          </cell>
          <cell r="C7">
            <v>501.51249999999999</v>
          </cell>
          <cell r="D7">
            <v>501.51249999999999</v>
          </cell>
          <cell r="E7">
            <v>501.51249999999999</v>
          </cell>
          <cell r="F7">
            <v>501.51249999999999</v>
          </cell>
          <cell r="G7">
            <v>501.51249999999999</v>
          </cell>
          <cell r="H7">
            <v>501.51249999999999</v>
          </cell>
          <cell r="I7">
            <v>501.51249999999999</v>
          </cell>
          <cell r="J7">
            <v>501.51249999999999</v>
          </cell>
          <cell r="K7">
            <v>501.51249999999999</v>
          </cell>
          <cell r="L7">
            <v>501.51249999999999</v>
          </cell>
          <cell r="M7">
            <v>501.51249999999999</v>
          </cell>
          <cell r="N7">
            <v>501.51249999999999</v>
          </cell>
          <cell r="O7">
            <v>501.51249999999999</v>
          </cell>
          <cell r="P7">
            <v>501.51249999999999</v>
          </cell>
          <cell r="Q7">
            <v>501.51249999999999</v>
          </cell>
          <cell r="R7">
            <v>501.51249999999999</v>
          </cell>
          <cell r="S7">
            <v>501.51249999999999</v>
          </cell>
          <cell r="T7">
            <v>501.51249999999999</v>
          </cell>
          <cell r="U7">
            <v>501.51249999999999</v>
          </cell>
        </row>
        <row r="8">
          <cell r="B8">
            <v>510.49890912185668</v>
          </cell>
          <cell r="C8">
            <v>510.49890912185668</v>
          </cell>
          <cell r="D8">
            <v>510.49890912185668</v>
          </cell>
          <cell r="E8">
            <v>510.49890912185668</v>
          </cell>
          <cell r="F8">
            <v>510.49890912185668</v>
          </cell>
          <cell r="G8">
            <v>510.49890912185668</v>
          </cell>
          <cell r="H8">
            <v>510.49890912185668</v>
          </cell>
          <cell r="I8">
            <v>510.49890912185668</v>
          </cell>
          <cell r="J8">
            <v>510.49890912185668</v>
          </cell>
          <cell r="K8">
            <v>510.49890912185668</v>
          </cell>
          <cell r="L8">
            <v>510.49890912185668</v>
          </cell>
          <cell r="M8">
            <v>510.49890912185668</v>
          </cell>
          <cell r="N8">
            <v>510.49890912185668</v>
          </cell>
          <cell r="O8">
            <v>510.49890912185668</v>
          </cell>
          <cell r="P8">
            <v>510.49890912185668</v>
          </cell>
          <cell r="Q8">
            <v>510.49890912185668</v>
          </cell>
          <cell r="R8">
            <v>510.49890912185668</v>
          </cell>
          <cell r="S8">
            <v>510.49890912185668</v>
          </cell>
          <cell r="T8">
            <v>510.49890912185668</v>
          </cell>
          <cell r="U8">
            <v>510.49890912185668</v>
          </cell>
        </row>
        <row r="9">
          <cell r="B9">
            <v>492.52609087814329</v>
          </cell>
          <cell r="C9">
            <v>492.52609087814329</v>
          </cell>
          <cell r="D9">
            <v>492.52609087814329</v>
          </cell>
          <cell r="E9">
            <v>492.52609087814329</v>
          </cell>
          <cell r="F9">
            <v>492.52609087814329</v>
          </cell>
          <cell r="G9">
            <v>492.52609087814329</v>
          </cell>
          <cell r="H9">
            <v>492.52609087814329</v>
          </cell>
          <cell r="I9">
            <v>492.52609087814329</v>
          </cell>
          <cell r="J9">
            <v>492.52609087814329</v>
          </cell>
          <cell r="K9">
            <v>492.52609087814329</v>
          </cell>
          <cell r="L9">
            <v>492.52609087814329</v>
          </cell>
          <cell r="M9">
            <v>492.52609087814329</v>
          </cell>
          <cell r="N9">
            <v>492.52609087814329</v>
          </cell>
          <cell r="O9">
            <v>492.52609087814329</v>
          </cell>
          <cell r="P9">
            <v>492.52609087814329</v>
          </cell>
          <cell r="Q9">
            <v>492.52609087814329</v>
          </cell>
          <cell r="R9">
            <v>492.52609087814329</v>
          </cell>
          <cell r="S9">
            <v>492.52609087814329</v>
          </cell>
          <cell r="T9">
            <v>492.52609087814329</v>
          </cell>
          <cell r="U9">
            <v>492.52609087814329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B11">
            <v>12.508109993935669</v>
          </cell>
          <cell r="C11">
            <v>12.508109993935669</v>
          </cell>
          <cell r="D11">
            <v>12.508109993935669</v>
          </cell>
          <cell r="E11">
            <v>12.508109993935669</v>
          </cell>
          <cell r="F11">
            <v>12.508109993935669</v>
          </cell>
          <cell r="G11">
            <v>12.508109993935669</v>
          </cell>
          <cell r="H11">
            <v>12.508109993935669</v>
          </cell>
          <cell r="I11">
            <v>12.508109993935669</v>
          </cell>
          <cell r="J11">
            <v>12.508109993935669</v>
          </cell>
          <cell r="K11">
            <v>12.508109993935669</v>
          </cell>
          <cell r="L11">
            <v>12.508109993935669</v>
          </cell>
          <cell r="M11">
            <v>12.508109993935669</v>
          </cell>
          <cell r="N11">
            <v>12.508109993935669</v>
          </cell>
          <cell r="O11">
            <v>12.508109993935669</v>
          </cell>
          <cell r="P11">
            <v>12.508109993935669</v>
          </cell>
          <cell r="Q11">
            <v>12.508109993935669</v>
          </cell>
          <cell r="R11">
            <v>12.508109993935669</v>
          </cell>
          <cell r="S11">
            <v>12.508109993935669</v>
          </cell>
          <cell r="T11">
            <v>12.508109993935669</v>
          </cell>
          <cell r="U11">
            <v>12.508109993935669</v>
          </cell>
        </row>
        <row r="29">
          <cell r="B29">
            <v>2.8867513459481291</v>
          </cell>
          <cell r="C29">
            <v>7.416198487095663</v>
          </cell>
          <cell r="D29">
            <v>9.0323492698928192</v>
          </cell>
          <cell r="E29">
            <v>3.872983346207417</v>
          </cell>
          <cell r="F29">
            <v>14.384598244882151</v>
          </cell>
          <cell r="G29">
            <v>5.8309518948453007</v>
          </cell>
          <cell r="H29">
            <v>2.3094010767585029</v>
          </cell>
          <cell r="I29">
            <v>8.6602540378443873</v>
          </cell>
          <cell r="J29">
            <v>7.2341781380702352</v>
          </cell>
          <cell r="K29">
            <v>4.5460605656619517</v>
          </cell>
          <cell r="L29">
            <v>2.5</v>
          </cell>
          <cell r="M29">
            <v>1</v>
          </cell>
          <cell r="N29">
            <v>2.8722813232690143</v>
          </cell>
          <cell r="O29">
            <v>9.6090235369330497</v>
          </cell>
          <cell r="P29">
            <v>5.259911279353167</v>
          </cell>
          <cell r="Q29">
            <v>6.0207972893961479</v>
          </cell>
          <cell r="R29">
            <v>6.5</v>
          </cell>
          <cell r="S29">
            <v>0.81649658092772603</v>
          </cell>
          <cell r="T29">
            <v>2.9439202887759488</v>
          </cell>
          <cell r="U29">
            <v>6.7019897542943667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workbookViewId="0">
      <selection activeCell="B8" sqref="B8"/>
    </sheetView>
  </sheetViews>
  <sheetFormatPr defaultRowHeight="14.4" x14ac:dyDescent="0.3"/>
  <sheetData>
    <row r="1" spans="1:24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4" x14ac:dyDescent="0.3">
      <c r="A2" s="1" t="s">
        <v>1</v>
      </c>
      <c r="B2">
        <v>495</v>
      </c>
      <c r="C2">
        <v>498</v>
      </c>
      <c r="D2">
        <v>499</v>
      </c>
      <c r="E2">
        <v>502</v>
      </c>
      <c r="F2">
        <v>501</v>
      </c>
      <c r="G2">
        <v>487</v>
      </c>
      <c r="H2">
        <v>498</v>
      </c>
      <c r="I2">
        <v>486</v>
      </c>
      <c r="J2">
        <v>498</v>
      </c>
      <c r="K2">
        <v>511</v>
      </c>
      <c r="L2">
        <v>507</v>
      </c>
      <c r="M2">
        <v>508</v>
      </c>
      <c r="N2">
        <v>509</v>
      </c>
      <c r="O2">
        <v>489</v>
      </c>
      <c r="P2">
        <v>498</v>
      </c>
      <c r="Q2">
        <v>499</v>
      </c>
      <c r="R2">
        <v>489</v>
      </c>
      <c r="S2">
        <v>498</v>
      </c>
      <c r="T2">
        <v>497</v>
      </c>
      <c r="U2">
        <v>495</v>
      </c>
    </row>
    <row r="3" spans="1:24" x14ac:dyDescent="0.3">
      <c r="A3" s="1" t="s">
        <v>2</v>
      </c>
      <c r="B3">
        <v>498</v>
      </c>
      <c r="C3">
        <v>487</v>
      </c>
      <c r="D3">
        <v>489</v>
      </c>
      <c r="E3">
        <v>501</v>
      </c>
      <c r="F3">
        <v>510</v>
      </c>
      <c r="G3">
        <v>496</v>
      </c>
      <c r="H3">
        <v>498</v>
      </c>
      <c r="I3">
        <v>486</v>
      </c>
      <c r="J3">
        <v>492</v>
      </c>
      <c r="K3">
        <v>504</v>
      </c>
      <c r="L3">
        <v>508</v>
      </c>
      <c r="M3">
        <v>508</v>
      </c>
      <c r="N3">
        <v>512</v>
      </c>
      <c r="O3">
        <v>498</v>
      </c>
      <c r="P3">
        <v>502</v>
      </c>
      <c r="Q3">
        <v>502</v>
      </c>
      <c r="R3">
        <v>497</v>
      </c>
      <c r="S3">
        <v>499</v>
      </c>
      <c r="T3">
        <v>498</v>
      </c>
      <c r="U3">
        <v>490</v>
      </c>
    </row>
    <row r="4" spans="1:24" x14ac:dyDescent="0.3">
      <c r="A4" s="1" t="s">
        <v>3</v>
      </c>
      <c r="B4">
        <v>502</v>
      </c>
      <c r="C4">
        <v>501</v>
      </c>
      <c r="D4">
        <v>510</v>
      </c>
      <c r="E4">
        <v>508</v>
      </c>
      <c r="F4">
        <v>521</v>
      </c>
      <c r="G4">
        <v>501</v>
      </c>
      <c r="H4">
        <v>502</v>
      </c>
      <c r="I4">
        <v>501</v>
      </c>
      <c r="J4">
        <v>503</v>
      </c>
      <c r="K4">
        <v>510</v>
      </c>
      <c r="L4">
        <v>510</v>
      </c>
      <c r="M4">
        <v>510</v>
      </c>
      <c r="N4">
        <v>512</v>
      </c>
      <c r="O4">
        <v>512</v>
      </c>
      <c r="P4">
        <v>510</v>
      </c>
      <c r="Q4">
        <v>505</v>
      </c>
      <c r="R4">
        <v>504</v>
      </c>
      <c r="S4">
        <v>499</v>
      </c>
      <c r="T4">
        <v>503</v>
      </c>
      <c r="U4">
        <v>506</v>
      </c>
    </row>
    <row r="5" spans="1:24" x14ac:dyDescent="0.3">
      <c r="A5" s="1" t="s">
        <v>4</v>
      </c>
      <c r="B5">
        <v>499</v>
      </c>
      <c r="C5">
        <v>504</v>
      </c>
      <c r="D5">
        <v>505</v>
      </c>
      <c r="E5">
        <v>499</v>
      </c>
      <c r="F5">
        <v>487</v>
      </c>
      <c r="G5">
        <v>496</v>
      </c>
      <c r="H5">
        <v>502</v>
      </c>
      <c r="I5">
        <v>501</v>
      </c>
      <c r="J5">
        <v>509</v>
      </c>
      <c r="K5">
        <v>515</v>
      </c>
      <c r="L5">
        <v>504</v>
      </c>
      <c r="M5">
        <v>508</v>
      </c>
      <c r="N5">
        <v>506</v>
      </c>
      <c r="O5">
        <v>503</v>
      </c>
      <c r="P5">
        <v>500</v>
      </c>
      <c r="Q5">
        <v>513</v>
      </c>
      <c r="R5">
        <v>501</v>
      </c>
      <c r="S5">
        <v>500</v>
      </c>
      <c r="T5">
        <v>502</v>
      </c>
      <c r="U5">
        <v>498</v>
      </c>
    </row>
    <row r="6" spans="1:24" x14ac:dyDescent="0.3">
      <c r="A6" t="s">
        <v>5</v>
      </c>
      <c r="B6">
        <f>AVERAGE(B2:B5)</f>
        <v>498.5</v>
      </c>
      <c r="C6">
        <f t="shared" ref="C6:U6" si="0">AVERAGE(C2:C5)</f>
        <v>497.5</v>
      </c>
      <c r="D6">
        <f t="shared" si="0"/>
        <v>500.75</v>
      </c>
      <c r="E6">
        <f t="shared" si="0"/>
        <v>502.5</v>
      </c>
      <c r="F6">
        <f t="shared" si="0"/>
        <v>504.75</v>
      </c>
      <c r="G6">
        <f t="shared" si="0"/>
        <v>495</v>
      </c>
      <c r="H6">
        <f t="shared" si="0"/>
        <v>500</v>
      </c>
      <c r="I6">
        <f t="shared" si="0"/>
        <v>493.5</v>
      </c>
      <c r="J6">
        <f t="shared" si="0"/>
        <v>500.5</v>
      </c>
      <c r="K6">
        <f t="shared" si="0"/>
        <v>510</v>
      </c>
      <c r="L6">
        <f t="shared" si="0"/>
        <v>507.25</v>
      </c>
      <c r="M6">
        <f t="shared" si="0"/>
        <v>508.5</v>
      </c>
      <c r="N6">
        <f t="shared" si="0"/>
        <v>509.75</v>
      </c>
      <c r="O6">
        <f t="shared" si="0"/>
        <v>500.5</v>
      </c>
      <c r="P6">
        <f t="shared" si="0"/>
        <v>502.5</v>
      </c>
      <c r="Q6">
        <f t="shared" si="0"/>
        <v>504.75</v>
      </c>
      <c r="R6">
        <f t="shared" si="0"/>
        <v>497.75</v>
      </c>
      <c r="S6">
        <f t="shared" si="0"/>
        <v>499</v>
      </c>
      <c r="T6">
        <f t="shared" si="0"/>
        <v>500</v>
      </c>
      <c r="U6">
        <f t="shared" si="0"/>
        <v>497.25</v>
      </c>
      <c r="W6" s="2" t="s">
        <v>6</v>
      </c>
    </row>
    <row r="7" spans="1:24" x14ac:dyDescent="0.3">
      <c r="A7" t="s">
        <v>7</v>
      </c>
      <c r="B7" s="3">
        <f>AVERAGE($B$6:$U$6)</f>
        <v>501.51249999999999</v>
      </c>
      <c r="C7" s="3">
        <f t="shared" ref="C7:U7" si="1">AVERAGE($B$6:$U$6)</f>
        <v>501.51249999999999</v>
      </c>
      <c r="D7" s="3">
        <f t="shared" si="1"/>
        <v>501.51249999999999</v>
      </c>
      <c r="E7" s="3">
        <f t="shared" si="1"/>
        <v>501.51249999999999</v>
      </c>
      <c r="F7" s="3">
        <f t="shared" si="1"/>
        <v>501.51249999999999</v>
      </c>
      <c r="G7" s="3">
        <f t="shared" si="1"/>
        <v>501.51249999999999</v>
      </c>
      <c r="H7" s="3">
        <f t="shared" si="1"/>
        <v>501.51249999999999</v>
      </c>
      <c r="I7" s="3">
        <f t="shared" si="1"/>
        <v>501.51249999999999</v>
      </c>
      <c r="J7" s="3">
        <f t="shared" si="1"/>
        <v>501.51249999999999</v>
      </c>
      <c r="K7" s="3">
        <f t="shared" si="1"/>
        <v>501.51249999999999</v>
      </c>
      <c r="L7" s="3">
        <f t="shared" si="1"/>
        <v>501.51249999999999</v>
      </c>
      <c r="M7" s="3">
        <f t="shared" si="1"/>
        <v>501.51249999999999</v>
      </c>
      <c r="N7" s="3">
        <f t="shared" si="1"/>
        <v>501.51249999999999</v>
      </c>
      <c r="O7" s="3">
        <f t="shared" si="1"/>
        <v>501.51249999999999</v>
      </c>
      <c r="P7" s="3">
        <f t="shared" si="1"/>
        <v>501.51249999999999</v>
      </c>
      <c r="Q7" s="3">
        <f t="shared" si="1"/>
        <v>501.51249999999999</v>
      </c>
      <c r="R7" s="3">
        <f t="shared" si="1"/>
        <v>501.51249999999999</v>
      </c>
      <c r="S7" s="3">
        <f t="shared" si="1"/>
        <v>501.51249999999999</v>
      </c>
      <c r="T7" s="3">
        <f t="shared" si="1"/>
        <v>501.51249999999999</v>
      </c>
      <c r="U7" s="3">
        <f t="shared" si="1"/>
        <v>501.51249999999999</v>
      </c>
      <c r="V7" s="4"/>
      <c r="W7" t="s">
        <v>8</v>
      </c>
      <c r="X7">
        <v>20</v>
      </c>
    </row>
    <row r="8" spans="1:24" x14ac:dyDescent="0.3">
      <c r="A8" t="s">
        <v>9</v>
      </c>
      <c r="B8" s="3">
        <f>B7+$B$14*$B$12</f>
        <v>510.49890912185668</v>
      </c>
      <c r="C8" s="3">
        <f t="shared" ref="C8:U8" si="2">C7+$B$14*$B$12</f>
        <v>510.49890912185668</v>
      </c>
      <c r="D8" s="3">
        <f t="shared" si="2"/>
        <v>510.49890912185668</v>
      </c>
      <c r="E8" s="3">
        <f t="shared" si="2"/>
        <v>510.49890912185668</v>
      </c>
      <c r="F8" s="3">
        <f t="shared" si="2"/>
        <v>510.49890912185668</v>
      </c>
      <c r="G8" s="3">
        <f t="shared" si="2"/>
        <v>510.49890912185668</v>
      </c>
      <c r="H8" s="3">
        <f t="shared" si="2"/>
        <v>510.49890912185668</v>
      </c>
      <c r="I8" s="3">
        <f t="shared" si="2"/>
        <v>510.49890912185668</v>
      </c>
      <c r="J8" s="3">
        <f t="shared" si="2"/>
        <v>510.49890912185668</v>
      </c>
      <c r="K8" s="3">
        <f t="shared" si="2"/>
        <v>510.49890912185668</v>
      </c>
      <c r="L8" s="3">
        <f t="shared" si="2"/>
        <v>510.49890912185668</v>
      </c>
      <c r="M8" s="3">
        <f t="shared" si="2"/>
        <v>510.49890912185668</v>
      </c>
      <c r="N8" s="3">
        <f t="shared" si="2"/>
        <v>510.49890912185668</v>
      </c>
      <c r="O8" s="3">
        <f t="shared" si="2"/>
        <v>510.49890912185668</v>
      </c>
      <c r="P8" s="3">
        <f t="shared" si="2"/>
        <v>510.49890912185668</v>
      </c>
      <c r="Q8" s="3">
        <f t="shared" si="2"/>
        <v>510.49890912185668</v>
      </c>
      <c r="R8" s="3">
        <f t="shared" si="2"/>
        <v>510.49890912185668</v>
      </c>
      <c r="S8" s="3">
        <f t="shared" si="2"/>
        <v>510.49890912185668</v>
      </c>
      <c r="T8" s="3">
        <f t="shared" si="2"/>
        <v>510.49890912185668</v>
      </c>
      <c r="U8" s="3">
        <f t="shared" si="2"/>
        <v>510.49890912185668</v>
      </c>
      <c r="W8" t="s">
        <v>10</v>
      </c>
      <c r="X8">
        <f>B12/0.921</f>
        <v>5.9933847155350675</v>
      </c>
    </row>
    <row r="9" spans="1:24" x14ac:dyDescent="0.3">
      <c r="A9" t="s">
        <v>11</v>
      </c>
      <c r="B9" s="3">
        <f>B7-$B$14*$B$12</f>
        <v>492.52609087814329</v>
      </c>
      <c r="C9" s="3">
        <f t="shared" ref="C9:U9" si="3">C7-$B$14*$B$12</f>
        <v>492.52609087814329</v>
      </c>
      <c r="D9" s="3">
        <f t="shared" si="3"/>
        <v>492.52609087814329</v>
      </c>
      <c r="E9" s="3">
        <f t="shared" si="3"/>
        <v>492.52609087814329</v>
      </c>
      <c r="F9" s="3">
        <f t="shared" si="3"/>
        <v>492.52609087814329</v>
      </c>
      <c r="G9" s="3">
        <f t="shared" si="3"/>
        <v>492.52609087814329</v>
      </c>
      <c r="H9" s="3">
        <f t="shared" si="3"/>
        <v>492.52609087814329</v>
      </c>
      <c r="I9" s="3">
        <f t="shared" si="3"/>
        <v>492.52609087814329</v>
      </c>
      <c r="J9" s="3">
        <f t="shared" si="3"/>
        <v>492.52609087814329</v>
      </c>
      <c r="K9" s="3">
        <f t="shared" si="3"/>
        <v>492.52609087814329</v>
      </c>
      <c r="L9" s="3">
        <f t="shared" si="3"/>
        <v>492.52609087814329</v>
      </c>
      <c r="M9" s="3">
        <f t="shared" si="3"/>
        <v>492.52609087814329</v>
      </c>
      <c r="N9" s="3">
        <f t="shared" si="3"/>
        <v>492.52609087814329</v>
      </c>
      <c r="O9" s="3">
        <f t="shared" si="3"/>
        <v>492.52609087814329</v>
      </c>
      <c r="P9" s="3">
        <f t="shared" si="3"/>
        <v>492.52609087814329</v>
      </c>
      <c r="Q9" s="3">
        <f t="shared" si="3"/>
        <v>492.52609087814329</v>
      </c>
      <c r="R9" s="3">
        <f t="shared" si="3"/>
        <v>492.52609087814329</v>
      </c>
      <c r="S9" s="3">
        <f t="shared" si="3"/>
        <v>492.52609087814329</v>
      </c>
      <c r="T9" s="3">
        <f t="shared" si="3"/>
        <v>492.52609087814329</v>
      </c>
      <c r="U9" s="3">
        <f t="shared" si="3"/>
        <v>492.52609087814329</v>
      </c>
      <c r="W9" t="s">
        <v>12</v>
      </c>
      <c r="X9">
        <f>(B8-B9)/6*X8</f>
        <v>17.95300235949361</v>
      </c>
    </row>
    <row r="10" spans="1:24" x14ac:dyDescent="0.3">
      <c r="A10" t="s">
        <v>13</v>
      </c>
      <c r="B10">
        <f>B15*B12</f>
        <v>0</v>
      </c>
      <c r="C10">
        <f t="shared" ref="C10:U10" si="4">C15*C12</f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>
        <f t="shared" si="4"/>
        <v>0</v>
      </c>
      <c r="L10">
        <f t="shared" si="4"/>
        <v>0</v>
      </c>
      <c r="M10">
        <f t="shared" si="4"/>
        <v>0</v>
      </c>
      <c r="N10">
        <f t="shared" si="4"/>
        <v>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 t="shared" si="4"/>
        <v>0</v>
      </c>
    </row>
    <row r="11" spans="1:24" x14ac:dyDescent="0.3">
      <c r="A11" t="s">
        <v>14</v>
      </c>
      <c r="B11">
        <f>$B$16*$B$12</f>
        <v>12.508109993935669</v>
      </c>
      <c r="C11">
        <f t="shared" ref="C11:U11" si="5">$B$16*$B$12</f>
        <v>12.508109993935669</v>
      </c>
      <c r="D11">
        <f t="shared" si="5"/>
        <v>12.508109993935669</v>
      </c>
      <c r="E11">
        <f t="shared" si="5"/>
        <v>12.508109993935669</v>
      </c>
      <c r="F11">
        <f t="shared" si="5"/>
        <v>12.508109993935669</v>
      </c>
      <c r="G11">
        <f t="shared" si="5"/>
        <v>12.508109993935669</v>
      </c>
      <c r="H11">
        <f t="shared" si="5"/>
        <v>12.508109993935669</v>
      </c>
      <c r="I11">
        <f t="shared" si="5"/>
        <v>12.508109993935669</v>
      </c>
      <c r="J11">
        <f t="shared" si="5"/>
        <v>12.508109993935669</v>
      </c>
      <c r="K11">
        <f t="shared" si="5"/>
        <v>12.508109993935669</v>
      </c>
      <c r="L11">
        <f t="shared" si="5"/>
        <v>12.508109993935669</v>
      </c>
      <c r="M11">
        <f t="shared" si="5"/>
        <v>12.508109993935669</v>
      </c>
      <c r="N11">
        <f t="shared" si="5"/>
        <v>12.508109993935669</v>
      </c>
      <c r="O11">
        <f t="shared" si="5"/>
        <v>12.508109993935669</v>
      </c>
      <c r="P11">
        <f t="shared" si="5"/>
        <v>12.508109993935669</v>
      </c>
      <c r="Q11">
        <f t="shared" si="5"/>
        <v>12.508109993935669</v>
      </c>
      <c r="R11">
        <f t="shared" si="5"/>
        <v>12.508109993935669</v>
      </c>
      <c r="S11">
        <f t="shared" si="5"/>
        <v>12.508109993935669</v>
      </c>
      <c r="T11">
        <f t="shared" si="5"/>
        <v>12.508109993935669</v>
      </c>
      <c r="U11">
        <f t="shared" si="5"/>
        <v>12.508109993935669</v>
      </c>
      <c r="W11" s="2" t="s">
        <v>15</v>
      </c>
    </row>
    <row r="12" spans="1:24" x14ac:dyDescent="0.3">
      <c r="A12" t="s">
        <v>16</v>
      </c>
      <c r="B12">
        <f>AVERAGE(B29:U29)</f>
        <v>5.5199073230077973</v>
      </c>
      <c r="V12" s="5"/>
      <c r="W12" t="s">
        <v>17</v>
      </c>
    </row>
    <row r="13" spans="1:24" x14ac:dyDescent="0.3">
      <c r="B13" s="3">
        <f>B6-B7</f>
        <v>-3.0124999999999886</v>
      </c>
      <c r="C13" s="3">
        <f>C6-C7</f>
        <v>-4.0124999999999886</v>
      </c>
      <c r="D13" s="3">
        <f t="shared" ref="D13:U13" si="6">D6-D7</f>
        <v>-0.76249999999998863</v>
      </c>
      <c r="E13" s="3">
        <f t="shared" si="6"/>
        <v>0.98750000000001137</v>
      </c>
      <c r="F13" s="3">
        <f t="shared" si="6"/>
        <v>3.2375000000000114</v>
      </c>
      <c r="G13" s="3">
        <f t="shared" si="6"/>
        <v>-6.5124999999999886</v>
      </c>
      <c r="H13" s="3">
        <f t="shared" si="6"/>
        <v>-1.5124999999999886</v>
      </c>
      <c r="I13" s="3">
        <f t="shared" si="6"/>
        <v>-8.0124999999999886</v>
      </c>
      <c r="J13" s="3">
        <f t="shared" si="6"/>
        <v>-1.0124999999999886</v>
      </c>
      <c r="K13" s="3">
        <f t="shared" si="6"/>
        <v>8.4875000000000114</v>
      </c>
      <c r="L13" s="3">
        <f t="shared" si="6"/>
        <v>5.7375000000000114</v>
      </c>
      <c r="M13" s="3">
        <f t="shared" si="6"/>
        <v>6.9875000000000114</v>
      </c>
      <c r="N13" s="3">
        <f t="shared" si="6"/>
        <v>8.2375000000000114</v>
      </c>
      <c r="O13" s="3">
        <f t="shared" si="6"/>
        <v>-1.0124999999999886</v>
      </c>
      <c r="P13" s="3">
        <f t="shared" si="6"/>
        <v>0.98750000000001137</v>
      </c>
      <c r="Q13" s="3">
        <f t="shared" si="6"/>
        <v>3.2375000000000114</v>
      </c>
      <c r="R13" s="3">
        <f t="shared" si="6"/>
        <v>-3.7624999999999886</v>
      </c>
      <c r="S13" s="3">
        <f t="shared" si="6"/>
        <v>-2.5124999999999886</v>
      </c>
      <c r="T13" s="3">
        <f t="shared" si="6"/>
        <v>-1.5124999999999886</v>
      </c>
      <c r="U13" s="3">
        <f t="shared" si="6"/>
        <v>-4.2624999999999886</v>
      </c>
      <c r="W13" t="s">
        <v>18</v>
      </c>
    </row>
    <row r="14" spans="1:24" x14ac:dyDescent="0.3">
      <c r="A14" s="6" t="s">
        <v>19</v>
      </c>
      <c r="B14" s="6">
        <v>1.6279999999999999</v>
      </c>
    </row>
    <row r="15" spans="1:24" x14ac:dyDescent="0.3">
      <c r="A15" s="6" t="s">
        <v>20</v>
      </c>
      <c r="B15" s="6">
        <v>0</v>
      </c>
    </row>
    <row r="16" spans="1:24" x14ac:dyDescent="0.3">
      <c r="A16" s="6" t="s">
        <v>21</v>
      </c>
      <c r="B16" s="6">
        <v>2.266</v>
      </c>
    </row>
    <row r="17" spans="2:21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9" spans="2:21" x14ac:dyDescent="0.3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4" spans="2:21" x14ac:dyDescent="0.3">
      <c r="B24" s="6">
        <f>B2-B6</f>
        <v>-3.5</v>
      </c>
      <c r="C24" s="6">
        <f t="shared" ref="C24:U24" si="7">C2-C6</f>
        <v>0.5</v>
      </c>
      <c r="D24" s="6">
        <f t="shared" si="7"/>
        <v>-1.75</v>
      </c>
      <c r="E24" s="6">
        <f t="shared" si="7"/>
        <v>-0.5</v>
      </c>
      <c r="F24" s="6">
        <f t="shared" si="7"/>
        <v>-3.75</v>
      </c>
      <c r="G24" s="6">
        <f t="shared" si="7"/>
        <v>-8</v>
      </c>
      <c r="H24" s="6">
        <f t="shared" si="7"/>
        <v>-2</v>
      </c>
      <c r="I24" s="6">
        <f t="shared" si="7"/>
        <v>-7.5</v>
      </c>
      <c r="J24" s="6">
        <f t="shared" si="7"/>
        <v>-2.5</v>
      </c>
      <c r="K24" s="6">
        <f t="shared" si="7"/>
        <v>1</v>
      </c>
      <c r="L24" s="6">
        <f t="shared" si="7"/>
        <v>-0.25</v>
      </c>
      <c r="M24" s="6">
        <f t="shared" si="7"/>
        <v>-0.5</v>
      </c>
      <c r="N24" s="6">
        <f t="shared" si="7"/>
        <v>-0.75</v>
      </c>
      <c r="O24" s="6">
        <f t="shared" si="7"/>
        <v>-11.5</v>
      </c>
      <c r="P24" s="6">
        <f t="shared" si="7"/>
        <v>-4.5</v>
      </c>
      <c r="Q24" s="6">
        <f t="shared" si="7"/>
        <v>-5.75</v>
      </c>
      <c r="R24" s="6">
        <f t="shared" si="7"/>
        <v>-8.75</v>
      </c>
      <c r="S24" s="6">
        <f t="shared" si="7"/>
        <v>-1</v>
      </c>
      <c r="T24" s="6">
        <f t="shared" si="7"/>
        <v>-3</v>
      </c>
      <c r="U24" s="6">
        <f t="shared" si="7"/>
        <v>-2.25</v>
      </c>
    </row>
    <row r="25" spans="2:21" x14ac:dyDescent="0.3">
      <c r="B25" s="6">
        <f>B3-B6</f>
        <v>-0.5</v>
      </c>
      <c r="C25" s="6">
        <f t="shared" ref="C25:U25" si="8">C3-C6</f>
        <v>-10.5</v>
      </c>
      <c r="D25" s="6">
        <f t="shared" si="8"/>
        <v>-11.75</v>
      </c>
      <c r="E25" s="6">
        <f t="shared" si="8"/>
        <v>-1.5</v>
      </c>
      <c r="F25" s="6">
        <f t="shared" si="8"/>
        <v>5.25</v>
      </c>
      <c r="G25" s="6">
        <f t="shared" si="8"/>
        <v>1</v>
      </c>
      <c r="H25" s="6">
        <f>H3-H6</f>
        <v>-2</v>
      </c>
      <c r="I25" s="6">
        <f t="shared" si="8"/>
        <v>-7.5</v>
      </c>
      <c r="J25" s="6">
        <f t="shared" si="8"/>
        <v>-8.5</v>
      </c>
      <c r="K25" s="6">
        <f t="shared" si="8"/>
        <v>-6</v>
      </c>
      <c r="L25" s="6">
        <f t="shared" si="8"/>
        <v>0.75</v>
      </c>
      <c r="M25" s="6">
        <f t="shared" si="8"/>
        <v>-0.5</v>
      </c>
      <c r="N25" s="6">
        <f t="shared" si="8"/>
        <v>2.25</v>
      </c>
      <c r="O25" s="6">
        <f t="shared" si="8"/>
        <v>-2.5</v>
      </c>
      <c r="P25" s="6">
        <f t="shared" si="8"/>
        <v>-0.5</v>
      </c>
      <c r="Q25" s="6">
        <f t="shared" si="8"/>
        <v>-2.75</v>
      </c>
      <c r="R25" s="6">
        <f t="shared" si="8"/>
        <v>-0.75</v>
      </c>
      <c r="S25" s="6">
        <f t="shared" si="8"/>
        <v>0</v>
      </c>
      <c r="T25" s="6">
        <f t="shared" si="8"/>
        <v>-2</v>
      </c>
      <c r="U25" s="6">
        <f t="shared" si="8"/>
        <v>-7.25</v>
      </c>
    </row>
    <row r="26" spans="2:21" x14ac:dyDescent="0.3">
      <c r="B26" s="6">
        <f>B4-B6</f>
        <v>3.5</v>
      </c>
      <c r="C26" s="6">
        <f t="shared" ref="C26:U26" si="9">C4-C6</f>
        <v>3.5</v>
      </c>
      <c r="D26" s="6">
        <f t="shared" si="9"/>
        <v>9.25</v>
      </c>
      <c r="E26" s="6">
        <f t="shared" si="9"/>
        <v>5.5</v>
      </c>
      <c r="F26" s="6">
        <f t="shared" si="9"/>
        <v>16.25</v>
      </c>
      <c r="G26" s="6">
        <f t="shared" si="9"/>
        <v>6</v>
      </c>
      <c r="H26" s="6">
        <f t="shared" si="9"/>
        <v>2</v>
      </c>
      <c r="I26" s="6">
        <f t="shared" si="9"/>
        <v>7.5</v>
      </c>
      <c r="J26" s="6">
        <f t="shared" si="9"/>
        <v>2.5</v>
      </c>
      <c r="K26" s="6">
        <f t="shared" si="9"/>
        <v>0</v>
      </c>
      <c r="L26" s="6">
        <f t="shared" si="9"/>
        <v>2.75</v>
      </c>
      <c r="M26" s="6">
        <f t="shared" si="9"/>
        <v>1.5</v>
      </c>
      <c r="N26" s="6">
        <f t="shared" si="9"/>
        <v>2.25</v>
      </c>
      <c r="O26" s="6">
        <f t="shared" si="9"/>
        <v>11.5</v>
      </c>
      <c r="P26" s="6">
        <f t="shared" si="9"/>
        <v>7.5</v>
      </c>
      <c r="Q26" s="6">
        <f t="shared" si="9"/>
        <v>0.25</v>
      </c>
      <c r="R26" s="6">
        <f t="shared" si="9"/>
        <v>6.25</v>
      </c>
      <c r="S26" s="6">
        <f t="shared" si="9"/>
        <v>0</v>
      </c>
      <c r="T26" s="6">
        <f t="shared" si="9"/>
        <v>3</v>
      </c>
      <c r="U26" s="6">
        <f t="shared" si="9"/>
        <v>8.75</v>
      </c>
    </row>
    <row r="27" spans="2:21" x14ac:dyDescent="0.3">
      <c r="B27" s="6">
        <f>B5-B6</f>
        <v>0.5</v>
      </c>
      <c r="C27" s="6">
        <f t="shared" ref="C27:U27" si="10">C5-C6</f>
        <v>6.5</v>
      </c>
      <c r="D27" s="6">
        <f t="shared" si="10"/>
        <v>4.25</v>
      </c>
      <c r="E27" s="6">
        <f t="shared" si="10"/>
        <v>-3.5</v>
      </c>
      <c r="F27" s="6">
        <f t="shared" si="10"/>
        <v>-17.75</v>
      </c>
      <c r="G27" s="6">
        <f t="shared" si="10"/>
        <v>1</v>
      </c>
      <c r="H27" s="6">
        <f t="shared" si="10"/>
        <v>2</v>
      </c>
      <c r="I27" s="6">
        <f t="shared" si="10"/>
        <v>7.5</v>
      </c>
      <c r="J27" s="6">
        <f t="shared" si="10"/>
        <v>8.5</v>
      </c>
      <c r="K27" s="6">
        <f t="shared" si="10"/>
        <v>5</v>
      </c>
      <c r="L27" s="6">
        <f t="shared" si="10"/>
        <v>-3.25</v>
      </c>
      <c r="M27" s="6">
        <f t="shared" si="10"/>
        <v>-0.5</v>
      </c>
      <c r="N27" s="6">
        <f t="shared" si="10"/>
        <v>-3.75</v>
      </c>
      <c r="O27" s="6">
        <f t="shared" si="10"/>
        <v>2.5</v>
      </c>
      <c r="P27" s="6">
        <f t="shared" si="10"/>
        <v>-2.5</v>
      </c>
      <c r="Q27" s="6">
        <f t="shared" si="10"/>
        <v>8.25</v>
      </c>
      <c r="R27" s="6">
        <f t="shared" si="10"/>
        <v>3.25</v>
      </c>
      <c r="S27" s="6">
        <f t="shared" si="10"/>
        <v>1</v>
      </c>
      <c r="T27" s="6">
        <f t="shared" si="10"/>
        <v>2</v>
      </c>
      <c r="U27" s="6">
        <f t="shared" si="10"/>
        <v>0.75</v>
      </c>
    </row>
    <row r="28" spans="2:21" x14ac:dyDescent="0.3">
      <c r="B28" s="6">
        <f>SUMSQ(B24:B27)/3</f>
        <v>8.3333333333333339</v>
      </c>
      <c r="C28" s="6">
        <f t="shared" ref="C28:U28" si="11">SUMSQ(C24:C27)/3</f>
        <v>55</v>
      </c>
      <c r="D28" s="6">
        <f t="shared" si="11"/>
        <v>81.583333333333329</v>
      </c>
      <c r="E28" s="6">
        <f t="shared" si="11"/>
        <v>15</v>
      </c>
      <c r="F28" s="6">
        <f t="shared" si="11"/>
        <v>206.91666666666666</v>
      </c>
      <c r="G28" s="6">
        <f t="shared" si="11"/>
        <v>34</v>
      </c>
      <c r="H28" s="6">
        <f t="shared" si="11"/>
        <v>5.333333333333333</v>
      </c>
      <c r="I28" s="6">
        <f t="shared" si="11"/>
        <v>75</v>
      </c>
      <c r="J28" s="6">
        <f t="shared" si="11"/>
        <v>52.333333333333336</v>
      </c>
      <c r="K28" s="6">
        <f t="shared" si="11"/>
        <v>20.666666666666668</v>
      </c>
      <c r="L28" s="6">
        <f t="shared" si="11"/>
        <v>6.25</v>
      </c>
      <c r="M28" s="6">
        <f t="shared" si="11"/>
        <v>1</v>
      </c>
      <c r="N28" s="6">
        <f t="shared" si="11"/>
        <v>8.25</v>
      </c>
      <c r="O28" s="6">
        <f t="shared" si="11"/>
        <v>92.333333333333329</v>
      </c>
      <c r="P28" s="6">
        <f t="shared" si="11"/>
        <v>27.666666666666668</v>
      </c>
      <c r="Q28" s="6">
        <f t="shared" si="11"/>
        <v>36.25</v>
      </c>
      <c r="R28" s="6">
        <f t="shared" si="11"/>
        <v>42.25</v>
      </c>
      <c r="S28" s="6">
        <f t="shared" si="11"/>
        <v>0.66666666666666663</v>
      </c>
      <c r="T28" s="6">
        <f t="shared" si="11"/>
        <v>8.6666666666666661</v>
      </c>
      <c r="U28" s="6">
        <f t="shared" si="11"/>
        <v>44.916666666666664</v>
      </c>
    </row>
    <row r="29" spans="2:21" x14ac:dyDescent="0.3">
      <c r="B29" s="6">
        <f>SQRT(B28)</f>
        <v>2.8867513459481291</v>
      </c>
      <c r="C29" s="6">
        <f t="shared" ref="C29:U29" si="12">SQRT(C28)</f>
        <v>7.416198487095663</v>
      </c>
      <c r="D29" s="6">
        <f t="shared" si="12"/>
        <v>9.0323492698928192</v>
      </c>
      <c r="E29" s="6">
        <f t="shared" si="12"/>
        <v>3.872983346207417</v>
      </c>
      <c r="F29" s="6">
        <f t="shared" si="12"/>
        <v>14.384598244882151</v>
      </c>
      <c r="G29" s="6">
        <f t="shared" si="12"/>
        <v>5.8309518948453007</v>
      </c>
      <c r="H29" s="6">
        <f t="shared" si="12"/>
        <v>2.3094010767585029</v>
      </c>
      <c r="I29" s="6">
        <f t="shared" si="12"/>
        <v>8.6602540378443873</v>
      </c>
      <c r="J29" s="6">
        <f t="shared" si="12"/>
        <v>7.2341781380702352</v>
      </c>
      <c r="K29" s="6">
        <f t="shared" si="12"/>
        <v>4.5460605656619517</v>
      </c>
      <c r="L29" s="6">
        <f t="shared" si="12"/>
        <v>2.5</v>
      </c>
      <c r="M29" s="6">
        <f t="shared" si="12"/>
        <v>1</v>
      </c>
      <c r="N29" s="6">
        <f t="shared" si="12"/>
        <v>2.8722813232690143</v>
      </c>
      <c r="O29" s="6">
        <f t="shared" si="12"/>
        <v>9.6090235369330497</v>
      </c>
      <c r="P29" s="6">
        <f t="shared" si="12"/>
        <v>5.259911279353167</v>
      </c>
      <c r="Q29" s="6">
        <f t="shared" si="12"/>
        <v>6.0207972893961479</v>
      </c>
      <c r="R29" s="6">
        <f t="shared" si="12"/>
        <v>6.5</v>
      </c>
      <c r="S29" s="6">
        <f t="shared" si="12"/>
        <v>0.81649658092772603</v>
      </c>
      <c r="T29" s="6">
        <f t="shared" si="12"/>
        <v>2.9439202887759488</v>
      </c>
      <c r="U29" s="6">
        <f t="shared" si="12"/>
        <v>6.7019897542943667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</dc:creator>
  <cp:lastModifiedBy>Данил</cp:lastModifiedBy>
  <dcterms:created xsi:type="dcterms:W3CDTF">2025-02-02T09:10:16Z</dcterms:created>
  <dcterms:modified xsi:type="dcterms:W3CDTF">2025-02-02T09:11:05Z</dcterms:modified>
</cp:coreProperties>
</file>