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kontrol_kart_Suhart\sr_i_razm\"/>
    </mc:Choice>
  </mc:AlternateContent>
  <bookViews>
    <workbookView xWindow="0" yWindow="0" windowWidth="23040" windowHeight="8616"/>
  </bookViews>
  <sheets>
    <sheet name="2.1 Ср и размах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L16" i="1"/>
  <c r="L14" i="1" s="1"/>
  <c r="K16" i="1"/>
  <c r="J16" i="1"/>
  <c r="I16" i="1"/>
  <c r="H16" i="1"/>
  <c r="H14" i="1" s="1"/>
  <c r="G16" i="1"/>
  <c r="F16" i="1"/>
  <c r="E16" i="1"/>
  <c r="D16" i="1"/>
  <c r="C16" i="1"/>
  <c r="B16" i="1"/>
  <c r="M15" i="1"/>
  <c r="M14" i="1" s="1"/>
  <c r="M12" i="1" s="1"/>
  <c r="L15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G14" i="1"/>
  <c r="F14" i="1"/>
  <c r="E14" i="1"/>
  <c r="D14" i="1"/>
  <c r="C14" i="1"/>
  <c r="B14" i="1"/>
  <c r="B17" i="1" s="1"/>
  <c r="M8" i="1"/>
  <c r="L8" i="1"/>
  <c r="K8" i="1"/>
  <c r="J8" i="1"/>
  <c r="I8" i="1"/>
  <c r="M9" i="1" s="1"/>
  <c r="H8" i="1"/>
  <c r="G8" i="1"/>
  <c r="F8" i="1"/>
  <c r="E8" i="1"/>
  <c r="D8" i="1"/>
  <c r="C8" i="1"/>
  <c r="B8" i="1"/>
  <c r="H9" i="1" s="1"/>
  <c r="H11" i="1" l="1"/>
  <c r="H10" i="1"/>
  <c r="M11" i="1"/>
  <c r="M10" i="1"/>
  <c r="L12" i="1"/>
  <c r="K12" i="1"/>
  <c r="J12" i="1"/>
  <c r="I12" i="1"/>
  <c r="H13" i="1"/>
  <c r="G13" i="1"/>
  <c r="F13" i="1"/>
  <c r="E13" i="1"/>
  <c r="D13" i="1"/>
  <c r="M13" i="1"/>
  <c r="C13" i="1"/>
  <c r="P15" i="1"/>
  <c r="B13" i="1"/>
  <c r="L13" i="1"/>
  <c r="K13" i="1"/>
  <c r="J13" i="1"/>
  <c r="I13" i="1"/>
  <c r="H12" i="1"/>
  <c r="G12" i="1"/>
  <c r="F12" i="1"/>
  <c r="E12" i="1"/>
  <c r="D12" i="1"/>
  <c r="C12" i="1"/>
  <c r="B12" i="1"/>
  <c r="J9" i="1"/>
  <c r="K9" i="1"/>
  <c r="I9" i="1"/>
  <c r="L9" i="1"/>
  <c r="B9" i="1"/>
  <c r="C9" i="1"/>
  <c r="D9" i="1"/>
  <c r="E9" i="1"/>
  <c r="F9" i="1"/>
  <c r="G9" i="1"/>
  <c r="C11" i="1" l="1"/>
  <c r="C10" i="1"/>
  <c r="B11" i="1"/>
  <c r="P18" i="1" s="1"/>
  <c r="B10" i="1"/>
  <c r="D11" i="1"/>
  <c r="D10" i="1"/>
  <c r="K11" i="1"/>
  <c r="K10" i="1"/>
  <c r="J11" i="1"/>
  <c r="J10" i="1"/>
  <c r="E11" i="1"/>
  <c r="E10" i="1"/>
  <c r="L11" i="1"/>
  <c r="L10" i="1"/>
  <c r="I10" i="1"/>
  <c r="I11" i="1"/>
  <c r="G11" i="1"/>
  <c r="G10" i="1"/>
  <c r="F11" i="1"/>
  <c r="F10" i="1"/>
  <c r="P17" i="1" l="1"/>
  <c r="P16" i="1"/>
  <c r="B22" i="1"/>
  <c r="P19" i="1" l="1"/>
</calcChain>
</file>

<file path=xl/sharedStrings.xml><?xml version="1.0" encoding="utf-8"?>
<sst xmlns="http://schemas.openxmlformats.org/spreadsheetml/2006/main" count="25" uniqueCount="25">
  <si>
    <t>№</t>
  </si>
  <si>
    <t>Х1</t>
  </si>
  <si>
    <t>Х2</t>
  </si>
  <si>
    <t>Х3</t>
  </si>
  <si>
    <t>Хср</t>
  </si>
  <si>
    <t>CL-сред</t>
  </si>
  <si>
    <t>UCLвверх</t>
  </si>
  <si>
    <t>LCLx низ</t>
  </si>
  <si>
    <t>CLR</t>
  </si>
  <si>
    <t>UCLR</t>
  </si>
  <si>
    <t>R</t>
  </si>
  <si>
    <t>допуск</t>
  </si>
  <si>
    <t>min</t>
  </si>
  <si>
    <t>сигма</t>
  </si>
  <si>
    <t>max</t>
  </si>
  <si>
    <t>Ср</t>
  </si>
  <si>
    <t>Rсреднее</t>
  </si>
  <si>
    <t>Сри</t>
  </si>
  <si>
    <t>А2</t>
  </si>
  <si>
    <t>Сpl</t>
  </si>
  <si>
    <t>D3</t>
  </si>
  <si>
    <t>Crk</t>
  </si>
  <si>
    <t>D4</t>
  </si>
  <si>
    <t>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</si>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</sst>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0" xfId="0" applyNumberFormat="1" applyFill="1" applyBorder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'2.1 Ср и размах'!$B$8:$M$8</c:f>
              <c:numCache>
                <c:formatCode>0.00</c:formatCode>
                <c:ptCount val="12"/>
                <c:pt idx="0">
                  <c:v>7.3500000000000005</c:v>
                </c:pt>
                <c:pt idx="1">
                  <c:v>7.3</c:v>
                </c:pt>
                <c:pt idx="2">
                  <c:v>6.7333333333333334</c:v>
                </c:pt>
                <c:pt idx="3">
                  <c:v>6.8</c:v>
                </c:pt>
                <c:pt idx="4">
                  <c:v>6.833333333333333</c:v>
                </c:pt>
                <c:pt idx="5">
                  <c:v>6.666666666666667</c:v>
                </c:pt>
                <c:pt idx="6">
                  <c:v>6.6000000000000005</c:v>
                </c:pt>
                <c:pt idx="7">
                  <c:v>6.2666666666666657</c:v>
                </c:pt>
                <c:pt idx="8">
                  <c:v>6.666666666666667</c:v>
                </c:pt>
                <c:pt idx="9">
                  <c:v>6.5666666666666673</c:v>
                </c:pt>
                <c:pt idx="10">
                  <c:v>7.333333333333333</c:v>
                </c:pt>
                <c:pt idx="11">
                  <c:v>7.166666666666667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5-4156-B30D-44B4BB8598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'2.1 Ср и размах'!$B$9:$M$9</c:f>
              <c:numCache>
                <c:formatCode>0.0</c:formatCode>
                <c:ptCount val="12"/>
                <c:pt idx="0">
                  <c:v>6.8569444444444443</c:v>
                </c:pt>
                <c:pt idx="1">
                  <c:v>6.8569444444444443</c:v>
                </c:pt>
                <c:pt idx="2">
                  <c:v>6.8569444444444443</c:v>
                </c:pt>
                <c:pt idx="3">
                  <c:v>6.8569444444444443</c:v>
                </c:pt>
                <c:pt idx="4">
                  <c:v>6.8569444444444443</c:v>
                </c:pt>
                <c:pt idx="5">
                  <c:v>6.8569444444444443</c:v>
                </c:pt>
                <c:pt idx="6">
                  <c:v>6.8569444444444443</c:v>
                </c:pt>
                <c:pt idx="7">
                  <c:v>6.8569444444444443</c:v>
                </c:pt>
                <c:pt idx="8">
                  <c:v>6.8569444444444443</c:v>
                </c:pt>
                <c:pt idx="9">
                  <c:v>6.8569444444444443</c:v>
                </c:pt>
                <c:pt idx="10">
                  <c:v>6.8569444444444443</c:v>
                </c:pt>
                <c:pt idx="11">
                  <c:v>6.8569444444444443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5-4156-B30D-44B4BB8598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'2.1 Ср и размах'!$B$10:$M$10</c:f>
              <c:numCache>
                <c:formatCode>0.00</c:formatCode>
                <c:ptCount val="12"/>
                <c:pt idx="0">
                  <c:v>7.2831944444444439</c:v>
                </c:pt>
                <c:pt idx="1">
                  <c:v>7.2831944444444439</c:v>
                </c:pt>
                <c:pt idx="2">
                  <c:v>7.2831944444444439</c:v>
                </c:pt>
                <c:pt idx="3">
                  <c:v>7.2831944444444439</c:v>
                </c:pt>
                <c:pt idx="4">
                  <c:v>7.2831944444444439</c:v>
                </c:pt>
                <c:pt idx="5">
                  <c:v>7.2831944444444439</c:v>
                </c:pt>
                <c:pt idx="6">
                  <c:v>7.2831944444444439</c:v>
                </c:pt>
                <c:pt idx="7">
                  <c:v>7.2831944444444439</c:v>
                </c:pt>
                <c:pt idx="8">
                  <c:v>7.2831944444444439</c:v>
                </c:pt>
                <c:pt idx="9">
                  <c:v>7.2831944444444439</c:v>
                </c:pt>
                <c:pt idx="10">
                  <c:v>7.2831944444444439</c:v>
                </c:pt>
                <c:pt idx="11">
                  <c:v>7.2831944444444439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5-4156-B30D-44B4BB85980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'2.1 Ср и размах'!$B$11:$M$11</c:f>
              <c:numCache>
                <c:formatCode>0.00</c:formatCode>
                <c:ptCount val="12"/>
                <c:pt idx="0">
                  <c:v>6.4306944444444447</c:v>
                </c:pt>
                <c:pt idx="1">
                  <c:v>6.4306944444444447</c:v>
                </c:pt>
                <c:pt idx="2">
                  <c:v>6.4306944444444447</c:v>
                </c:pt>
                <c:pt idx="3">
                  <c:v>6.4306944444444447</c:v>
                </c:pt>
                <c:pt idx="4">
                  <c:v>6.4306944444444447</c:v>
                </c:pt>
                <c:pt idx="5">
                  <c:v>6.4306944444444447</c:v>
                </c:pt>
                <c:pt idx="6">
                  <c:v>6.4306944444444447</c:v>
                </c:pt>
                <c:pt idx="7">
                  <c:v>6.4306944444444447</c:v>
                </c:pt>
                <c:pt idx="8">
                  <c:v>6.4306944444444447</c:v>
                </c:pt>
                <c:pt idx="9">
                  <c:v>6.4306944444444447</c:v>
                </c:pt>
                <c:pt idx="10">
                  <c:v>6.4306944444444447</c:v>
                </c:pt>
                <c:pt idx="11">
                  <c:v>6.4306944444444447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5-4156-B30D-44B4BB859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51336"/>
        <c:axId val="271751728"/>
      </c:lineChart>
      <c:catAx>
        <c:axId val="27175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751728"/>
        <c:crosses val="autoZero"/>
        <c:auto val="1"/>
        <c:lblAlgn val="ctr"/>
        <c:lblOffset val="100"/>
        <c:noMultiLvlLbl val="0"/>
      </c:catAx>
      <c:valAx>
        <c:axId val="2717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75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'2.1 Ср и размах'!$B$12:$M$12</c:f>
              <c:numCache>
                <c:formatCode>General</c:formatCode>
                <c:ptCount val="12"/>
                <c:pt idx="0">
                  <c:v>0.41666666666666657</c:v>
                </c:pt>
                <c:pt idx="1">
                  <c:v>0.44545454545454533</c:v>
                </c:pt>
                <c:pt idx="2">
                  <c:v>0.43999999999999984</c:v>
                </c:pt>
                <c:pt idx="3">
                  <c:v>0.42222222222222211</c:v>
                </c:pt>
                <c:pt idx="4">
                  <c:v>0.44999999999999984</c:v>
                </c:pt>
                <c:pt idx="5">
                  <c:v>0.49999999999999972</c:v>
                </c:pt>
                <c:pt idx="6">
                  <c:v>0.54999999999999971</c:v>
                </c:pt>
                <c:pt idx="7">
                  <c:v>0.57999999999999974</c:v>
                </c:pt>
                <c:pt idx="8">
                  <c:v>0.57499999999999973</c:v>
                </c:pt>
                <c:pt idx="9">
                  <c:v>0.63333333333333319</c:v>
                </c:pt>
                <c:pt idx="10">
                  <c:v>0.49999999999999956</c:v>
                </c:pt>
                <c:pt idx="11">
                  <c:v>0.69999999999999929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7-4487-9848-952DD9412B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'2.1 Ср и размах'!$B$13:$M$13</c:f>
              <c:numCache>
                <c:formatCode>General</c:formatCode>
                <c:ptCount val="12"/>
                <c:pt idx="0">
                  <c:v>1.0724999999999998</c:v>
                </c:pt>
                <c:pt idx="1">
                  <c:v>1.0724999999999998</c:v>
                </c:pt>
                <c:pt idx="2">
                  <c:v>1.0724999999999998</c:v>
                </c:pt>
                <c:pt idx="3">
                  <c:v>1.0724999999999998</c:v>
                </c:pt>
                <c:pt idx="4">
                  <c:v>1.0724999999999998</c:v>
                </c:pt>
                <c:pt idx="5">
                  <c:v>1.0724999999999998</c:v>
                </c:pt>
                <c:pt idx="6">
                  <c:v>1.0724999999999998</c:v>
                </c:pt>
                <c:pt idx="7">
                  <c:v>1.0724999999999998</c:v>
                </c:pt>
                <c:pt idx="8">
                  <c:v>1.0724999999999998</c:v>
                </c:pt>
                <c:pt idx="9">
                  <c:v>1.0724999999999998</c:v>
                </c:pt>
                <c:pt idx="10">
                  <c:v>1.0724999999999998</c:v>
                </c:pt>
                <c:pt idx="11">
                  <c:v>1.0724999999999998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7-4487-9848-952DD9412B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'2.1 Ср и размах'!$B$14:$M$14</c:f>
              <c:numCache>
                <c:formatCode>General</c:formatCode>
                <c:ptCount val="12"/>
                <c:pt idx="0">
                  <c:v>0.10000000000000053</c:v>
                </c:pt>
                <c:pt idx="1">
                  <c:v>0.5</c:v>
                </c:pt>
                <c:pt idx="2">
                  <c:v>0.59999999999999964</c:v>
                </c:pt>
                <c:pt idx="3">
                  <c:v>0.20000000000000018</c:v>
                </c:pt>
                <c:pt idx="4">
                  <c:v>0.10000000000000053</c:v>
                </c:pt>
                <c:pt idx="5">
                  <c:v>0.20000000000000018</c:v>
                </c:pt>
                <c:pt idx="6">
                  <c:v>0.39999999999999947</c:v>
                </c:pt>
                <c:pt idx="7">
                  <c:v>0.59999999999999964</c:v>
                </c:pt>
                <c:pt idx="8">
                  <c:v>0.39999999999999947</c:v>
                </c:pt>
                <c:pt idx="9">
                  <c:v>0.90000000000000036</c:v>
                </c:pt>
                <c:pt idx="10">
                  <c:v>0.29999999999999982</c:v>
                </c:pt>
                <c:pt idx="11">
                  <c:v>0.69999999999999929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7-4487-9848-952DD941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52120"/>
        <c:axId val="271752904"/>
      </c:lineChart>
      <c:catAx>
        <c:axId val="27175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752904"/>
        <c:crosses val="autoZero"/>
        <c:auto val="1"/>
        <c:lblAlgn val="ctr"/>
        <c:lblOffset val="100"/>
        <c:noMultiLvlLbl val="0"/>
      </c:catAx>
      <c:valAx>
        <c:axId val="2717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75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363140</xdr:colOff>
      <xdr:row>3</xdr:row>
      <xdr:rowOff>3571</xdr:rowOff>
    </xdr:from>
    <xdr:to>
      <xdr:col>28</xdr:col>
      <xdr:colOff>107156</xdr:colOff>
      <xdr:row>21</xdr:row>
      <xdr:rowOff>130969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107156</xdr:colOff>
      <xdr:row>20</xdr:row>
      <xdr:rowOff>98820</xdr:rowOff>
    </xdr:from>
    <xdr:to>
      <xdr:col>22</xdr:col>
      <xdr:colOff>184547</xdr:colOff>
      <xdr:row>39</xdr:row>
      <xdr:rowOff>107156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72;&#1085;&#1080;&#1083;/Desktop/24-25%20&#1091;&#1095;.&#1075;/&#1059;&#1050;%20&#1088;&#1072;&#1073;&#1086;&#1090;&#1099;/&#1059;&#1050;/&#1053;&#1086;&#1074;&#1072;&#1103;%20&#1087;&#1072;&#1087;&#1082;&#1072;/&#1051;&#1056;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1 Ср и размах"/>
      <sheetName val="2.2 Анализ чувств"/>
      <sheetName val="2.3 Ср. и ст. откл "/>
      <sheetName val="2.4 "/>
      <sheetName val="2.5 числ соотв табл"/>
      <sheetName val="2.6.  несоотв ед прод"/>
    </sheetNames>
    <sheetDataSet>
      <sheetData sheetId="0">
        <row r="8">
          <cell r="B8">
            <v>7.3500000000000005</v>
          </cell>
          <cell r="C8">
            <v>7.3</v>
          </cell>
          <cell r="D8">
            <v>6.7333333333333334</v>
          </cell>
          <cell r="E8">
            <v>6.8</v>
          </cell>
          <cell r="F8">
            <v>6.833333333333333</v>
          </cell>
          <cell r="G8">
            <v>6.666666666666667</v>
          </cell>
          <cell r="H8">
            <v>6.6000000000000005</v>
          </cell>
          <cell r="I8">
            <v>6.2666666666666657</v>
          </cell>
          <cell r="J8">
            <v>6.666666666666667</v>
          </cell>
          <cell r="K8">
            <v>6.5666666666666673</v>
          </cell>
          <cell r="L8">
            <v>7.333333333333333</v>
          </cell>
          <cell r="M8">
            <v>7.166666666666667</v>
          </cell>
        </row>
        <row r="9">
          <cell r="B9">
            <v>6.8569444444444443</v>
          </cell>
          <cell r="C9">
            <v>6.8569444444444443</v>
          </cell>
          <cell r="D9">
            <v>6.8569444444444443</v>
          </cell>
          <cell r="E9">
            <v>6.8569444444444443</v>
          </cell>
          <cell r="F9">
            <v>6.8569444444444443</v>
          </cell>
          <cell r="G9">
            <v>6.8569444444444443</v>
          </cell>
          <cell r="H9">
            <v>6.8569444444444443</v>
          </cell>
          <cell r="I9">
            <v>6.8569444444444443</v>
          </cell>
          <cell r="J9">
            <v>6.8569444444444443</v>
          </cell>
          <cell r="K9">
            <v>6.8569444444444443</v>
          </cell>
          <cell r="L9">
            <v>6.8569444444444443</v>
          </cell>
          <cell r="M9">
            <v>6.8569444444444443</v>
          </cell>
        </row>
        <row r="10">
          <cell r="B10">
            <v>7.2831944444444439</v>
          </cell>
          <cell r="C10">
            <v>7.2831944444444439</v>
          </cell>
          <cell r="D10">
            <v>7.2831944444444439</v>
          </cell>
          <cell r="E10">
            <v>7.2831944444444439</v>
          </cell>
          <cell r="F10">
            <v>7.2831944444444439</v>
          </cell>
          <cell r="G10">
            <v>7.2831944444444439</v>
          </cell>
          <cell r="H10">
            <v>7.2831944444444439</v>
          </cell>
          <cell r="I10">
            <v>7.2831944444444439</v>
          </cell>
          <cell r="J10">
            <v>7.2831944444444439</v>
          </cell>
          <cell r="K10">
            <v>7.2831944444444439</v>
          </cell>
          <cell r="L10">
            <v>7.2831944444444439</v>
          </cell>
          <cell r="M10">
            <v>7.2831944444444439</v>
          </cell>
        </row>
        <row r="11">
          <cell r="B11">
            <v>6.4306944444444447</v>
          </cell>
          <cell r="C11">
            <v>6.4306944444444447</v>
          </cell>
          <cell r="D11">
            <v>6.4306944444444447</v>
          </cell>
          <cell r="E11">
            <v>6.4306944444444447</v>
          </cell>
          <cell r="F11">
            <v>6.4306944444444447</v>
          </cell>
          <cell r="G11">
            <v>6.4306944444444447</v>
          </cell>
          <cell r="H11">
            <v>6.4306944444444447</v>
          </cell>
          <cell r="I11">
            <v>6.4306944444444447</v>
          </cell>
          <cell r="J11">
            <v>6.4306944444444447</v>
          </cell>
          <cell r="K11">
            <v>6.4306944444444447</v>
          </cell>
          <cell r="L11">
            <v>6.4306944444444447</v>
          </cell>
          <cell r="M11">
            <v>6.4306944444444447</v>
          </cell>
        </row>
        <row r="12">
          <cell r="B12">
            <v>0.41666666666666657</v>
          </cell>
          <cell r="C12">
            <v>0.44545454545454533</v>
          </cell>
          <cell r="D12">
            <v>0.43999999999999984</v>
          </cell>
          <cell r="E12">
            <v>0.42222222222222211</v>
          </cell>
          <cell r="F12">
            <v>0.44999999999999984</v>
          </cell>
          <cell r="G12">
            <v>0.49999999999999972</v>
          </cell>
          <cell r="H12">
            <v>0.54999999999999971</v>
          </cell>
          <cell r="I12">
            <v>0.57999999999999974</v>
          </cell>
          <cell r="J12">
            <v>0.57499999999999973</v>
          </cell>
          <cell r="K12">
            <v>0.63333333333333319</v>
          </cell>
          <cell r="L12">
            <v>0.49999999999999956</v>
          </cell>
          <cell r="M12">
            <v>0.69999999999999929</v>
          </cell>
        </row>
        <row r="13">
          <cell r="B13">
            <v>1.0724999999999998</v>
          </cell>
          <cell r="C13">
            <v>1.0724999999999998</v>
          </cell>
          <cell r="D13">
            <v>1.0724999999999998</v>
          </cell>
          <cell r="E13">
            <v>1.0724999999999998</v>
          </cell>
          <cell r="F13">
            <v>1.0724999999999998</v>
          </cell>
          <cell r="G13">
            <v>1.0724999999999998</v>
          </cell>
          <cell r="H13">
            <v>1.0724999999999998</v>
          </cell>
          <cell r="I13">
            <v>1.0724999999999998</v>
          </cell>
          <cell r="J13">
            <v>1.0724999999999998</v>
          </cell>
          <cell r="K13">
            <v>1.0724999999999998</v>
          </cell>
          <cell r="L13">
            <v>1.0724999999999998</v>
          </cell>
          <cell r="M13">
            <v>1.0724999999999998</v>
          </cell>
        </row>
        <row r="14">
          <cell r="B14">
            <v>0.10000000000000053</v>
          </cell>
          <cell r="C14">
            <v>0.5</v>
          </cell>
          <cell r="D14">
            <v>0.59999999999999964</v>
          </cell>
          <cell r="E14">
            <v>0.20000000000000018</v>
          </cell>
          <cell r="F14">
            <v>0.10000000000000053</v>
          </cell>
          <cell r="G14">
            <v>0.20000000000000018</v>
          </cell>
          <cell r="H14">
            <v>0.39999999999999947</v>
          </cell>
          <cell r="I14">
            <v>0.59999999999999964</v>
          </cell>
          <cell r="J14">
            <v>0.39999999999999947</v>
          </cell>
          <cell r="K14">
            <v>0.90000000000000036</v>
          </cell>
          <cell r="L14">
            <v>0.29999999999999982</v>
          </cell>
          <cell r="M14">
            <v>0.69999999999999929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2"/>
  <sheetViews>
    <sheetView tabSelected="1" zoomScale="80" zoomScaleNormal="80" workbookViewId="0">
      <selection activeCell="B15" sqref="B15"/>
    </sheetView>
  </sheetViews>
  <sheetFormatPr defaultRowHeight="14.4" x14ac:dyDescent="0.3"/>
  <cols>
    <col min="16" max="16" width="18.109375" customWidth="1"/>
  </cols>
  <sheetData>
    <row r="4" spans="1:16" x14ac:dyDescent="0.3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6" x14ac:dyDescent="0.3">
      <c r="A5" s="1" t="s">
        <v>1</v>
      </c>
      <c r="B5" s="1">
        <v>7.4</v>
      </c>
      <c r="C5" s="1">
        <v>7.6</v>
      </c>
      <c r="D5" s="1">
        <v>6.4</v>
      </c>
      <c r="E5" s="1">
        <v>6.8</v>
      </c>
      <c r="F5" s="1">
        <v>6.8</v>
      </c>
      <c r="G5" s="1">
        <v>6.8</v>
      </c>
      <c r="H5" s="1">
        <v>6.4</v>
      </c>
      <c r="I5" s="1">
        <v>6</v>
      </c>
      <c r="J5" s="1">
        <v>6.4</v>
      </c>
      <c r="K5" s="1">
        <v>6</v>
      </c>
      <c r="L5" s="1">
        <v>7.2</v>
      </c>
      <c r="M5" s="1">
        <v>7</v>
      </c>
    </row>
    <row r="6" spans="1:16" x14ac:dyDescent="0.3">
      <c r="A6" s="1" t="s">
        <v>2</v>
      </c>
      <c r="B6" s="1">
        <v>7.35</v>
      </c>
      <c r="C6" s="1">
        <v>7.1</v>
      </c>
      <c r="D6" s="1">
        <v>6.8</v>
      </c>
      <c r="E6" s="1">
        <v>6.7</v>
      </c>
      <c r="F6" s="1">
        <v>6.8</v>
      </c>
      <c r="G6" s="1">
        <v>6.6</v>
      </c>
      <c r="H6" s="1">
        <v>6.6</v>
      </c>
      <c r="I6" s="1">
        <v>6.2</v>
      </c>
      <c r="J6" s="1">
        <v>6.8</v>
      </c>
      <c r="K6" s="1">
        <v>6.8</v>
      </c>
      <c r="L6" s="1">
        <v>7.5</v>
      </c>
      <c r="M6" s="1">
        <v>6.9</v>
      </c>
    </row>
    <row r="7" spans="1:16" x14ac:dyDescent="0.3">
      <c r="A7" s="1" t="s">
        <v>3</v>
      </c>
      <c r="B7" s="1">
        <v>7.3</v>
      </c>
      <c r="C7" s="1">
        <v>7.2</v>
      </c>
      <c r="D7" s="1">
        <v>7</v>
      </c>
      <c r="E7" s="1">
        <v>6.9</v>
      </c>
      <c r="F7" s="1">
        <v>6.9</v>
      </c>
      <c r="G7" s="1">
        <v>6.6</v>
      </c>
      <c r="H7" s="1">
        <v>6.8</v>
      </c>
      <c r="I7" s="1">
        <v>6.6</v>
      </c>
      <c r="J7" s="1">
        <v>6.8</v>
      </c>
      <c r="K7" s="1">
        <v>6.9</v>
      </c>
      <c r="L7" s="1">
        <v>7.3</v>
      </c>
      <c r="M7" s="1">
        <v>7.6</v>
      </c>
    </row>
    <row r="8" spans="1:16" x14ac:dyDescent="0.3">
      <c r="A8" t="s">
        <v>4</v>
      </c>
      <c r="B8" s="2">
        <f>AVERAGE(B5:B7)</f>
        <v>7.3500000000000005</v>
      </c>
      <c r="C8" s="2">
        <f t="shared" ref="C8:M8" si="0">AVERAGE(C5:C7)</f>
        <v>7.3</v>
      </c>
      <c r="D8" s="2">
        <f t="shared" si="0"/>
        <v>6.7333333333333334</v>
      </c>
      <c r="E8" s="2">
        <f t="shared" si="0"/>
        <v>6.8</v>
      </c>
      <c r="F8" s="2">
        <f t="shared" si="0"/>
        <v>6.833333333333333</v>
      </c>
      <c r="G8" s="2">
        <f t="shared" si="0"/>
        <v>6.666666666666667</v>
      </c>
      <c r="H8" s="2">
        <f t="shared" si="0"/>
        <v>6.6000000000000005</v>
      </c>
      <c r="I8" s="2">
        <f t="shared" si="0"/>
        <v>6.2666666666666657</v>
      </c>
      <c r="J8" s="2">
        <f t="shared" si="0"/>
        <v>6.666666666666667</v>
      </c>
      <c r="K8" s="2">
        <f t="shared" si="0"/>
        <v>6.5666666666666673</v>
      </c>
      <c r="L8" s="2">
        <f t="shared" si="0"/>
        <v>7.333333333333333</v>
      </c>
      <c r="M8" s="2">
        <f t="shared" si="0"/>
        <v>7.166666666666667</v>
      </c>
      <c r="N8" s="2"/>
    </row>
    <row r="9" spans="1:16" x14ac:dyDescent="0.3">
      <c r="A9" t="s">
        <v>5</v>
      </c>
      <c r="B9" s="3">
        <f>AVERAGE($B$8:$M$8)</f>
        <v>6.8569444444444443</v>
      </c>
      <c r="C9" s="3">
        <f t="shared" ref="C9:M9" si="1">AVERAGE($B$8:$M$8)</f>
        <v>6.8569444444444443</v>
      </c>
      <c r="D9" s="3">
        <f t="shared" si="1"/>
        <v>6.8569444444444443</v>
      </c>
      <c r="E9" s="3">
        <f t="shared" si="1"/>
        <v>6.8569444444444443</v>
      </c>
      <c r="F9" s="3">
        <f t="shared" si="1"/>
        <v>6.8569444444444443</v>
      </c>
      <c r="G9" s="3">
        <f t="shared" si="1"/>
        <v>6.8569444444444443</v>
      </c>
      <c r="H9" s="3">
        <f t="shared" si="1"/>
        <v>6.8569444444444443</v>
      </c>
      <c r="I9" s="3">
        <f t="shared" si="1"/>
        <v>6.8569444444444443</v>
      </c>
      <c r="J9" s="3">
        <f t="shared" si="1"/>
        <v>6.8569444444444443</v>
      </c>
      <c r="K9" s="3">
        <f t="shared" si="1"/>
        <v>6.8569444444444443</v>
      </c>
      <c r="L9" s="3">
        <f t="shared" si="1"/>
        <v>6.8569444444444443</v>
      </c>
      <c r="M9" s="3">
        <f t="shared" si="1"/>
        <v>6.8569444444444443</v>
      </c>
    </row>
    <row r="10" spans="1:16" x14ac:dyDescent="0.3">
      <c r="A10" t="s">
        <v>6</v>
      </c>
      <c r="B10" s="2">
        <f>B9+1.023*$B$17</f>
        <v>7.2831944444444439</v>
      </c>
      <c r="C10" s="2">
        <f t="shared" ref="C10:M10" si="2">C9+1.023*$B$17</f>
        <v>7.2831944444444439</v>
      </c>
      <c r="D10" s="2">
        <f t="shared" si="2"/>
        <v>7.2831944444444439</v>
      </c>
      <c r="E10" s="2">
        <f t="shared" si="2"/>
        <v>7.2831944444444439</v>
      </c>
      <c r="F10" s="2">
        <f t="shared" si="2"/>
        <v>7.2831944444444439</v>
      </c>
      <c r="G10" s="2">
        <f t="shared" si="2"/>
        <v>7.2831944444444439</v>
      </c>
      <c r="H10" s="2">
        <f t="shared" si="2"/>
        <v>7.2831944444444439</v>
      </c>
      <c r="I10" s="2">
        <f t="shared" si="2"/>
        <v>7.2831944444444439</v>
      </c>
      <c r="J10" s="2">
        <f t="shared" si="2"/>
        <v>7.2831944444444439</v>
      </c>
      <c r="K10" s="2">
        <f t="shared" si="2"/>
        <v>7.2831944444444439</v>
      </c>
      <c r="L10" s="2">
        <f t="shared" si="2"/>
        <v>7.2831944444444439</v>
      </c>
      <c r="M10" s="2">
        <f t="shared" si="2"/>
        <v>7.2831944444444439</v>
      </c>
    </row>
    <row r="11" spans="1:16" x14ac:dyDescent="0.3">
      <c r="A11" t="s">
        <v>7</v>
      </c>
      <c r="B11" s="2">
        <f>B9-1.023*$B$17</f>
        <v>6.4306944444444447</v>
      </c>
      <c r="C11" s="2">
        <f t="shared" ref="C11:M11" si="3">C9-1.023*$B$17</f>
        <v>6.4306944444444447</v>
      </c>
      <c r="D11" s="2">
        <f t="shared" si="3"/>
        <v>6.4306944444444447</v>
      </c>
      <c r="E11" s="2">
        <f t="shared" si="3"/>
        <v>6.4306944444444447</v>
      </c>
      <c r="F11" s="2">
        <f t="shared" si="3"/>
        <v>6.4306944444444447</v>
      </c>
      <c r="G11" s="2">
        <f t="shared" si="3"/>
        <v>6.4306944444444447</v>
      </c>
      <c r="H11" s="2">
        <f t="shared" si="3"/>
        <v>6.4306944444444447</v>
      </c>
      <c r="I11" s="2">
        <f t="shared" si="3"/>
        <v>6.4306944444444447</v>
      </c>
      <c r="J11" s="2">
        <f t="shared" si="3"/>
        <v>6.4306944444444447</v>
      </c>
      <c r="K11" s="2">
        <f t="shared" si="3"/>
        <v>6.4306944444444447</v>
      </c>
      <c r="L11" s="2">
        <f t="shared" si="3"/>
        <v>6.4306944444444447</v>
      </c>
      <c r="M11" s="2">
        <f t="shared" si="3"/>
        <v>6.4306944444444447</v>
      </c>
    </row>
    <row r="12" spans="1:16" x14ac:dyDescent="0.3">
      <c r="A12" t="s">
        <v>8</v>
      </c>
      <c r="B12">
        <f>AVERAGE(B14:M14)</f>
        <v>0.41666666666666657</v>
      </c>
      <c r="C12">
        <f t="shared" ref="C12:M12" si="4">AVERAGE(C14:N14)</f>
        <v>0.44545454545454533</v>
      </c>
      <c r="D12">
        <f t="shared" si="4"/>
        <v>0.43999999999999984</v>
      </c>
      <c r="E12">
        <f t="shared" si="4"/>
        <v>0.42222222222222211</v>
      </c>
      <c r="F12">
        <f t="shared" si="4"/>
        <v>0.44999999999999984</v>
      </c>
      <c r="G12">
        <f t="shared" si="4"/>
        <v>0.49999999999999972</v>
      </c>
      <c r="H12">
        <f t="shared" si="4"/>
        <v>0.54999999999999971</v>
      </c>
      <c r="I12">
        <f t="shared" si="4"/>
        <v>0.57999999999999974</v>
      </c>
      <c r="J12">
        <f t="shared" si="4"/>
        <v>0.57499999999999973</v>
      </c>
      <c r="K12">
        <f t="shared" si="4"/>
        <v>0.63333333333333319</v>
      </c>
      <c r="L12">
        <f t="shared" si="4"/>
        <v>0.49999999999999956</v>
      </c>
      <c r="M12">
        <f t="shared" si="4"/>
        <v>0.69999999999999929</v>
      </c>
    </row>
    <row r="13" spans="1:16" x14ac:dyDescent="0.3">
      <c r="A13" t="s">
        <v>9</v>
      </c>
      <c r="B13">
        <f>2.574*$B$17</f>
        <v>1.0724999999999998</v>
      </c>
      <c r="C13">
        <f t="shared" ref="C13:M13" si="5">2.574*$B$17</f>
        <v>1.0724999999999998</v>
      </c>
      <c r="D13">
        <f t="shared" si="5"/>
        <v>1.0724999999999998</v>
      </c>
      <c r="E13">
        <f t="shared" si="5"/>
        <v>1.0724999999999998</v>
      </c>
      <c r="F13">
        <f t="shared" si="5"/>
        <v>1.0724999999999998</v>
      </c>
      <c r="G13">
        <f t="shared" si="5"/>
        <v>1.0724999999999998</v>
      </c>
      <c r="H13">
        <f t="shared" si="5"/>
        <v>1.0724999999999998</v>
      </c>
      <c r="I13">
        <f t="shared" si="5"/>
        <v>1.0724999999999998</v>
      </c>
      <c r="J13">
        <f t="shared" si="5"/>
        <v>1.0724999999999998</v>
      </c>
      <c r="K13">
        <f t="shared" si="5"/>
        <v>1.0724999999999998</v>
      </c>
      <c r="L13">
        <f t="shared" si="5"/>
        <v>1.0724999999999998</v>
      </c>
      <c r="M13">
        <f t="shared" si="5"/>
        <v>1.0724999999999998</v>
      </c>
    </row>
    <row r="14" spans="1:16" x14ac:dyDescent="0.3">
      <c r="A14" t="s">
        <v>10</v>
      </c>
      <c r="B14">
        <f>B16-B15</f>
        <v>0.10000000000000053</v>
      </c>
      <c r="C14">
        <f t="shared" ref="C14:M14" si="6">C16-C15</f>
        <v>0.5</v>
      </c>
      <c r="D14">
        <f t="shared" si="6"/>
        <v>0.59999999999999964</v>
      </c>
      <c r="E14">
        <f t="shared" si="6"/>
        <v>0.20000000000000018</v>
      </c>
      <c r="F14">
        <f t="shared" si="6"/>
        <v>0.10000000000000053</v>
      </c>
      <c r="G14">
        <f t="shared" si="6"/>
        <v>0.20000000000000018</v>
      </c>
      <c r="H14">
        <f t="shared" si="6"/>
        <v>0.39999999999999947</v>
      </c>
      <c r="I14">
        <f t="shared" si="6"/>
        <v>0.59999999999999964</v>
      </c>
      <c r="J14">
        <f t="shared" si="6"/>
        <v>0.39999999999999947</v>
      </c>
      <c r="K14">
        <f t="shared" si="6"/>
        <v>0.90000000000000036</v>
      </c>
      <c r="L14">
        <f t="shared" si="6"/>
        <v>0.29999999999999982</v>
      </c>
      <c r="M14">
        <f t="shared" si="6"/>
        <v>0.69999999999999929</v>
      </c>
      <c r="O14" t="s">
        <v>11</v>
      </c>
    </row>
    <row r="15" spans="1:16" x14ac:dyDescent="0.3">
      <c r="A15" t="s">
        <v>12</v>
      </c>
      <c r="B15">
        <f>MIN(B5:B7)</f>
        <v>7.3</v>
      </c>
      <c r="C15">
        <f t="shared" ref="C15:M15" si="7">MIN(C5:C7)</f>
        <v>7.1</v>
      </c>
      <c r="D15">
        <f t="shared" si="7"/>
        <v>6.4</v>
      </c>
      <c r="E15">
        <f t="shared" si="7"/>
        <v>6.7</v>
      </c>
      <c r="F15">
        <f t="shared" si="7"/>
        <v>6.8</v>
      </c>
      <c r="G15">
        <f t="shared" si="7"/>
        <v>6.6</v>
      </c>
      <c r="H15">
        <f t="shared" si="7"/>
        <v>6.4</v>
      </c>
      <c r="I15">
        <f t="shared" si="7"/>
        <v>6</v>
      </c>
      <c r="J15">
        <f t="shared" si="7"/>
        <v>6.4</v>
      </c>
      <c r="K15">
        <f t="shared" si="7"/>
        <v>6</v>
      </c>
      <c r="L15">
        <f t="shared" si="7"/>
        <v>7.2</v>
      </c>
      <c r="M15">
        <f t="shared" si="7"/>
        <v>6.9</v>
      </c>
      <c r="O15" t="s">
        <v>13</v>
      </c>
      <c r="P15" s="4">
        <f>B17/B21</f>
        <v>0.24611143925969672</v>
      </c>
    </row>
    <row r="16" spans="1:16" x14ac:dyDescent="0.3">
      <c r="A16" t="s">
        <v>14</v>
      </c>
      <c r="B16">
        <f>MAX(B5:B7)</f>
        <v>7.4</v>
      </c>
      <c r="C16">
        <f t="shared" ref="C16:M16" si="8">MAX(C5:C7)</f>
        <v>7.6</v>
      </c>
      <c r="D16">
        <f t="shared" si="8"/>
        <v>7</v>
      </c>
      <c r="E16">
        <f t="shared" si="8"/>
        <v>6.9</v>
      </c>
      <c r="F16">
        <f t="shared" si="8"/>
        <v>6.9</v>
      </c>
      <c r="G16">
        <f t="shared" si="8"/>
        <v>6.8</v>
      </c>
      <c r="H16">
        <f t="shared" si="8"/>
        <v>6.8</v>
      </c>
      <c r="I16">
        <f t="shared" si="8"/>
        <v>6.6</v>
      </c>
      <c r="J16">
        <f t="shared" si="8"/>
        <v>6.8</v>
      </c>
      <c r="K16">
        <f t="shared" si="8"/>
        <v>6.9</v>
      </c>
      <c r="L16">
        <f t="shared" si="8"/>
        <v>7.5</v>
      </c>
      <c r="M16">
        <f t="shared" si="8"/>
        <v>7.6</v>
      </c>
      <c r="O16" t="s">
        <v>15</v>
      </c>
      <c r="P16" s="5">
        <f>(B10-B11)/6*$P$15</f>
        <v>3.4968333661481873E-2</v>
      </c>
    </row>
    <row r="17" spans="1:16" x14ac:dyDescent="0.3">
      <c r="A17" t="s">
        <v>16</v>
      </c>
      <c r="B17" s="4">
        <f>AVERAGE(B14:M14)</f>
        <v>0.41666666666666657</v>
      </c>
      <c r="O17" t="s">
        <v>17</v>
      </c>
      <c r="P17" s="5">
        <f>(B10-B9)/3*P15</f>
        <v>3.4968333661481873E-2</v>
      </c>
    </row>
    <row r="18" spans="1:16" x14ac:dyDescent="0.3">
      <c r="A18" t="s">
        <v>18</v>
      </c>
      <c r="B18">
        <v>0.26600000000000001</v>
      </c>
      <c r="O18" t="s">
        <v>19</v>
      </c>
      <c r="P18" s="5">
        <f>(B9-B11)/3*P15</f>
        <v>3.4968333661481873E-2</v>
      </c>
    </row>
    <row r="19" spans="1:16" x14ac:dyDescent="0.3">
      <c r="A19" t="s">
        <v>20</v>
      </c>
      <c r="B19">
        <v>0.28299999999999997</v>
      </c>
      <c r="O19" t="s">
        <v>21</v>
      </c>
      <c r="P19" s="5">
        <f>P16*(1-B22)</f>
        <v>3.4968333661481873E-2</v>
      </c>
    </row>
    <row r="20" spans="1:16" x14ac:dyDescent="0.3">
      <c r="A20" t="s">
        <v>22</v>
      </c>
      <c r="B20">
        <v>1.7170000000000001</v>
      </c>
    </row>
    <row r="21" spans="1:16" x14ac:dyDescent="0.3">
      <c r="A21" t="s">
        <v>23</v>
      </c>
      <c r="B21">
        <v>1.6930000000000001</v>
      </c>
    </row>
    <row r="22" spans="1:16" x14ac:dyDescent="0.3">
      <c r="A22" t="s">
        <v>24</v>
      </c>
      <c r="B22">
        <f>2*(B9-B9)/(B10-B11)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2.1 Ср и размах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2025-02-02T09:07:41Z</dcterms:created>
  <dcterms:modified xsi:type="dcterms:W3CDTF">2025-02-02T09:08:15Z</dcterms:modified>
</cp:coreProperties>
</file>