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анил\Desktop\1botTG\pythonProject\files\ITPD\regress_analiz\lin_regress\"/>
    </mc:Choice>
  </mc:AlternateContent>
  <bookViews>
    <workbookView xWindow="0" yWindow="0" windowWidth="23040" windowHeight="8616"/>
  </bookViews>
  <sheets>
    <sheet name="2.1 Лин. регрес. анализ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5" i="1" l="1" a="1"/>
  <c r="B29" i="1" s="1"/>
  <c r="C24" i="1" a="1"/>
  <c r="C24" i="1" s="1"/>
  <c r="F21" i="1"/>
  <c r="E21" i="1"/>
  <c r="G21" i="1" s="1"/>
  <c r="A21" i="1"/>
  <c r="F20" i="1"/>
  <c r="E20" i="1"/>
  <c r="G20" i="1" s="1"/>
  <c r="B19" i="1"/>
  <c r="A19" i="1"/>
  <c r="B16" i="1"/>
  <c r="D15" i="1"/>
  <c r="B15" i="1"/>
  <c r="C12" i="1"/>
  <c r="C11" i="1"/>
  <c r="C10" i="1"/>
  <c r="C9" i="1"/>
  <c r="C8" i="1"/>
  <c r="C7" i="1"/>
  <c r="C6" i="1"/>
  <c r="C5" i="1"/>
  <c r="C4" i="1"/>
  <c r="C3" i="1"/>
  <c r="A25" i="1" l="1"/>
  <c r="B25" i="1"/>
  <c r="A26" i="1"/>
  <c r="B26" i="1"/>
  <c r="A27" i="1"/>
  <c r="B27" i="1"/>
  <c r="A28" i="1"/>
  <c r="B28" i="1"/>
  <c r="A29" i="1"/>
</calcChain>
</file>

<file path=xl/sharedStrings.xml><?xml version="1.0" encoding="utf-8"?>
<sst xmlns="http://schemas.openxmlformats.org/spreadsheetml/2006/main" count="14" uniqueCount="12">
  <si>
    <t>х</t>
  </si>
  <si>
    <t>у</t>
  </si>
  <si>
    <t>прогноз</t>
  </si>
  <si>
    <t>Линейная регрессия</t>
  </si>
  <si>
    <t>в0</t>
  </si>
  <si>
    <t>R2</t>
  </si>
  <si>
    <t>в1</t>
  </si>
  <si>
    <t>Функция массива</t>
  </si>
  <si>
    <t>КОЭФФИЦ</t>
  </si>
  <si>
    <t>ст.ош.КОЭФ</t>
  </si>
  <si>
    <t>R2 и ст.ош.рег</t>
  </si>
  <si>
    <t>F и 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</si>
</sst>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'2.1 Лин. регрес. анализ'!$C$3:$C$12</c:f>
              <c:numCache>
                <c:formatCode>0.00</c:formatCode>
                <c:ptCount val="10"/>
                <c:pt idx="0">
                  <c:v>109.8909090909091</c:v>
                </c:pt>
                <c:pt idx="1">
                  <c:v>107</c:v>
                </c:pt>
                <c:pt idx="2">
                  <c:v>104.16666666666664</c:v>
                </c:pt>
                <c:pt idx="3">
                  <c:v>100.85714285714286</c:v>
                </c:pt>
                <c:pt idx="4">
                  <c:v>100.04761904761905</c:v>
                </c:pt>
                <c:pt idx="5">
                  <c:v>96.8</c:v>
                </c:pt>
                <c:pt idx="6">
                  <c:v>95.3</c:v>
                </c:pt>
                <c:pt idx="7">
                  <c:v>91.5</c:v>
                </c:pt>
                <c:pt idx="8">
                  <c:v>86</c:v>
                </c:pt>
                <c:pt idx="9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46-400A-8398-2BAB267AF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930512"/>
        <c:axId val="270930120"/>
      </c:scatterChart>
      <c:valAx>
        <c:axId val="27093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0930120"/>
        <c:crosses val="autoZero"/>
        <c:crossBetween val="midCat"/>
      </c:valAx>
      <c:valAx>
        <c:axId val="270930120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093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252412</xdr:colOff>
      <xdr:row>2</xdr:row>
      <xdr:rowOff>38100</xdr:rowOff>
    </xdr:from>
    <xdr:to>
      <xdr:col>12</xdr:col>
      <xdr:colOff>557212</xdr:colOff>
      <xdr:row>16</xdr:row>
      <xdr:rowOff>114300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44;&#1072;&#1085;&#1080;&#1083;/Desktop/24-25%20&#1091;&#1095;.&#1075;/&#1059;&#1050;%20&#1088;&#1072;&#1073;&#1086;&#1090;&#1099;/&#1059;&#1050;/&#1053;&#1086;&#1074;&#1072;&#1103;%20&#1087;&#1072;&#1087;&#1082;&#1072;/&#1051;&#1056;%2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.1 Лин. регрес. анализ"/>
      <sheetName val="2.2 Нелинейный"/>
      <sheetName val="2.3 Множественный"/>
    </sheetNames>
    <sheetDataSet>
      <sheetData sheetId="0">
        <row r="3">
          <cell r="C3">
            <v>109.8909090909091</v>
          </cell>
        </row>
        <row r="4">
          <cell r="C4">
            <v>107</v>
          </cell>
        </row>
        <row r="5">
          <cell r="C5">
            <v>104.16666666666664</v>
          </cell>
        </row>
        <row r="6">
          <cell r="C6">
            <v>100.85714285714286</v>
          </cell>
        </row>
        <row r="7">
          <cell r="C7">
            <v>100.04761904761905</v>
          </cell>
        </row>
        <row r="8">
          <cell r="C8">
            <v>96.8</v>
          </cell>
        </row>
        <row r="9">
          <cell r="C9">
            <v>95.3</v>
          </cell>
        </row>
        <row r="10">
          <cell r="C10">
            <v>91.5</v>
          </cell>
        </row>
        <row r="11">
          <cell r="C11">
            <v>86</v>
          </cell>
        </row>
        <row r="12">
          <cell r="C12">
            <v>83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tabSelected="1" workbookViewId="0">
      <selection activeCell="D12" sqref="D12"/>
    </sheetView>
  </sheetViews>
  <sheetFormatPr defaultRowHeight="14.4" x14ac:dyDescent="0.3"/>
  <cols>
    <col min="2" max="2" width="10.33203125" bestFit="1" customWidth="1"/>
    <col min="3" max="3" width="15" customWidth="1"/>
  </cols>
  <sheetData>
    <row r="2" spans="1:4" x14ac:dyDescent="0.3">
      <c r="A2" t="s">
        <v>0</v>
      </c>
      <c r="B2" t="s">
        <v>1</v>
      </c>
      <c r="C2" t="s">
        <v>2</v>
      </c>
    </row>
    <row r="3" spans="1:4" x14ac:dyDescent="0.3">
      <c r="A3">
        <v>120</v>
      </c>
      <c r="B3">
        <v>110</v>
      </c>
      <c r="C3" s="1">
        <f>TREND(B3:B12,A3:A12)</f>
        <v>109.8909090909091</v>
      </c>
    </row>
    <row r="4" spans="1:4" x14ac:dyDescent="0.3">
      <c r="A4">
        <v>125</v>
      </c>
      <c r="B4">
        <v>107</v>
      </c>
      <c r="C4" s="1">
        <f>TREND(B4:B12,A4:A12,)</f>
        <v>107</v>
      </c>
    </row>
    <row r="5" spans="1:4" x14ac:dyDescent="0.3">
      <c r="A5">
        <v>130</v>
      </c>
      <c r="B5">
        <v>105</v>
      </c>
      <c r="C5" s="1">
        <f>TREND(B5:B12,A5:A12)</f>
        <v>104.16666666666664</v>
      </c>
    </row>
    <row r="6" spans="1:4" x14ac:dyDescent="0.3">
      <c r="A6">
        <v>135</v>
      </c>
      <c r="B6">
        <v>98</v>
      </c>
      <c r="C6" s="1">
        <f>TREND(B6:B12,A6:A12)</f>
        <v>100.85714285714286</v>
      </c>
    </row>
    <row r="7" spans="1:4" x14ac:dyDescent="0.3">
      <c r="A7">
        <v>140</v>
      </c>
      <c r="B7">
        <v>100</v>
      </c>
      <c r="C7" s="1">
        <f>TREND(B7:B12,A7:A12)</f>
        <v>100.04761904761905</v>
      </c>
    </row>
    <row r="8" spans="1:4" x14ac:dyDescent="0.3">
      <c r="A8">
        <v>145</v>
      </c>
      <c r="B8">
        <v>95</v>
      </c>
      <c r="C8" s="1">
        <f>TREND(B8:B12,A8:A12)</f>
        <v>96.8</v>
      </c>
    </row>
    <row r="9" spans="1:4" x14ac:dyDescent="0.3">
      <c r="A9">
        <v>150</v>
      </c>
      <c r="B9">
        <v>95</v>
      </c>
      <c r="C9" s="1">
        <f>TREND(B9:B12,A9:A12)</f>
        <v>95.3</v>
      </c>
    </row>
    <row r="10" spans="1:4" x14ac:dyDescent="0.3">
      <c r="A10">
        <v>155</v>
      </c>
      <c r="B10">
        <v>92</v>
      </c>
      <c r="C10" s="1">
        <f>TREND(B10:B12,A10:A12)</f>
        <v>91.5</v>
      </c>
    </row>
    <row r="11" spans="1:4" x14ac:dyDescent="0.3">
      <c r="A11">
        <v>160</v>
      </c>
      <c r="B11">
        <v>86</v>
      </c>
      <c r="C11" s="1">
        <f>TREND(B11:B12,A11:A12)</f>
        <v>86</v>
      </c>
    </row>
    <row r="12" spans="1:4" x14ac:dyDescent="0.3">
      <c r="A12">
        <v>165</v>
      </c>
      <c r="B12">
        <v>83</v>
      </c>
      <c r="C12" s="1">
        <f>TREND(B12,A12)</f>
        <v>83</v>
      </c>
    </row>
    <row r="13" spans="1:4" x14ac:dyDescent="0.3">
      <c r="C13" s="1"/>
    </row>
    <row r="14" spans="1:4" x14ac:dyDescent="0.3">
      <c r="A14" t="s">
        <v>3</v>
      </c>
    </row>
    <row r="15" spans="1:4" x14ac:dyDescent="0.3">
      <c r="A15" t="s">
        <v>4</v>
      </c>
      <c r="B15" s="1">
        <f>FORECAST(,B3:B12,A3:A12)</f>
        <v>178.10909090909092</v>
      </c>
      <c r="C15" t="s">
        <v>5</v>
      </c>
      <c r="D15" s="1">
        <f>RSQ(B3:B12,A3:A12)</f>
        <v>0.96196923776661114</v>
      </c>
    </row>
    <row r="16" spans="1:4" x14ac:dyDescent="0.3">
      <c r="A16" t="s">
        <v>6</v>
      </c>
      <c r="B16" s="1">
        <f>LINEST(B3:B12,A3:A12,TRUE)</f>
        <v>-0.56848484848484848</v>
      </c>
    </row>
    <row r="17" spans="1:7" x14ac:dyDescent="0.3">
      <c r="A17" t="s">
        <v>7</v>
      </c>
    </row>
    <row r="18" spans="1:7" x14ac:dyDescent="0.3">
      <c r="A18" t="s">
        <v>6</v>
      </c>
      <c r="B18" t="s">
        <v>4</v>
      </c>
    </row>
    <row r="19" spans="1:7" x14ac:dyDescent="0.3">
      <c r="A19" s="1">
        <f>INDEX(LINEST(B3:B12,A3:A12,TRUE),1)</f>
        <v>-0.56848484848484848</v>
      </c>
      <c r="B19" s="1">
        <f>FORECAST(,B3:B12,A3:A12)</f>
        <v>178.10909090909092</v>
      </c>
      <c r="C19" t="s">
        <v>8</v>
      </c>
    </row>
    <row r="20" spans="1:7" x14ac:dyDescent="0.3">
      <c r="C20" t="s">
        <v>9</v>
      </c>
      <c r="D20">
        <v>1</v>
      </c>
      <c r="E20">
        <f>VARP(A3:A12)</f>
        <v>206.25</v>
      </c>
      <c r="F20">
        <f>COUNT(A3:A12)</f>
        <v>10</v>
      </c>
      <c r="G20">
        <f>E20*F20/9</f>
        <v>229.16666666666666</v>
      </c>
    </row>
    <row r="21" spans="1:7" x14ac:dyDescent="0.3">
      <c r="A21" s="1">
        <f>RSQ(B3:B12,A3:A12)</f>
        <v>0.96196923776661114</v>
      </c>
      <c r="C21" t="s">
        <v>10</v>
      </c>
      <c r="D21">
        <v>2</v>
      </c>
      <c r="E21">
        <f>VARP(B3:B12)</f>
        <v>69.289999999999992</v>
      </c>
      <c r="F21">
        <f>COUNT(B3:B12)</f>
        <v>10</v>
      </c>
      <c r="G21">
        <f>E21*F21/9</f>
        <v>76.98888888888888</v>
      </c>
    </row>
    <row r="22" spans="1:7" x14ac:dyDescent="0.3">
      <c r="C22" t="s">
        <v>11</v>
      </c>
    </row>
    <row r="24" spans="1:7" x14ac:dyDescent="0.3">
      <c r="C24" s="1">
        <f t="array" ref="C24">LINEST(B3:B12,A3:A12,,TRUE)</f>
        <v>-0.56848484848484848</v>
      </c>
    </row>
    <row r="25" spans="1:7" x14ac:dyDescent="0.3">
      <c r="A25" s="1">
        <f t="array" ref="A25:B29">LINEST(B3:B12,A3:A12,TRUE,TRUE)</f>
        <v>-0.56848484848484848</v>
      </c>
      <c r="B25" s="1">
        <v>178.10909090909092</v>
      </c>
    </row>
    <row r="26" spans="1:7" x14ac:dyDescent="0.3">
      <c r="A26" s="1">
        <v>3.9963252174144329E-2</v>
      </c>
      <c r="B26" s="1">
        <v>5.7236111431426169</v>
      </c>
    </row>
    <row r="27" spans="1:7" x14ac:dyDescent="0.3">
      <c r="A27" s="1">
        <v>0.96196923776661114</v>
      </c>
      <c r="B27" s="1">
        <v>1.8149213189390314</v>
      </c>
    </row>
    <row r="28" spans="1:7" x14ac:dyDescent="0.3">
      <c r="A28" s="1">
        <v>202.35602575896962</v>
      </c>
      <c r="B28" s="1">
        <v>8</v>
      </c>
    </row>
    <row r="29" spans="1:7" x14ac:dyDescent="0.3">
      <c r="A29" s="1">
        <v>666.54848484848469</v>
      </c>
      <c r="B29" s="1">
        <v>26.351515151515148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2.1 Лин. регрес. анализ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</dc:creator>
  <cp:lastModifiedBy>Данил</cp:lastModifiedBy>
  <dcterms:created xsi:type="dcterms:W3CDTF">2025-02-02T08:58:16Z</dcterms:created>
  <dcterms:modified xsi:type="dcterms:W3CDTF">2025-02-02T08:58:33Z</dcterms:modified>
</cp:coreProperties>
</file>