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анил\Desktop\1botTG\pythonProject\files\ITPD\regress_analiz\nelin_regress\"/>
    </mc:Choice>
  </mc:AlternateContent>
  <bookViews>
    <workbookView xWindow="0" yWindow="0" windowWidth="23040" windowHeight="8616"/>
  </bookViews>
  <sheets>
    <sheet name="2.2 Нелинейный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E20" i="1" a="1"/>
  <c r="F21" i="1" s="1"/>
  <c r="B20" i="1"/>
  <c r="C19" i="1"/>
  <c r="B19" i="1"/>
  <c r="F17" i="1"/>
  <c r="E17" i="1"/>
  <c r="D17" i="1"/>
  <c r="E16" i="1"/>
  <c r="F16" i="1" s="1"/>
  <c r="D16" i="1"/>
  <c r="E15" i="1"/>
  <c r="F15" i="1" s="1"/>
  <c r="D15" i="1"/>
  <c r="E14" i="1"/>
  <c r="F14" i="1" s="1"/>
  <c r="D14" i="1"/>
  <c r="F13" i="1"/>
  <c r="E13" i="1"/>
  <c r="D13" i="1"/>
  <c r="E12" i="1"/>
  <c r="F12" i="1" s="1"/>
  <c r="D12" i="1"/>
  <c r="E11" i="1"/>
  <c r="F11" i="1" s="1"/>
  <c r="D11" i="1"/>
  <c r="E10" i="1"/>
  <c r="F10" i="1" s="1"/>
  <c r="D10" i="1"/>
  <c r="F9" i="1"/>
  <c r="E9" i="1"/>
  <c r="D9" i="1"/>
  <c r="E8" i="1"/>
  <c r="F8" i="1" s="1"/>
  <c r="D8" i="1"/>
  <c r="E7" i="1"/>
  <c r="F7" i="1" s="1"/>
  <c r="D7" i="1"/>
  <c r="E6" i="1"/>
  <c r="F6" i="1" s="1"/>
  <c r="D6" i="1"/>
  <c r="F5" i="1"/>
  <c r="E5" i="1"/>
  <c r="D5" i="1"/>
  <c r="C20" i="1" s="1"/>
  <c r="E4" i="1"/>
  <c r="F4" i="1" s="1"/>
  <c r="D4" i="1"/>
  <c r="E3" i="1"/>
  <c r="F3" i="1" s="1"/>
  <c r="D3" i="1"/>
  <c r="C21" i="1" s="1"/>
  <c r="C3" i="1" a="1"/>
  <c r="C11" i="1" s="1"/>
  <c r="L20" i="1" l="1" a="1"/>
  <c r="C12" i="1"/>
  <c r="E22" i="1"/>
  <c r="C13" i="1"/>
  <c r="F22" i="1"/>
  <c r="F23" i="1"/>
  <c r="E24" i="1"/>
  <c r="F24" i="1"/>
  <c r="C15" i="1"/>
  <c r="C16" i="1"/>
  <c r="C5" i="1"/>
  <c r="C8" i="1"/>
  <c r="E20" i="1"/>
  <c r="C7" i="1"/>
  <c r="C9" i="1"/>
  <c r="F20" i="1"/>
  <c r="C14" i="1"/>
  <c r="E23" i="1"/>
  <c r="C3" i="1"/>
  <c r="C4" i="1"/>
  <c r="C17" i="1"/>
  <c r="C6" i="1"/>
  <c r="C10" i="1"/>
  <c r="E21" i="1"/>
  <c r="M21" i="1" l="1"/>
  <c r="L21" i="1"/>
  <c r="N24" i="1"/>
  <c r="N20" i="1"/>
  <c r="M24" i="1"/>
  <c r="M20" i="1"/>
  <c r="M22" i="1"/>
  <c r="L24" i="1"/>
  <c r="L20" i="1"/>
  <c r="N23" i="1"/>
  <c r="M23" i="1"/>
  <c r="L23" i="1"/>
  <c r="N22" i="1"/>
  <c r="L22" i="1"/>
  <c r="N21" i="1"/>
</calcChain>
</file>

<file path=xl/sharedStrings.xml><?xml version="1.0" encoding="utf-8"?>
<sst xmlns="http://schemas.openxmlformats.org/spreadsheetml/2006/main" count="15" uniqueCount="13">
  <si>
    <t>х</t>
  </si>
  <si>
    <t>у</t>
  </si>
  <si>
    <t>прогноз</t>
  </si>
  <si>
    <t>1/х</t>
  </si>
  <si>
    <t>х*х</t>
  </si>
  <si>
    <t>линейная</t>
  </si>
  <si>
    <t>во</t>
  </si>
  <si>
    <t>в1</t>
  </si>
  <si>
    <t>в0</t>
  </si>
  <si>
    <t>R2</t>
  </si>
  <si>
    <t>Y=25,5+0,05*х</t>
  </si>
  <si>
    <t>Y25,19*1,002*х</t>
  </si>
  <si>
    <t>Y=-32,02+3,14*x-0,039*x*x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</si>
</sst>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'2.2 Нелинейный'!$A$3:$A$17</c:f>
              <c:numCache>
                <c:formatCode>General</c:formatCode>
                <c:ptCount val="15"/>
                <c:pt idx="0">
                  <c:v>24</c:v>
                </c:pt>
                <c:pt idx="1">
                  <c:v>26</c:v>
                </c:pt>
                <c:pt idx="2">
                  <c:v>29</c:v>
                </c:pt>
                <c:pt idx="3">
                  <c:v>34</c:v>
                </c:pt>
                <c:pt idx="4">
                  <c:v>35</c:v>
                </c:pt>
                <c:pt idx="5">
                  <c:v>37</c:v>
                </c:pt>
                <c:pt idx="6">
                  <c:v>39</c:v>
                </c:pt>
                <c:pt idx="7">
                  <c:v>40</c:v>
                </c:pt>
                <c:pt idx="8">
                  <c:v>41</c:v>
                </c:pt>
                <c:pt idx="9">
                  <c:v>44</c:v>
                </c:pt>
                <c:pt idx="10">
                  <c:v>47</c:v>
                </c:pt>
                <c:pt idx="11">
                  <c:v>48</c:v>
                </c:pt>
                <c:pt idx="12">
                  <c:v>50</c:v>
                </c:pt>
                <c:pt idx="13">
                  <c:v>52</c:v>
                </c:pt>
                <c:pt idx="14">
                  <c:v>55</c:v>
                </c:pt>
              </c:numCache>
            </c:numRef>
          </c:xVal>
          <c:yVal>
            <c:numRef>
              <c:f>'2.2 Нелинейный'!$B$3:$B$17</c:f>
              <c:numCache>
                <c:formatCode>General</c:formatCode>
                <c:ptCount val="15"/>
                <c:pt idx="0">
                  <c:v>22</c:v>
                </c:pt>
                <c:pt idx="1">
                  <c:v>23</c:v>
                </c:pt>
                <c:pt idx="2">
                  <c:v>25</c:v>
                </c:pt>
                <c:pt idx="3">
                  <c:v>27</c:v>
                </c:pt>
                <c:pt idx="4">
                  <c:v>31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32</c:v>
                </c:pt>
                <c:pt idx="9">
                  <c:v>31</c:v>
                </c:pt>
                <c:pt idx="10">
                  <c:v>30</c:v>
                </c:pt>
                <c:pt idx="11">
                  <c:v>29</c:v>
                </c:pt>
                <c:pt idx="12">
                  <c:v>26</c:v>
                </c:pt>
                <c:pt idx="13">
                  <c:v>22</c:v>
                </c:pt>
                <c:pt idx="14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0E-4360-95CE-55620126C0ED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'2.2 Нелинейный'!$A$3:$A$17</c:f>
              <c:numCache>
                <c:formatCode>General</c:formatCode>
                <c:ptCount val="15"/>
                <c:pt idx="0">
                  <c:v>24</c:v>
                </c:pt>
                <c:pt idx="1">
                  <c:v>26</c:v>
                </c:pt>
                <c:pt idx="2">
                  <c:v>29</c:v>
                </c:pt>
                <c:pt idx="3">
                  <c:v>34</c:v>
                </c:pt>
                <c:pt idx="4">
                  <c:v>35</c:v>
                </c:pt>
                <c:pt idx="5">
                  <c:v>37</c:v>
                </c:pt>
                <c:pt idx="6">
                  <c:v>39</c:v>
                </c:pt>
                <c:pt idx="7">
                  <c:v>40</c:v>
                </c:pt>
                <c:pt idx="8">
                  <c:v>41</c:v>
                </c:pt>
                <c:pt idx="9">
                  <c:v>44</c:v>
                </c:pt>
                <c:pt idx="10">
                  <c:v>47</c:v>
                </c:pt>
                <c:pt idx="11">
                  <c:v>48</c:v>
                </c:pt>
                <c:pt idx="12">
                  <c:v>50</c:v>
                </c:pt>
                <c:pt idx="13">
                  <c:v>52</c:v>
                </c:pt>
                <c:pt idx="14">
                  <c:v>55</c:v>
                </c:pt>
              </c:numCache>
            </c:numRef>
          </c:xVal>
          <c:yVal>
            <c:numRef>
              <c:f>'2.2 Нелинейный'!$C$3:$C$17</c:f>
              <c:numCache>
                <c:formatCode>General</c:formatCode>
                <c:ptCount val="15"/>
                <c:pt idx="0">
                  <c:v>26.796288350139459</c:v>
                </c:pt>
                <c:pt idx="1">
                  <c:v>26.904634198669818</c:v>
                </c:pt>
                <c:pt idx="2">
                  <c:v>27.067152971465354</c:v>
                </c:pt>
                <c:pt idx="3">
                  <c:v>27.33801759279125</c:v>
                </c:pt>
                <c:pt idx="4">
                  <c:v>27.392190517056427</c:v>
                </c:pt>
                <c:pt idx="5">
                  <c:v>27.500536365586786</c:v>
                </c:pt>
                <c:pt idx="6">
                  <c:v>27.608882214117145</c:v>
                </c:pt>
                <c:pt idx="7">
                  <c:v>27.663055138382322</c:v>
                </c:pt>
                <c:pt idx="8">
                  <c:v>27.717228062647504</c:v>
                </c:pt>
                <c:pt idx="9">
                  <c:v>27.87974683544304</c:v>
                </c:pt>
                <c:pt idx="10">
                  <c:v>28.042265608238576</c:v>
                </c:pt>
                <c:pt idx="11">
                  <c:v>28.096438532503754</c:v>
                </c:pt>
                <c:pt idx="12">
                  <c:v>28.204784381034113</c:v>
                </c:pt>
                <c:pt idx="13">
                  <c:v>28.313130229564472</c:v>
                </c:pt>
                <c:pt idx="14">
                  <c:v>28.475649002360008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0E-4360-95CE-55620126C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932080"/>
        <c:axId val="224184312"/>
      </c:scatterChart>
      <c:valAx>
        <c:axId val="27093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184312"/>
        <c:crosses val="autoZero"/>
        <c:crossBetween val="midCat"/>
      </c:valAx>
      <c:valAx>
        <c:axId val="22418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0932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511565127678793E-2"/>
          <c:y val="4.6340171355803282E-2"/>
          <c:w val="0.91981226379289149"/>
          <c:h val="0.87699520642937534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'2.2 Нелинейный'!$A$3:$A$17</c:f>
              <c:numCache>
                <c:formatCode>General</c:formatCode>
                <c:ptCount val="15"/>
                <c:pt idx="0">
                  <c:v>24</c:v>
                </c:pt>
                <c:pt idx="1">
                  <c:v>26</c:v>
                </c:pt>
                <c:pt idx="2">
                  <c:v>29</c:v>
                </c:pt>
                <c:pt idx="3">
                  <c:v>34</c:v>
                </c:pt>
                <c:pt idx="4">
                  <c:v>35</c:v>
                </c:pt>
                <c:pt idx="5">
                  <c:v>37</c:v>
                </c:pt>
                <c:pt idx="6">
                  <c:v>39</c:v>
                </c:pt>
                <c:pt idx="7">
                  <c:v>40</c:v>
                </c:pt>
                <c:pt idx="8">
                  <c:v>41</c:v>
                </c:pt>
                <c:pt idx="9">
                  <c:v>44</c:v>
                </c:pt>
                <c:pt idx="10">
                  <c:v>47</c:v>
                </c:pt>
                <c:pt idx="11">
                  <c:v>48</c:v>
                </c:pt>
                <c:pt idx="12">
                  <c:v>50</c:v>
                </c:pt>
                <c:pt idx="13">
                  <c:v>52</c:v>
                </c:pt>
                <c:pt idx="14">
                  <c:v>55</c:v>
                </c:pt>
              </c:numCache>
            </c:numRef>
          </c:xVal>
          <c:yVal>
            <c:numRef>
              <c:f>'2.2 Нелинейный'!$B$3:$B$17</c:f>
              <c:numCache>
                <c:formatCode>General</c:formatCode>
                <c:ptCount val="15"/>
                <c:pt idx="0">
                  <c:v>22</c:v>
                </c:pt>
                <c:pt idx="1">
                  <c:v>23</c:v>
                </c:pt>
                <c:pt idx="2">
                  <c:v>25</c:v>
                </c:pt>
                <c:pt idx="3">
                  <c:v>27</c:v>
                </c:pt>
                <c:pt idx="4">
                  <c:v>31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32</c:v>
                </c:pt>
                <c:pt idx="9">
                  <c:v>31</c:v>
                </c:pt>
                <c:pt idx="10">
                  <c:v>30</c:v>
                </c:pt>
                <c:pt idx="11">
                  <c:v>29</c:v>
                </c:pt>
                <c:pt idx="12">
                  <c:v>26</c:v>
                </c:pt>
                <c:pt idx="13">
                  <c:v>22</c:v>
                </c:pt>
                <c:pt idx="14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F4-424C-BA57-1E202B9AE590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'2.2 Нелинейный'!$A$3:$A$17</c:f>
              <c:numCache>
                <c:formatCode>General</c:formatCode>
                <c:ptCount val="15"/>
                <c:pt idx="0">
                  <c:v>24</c:v>
                </c:pt>
                <c:pt idx="1">
                  <c:v>26</c:v>
                </c:pt>
                <c:pt idx="2">
                  <c:v>29</c:v>
                </c:pt>
                <c:pt idx="3">
                  <c:v>34</c:v>
                </c:pt>
                <c:pt idx="4">
                  <c:v>35</c:v>
                </c:pt>
                <c:pt idx="5">
                  <c:v>37</c:v>
                </c:pt>
                <c:pt idx="6">
                  <c:v>39</c:v>
                </c:pt>
                <c:pt idx="7">
                  <c:v>40</c:v>
                </c:pt>
                <c:pt idx="8">
                  <c:v>41</c:v>
                </c:pt>
                <c:pt idx="9">
                  <c:v>44</c:v>
                </c:pt>
                <c:pt idx="10">
                  <c:v>47</c:v>
                </c:pt>
                <c:pt idx="11">
                  <c:v>48</c:v>
                </c:pt>
                <c:pt idx="12">
                  <c:v>50</c:v>
                </c:pt>
                <c:pt idx="13">
                  <c:v>52</c:v>
                </c:pt>
                <c:pt idx="14">
                  <c:v>55</c:v>
                </c:pt>
              </c:numCache>
            </c:numRef>
          </c:xVal>
          <c:yVal>
            <c:numRef>
              <c:f>'2.2 Нелинейный'!$C$3:$C$17</c:f>
              <c:numCache>
                <c:formatCode>General</c:formatCode>
                <c:ptCount val="15"/>
                <c:pt idx="0">
                  <c:v>26.796288350139459</c:v>
                </c:pt>
                <c:pt idx="1">
                  <c:v>26.904634198669818</c:v>
                </c:pt>
                <c:pt idx="2">
                  <c:v>27.067152971465354</c:v>
                </c:pt>
                <c:pt idx="3">
                  <c:v>27.33801759279125</c:v>
                </c:pt>
                <c:pt idx="4">
                  <c:v>27.392190517056427</c:v>
                </c:pt>
                <c:pt idx="5">
                  <c:v>27.500536365586786</c:v>
                </c:pt>
                <c:pt idx="6">
                  <c:v>27.608882214117145</c:v>
                </c:pt>
                <c:pt idx="7">
                  <c:v>27.663055138382322</c:v>
                </c:pt>
                <c:pt idx="8">
                  <c:v>27.717228062647504</c:v>
                </c:pt>
                <c:pt idx="9">
                  <c:v>27.87974683544304</c:v>
                </c:pt>
                <c:pt idx="10">
                  <c:v>28.042265608238576</c:v>
                </c:pt>
                <c:pt idx="11">
                  <c:v>28.096438532503754</c:v>
                </c:pt>
                <c:pt idx="12">
                  <c:v>28.204784381034113</c:v>
                </c:pt>
                <c:pt idx="13">
                  <c:v>28.313130229564472</c:v>
                </c:pt>
                <c:pt idx="14">
                  <c:v>28.475649002360008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F4-424C-BA57-1E202B9AE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643392"/>
        <c:axId val="269643784"/>
      </c:scatterChart>
      <c:valAx>
        <c:axId val="26964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9643784"/>
        <c:crosses val="autoZero"/>
        <c:crossBetween val="midCat"/>
      </c:valAx>
      <c:valAx>
        <c:axId val="26964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9643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511565127678793E-2"/>
          <c:y val="2.3138573034531554E-2"/>
          <c:w val="0.91981226379289149"/>
          <c:h val="0.90019680475064712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'2.2 Нелинейный'!$A$3:$A$17</c:f>
              <c:numCache>
                <c:formatCode>General</c:formatCode>
                <c:ptCount val="15"/>
                <c:pt idx="0">
                  <c:v>24</c:v>
                </c:pt>
                <c:pt idx="1">
                  <c:v>26</c:v>
                </c:pt>
                <c:pt idx="2">
                  <c:v>29</c:v>
                </c:pt>
                <c:pt idx="3">
                  <c:v>34</c:v>
                </c:pt>
                <c:pt idx="4">
                  <c:v>35</c:v>
                </c:pt>
                <c:pt idx="5">
                  <c:v>37</c:v>
                </c:pt>
                <c:pt idx="6">
                  <c:v>39</c:v>
                </c:pt>
                <c:pt idx="7">
                  <c:v>40</c:v>
                </c:pt>
                <c:pt idx="8">
                  <c:v>41</c:v>
                </c:pt>
                <c:pt idx="9">
                  <c:v>44</c:v>
                </c:pt>
                <c:pt idx="10">
                  <c:v>47</c:v>
                </c:pt>
                <c:pt idx="11">
                  <c:v>48</c:v>
                </c:pt>
                <c:pt idx="12">
                  <c:v>50</c:v>
                </c:pt>
                <c:pt idx="13">
                  <c:v>52</c:v>
                </c:pt>
                <c:pt idx="14">
                  <c:v>55</c:v>
                </c:pt>
              </c:numCache>
            </c:numRef>
          </c:xVal>
          <c:yVal>
            <c:numRef>
              <c:f>'2.2 Нелинейный'!$B$3:$B$17</c:f>
              <c:numCache>
                <c:formatCode>General</c:formatCode>
                <c:ptCount val="15"/>
                <c:pt idx="0">
                  <c:v>22</c:v>
                </c:pt>
                <c:pt idx="1">
                  <c:v>23</c:v>
                </c:pt>
                <c:pt idx="2">
                  <c:v>25</c:v>
                </c:pt>
                <c:pt idx="3">
                  <c:v>27</c:v>
                </c:pt>
                <c:pt idx="4">
                  <c:v>31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32</c:v>
                </c:pt>
                <c:pt idx="9">
                  <c:v>31</c:v>
                </c:pt>
                <c:pt idx="10">
                  <c:v>30</c:v>
                </c:pt>
                <c:pt idx="11">
                  <c:v>29</c:v>
                </c:pt>
                <c:pt idx="12">
                  <c:v>26</c:v>
                </c:pt>
                <c:pt idx="13">
                  <c:v>22</c:v>
                </c:pt>
                <c:pt idx="14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F6-4461-9923-2F5FC6B39D0B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'2.2 Нелинейный'!$A$3:$A$17</c:f>
              <c:numCache>
                <c:formatCode>General</c:formatCode>
                <c:ptCount val="15"/>
                <c:pt idx="0">
                  <c:v>24</c:v>
                </c:pt>
                <c:pt idx="1">
                  <c:v>26</c:v>
                </c:pt>
                <c:pt idx="2">
                  <c:v>29</c:v>
                </c:pt>
                <c:pt idx="3">
                  <c:v>34</c:v>
                </c:pt>
                <c:pt idx="4">
                  <c:v>35</c:v>
                </c:pt>
                <c:pt idx="5">
                  <c:v>37</c:v>
                </c:pt>
                <c:pt idx="6">
                  <c:v>39</c:v>
                </c:pt>
                <c:pt idx="7">
                  <c:v>40</c:v>
                </c:pt>
                <c:pt idx="8">
                  <c:v>41</c:v>
                </c:pt>
                <c:pt idx="9">
                  <c:v>44</c:v>
                </c:pt>
                <c:pt idx="10">
                  <c:v>47</c:v>
                </c:pt>
                <c:pt idx="11">
                  <c:v>48</c:v>
                </c:pt>
                <c:pt idx="12">
                  <c:v>50</c:v>
                </c:pt>
                <c:pt idx="13">
                  <c:v>52</c:v>
                </c:pt>
                <c:pt idx="14">
                  <c:v>55</c:v>
                </c:pt>
              </c:numCache>
            </c:numRef>
          </c:xVal>
          <c:yVal>
            <c:numRef>
              <c:f>'2.2 Нелинейный'!$C$3:$C$17</c:f>
              <c:numCache>
                <c:formatCode>General</c:formatCode>
                <c:ptCount val="15"/>
                <c:pt idx="0">
                  <c:v>26.796288350139459</c:v>
                </c:pt>
                <c:pt idx="1">
                  <c:v>26.904634198669818</c:v>
                </c:pt>
                <c:pt idx="2">
                  <c:v>27.067152971465354</c:v>
                </c:pt>
                <c:pt idx="3">
                  <c:v>27.33801759279125</c:v>
                </c:pt>
                <c:pt idx="4">
                  <c:v>27.392190517056427</c:v>
                </c:pt>
                <c:pt idx="5">
                  <c:v>27.500536365586786</c:v>
                </c:pt>
                <c:pt idx="6">
                  <c:v>27.608882214117145</c:v>
                </c:pt>
                <c:pt idx="7">
                  <c:v>27.663055138382322</c:v>
                </c:pt>
                <c:pt idx="8">
                  <c:v>27.717228062647504</c:v>
                </c:pt>
                <c:pt idx="9">
                  <c:v>27.87974683544304</c:v>
                </c:pt>
                <c:pt idx="10">
                  <c:v>28.042265608238576</c:v>
                </c:pt>
                <c:pt idx="11">
                  <c:v>28.096438532503754</c:v>
                </c:pt>
                <c:pt idx="12">
                  <c:v>28.204784381034113</c:v>
                </c:pt>
                <c:pt idx="13">
                  <c:v>28.313130229564472</c:v>
                </c:pt>
                <c:pt idx="14">
                  <c:v>28.475649002360008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F6-4461-9923-2F5FC6B39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644176"/>
        <c:axId val="269650448"/>
      </c:scatterChart>
      <c:valAx>
        <c:axId val="26964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9650448"/>
        <c:crosses val="autoZero"/>
        <c:crossBetween val="midCat"/>
      </c:valAx>
      <c:valAx>
        <c:axId val="26965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9644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'2.2 Нелинейный'!$A$3:$A$17</c:f>
              <c:numCache>
                <c:formatCode>General</c:formatCode>
                <c:ptCount val="15"/>
                <c:pt idx="0">
                  <c:v>24</c:v>
                </c:pt>
                <c:pt idx="1">
                  <c:v>26</c:v>
                </c:pt>
                <c:pt idx="2">
                  <c:v>29</c:v>
                </c:pt>
                <c:pt idx="3">
                  <c:v>34</c:v>
                </c:pt>
                <c:pt idx="4">
                  <c:v>35</c:v>
                </c:pt>
                <c:pt idx="5">
                  <c:v>37</c:v>
                </c:pt>
                <c:pt idx="6">
                  <c:v>39</c:v>
                </c:pt>
                <c:pt idx="7">
                  <c:v>40</c:v>
                </c:pt>
                <c:pt idx="8">
                  <c:v>41</c:v>
                </c:pt>
                <c:pt idx="9">
                  <c:v>44</c:v>
                </c:pt>
                <c:pt idx="10">
                  <c:v>47</c:v>
                </c:pt>
                <c:pt idx="11">
                  <c:v>48</c:v>
                </c:pt>
                <c:pt idx="12">
                  <c:v>50</c:v>
                </c:pt>
                <c:pt idx="13">
                  <c:v>52</c:v>
                </c:pt>
                <c:pt idx="14">
                  <c:v>55</c:v>
                </c:pt>
              </c:numCache>
            </c:numRef>
          </c:xVal>
          <c:yVal>
            <c:numRef>
              <c:f>'2.2 Нелинейный'!$B$3:$B$17</c:f>
              <c:numCache>
                <c:formatCode>General</c:formatCode>
                <c:ptCount val="15"/>
                <c:pt idx="0">
                  <c:v>22</c:v>
                </c:pt>
                <c:pt idx="1">
                  <c:v>23</c:v>
                </c:pt>
                <c:pt idx="2">
                  <c:v>25</c:v>
                </c:pt>
                <c:pt idx="3">
                  <c:v>27</c:v>
                </c:pt>
                <c:pt idx="4">
                  <c:v>31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32</c:v>
                </c:pt>
                <c:pt idx="9">
                  <c:v>31</c:v>
                </c:pt>
                <c:pt idx="10">
                  <c:v>30</c:v>
                </c:pt>
                <c:pt idx="11">
                  <c:v>29</c:v>
                </c:pt>
                <c:pt idx="12">
                  <c:v>26</c:v>
                </c:pt>
                <c:pt idx="13">
                  <c:v>22</c:v>
                </c:pt>
                <c:pt idx="14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3F-4351-95DA-FCF27B225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644568"/>
        <c:axId val="269649664"/>
      </c:scatterChart>
      <c:valAx>
        <c:axId val="269644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9649664"/>
        <c:crosses val="autoZero"/>
        <c:crossBetween val="midCat"/>
      </c:valAx>
      <c:valAx>
        <c:axId val="26964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9644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24</xdr:row>
      <xdr:rowOff>106816</xdr:rowOff>
    </xdr:from>
    <xdr:to>
      <xdr:col>16</xdr:col>
      <xdr:colOff>244929</xdr:colOff>
      <xdr:row>40</xdr:row>
      <xdr:rowOff>73478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228599</xdr:colOff>
      <xdr:row>0</xdr:row>
      <xdr:rowOff>122464</xdr:rowOff>
    </xdr:from>
    <xdr:to>
      <xdr:col>16</xdr:col>
      <xdr:colOff>91167</xdr:colOff>
      <xdr:row>16</xdr:row>
      <xdr:rowOff>89127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527957</xdr:colOff>
      <xdr:row>20</xdr:row>
      <xdr:rowOff>114300</xdr:rowOff>
    </xdr:from>
    <xdr:to>
      <xdr:col>24</xdr:col>
      <xdr:colOff>327932</xdr:colOff>
      <xdr:row>36</xdr:row>
      <xdr:rowOff>80963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63273</xdr:colOff>
      <xdr:row>0</xdr:row>
      <xdr:rowOff>33336</xdr:rowOff>
    </xdr:from>
    <xdr:to>
      <xdr:col>28</xdr:col>
      <xdr:colOff>77561</xdr:colOff>
      <xdr:row>18</xdr:row>
      <xdr:rowOff>152399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44;&#1072;&#1085;&#1080;&#1083;/Desktop/24-25%20&#1091;&#1095;.&#1075;/&#1059;&#1050;%20&#1088;&#1072;&#1073;&#1086;&#1090;&#1099;/&#1059;&#1050;/&#1053;&#1086;&#1074;&#1072;&#1103;%20&#1087;&#1072;&#1087;&#1082;&#1072;/&#1051;&#1056;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1 Лин. регрес. анализ"/>
      <sheetName val="2.2 Нелинейный"/>
      <sheetName val="2.3 Множественный"/>
    </sheetNames>
    <sheetDataSet>
      <sheetData sheetId="0"/>
      <sheetData sheetId="1">
        <row r="3">
          <cell r="A3">
            <v>24</v>
          </cell>
          <cell r="B3">
            <v>22</v>
          </cell>
          <cell r="C3">
            <v>26.796288350139459</v>
          </cell>
        </row>
        <row r="4">
          <cell r="A4">
            <v>26</v>
          </cell>
          <cell r="B4">
            <v>23</v>
          </cell>
          <cell r="C4">
            <v>26.904634198669818</v>
          </cell>
        </row>
        <row r="5">
          <cell r="A5">
            <v>29</v>
          </cell>
          <cell r="B5">
            <v>25</v>
          </cell>
          <cell r="C5">
            <v>27.067152971465354</v>
          </cell>
        </row>
        <row r="6">
          <cell r="A6">
            <v>34</v>
          </cell>
          <cell r="B6">
            <v>27</v>
          </cell>
          <cell r="C6">
            <v>27.33801759279125</v>
          </cell>
        </row>
        <row r="7">
          <cell r="A7">
            <v>35</v>
          </cell>
          <cell r="B7">
            <v>31</v>
          </cell>
          <cell r="C7">
            <v>27.392190517056427</v>
          </cell>
        </row>
        <row r="8">
          <cell r="A8">
            <v>37</v>
          </cell>
          <cell r="B8">
            <v>30</v>
          </cell>
          <cell r="C8">
            <v>27.500536365586786</v>
          </cell>
        </row>
        <row r="9">
          <cell r="A9">
            <v>39</v>
          </cell>
          <cell r="B9">
            <v>31</v>
          </cell>
          <cell r="C9">
            <v>27.608882214117145</v>
          </cell>
        </row>
        <row r="10">
          <cell r="A10">
            <v>40</v>
          </cell>
          <cell r="B10">
            <v>32</v>
          </cell>
          <cell r="C10">
            <v>27.663055138382322</v>
          </cell>
        </row>
        <row r="11">
          <cell r="A11">
            <v>41</v>
          </cell>
          <cell r="B11">
            <v>32</v>
          </cell>
          <cell r="C11">
            <v>27.717228062647504</v>
          </cell>
        </row>
        <row r="12">
          <cell r="A12">
            <v>44</v>
          </cell>
          <cell r="B12">
            <v>31</v>
          </cell>
          <cell r="C12">
            <v>27.87974683544304</v>
          </cell>
        </row>
        <row r="13">
          <cell r="A13">
            <v>47</v>
          </cell>
          <cell r="B13">
            <v>30</v>
          </cell>
          <cell r="C13">
            <v>28.042265608238576</v>
          </cell>
        </row>
        <row r="14">
          <cell r="A14">
            <v>48</v>
          </cell>
          <cell r="B14">
            <v>29</v>
          </cell>
          <cell r="C14">
            <v>28.096438532503754</v>
          </cell>
        </row>
        <row r="15">
          <cell r="A15">
            <v>50</v>
          </cell>
          <cell r="B15">
            <v>26</v>
          </cell>
          <cell r="C15">
            <v>28.204784381034113</v>
          </cell>
        </row>
        <row r="16">
          <cell r="A16">
            <v>52</v>
          </cell>
          <cell r="B16">
            <v>22</v>
          </cell>
          <cell r="C16">
            <v>28.313130229564472</v>
          </cell>
        </row>
        <row r="17">
          <cell r="A17">
            <v>55</v>
          </cell>
          <cell r="B17">
            <v>24</v>
          </cell>
          <cell r="C17">
            <v>28.475649002360008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tabSelected="1" zoomScale="70" zoomScaleNormal="70" workbookViewId="0">
      <selection activeCell="E21" sqref="E21"/>
    </sheetView>
  </sheetViews>
  <sheetFormatPr defaultRowHeight="14.4" x14ac:dyDescent="0.3"/>
  <cols>
    <col min="1" max="1" width="17.109375" customWidth="1"/>
    <col min="2" max="2" width="10.5546875" bestFit="1" customWidth="1"/>
    <col min="4" max="4" width="9.5546875" bestFit="1" customWidth="1"/>
    <col min="5" max="5" width="9.33203125" bestFit="1" customWidth="1"/>
    <col min="6" max="6" width="9.5546875" bestFit="1" customWidth="1"/>
    <col min="8" max="8" width="28.33203125" customWidth="1"/>
    <col min="9" max="9" width="9.5546875" bestFit="1" customWidth="1"/>
    <col min="10" max="10" width="9.33203125" bestFit="1" customWidth="1"/>
  </cols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4</v>
      </c>
    </row>
    <row r="3" spans="1:6" x14ac:dyDescent="0.3">
      <c r="A3">
        <v>24</v>
      </c>
      <c r="B3">
        <v>22</v>
      </c>
      <c r="C3">
        <f t="array" ref="C3:C17">TREND(B3:B17,A3:A17)</f>
        <v>26.796288350139459</v>
      </c>
      <c r="D3" s="1">
        <f>1/A3</f>
        <v>4.1666666666666664E-2</v>
      </c>
      <c r="E3">
        <f>A3</f>
        <v>24</v>
      </c>
      <c r="F3">
        <f>E3*E3</f>
        <v>576</v>
      </c>
    </row>
    <row r="4" spans="1:6" x14ac:dyDescent="0.3">
      <c r="A4">
        <v>26</v>
      </c>
      <c r="B4">
        <v>23</v>
      </c>
      <c r="C4">
        <v>26.904634198669818</v>
      </c>
      <c r="D4" s="1">
        <f t="shared" ref="D4:D17" si="0">1/A4</f>
        <v>3.8461538461538464E-2</v>
      </c>
      <c r="E4">
        <f t="shared" ref="E4:E17" si="1">A4</f>
        <v>26</v>
      </c>
      <c r="F4">
        <f t="shared" ref="F4:F17" si="2">E4*E4</f>
        <v>676</v>
      </c>
    </row>
    <row r="5" spans="1:6" x14ac:dyDescent="0.3">
      <c r="A5">
        <v>29</v>
      </c>
      <c r="B5">
        <v>25</v>
      </c>
      <c r="C5">
        <v>27.067152971465354</v>
      </c>
      <c r="D5" s="1">
        <f t="shared" si="0"/>
        <v>3.4482758620689655E-2</v>
      </c>
      <c r="E5">
        <f t="shared" si="1"/>
        <v>29</v>
      </c>
      <c r="F5">
        <f t="shared" si="2"/>
        <v>841</v>
      </c>
    </row>
    <row r="6" spans="1:6" x14ac:dyDescent="0.3">
      <c r="A6">
        <v>34</v>
      </c>
      <c r="B6">
        <v>27</v>
      </c>
      <c r="C6">
        <v>27.33801759279125</v>
      </c>
      <c r="D6" s="1">
        <f t="shared" si="0"/>
        <v>2.9411764705882353E-2</v>
      </c>
      <c r="E6">
        <f t="shared" si="1"/>
        <v>34</v>
      </c>
      <c r="F6">
        <f t="shared" si="2"/>
        <v>1156</v>
      </c>
    </row>
    <row r="7" spans="1:6" x14ac:dyDescent="0.3">
      <c r="A7">
        <v>35</v>
      </c>
      <c r="B7">
        <v>31</v>
      </c>
      <c r="C7">
        <v>27.392190517056427</v>
      </c>
      <c r="D7" s="1">
        <f t="shared" si="0"/>
        <v>2.8571428571428571E-2</v>
      </c>
      <c r="E7">
        <f t="shared" si="1"/>
        <v>35</v>
      </c>
      <c r="F7">
        <f t="shared" si="2"/>
        <v>1225</v>
      </c>
    </row>
    <row r="8" spans="1:6" x14ac:dyDescent="0.3">
      <c r="A8">
        <v>37</v>
      </c>
      <c r="B8">
        <v>30</v>
      </c>
      <c r="C8">
        <v>27.500536365586786</v>
      </c>
      <c r="D8" s="1">
        <f t="shared" si="0"/>
        <v>2.7027027027027029E-2</v>
      </c>
      <c r="E8">
        <f t="shared" si="1"/>
        <v>37</v>
      </c>
      <c r="F8">
        <f t="shared" si="2"/>
        <v>1369</v>
      </c>
    </row>
    <row r="9" spans="1:6" x14ac:dyDescent="0.3">
      <c r="A9">
        <v>39</v>
      </c>
      <c r="B9">
        <v>31</v>
      </c>
      <c r="C9">
        <v>27.608882214117145</v>
      </c>
      <c r="D9" s="1">
        <f t="shared" si="0"/>
        <v>2.564102564102564E-2</v>
      </c>
      <c r="E9">
        <f t="shared" si="1"/>
        <v>39</v>
      </c>
      <c r="F9">
        <f t="shared" si="2"/>
        <v>1521</v>
      </c>
    </row>
    <row r="10" spans="1:6" x14ac:dyDescent="0.3">
      <c r="A10">
        <v>40</v>
      </c>
      <c r="B10">
        <v>32</v>
      </c>
      <c r="C10">
        <v>27.663055138382322</v>
      </c>
      <c r="D10" s="1">
        <f t="shared" si="0"/>
        <v>2.5000000000000001E-2</v>
      </c>
      <c r="E10">
        <f t="shared" si="1"/>
        <v>40</v>
      </c>
      <c r="F10">
        <f t="shared" si="2"/>
        <v>1600</v>
      </c>
    </row>
    <row r="11" spans="1:6" x14ac:dyDescent="0.3">
      <c r="A11">
        <v>41</v>
      </c>
      <c r="B11">
        <v>32</v>
      </c>
      <c r="C11">
        <v>27.717228062647504</v>
      </c>
      <c r="D11" s="1">
        <f t="shared" si="0"/>
        <v>2.4390243902439025E-2</v>
      </c>
      <c r="E11">
        <f t="shared" si="1"/>
        <v>41</v>
      </c>
      <c r="F11">
        <f t="shared" si="2"/>
        <v>1681</v>
      </c>
    </row>
    <row r="12" spans="1:6" x14ac:dyDescent="0.3">
      <c r="A12">
        <v>44</v>
      </c>
      <c r="B12">
        <v>31</v>
      </c>
      <c r="C12">
        <v>27.87974683544304</v>
      </c>
      <c r="D12" s="1">
        <f t="shared" si="0"/>
        <v>2.2727272727272728E-2</v>
      </c>
      <c r="E12">
        <f t="shared" si="1"/>
        <v>44</v>
      </c>
      <c r="F12">
        <f t="shared" si="2"/>
        <v>1936</v>
      </c>
    </row>
    <row r="13" spans="1:6" x14ac:dyDescent="0.3">
      <c r="A13">
        <v>47</v>
      </c>
      <c r="B13">
        <v>30</v>
      </c>
      <c r="C13">
        <v>28.042265608238576</v>
      </c>
      <c r="D13" s="1">
        <f t="shared" si="0"/>
        <v>2.1276595744680851E-2</v>
      </c>
      <c r="E13">
        <f t="shared" si="1"/>
        <v>47</v>
      </c>
      <c r="F13">
        <f t="shared" si="2"/>
        <v>2209</v>
      </c>
    </row>
    <row r="14" spans="1:6" x14ac:dyDescent="0.3">
      <c r="A14">
        <v>48</v>
      </c>
      <c r="B14">
        <v>29</v>
      </c>
      <c r="C14">
        <v>28.096438532503754</v>
      </c>
      <c r="D14" s="1">
        <f t="shared" si="0"/>
        <v>2.0833333333333332E-2</v>
      </c>
      <c r="E14">
        <f t="shared" si="1"/>
        <v>48</v>
      </c>
      <c r="F14">
        <f t="shared" si="2"/>
        <v>2304</v>
      </c>
    </row>
    <row r="15" spans="1:6" x14ac:dyDescent="0.3">
      <c r="A15">
        <v>50</v>
      </c>
      <c r="B15">
        <v>26</v>
      </c>
      <c r="C15">
        <v>28.204784381034113</v>
      </c>
      <c r="D15" s="1">
        <f t="shared" si="0"/>
        <v>0.02</v>
      </c>
      <c r="E15">
        <f t="shared" si="1"/>
        <v>50</v>
      </c>
      <c r="F15">
        <f t="shared" si="2"/>
        <v>2500</v>
      </c>
    </row>
    <row r="16" spans="1:6" x14ac:dyDescent="0.3">
      <c r="A16">
        <v>52</v>
      </c>
      <c r="B16">
        <v>22</v>
      </c>
      <c r="C16">
        <v>28.313130229564472</v>
      </c>
      <c r="D16" s="1">
        <f t="shared" si="0"/>
        <v>1.9230769230769232E-2</v>
      </c>
      <c r="E16">
        <f t="shared" si="1"/>
        <v>52</v>
      </c>
      <c r="F16">
        <f t="shared" si="2"/>
        <v>2704</v>
      </c>
    </row>
    <row r="17" spans="1:14" x14ac:dyDescent="0.3">
      <c r="A17">
        <v>55</v>
      </c>
      <c r="B17">
        <v>24</v>
      </c>
      <c r="C17">
        <v>28.475649002360008</v>
      </c>
      <c r="D17" s="1">
        <f t="shared" si="0"/>
        <v>1.8181818181818181E-2</v>
      </c>
      <c r="E17">
        <f t="shared" si="1"/>
        <v>55</v>
      </c>
      <c r="F17">
        <f t="shared" si="2"/>
        <v>3025</v>
      </c>
    </row>
    <row r="18" spans="1:14" x14ac:dyDescent="0.3">
      <c r="B18" t="s">
        <v>5</v>
      </c>
    </row>
    <row r="19" spans="1:14" x14ac:dyDescent="0.3">
      <c r="A19" t="s">
        <v>6</v>
      </c>
      <c r="B19" s="2">
        <f>FORECAST(,B3:B17,A3:A17)</f>
        <v>25.496138167775158</v>
      </c>
      <c r="C19" s="1">
        <f>FORECAST(,B3:B17,D3:D17)</f>
        <v>32.430301588245705</v>
      </c>
      <c r="E19" t="s">
        <v>7</v>
      </c>
      <c r="F19" t="s">
        <v>8</v>
      </c>
    </row>
    <row r="20" spans="1:14" x14ac:dyDescent="0.3">
      <c r="A20" t="s">
        <v>7</v>
      </c>
      <c r="B20" s="1">
        <f>LINEST(B3:B17,A3:A17,TRUE)</f>
        <v>5.4172924265179057E-2</v>
      </c>
      <c r="C20" s="1">
        <f>LINEST(B3:B17,D3:D17)</f>
        <v>-180.03053678149232</v>
      </c>
      <c r="E20" s="3">
        <f t="array" ref="E20:F24">LOGEST(B3:B17,A3:A17,1,1)</f>
        <v>1.0021242563492199</v>
      </c>
      <c r="F20" s="3">
        <v>25.189220551811403</v>
      </c>
      <c r="H20" s="4"/>
      <c r="I20" s="4"/>
      <c r="J20" s="4"/>
      <c r="L20">
        <f t="array" ref="L20:N24">LINEST(B3:B17,E3:F17,TRUE,TRUE)</f>
        <v>-3.9248033987287122E-2</v>
      </c>
      <c r="M20">
        <v>3.1434967460358072</v>
      </c>
      <c r="N20">
        <v>-32.024238647163216</v>
      </c>
    </row>
    <row r="21" spans="1:14" x14ac:dyDescent="0.3">
      <c r="A21" t="s">
        <v>9</v>
      </c>
      <c r="B21" s="1">
        <f>RSQ(B3:B17,A3:A17)</f>
        <v>1.8867121899252052E-2</v>
      </c>
      <c r="C21" s="1">
        <f>RSQ(B3:B17,D3:D17)</f>
        <v>0.11654631093399506</v>
      </c>
      <c r="E21" s="3">
        <v>4.0410202359965298E-3</v>
      </c>
      <c r="F21" s="3">
        <v>0.16603627183685984</v>
      </c>
      <c r="H21" s="4"/>
      <c r="I21" s="4"/>
      <c r="J21" s="4"/>
      <c r="L21">
        <v>4.9132407693033659E-3</v>
      </c>
      <c r="M21">
        <v>0.38932898590324894</v>
      </c>
      <c r="N21">
        <v>7.4328865112984284</v>
      </c>
    </row>
    <row r="22" spans="1:14" x14ac:dyDescent="0.3">
      <c r="A22" t="s">
        <v>10</v>
      </c>
      <c r="E22" s="3">
        <v>2.0770698902538274E-2</v>
      </c>
      <c r="F22" s="3">
        <v>0.14246721769070064</v>
      </c>
      <c r="H22" s="4"/>
      <c r="I22" s="4"/>
      <c r="J22" s="4"/>
      <c r="L22">
        <v>0.84469932600382458</v>
      </c>
      <c r="M22">
        <v>1.5817921527124941</v>
      </c>
      <c r="N22" t="e">
        <v>#N/A</v>
      </c>
    </row>
    <row r="23" spans="1:14" x14ac:dyDescent="0.3">
      <c r="E23" s="3">
        <v>0.27574653396336923</v>
      </c>
      <c r="F23" s="3">
        <v>13</v>
      </c>
      <c r="H23" s="4"/>
      <c r="I23" s="4"/>
      <c r="J23" s="4"/>
      <c r="L23">
        <v>32.634732519884366</v>
      </c>
      <c r="M23">
        <v>12</v>
      </c>
      <c r="N23" t="e">
        <v>#N/A</v>
      </c>
    </row>
    <row r="24" spans="1:14" x14ac:dyDescent="0.3">
      <c r="E24" s="3">
        <v>5.5968020633059834E-3</v>
      </c>
      <c r="F24" s="3">
        <v>0.26385980551488336</v>
      </c>
      <c r="H24" s="4"/>
      <c r="I24" s="4"/>
      <c r="J24" s="4"/>
      <c r="L24">
        <v>163.3085363607394</v>
      </c>
      <c r="M24">
        <v>30.024796972593919</v>
      </c>
      <c r="N24" t="e">
        <v>#N/A</v>
      </c>
    </row>
    <row r="26" spans="1:14" x14ac:dyDescent="0.3">
      <c r="E26" t="s">
        <v>11</v>
      </c>
      <c r="H26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2.2 Нелинейный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</dc:creator>
  <cp:lastModifiedBy>Данил</cp:lastModifiedBy>
  <dcterms:created xsi:type="dcterms:W3CDTF">2025-02-02T08:58:59Z</dcterms:created>
  <dcterms:modified xsi:type="dcterms:W3CDTF">2025-02-02T08:59:16Z</dcterms:modified>
</cp:coreProperties>
</file>