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opis stat\diag rass i koef korrel\"/>
    </mc:Choice>
  </mc:AlternateContent>
  <bookViews>
    <workbookView xWindow="0" yWindow="0" windowWidth="23040" windowHeight="8616"/>
  </bookViews>
  <sheets>
    <sheet name="2.4 Рассеивание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S2" i="2"/>
  <c r="S3" i="2"/>
  <c r="S4" i="2"/>
  <c r="S5" i="2"/>
  <c r="S6" i="2"/>
  <c r="S7" i="2"/>
  <c r="S8" i="2"/>
  <c r="C9" i="2"/>
  <c r="S9" i="2"/>
  <c r="C10" i="2"/>
  <c r="S10" i="2"/>
  <c r="S11" i="2"/>
  <c r="J15" i="2"/>
  <c r="K15" i="2"/>
  <c r="L15" i="2"/>
</calcChain>
</file>

<file path=xl/sharedStrings.xml><?xml version="1.0" encoding="utf-8"?>
<sst xmlns="http://schemas.openxmlformats.org/spreadsheetml/2006/main" count="21" uniqueCount="19">
  <si>
    <t>коорел</t>
  </si>
  <si>
    <t>F0,90(10,3)</t>
  </si>
  <si>
    <t>F0,05(10,3)</t>
  </si>
  <si>
    <t>критическое значение</t>
  </si>
  <si>
    <t>F 0,95(10,3)</t>
  </si>
  <si>
    <t>статистика Стьюдента</t>
  </si>
  <si>
    <t>F 0,95(3,10)</t>
  </si>
  <si>
    <t>T 0,05(10)</t>
  </si>
  <si>
    <t>T 0,95(10)</t>
  </si>
  <si>
    <t>Hi0,05(10)</t>
  </si>
  <si>
    <t>Hi 0,95(10)</t>
  </si>
  <si>
    <t>u0,05</t>
  </si>
  <si>
    <t>U0,095</t>
  </si>
  <si>
    <t>квантили распределения</t>
  </si>
  <si>
    <t>цех</t>
  </si>
  <si>
    <t>у</t>
  </si>
  <si>
    <t>х</t>
  </si>
  <si>
    <t>н</t>
  </si>
  <si>
    <t>коррел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</si>
</sst>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2" fontId="1" fillId="0" borderId="0" xfId="1" applyNumberFormat="1"/>
    <xf numFmtId="0" fontId="1" fillId="0" borderId="0" xfId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'2.4 Рассеивание'!$A$2:$A$8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'2.4 Рассеивание'!$B$2:$B$8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C-47BC-9B46-424983D1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70600"/>
        <c:axId val="272373344"/>
      </c:scatterChart>
      <c:valAx>
        <c:axId val="27237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373344"/>
        <c:crosses val="autoZero"/>
        <c:crossBetween val="midCat"/>
      </c:valAx>
      <c:valAx>
        <c:axId val="2723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37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'2.4 Рассеивание'!$J$2:$J$7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'2.4 Рассеивание'!$K$2:$K$7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E-4E57-ABC4-72FD6E9E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71384"/>
        <c:axId val="272371776"/>
      </c:scatterChart>
      <c:valAx>
        <c:axId val="27237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371776"/>
        <c:crosses val="autoZero"/>
        <c:crossBetween val="midCat"/>
      </c:valAx>
      <c:valAx>
        <c:axId val="272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3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 2</a:t>
            </a:r>
          </a:p>
        </c:rich>
      </c:tx>
      <c:layout>
        <c:manualLayout>
          <c:xMode val="edge"/>
          <c:yMode val="edge"/>
          <c:x val="0.52449666362237635"/>
          <c:y val="3.8277511961722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'2.4 Рассеивание'!$J$8:$J$14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xVal>
          <c:yVal>
            <c:numRef>
              <c:f>'2.4 Рассеивание'!$K$8:$K$14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F-4658-8153-25A287453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72560"/>
        <c:axId val="272374128"/>
      </c:scatterChart>
      <c:valAx>
        <c:axId val="2723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374128"/>
        <c:crosses val="autoZero"/>
        <c:crossBetween val="midCat"/>
      </c:valAx>
      <c:valAx>
        <c:axId val="2723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37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 цехов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'2.4 Рассеивание'!$J$2:$J$14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xVal>
          <c:yVal>
            <c:numRef>
              <c:f>'2.4 Рассеивание'!$K$2:$K$14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3-451C-9D19-51DBE7CC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67464"/>
        <c:axId val="272369032"/>
      </c:scatterChart>
      <c:valAx>
        <c:axId val="27236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369032"/>
        <c:crosses val="autoZero"/>
        <c:crossBetween val="midCat"/>
      </c:valAx>
      <c:valAx>
        <c:axId val="27236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36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12</xdr:row>
      <xdr:rowOff>52387</xdr:rowOff>
    </xdr:from>
    <xdr:to>
      <xdr:col>4</xdr:col>
      <xdr:colOff>28575</xdr:colOff>
      <xdr:row>22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1</xdr:row>
      <xdr:rowOff>185737</xdr:rowOff>
    </xdr:from>
    <xdr:to>
      <xdr:col>8</xdr:col>
      <xdr:colOff>114300</xdr:colOff>
      <xdr:row>11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514349</xdr:colOff>
      <xdr:row>15</xdr:row>
      <xdr:rowOff>133349</xdr:rowOff>
    </xdr:from>
    <xdr:to>
      <xdr:col>9</xdr:col>
      <xdr:colOff>504824</xdr:colOff>
      <xdr:row>26</xdr:row>
      <xdr:rowOff>28574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2</xdr:row>
      <xdr:rowOff>61912</xdr:rowOff>
    </xdr:from>
    <xdr:to>
      <xdr:col>16</xdr:col>
      <xdr:colOff>390524</xdr:colOff>
      <xdr:row>13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S6" sqref="S6"/>
    </sheetView>
  </sheetViews>
  <sheetFormatPr defaultRowHeight="14.4" x14ac:dyDescent="0.3"/>
  <cols>
    <col min="1" max="1" width="11.109375" style="1" customWidth="1"/>
    <col min="2" max="2" width="10.88671875" style="1" customWidth="1"/>
    <col min="3" max="3" width="12.109375" style="1" customWidth="1"/>
    <col min="4" max="16" width="8.88671875" style="1"/>
    <col min="17" max="17" width="7.6640625" style="1" customWidth="1"/>
    <col min="18" max="18" width="13" style="1" customWidth="1"/>
    <col min="19" max="19" width="20.109375" style="1" customWidth="1"/>
    <col min="20" max="16384" width="8.88671875" style="1"/>
  </cols>
  <sheetData>
    <row r="1" spans="1:19" x14ac:dyDescent="0.3">
      <c r="A1" s="1" t="s">
        <v>16</v>
      </c>
      <c r="B1" s="1" t="s">
        <v>15</v>
      </c>
      <c r="C1" s="1" t="s">
        <v>18</v>
      </c>
      <c r="I1" s="1" t="s">
        <v>17</v>
      </c>
      <c r="J1" s="1" t="s">
        <v>16</v>
      </c>
      <c r="K1" s="1" t="s">
        <v>15</v>
      </c>
      <c r="L1" s="1" t="s">
        <v>14</v>
      </c>
      <c r="R1" s="3" t="s">
        <v>13</v>
      </c>
      <c r="S1" s="3"/>
    </row>
    <row r="2" spans="1:19" x14ac:dyDescent="0.3">
      <c r="A2" s="1">
        <v>1</v>
      </c>
      <c r="B2" s="1">
        <v>6</v>
      </c>
      <c r="C2" s="2">
        <f>CORREL(A2:A8,B2:B8)</f>
        <v>-0.89739266146440844</v>
      </c>
      <c r="J2" s="1">
        <v>1</v>
      </c>
      <c r="K2" s="1">
        <v>3</v>
      </c>
      <c r="L2" s="1">
        <v>1</v>
      </c>
      <c r="R2" s="1" t="s">
        <v>12</v>
      </c>
      <c r="S2" s="1">
        <f>NORMSINV(0.95)</f>
        <v>1.6448536269514715</v>
      </c>
    </row>
    <row r="3" spans="1:19" x14ac:dyDescent="0.3">
      <c r="A3" s="1">
        <v>2</v>
      </c>
      <c r="B3" s="1">
        <v>4</v>
      </c>
      <c r="J3" s="1">
        <v>2</v>
      </c>
      <c r="K3" s="1">
        <v>2</v>
      </c>
      <c r="L3" s="1">
        <v>1</v>
      </c>
      <c r="R3" s="1" t="s">
        <v>11</v>
      </c>
      <c r="S3" s="1">
        <f>NORMSINV(0.05)</f>
        <v>-1.6448536269514726</v>
      </c>
    </row>
    <row r="4" spans="1:19" x14ac:dyDescent="0.3">
      <c r="A4" s="1">
        <v>3</v>
      </c>
      <c r="B4" s="1">
        <v>2</v>
      </c>
      <c r="J4" s="1">
        <v>4</v>
      </c>
      <c r="K4" s="1">
        <v>2</v>
      </c>
      <c r="L4" s="1">
        <v>1</v>
      </c>
      <c r="R4" s="1" t="s">
        <v>10</v>
      </c>
      <c r="S4" s="1">
        <f>_xlfn.CHISQ.INV(0.95,10)</f>
        <v>18.307038053275139</v>
      </c>
    </row>
    <row r="5" spans="1:19" x14ac:dyDescent="0.3">
      <c r="A5" s="1">
        <v>4</v>
      </c>
      <c r="B5" s="1">
        <v>2</v>
      </c>
      <c r="J5" s="1">
        <v>1</v>
      </c>
      <c r="K5" s="1">
        <v>2</v>
      </c>
      <c r="L5" s="1">
        <v>1</v>
      </c>
      <c r="R5" s="1" t="s">
        <v>9</v>
      </c>
      <c r="S5" s="1">
        <f>_xlfn.CHISQ.INV(0.05,10)</f>
        <v>3.9402991361190596</v>
      </c>
    </row>
    <row r="6" spans="1:19" x14ac:dyDescent="0.3">
      <c r="A6" s="1">
        <v>5</v>
      </c>
      <c r="B6" s="1">
        <v>1.5</v>
      </c>
      <c r="J6" s="1">
        <v>6</v>
      </c>
      <c r="K6" s="1">
        <v>1</v>
      </c>
      <c r="L6" s="1">
        <v>1</v>
      </c>
      <c r="R6" s="1" t="s">
        <v>8</v>
      </c>
      <c r="S6" s="1">
        <f>_xlfn.T.INV(0.05,10)</f>
        <v>-1.812461122811676</v>
      </c>
    </row>
    <row r="7" spans="1:19" x14ac:dyDescent="0.3">
      <c r="A7" s="1">
        <v>6</v>
      </c>
      <c r="B7" s="1">
        <v>1</v>
      </c>
      <c r="J7" s="1">
        <v>7</v>
      </c>
      <c r="K7" s="1">
        <v>0</v>
      </c>
      <c r="L7" s="1">
        <v>1</v>
      </c>
      <c r="R7" s="1" t="s">
        <v>7</v>
      </c>
      <c r="S7" s="1">
        <f>_xlfn.T.INV(0.95,10)</f>
        <v>1.8124611228116754</v>
      </c>
    </row>
    <row r="8" spans="1:19" x14ac:dyDescent="0.3">
      <c r="A8" s="1">
        <v>7</v>
      </c>
      <c r="B8" s="1">
        <v>1</v>
      </c>
      <c r="J8" s="1">
        <v>2</v>
      </c>
      <c r="K8" s="1">
        <v>4</v>
      </c>
      <c r="L8" s="1">
        <v>2</v>
      </c>
      <c r="R8" s="1" t="s">
        <v>6</v>
      </c>
      <c r="S8" s="1">
        <f>_xlfn.F.INV(0.95,3,10)</f>
        <v>3.7082648190468426</v>
      </c>
    </row>
    <row r="9" spans="1:19" x14ac:dyDescent="0.3">
      <c r="A9" s="3" t="s">
        <v>5</v>
      </c>
      <c r="B9" s="3"/>
      <c r="C9" s="2">
        <f>SQRT(5/(1-C2*C2))*C2</f>
        <v>-4.5477826049541941</v>
      </c>
      <c r="J9" s="1">
        <v>4</v>
      </c>
      <c r="K9" s="1">
        <v>3</v>
      </c>
      <c r="L9" s="1">
        <v>2</v>
      </c>
      <c r="R9" s="1" t="s">
        <v>4</v>
      </c>
      <c r="S9" s="1">
        <f>_xlfn.F.INV(0.95,10,3)</f>
        <v>8.7855247105239975</v>
      </c>
    </row>
    <row r="10" spans="1:19" x14ac:dyDescent="0.3">
      <c r="A10" s="3" t="s">
        <v>3</v>
      </c>
      <c r="B10" s="3"/>
      <c r="C10" s="2">
        <f>_xlfn.T.INV(0.05,5)</f>
        <v>-2.0150483733330233</v>
      </c>
      <c r="J10" s="1">
        <v>3</v>
      </c>
      <c r="K10" s="1">
        <v>5</v>
      </c>
      <c r="L10" s="1">
        <v>2</v>
      </c>
      <c r="R10" s="1" t="s">
        <v>2</v>
      </c>
      <c r="S10" s="1">
        <f>_xlfn.F.INV(0.05,10,3)</f>
        <v>0.26966790366849669</v>
      </c>
    </row>
    <row r="11" spans="1:19" x14ac:dyDescent="0.3">
      <c r="J11" s="1">
        <v>5</v>
      </c>
      <c r="K11" s="1">
        <v>4</v>
      </c>
      <c r="L11" s="1">
        <v>2</v>
      </c>
      <c r="R11" s="1" t="s">
        <v>1</v>
      </c>
      <c r="S11" s="1">
        <f>_xlfn.F.INV(0.9,10,3)</f>
        <v>5.2304112705552273</v>
      </c>
    </row>
    <row r="12" spans="1:19" x14ac:dyDescent="0.3">
      <c r="J12" s="1">
        <v>7</v>
      </c>
      <c r="K12" s="1">
        <v>3</v>
      </c>
      <c r="L12" s="1">
        <v>2</v>
      </c>
    </row>
    <row r="13" spans="1:19" x14ac:dyDescent="0.3">
      <c r="J13" s="1">
        <v>7</v>
      </c>
      <c r="K13" s="1">
        <v>2</v>
      </c>
      <c r="L13" s="1">
        <v>2</v>
      </c>
    </row>
    <row r="14" spans="1:19" x14ac:dyDescent="0.3">
      <c r="J14" s="1">
        <v>7</v>
      </c>
      <c r="K14" s="1">
        <v>4</v>
      </c>
      <c r="L14" s="1">
        <v>2</v>
      </c>
    </row>
    <row r="15" spans="1:19" x14ac:dyDescent="0.3">
      <c r="I15" s="1" t="s">
        <v>0</v>
      </c>
      <c r="J15" s="1">
        <f>CORREL(J2:J7,K2:K7)</f>
        <v>-0.89775840249686967</v>
      </c>
      <c r="K15" s="1">
        <f>CORREL(K8:K14,J8:J14)</f>
        <v>-0.57428885789965689</v>
      </c>
      <c r="L15" s="1">
        <f>CORREL(J2:J14,K2:K14)</f>
        <v>-0.25055207444803362</v>
      </c>
    </row>
  </sheetData>
  <mergeCells count="3">
    <mergeCell ref="A9:B9"/>
    <mergeCell ref="R1:S1"/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2.4 Рассеивание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2025-02-02T08:35:40Z</dcterms:created>
  <dcterms:modified xsi:type="dcterms:W3CDTF">2025-02-02T08:36:09Z</dcterms:modified>
</cp:coreProperties>
</file>