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ham S B\Documents\GitHub\Curve_Fitting\"/>
    </mc:Choice>
  </mc:AlternateContent>
  <xr:revisionPtr revIDLastSave="0" documentId="13_ncr:1_{5D2B2ED3-18A2-4363-A9FC-A1F1BB49066C}" xr6:coauthVersionLast="45" xr6:coauthVersionMax="45" xr10:uidLastSave="{00000000-0000-0000-0000-000000000000}"/>
  <bookViews>
    <workbookView xWindow="-110" yWindow="-110" windowWidth="19420" windowHeight="10420" xr2:uid="{D8B674FB-8C9C-48FF-A291-3013F00C179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S21" i="1" s="1"/>
  <c r="R19" i="1"/>
  <c r="R21" i="1" s="1"/>
  <c r="Q19" i="1"/>
  <c r="Q21" i="1" s="1"/>
  <c r="P19" i="1"/>
  <c r="P21" i="1" s="1"/>
  <c r="O19" i="1"/>
  <c r="O21" i="1" s="1"/>
  <c r="N19" i="1"/>
  <c r="N21" i="1" s="1"/>
  <c r="M19" i="1"/>
  <c r="M21" i="1" s="1"/>
  <c r="L19" i="1"/>
  <c r="L21" i="1" s="1"/>
  <c r="K19" i="1"/>
  <c r="K21" i="1" s="1"/>
  <c r="J19" i="1"/>
  <c r="J21" i="1" s="1"/>
  <c r="I19" i="1"/>
  <c r="I21" i="1" s="1"/>
  <c r="H19" i="1"/>
  <c r="H21" i="1" s="1"/>
  <c r="G19" i="1"/>
  <c r="G21" i="1" s="1"/>
  <c r="F19" i="1"/>
  <c r="F21" i="1" s="1"/>
  <c r="E19" i="1"/>
  <c r="E21" i="1" s="1"/>
  <c r="D19" i="1"/>
  <c r="D21" i="1" s="1"/>
  <c r="C19" i="1"/>
  <c r="C21" i="1" s="1"/>
  <c r="B19" i="1"/>
  <c r="B21" i="1" s="1"/>
  <c r="C8" i="1"/>
  <c r="D8" i="1"/>
  <c r="E8" i="1"/>
  <c r="E10" i="1" s="1"/>
  <c r="F8" i="1"/>
  <c r="F10" i="1" s="1"/>
  <c r="G8" i="1"/>
  <c r="H8" i="1"/>
  <c r="I8" i="1"/>
  <c r="I10" i="1" s="1"/>
  <c r="J8" i="1"/>
  <c r="J10" i="1" s="1"/>
  <c r="K8" i="1"/>
  <c r="L8" i="1"/>
  <c r="M8" i="1"/>
  <c r="M10" i="1" s="1"/>
  <c r="N8" i="1"/>
  <c r="N10" i="1" s="1"/>
  <c r="O8" i="1"/>
  <c r="P8" i="1"/>
  <c r="Q8" i="1"/>
  <c r="Q10" i="1" s="1"/>
  <c r="R8" i="1"/>
  <c r="R10" i="1" s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10" i="1"/>
  <c r="D10" i="1"/>
  <c r="G10" i="1"/>
  <c r="H10" i="1"/>
  <c r="K10" i="1"/>
  <c r="L10" i="1"/>
  <c r="O10" i="1"/>
  <c r="P10" i="1"/>
  <c r="S10" i="1"/>
  <c r="B10" i="1"/>
  <c r="B9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17" i="1"/>
  <c r="D17" i="1"/>
  <c r="E17" i="1"/>
  <c r="F17" i="1"/>
  <c r="G17" i="1"/>
  <c r="H17" i="1"/>
  <c r="I17" i="1"/>
  <c r="J17" i="1"/>
  <c r="K17" i="1"/>
  <c r="L17" i="1"/>
  <c r="P17" i="1"/>
  <c r="Q17" i="1"/>
  <c r="R17" i="1"/>
  <c r="S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P18" i="1"/>
  <c r="Q18" i="1"/>
  <c r="R18" i="1"/>
  <c r="S18" i="1"/>
  <c r="M18" i="1"/>
  <c r="N18" i="1"/>
  <c r="O18" i="1"/>
  <c r="B18" i="1"/>
  <c r="B17" i="1"/>
</calcChain>
</file>

<file path=xl/sharedStrings.xml><?xml version="1.0" encoding="utf-8"?>
<sst xmlns="http://schemas.openxmlformats.org/spreadsheetml/2006/main" count="56" uniqueCount="29">
  <si>
    <t>k_js</t>
  </si>
  <si>
    <t>k_gj</t>
  </si>
  <si>
    <t>k_gl</t>
  </si>
  <si>
    <t>k_xg</t>
  </si>
  <si>
    <t>k_xgi</t>
  </si>
  <si>
    <t>eta</t>
  </si>
  <si>
    <t>beta</t>
  </si>
  <si>
    <t>gamma</t>
  </si>
  <si>
    <t>f_gj</t>
  </si>
  <si>
    <t>k_xi</t>
  </si>
  <si>
    <t>k_lambda</t>
  </si>
  <si>
    <t>S_initial</t>
  </si>
  <si>
    <t>J_initial</t>
  </si>
  <si>
    <t>L_initial</t>
  </si>
  <si>
    <t>I_initial</t>
  </si>
  <si>
    <t>k_jc</t>
  </si>
  <si>
    <t>k_cl</t>
  </si>
  <si>
    <t>C_initial</t>
  </si>
  <si>
    <t>Day 1</t>
  </si>
  <si>
    <t>Day 2</t>
  </si>
  <si>
    <t>Day 3</t>
  </si>
  <si>
    <t>Day 4</t>
  </si>
  <si>
    <t>Average</t>
  </si>
  <si>
    <t>STDEV</t>
  </si>
  <si>
    <t>Lunch</t>
  </si>
  <si>
    <t>Breakfast</t>
  </si>
  <si>
    <t>CI</t>
  </si>
  <si>
    <t>Normalized Mean</t>
  </si>
  <si>
    <t>Normalized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</si>
</sst>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95% Confidence Interval Breakfast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Sheet1!$B$10:$N$10</c:f>
                <c:numCache>
                  <c:formatCode>General</c:formatCode>
                  <c:ptCount val="13"/>
                  <c:pt idx="0">
                    <c:v>0.44052867559742004</c:v>
                  </c:pt>
                  <c:pt idx="1">
                    <c:v>0.82395322475743649</c:v>
                  </c:pt>
                  <c:pt idx="2">
                    <c:v>0.55787940896280863</c:v>
                  </c:pt>
                  <c:pt idx="3">
                    <c:v>0.52644329197874318</c:v>
                  </c:pt>
                  <c:pt idx="4">
                    <c:v>1.7497098375633469</c:v>
                  </c:pt>
                  <c:pt idx="5">
                    <c:v>0.38606827538056709</c:v>
                  </c:pt>
                  <c:pt idx="6">
                    <c:v>0.78501089244585731</c:v>
                  </c:pt>
                  <c:pt idx="7">
                    <c:v>1.4045964768878829</c:v>
                  </c:pt>
                  <c:pt idx="8">
                    <c:v>0.40161740467650775</c:v>
                  </c:pt>
                  <c:pt idx="9">
                    <c:v>1.1403641928553203</c:v>
                  </c:pt>
                  <c:pt idx="10">
                    <c:v>0.35712233874467231</c:v>
                  </c:pt>
                  <c:pt idx="11">
                    <c:v>0.75434909757753388</c:v>
                  </c:pt>
                  <c:pt idx="12">
                    <c:v>0.25264141763962017</c:v>
                  </c:pt>
                </c:numCache>
              </c:numRef>
            </c:plus>
            <c:minus>
              <c:numRef>
                <c:f>Sheet1!$B$10:$N$10</c:f>
                <c:numCache>
                  <c:formatCode>General</c:formatCode>
                  <c:ptCount val="13"/>
                  <c:pt idx="0">
                    <c:v>0.44052867559742004</c:v>
                  </c:pt>
                  <c:pt idx="1">
                    <c:v>0.82395322475743649</c:v>
                  </c:pt>
                  <c:pt idx="2">
                    <c:v>0.55787940896280863</c:v>
                  </c:pt>
                  <c:pt idx="3">
                    <c:v>0.52644329197874318</c:v>
                  </c:pt>
                  <c:pt idx="4">
                    <c:v>1.7497098375633469</c:v>
                  </c:pt>
                  <c:pt idx="5">
                    <c:v>0.38606827538056709</c:v>
                  </c:pt>
                  <c:pt idx="6">
                    <c:v>0.78501089244585731</c:v>
                  </c:pt>
                  <c:pt idx="7">
                    <c:v>1.4045964768878829</c:v>
                  </c:pt>
                  <c:pt idx="8">
                    <c:v>0.40161740467650775</c:v>
                  </c:pt>
                  <c:pt idx="9">
                    <c:v>1.1403641928553203</c:v>
                  </c:pt>
                  <c:pt idx="10">
                    <c:v>0.35712233874467231</c:v>
                  </c:pt>
                  <c:pt idx="11">
                    <c:v>0.75434909757753388</c:v>
                  </c:pt>
                  <c:pt idx="12">
                    <c:v>0.25264141763962017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Sheet1!$B$1:$N$1</c:f>
              <c:strCache>
                <c:ptCount val="13"/>
                <c:pt idx="0">
                  <c:v>k_js</c:v>
                </c:pt>
                <c:pt idx="1">
                  <c:v>k_gj</c:v>
                </c:pt>
                <c:pt idx="2">
                  <c:v>k_gl</c:v>
                </c:pt>
                <c:pt idx="3">
                  <c:v>k_xg</c:v>
                </c:pt>
                <c:pt idx="4">
                  <c:v>k_xgi</c:v>
                </c:pt>
                <c:pt idx="5">
                  <c:v>eta</c:v>
                </c:pt>
                <c:pt idx="6">
                  <c:v>beta</c:v>
                </c:pt>
                <c:pt idx="7">
                  <c:v>gamma</c:v>
                </c:pt>
                <c:pt idx="8">
                  <c:v>f_gj</c:v>
                </c:pt>
                <c:pt idx="9">
                  <c:v>k_xi</c:v>
                </c:pt>
                <c:pt idx="10">
                  <c:v>k_lambda</c:v>
                </c:pt>
                <c:pt idx="11">
                  <c:v>k_jc</c:v>
                </c:pt>
                <c:pt idx="12">
                  <c:v>k_cl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8-4432-8870-1E29871F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68032"/>
        <c:axId val="535176560"/>
      </c:lineChart>
      <c:catAx>
        <c:axId val="5351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76560"/>
        <c:crosses val="autoZero"/>
        <c:auto val="1"/>
        <c:lblAlgn val="ctr"/>
        <c:lblOffset val="100"/>
        <c:noMultiLvlLbl val="0"/>
      </c:catAx>
      <c:valAx>
        <c:axId val="5351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95% Confidence Interval Lunch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Sheet1!$B$21:$N$21</c:f>
                <c:numCache>
                  <c:formatCode>General</c:formatCode>
                  <c:ptCount val="13"/>
                  <c:pt idx="0">
                    <c:v>0.32493559126832877</c:v>
                  </c:pt>
                  <c:pt idx="1">
                    <c:v>0.53540180766966039</c:v>
                  </c:pt>
                  <c:pt idx="2">
                    <c:v>0.2012503202676873</c:v>
                  </c:pt>
                  <c:pt idx="3">
                    <c:v>0.46417943919334115</c:v>
                  </c:pt>
                  <c:pt idx="4">
                    <c:v>0.45916804344203194</c:v>
                  </c:pt>
                  <c:pt idx="5">
                    <c:v>0.43998606763805947</c:v>
                  </c:pt>
                  <c:pt idx="6">
                    <c:v>0.98162760211774325</c:v>
                  </c:pt>
                  <c:pt idx="7">
                    <c:v>0.15657249751592414</c:v>
                  </c:pt>
                  <c:pt idx="8">
                    <c:v>1.264382575348507</c:v>
                  </c:pt>
                  <c:pt idx="9">
                    <c:v>0.71747030613801566</c:v>
                  </c:pt>
                  <c:pt idx="10">
                    <c:v>1.0450156415891878</c:v>
                  </c:pt>
                  <c:pt idx="11">
                    <c:v>0.81953201087916472</c:v>
                  </c:pt>
                  <c:pt idx="12">
                    <c:v>0.43352726803689051</c:v>
                  </c:pt>
                </c:numCache>
              </c:numRef>
            </c:plus>
            <c:minus>
              <c:numRef>
                <c:f>Sheet1!$B$21:$N$21</c:f>
                <c:numCache>
                  <c:formatCode>General</c:formatCode>
                  <c:ptCount val="13"/>
                  <c:pt idx="0">
                    <c:v>0.32493559126832877</c:v>
                  </c:pt>
                  <c:pt idx="1">
                    <c:v>0.53540180766966039</c:v>
                  </c:pt>
                  <c:pt idx="2">
                    <c:v>0.2012503202676873</c:v>
                  </c:pt>
                  <c:pt idx="3">
                    <c:v>0.46417943919334115</c:v>
                  </c:pt>
                  <c:pt idx="4">
                    <c:v>0.45916804344203194</c:v>
                  </c:pt>
                  <c:pt idx="5">
                    <c:v>0.43998606763805947</c:v>
                  </c:pt>
                  <c:pt idx="6">
                    <c:v>0.98162760211774325</c:v>
                  </c:pt>
                  <c:pt idx="7">
                    <c:v>0.15657249751592414</c:v>
                  </c:pt>
                  <c:pt idx="8">
                    <c:v>1.264382575348507</c:v>
                  </c:pt>
                  <c:pt idx="9">
                    <c:v>0.71747030613801566</c:v>
                  </c:pt>
                  <c:pt idx="10">
                    <c:v>1.0450156415891878</c:v>
                  </c:pt>
                  <c:pt idx="11">
                    <c:v>0.81953201087916472</c:v>
                  </c:pt>
                  <c:pt idx="12">
                    <c:v>0.43352726803689051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Sheet1!$B$12:$N$12</c:f>
              <c:strCache>
                <c:ptCount val="13"/>
                <c:pt idx="0">
                  <c:v>k_js</c:v>
                </c:pt>
                <c:pt idx="1">
                  <c:v>k_gj</c:v>
                </c:pt>
                <c:pt idx="2">
                  <c:v>k_gl</c:v>
                </c:pt>
                <c:pt idx="3">
                  <c:v>k_xg</c:v>
                </c:pt>
                <c:pt idx="4">
                  <c:v>k_xgi</c:v>
                </c:pt>
                <c:pt idx="5">
                  <c:v>eta</c:v>
                </c:pt>
                <c:pt idx="6">
                  <c:v>beta</c:v>
                </c:pt>
                <c:pt idx="7">
                  <c:v>gamma</c:v>
                </c:pt>
                <c:pt idx="8">
                  <c:v>f_gj</c:v>
                </c:pt>
                <c:pt idx="9">
                  <c:v>k_xi</c:v>
                </c:pt>
                <c:pt idx="10">
                  <c:v>k_lambda</c:v>
                </c:pt>
                <c:pt idx="11">
                  <c:v>k_jc</c:v>
                </c:pt>
                <c:pt idx="12">
                  <c:v>k_cl</c:v>
                </c:pt>
              </c:strCache>
            </c:strRef>
          </c:cat>
          <c:val>
            <c:numRef>
              <c:f>Sheet1!$B$20:$N$20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A-4ADF-BB7B-8B7B5D2F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91496"/>
        <c:axId val="412385592"/>
      </c:lineChart>
      <c:catAx>
        <c:axId val="41239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5592"/>
        <c:crosses val="autoZero"/>
        <c:auto val="1"/>
        <c:lblAlgn val="ctr"/>
        <c:lblOffset val="100"/>
        <c:noMultiLvlLbl val="0"/>
      </c:catAx>
      <c:valAx>
        <c:axId val="4123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9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74361</xdr:colOff>
      <xdr:row>5</xdr:row>
      <xdr:rowOff>19552</xdr:rowOff>
    </xdr:from>
    <xdr:to>
      <xdr:col>6</xdr:col>
      <xdr:colOff>676775</xdr:colOff>
      <xdr:row>20</xdr:row>
      <xdr:rowOff>5515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F7551-BF75-412A-882C-1CFD9133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801270</xdr:colOff>
      <xdr:row>4</xdr:row>
      <xdr:rowOff>111462</xdr:rowOff>
    </xdr:from>
    <xdr:to>
      <xdr:col>13</xdr:col>
      <xdr:colOff>158749</xdr:colOff>
      <xdr:row>19</xdr:row>
      <xdr:rowOff>91909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407B6-136F-4345-9062-F3B00AD01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9177-5E85-482F-8C81-0AD840BC388A}">
  <dimension ref="A1:S21"/>
  <sheetViews>
    <sheetView tabSelected="1" zoomScale="76" zoomScaleNormal="76" workbookViewId="0">
      <selection activeCell="M9" sqref="M9"/>
    </sheetView>
  </sheetViews>
  <sheetFormatPr defaultRowHeight="14.5" x14ac:dyDescent="0.35"/>
  <cols>
    <col min="1" max="4" width="12.90625" bestFit="1" customWidth="1"/>
    <col min="5" max="5" width="12.6328125" bestFit="1" customWidth="1"/>
    <col min="6" max="14" width="12.90625" bestFit="1" customWidth="1"/>
    <col min="15" max="15" width="12.6328125" bestFit="1" customWidth="1"/>
    <col min="16" max="18" width="12.90625" bestFit="1" customWidth="1"/>
  </cols>
  <sheetData>
    <row r="1" spans="1:19" x14ac:dyDescent="0.3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15</v>
      </c>
      <c r="N1" t="s">
        <v>16</v>
      </c>
      <c r="O1" t="s">
        <v>17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5">
      <c r="A2" t="s">
        <v>18</v>
      </c>
      <c r="B2">
        <v>6.1139468750824599E-2</v>
      </c>
      <c r="C2">
        <v>6.3243131692890142E-2</v>
      </c>
      <c r="D2">
        <v>0.14021231418749447</v>
      </c>
      <c r="E2">
        <v>8.3762576441918368E-3</v>
      </c>
      <c r="F2">
        <v>3.275704503337564E-7</v>
      </c>
      <c r="G2">
        <v>8.3723283854746297E-3</v>
      </c>
      <c r="H2">
        <v>93.139032815831968</v>
      </c>
      <c r="I2">
        <v>3.0720959034926043</v>
      </c>
      <c r="J2">
        <v>9.9329120997936826</v>
      </c>
      <c r="K2">
        <v>8.9188643054521309E-3</v>
      </c>
      <c r="L2">
        <v>6.1903862568930101E-2</v>
      </c>
      <c r="M2">
        <v>2.5202063775656314E-7</v>
      </c>
      <c r="N2">
        <v>7.8194811703245548E-2</v>
      </c>
      <c r="O2">
        <v>4.0224356791473959E-4</v>
      </c>
      <c r="P2">
        <v>355.90668598261345</v>
      </c>
      <c r="Q2">
        <v>1.0099431664053484E-3</v>
      </c>
      <c r="R2">
        <v>1.2649073289682294E-3</v>
      </c>
      <c r="S2">
        <v>1.7697445322300518E-7</v>
      </c>
    </row>
    <row r="3" spans="1:19" x14ac:dyDescent="0.35">
      <c r="A3" t="s">
        <v>19</v>
      </c>
      <c r="B3">
        <v>0.10913271295469576</v>
      </c>
      <c r="C3">
        <v>1.6217926765891309E-2</v>
      </c>
      <c r="D3">
        <v>5.1691050326883606E-2</v>
      </c>
      <c r="E3">
        <v>4.2218359278696813E-2</v>
      </c>
      <c r="F3">
        <v>4.0151590784338407E-13</v>
      </c>
      <c r="G3">
        <v>2.4992827666543996E-2</v>
      </c>
      <c r="H3">
        <v>0.13049547600238398</v>
      </c>
      <c r="I3">
        <v>0.51242584855170359</v>
      </c>
      <c r="J3">
        <v>4.8507884632585334</v>
      </c>
      <c r="K3">
        <v>2.026414477163184E-6</v>
      </c>
      <c r="L3">
        <v>2.8212424077385962E-2</v>
      </c>
      <c r="M3">
        <v>7.2524041267477329E-2</v>
      </c>
      <c r="N3">
        <v>5.6653027534818171E-2</v>
      </c>
      <c r="O3">
        <v>1.6482714777998276E-4</v>
      </c>
      <c r="P3">
        <v>1099.0578333257672</v>
      </c>
      <c r="Q3">
        <v>3.3246406190894813E-3</v>
      </c>
      <c r="R3">
        <v>1.4837306193311176E-3</v>
      </c>
      <c r="S3">
        <v>3.9028079710686589E-8</v>
      </c>
    </row>
    <row r="4" spans="1:19" x14ac:dyDescent="0.35">
      <c r="A4" t="s">
        <v>20</v>
      </c>
      <c r="B4">
        <v>7.9230251203545876E-2</v>
      </c>
      <c r="C4">
        <v>1.7387838679065543E-2</v>
      </c>
      <c r="D4">
        <v>0.15305803506195359</v>
      </c>
      <c r="E4">
        <v>2.5124736997688288E-2</v>
      </c>
      <c r="F4">
        <v>2.9632467308666254E-8</v>
      </c>
      <c r="G4">
        <v>1.7432664786470049E-2</v>
      </c>
      <c r="H4">
        <v>142.86278405704388</v>
      </c>
      <c r="I4">
        <v>0.33580620873557876</v>
      </c>
      <c r="J4">
        <v>11.891308011964568</v>
      </c>
      <c r="K4">
        <v>7.8793208675431983E-9</v>
      </c>
      <c r="L4">
        <v>4.304860339720501E-2</v>
      </c>
      <c r="M4">
        <v>0.12363751799693817</v>
      </c>
      <c r="N4">
        <v>6.7233478247769374E-2</v>
      </c>
      <c r="O4">
        <v>1.3521857145880685E-3</v>
      </c>
      <c r="P4">
        <v>636.49182128641701</v>
      </c>
      <c r="Q4">
        <v>1.8102936708386881E-3</v>
      </c>
      <c r="R4">
        <v>4.6836493991289036E-8</v>
      </c>
      <c r="S4">
        <v>1.9963154673931179E-7</v>
      </c>
    </row>
    <row r="5" spans="1:19" x14ac:dyDescent="0.35">
      <c r="A5" t="s">
        <v>21</v>
      </c>
      <c r="B5">
        <v>0.16833411973568818</v>
      </c>
      <c r="C5">
        <v>1.5077808175345545E-2</v>
      </c>
      <c r="D5">
        <v>4.8503565999495249E-2</v>
      </c>
      <c r="E5">
        <v>2.7500879344629602E-2</v>
      </c>
      <c r="F5">
        <v>2.7130519953395847E-11</v>
      </c>
      <c r="G5">
        <v>2.0399137001573385E-2</v>
      </c>
      <c r="H5">
        <v>62.145702448011903</v>
      </c>
      <c r="I5">
        <v>1.024706454963906E-2</v>
      </c>
      <c r="J5">
        <v>5.855401871232484</v>
      </c>
      <c r="K5">
        <v>7.4511896140472267E-3</v>
      </c>
      <c r="L5">
        <v>3.2228715148801448E-2</v>
      </c>
      <c r="M5">
        <v>6.7491159176134727E-2</v>
      </c>
      <c r="N5">
        <v>4.1372088351873226E-2</v>
      </c>
      <c r="O5">
        <v>1.8705937754457829E-3</v>
      </c>
      <c r="P5">
        <v>779.53085198915619</v>
      </c>
      <c r="Q5">
        <v>7.2166467270105015E-4</v>
      </c>
      <c r="R5">
        <v>1.5665688867478481E-3</v>
      </c>
      <c r="S5">
        <v>2.9777745781701132E-8</v>
      </c>
    </row>
    <row r="6" spans="1:19" x14ac:dyDescent="0.35">
      <c r="A6" t="s">
        <v>22</v>
      </c>
      <c r="B6">
        <f>AVERAGE(B2:B5)</f>
        <v>0.1044591381611886</v>
      </c>
      <c r="C6">
        <f t="shared" ref="C6" si="0">AVERAGE(C2:C5)</f>
        <v>2.7981676328298136E-2</v>
      </c>
      <c r="D6">
        <f t="shared" ref="D6" si="1">AVERAGE(D2:D5)</f>
        <v>9.8366241393956722E-2</v>
      </c>
      <c r="E6">
        <f t="shared" ref="E6" si="2">AVERAGE(E2:E5)</f>
        <v>2.5805058316301636E-2</v>
      </c>
      <c r="F6">
        <f t="shared" ref="F6" si="3">AVERAGE(F2:F5)</f>
        <v>8.9307612419570971E-8</v>
      </c>
      <c r="G6">
        <f t="shared" ref="G6" si="4">AVERAGE(G2:G5)</f>
        <v>1.7799239460015513E-2</v>
      </c>
      <c r="H6">
        <f t="shared" ref="H6" si="5">AVERAGE(H2:H5)</f>
        <v>74.569503699222537</v>
      </c>
      <c r="I6">
        <f t="shared" ref="I6" si="6">AVERAGE(I2:I5)</f>
        <v>0.98264375633238144</v>
      </c>
      <c r="J6">
        <f t="shared" ref="J6" si="7">AVERAGE(J2:J5)</f>
        <v>8.1326026115623158</v>
      </c>
      <c r="K6">
        <f t="shared" ref="K6" si="8">AVERAGE(K2:K5)</f>
        <v>4.0930220533243467E-3</v>
      </c>
      <c r="L6">
        <f t="shared" ref="L6" si="9">AVERAGE(L2:L5)</f>
        <v>4.1348401298080623E-2</v>
      </c>
      <c r="M6">
        <f t="shared" ref="M6" si="10">AVERAGE(M2:M5)</f>
        <v>6.5913242615297005E-2</v>
      </c>
      <c r="N6">
        <f t="shared" ref="N6" si="11">AVERAGE(N2:N5)</f>
        <v>6.0863351459426576E-2</v>
      </c>
      <c r="O6">
        <f t="shared" ref="O6" si="12">AVERAGE(O2:O5)</f>
        <v>9.4746255143214348E-4</v>
      </c>
      <c r="P6">
        <f>AVERAGE(P2:P5)</f>
        <v>717.74679814598835</v>
      </c>
      <c r="Q6">
        <f>AVERAGE(Q2:Q5)</f>
        <v>1.7166355322586419E-3</v>
      </c>
      <c r="R6">
        <f>AVERAGE(R2:R5)</f>
        <v>1.0788134178852965E-3</v>
      </c>
      <c r="S6">
        <f>AVERAGE(S2:S5)</f>
        <v>1.1135295636367618E-7</v>
      </c>
    </row>
    <row r="7" spans="1:19" x14ac:dyDescent="0.35">
      <c r="A7" t="s">
        <v>23</v>
      </c>
      <c r="B7">
        <f>STDEV(B2:B5)</f>
        <v>4.6957236103494254E-2</v>
      </c>
      <c r="C7">
        <f t="shared" ref="C7:O7" si="13">STDEV(C2:C5)</f>
        <v>2.3526547045435171E-2</v>
      </c>
      <c r="D7">
        <f t="shared" si="13"/>
        <v>5.5997458161080906E-2</v>
      </c>
      <c r="E7">
        <f t="shared" si="13"/>
        <v>1.3862397428619338E-2</v>
      </c>
      <c r="F7">
        <f t="shared" si="13"/>
        <v>1.5945436676632412E-7</v>
      </c>
      <c r="G7">
        <f t="shared" si="13"/>
        <v>7.0120897481965906E-3</v>
      </c>
      <c r="H7">
        <f t="shared" si="13"/>
        <v>59.733620729677313</v>
      </c>
      <c r="I7">
        <f t="shared" si="13"/>
        <v>1.4084115515053559</v>
      </c>
      <c r="J7">
        <f t="shared" si="13"/>
        <v>3.3329130329785395</v>
      </c>
      <c r="K7">
        <f t="shared" si="13"/>
        <v>4.7628791416527774E-3</v>
      </c>
      <c r="L7">
        <f t="shared" si="13"/>
        <v>1.5068070527213335E-2</v>
      </c>
      <c r="M7">
        <f t="shared" si="13"/>
        <v>5.0737253824515098E-2</v>
      </c>
      <c r="N7">
        <f t="shared" si="13"/>
        <v>1.5690699947852785E-2</v>
      </c>
      <c r="O7">
        <f t="shared" si="13"/>
        <v>8.0119785541845386E-4</v>
      </c>
      <c r="P7">
        <f>STDEV(P2:P5)</f>
        <v>309.16339417532595</v>
      </c>
      <c r="Q7">
        <f>STDEV(Q2:Q5)</f>
        <v>1.1667380907927642E-3</v>
      </c>
      <c r="R7">
        <f>STDEV(R2:R5)</f>
        <v>7.3034960083074121E-4</v>
      </c>
      <c r="S7">
        <f>STDEV(S2:S5)</f>
        <v>8.9414191888334896E-8</v>
      </c>
    </row>
    <row r="8" spans="1:19" x14ac:dyDescent="0.35">
      <c r="A8" t="s">
        <v>26</v>
      </c>
      <c r="B8">
        <f>CONFIDENCE(0.05, B7, 4)</f>
        <v>4.6017245788196333E-2</v>
      </c>
      <c r="C8">
        <f t="shared" ref="C8:S8" si="14">CONFIDENCE(0.05, C7, 4)</f>
        <v>2.3055592444820073E-2</v>
      </c>
      <c r="D8">
        <f t="shared" si="14"/>
        <v>5.487650061075354E-2</v>
      </c>
      <c r="E8">
        <f t="shared" si="14"/>
        <v>1.3584899849737276E-2</v>
      </c>
      <c r="F8">
        <f t="shared" si="14"/>
        <v>1.5626240801981787E-7</v>
      </c>
      <c r="G8">
        <f t="shared" si="14"/>
        <v>6.8717216814139252E-3</v>
      </c>
      <c r="H8">
        <f t="shared" si="14"/>
        <v>58.537872648171344</v>
      </c>
      <c r="I8">
        <f t="shared" si="14"/>
        <v>1.3802179581803382</v>
      </c>
      <c r="J8">
        <f t="shared" si="14"/>
        <v>3.2661947541210465</v>
      </c>
      <c r="K8">
        <f t="shared" si="14"/>
        <v>4.6675357901782445E-3</v>
      </c>
      <c r="L8">
        <f t="shared" si="14"/>
        <v>1.4766437774923797E-2</v>
      </c>
      <c r="M8">
        <f t="shared" si="14"/>
        <v>4.9721595085258342E-2</v>
      </c>
      <c r="N8">
        <f t="shared" si="14"/>
        <v>1.5376603395007977E-2</v>
      </c>
      <c r="O8">
        <f t="shared" si="14"/>
        <v>7.8515947055544932E-4</v>
      </c>
      <c r="P8">
        <f t="shared" si="14"/>
        <v>302.97455896089951</v>
      </c>
      <c r="Q8">
        <f t="shared" si="14"/>
        <v>1.1433823186724206E-3</v>
      </c>
      <c r="R8">
        <f t="shared" si="14"/>
        <v>7.1572945687572857E-4</v>
      </c>
      <c r="S8">
        <f t="shared" si="14"/>
        <v>8.7624297903944902E-8</v>
      </c>
    </row>
    <row r="9" spans="1:19" x14ac:dyDescent="0.35">
      <c r="A9" t="s">
        <v>27</v>
      </c>
      <c r="B9">
        <f>B6/B6</f>
        <v>1</v>
      </c>
      <c r="C9">
        <f t="shared" ref="C9:S9" si="15">C6/C6</f>
        <v>1</v>
      </c>
      <c r="D9">
        <f t="shared" si="15"/>
        <v>1</v>
      </c>
      <c r="E9">
        <f t="shared" si="15"/>
        <v>1</v>
      </c>
      <c r="F9">
        <f t="shared" si="15"/>
        <v>1</v>
      </c>
      <c r="G9">
        <f t="shared" si="15"/>
        <v>1</v>
      </c>
      <c r="H9">
        <f t="shared" si="15"/>
        <v>1</v>
      </c>
      <c r="I9">
        <f t="shared" si="15"/>
        <v>1</v>
      </c>
      <c r="J9">
        <f t="shared" si="15"/>
        <v>1</v>
      </c>
      <c r="K9">
        <f t="shared" si="15"/>
        <v>1</v>
      </c>
      <c r="L9">
        <f t="shared" si="15"/>
        <v>1</v>
      </c>
      <c r="M9">
        <f t="shared" si="15"/>
        <v>1</v>
      </c>
      <c r="N9">
        <f t="shared" si="15"/>
        <v>1</v>
      </c>
      <c r="O9">
        <f t="shared" si="15"/>
        <v>1</v>
      </c>
      <c r="P9">
        <f t="shared" si="15"/>
        <v>1</v>
      </c>
      <c r="Q9">
        <f t="shared" si="15"/>
        <v>1</v>
      </c>
      <c r="R9">
        <f t="shared" si="15"/>
        <v>1</v>
      </c>
      <c r="S9">
        <f t="shared" si="15"/>
        <v>1</v>
      </c>
    </row>
    <row r="10" spans="1:19" x14ac:dyDescent="0.35">
      <c r="A10" t="s">
        <v>28</v>
      </c>
      <c r="B10">
        <f>B8/B6</f>
        <v>0.44052867559742004</v>
      </c>
      <c r="C10">
        <f t="shared" ref="C10:S10" si="16">C8/C6</f>
        <v>0.82395322475743649</v>
      </c>
      <c r="D10">
        <f t="shared" si="16"/>
        <v>0.55787940896280863</v>
      </c>
      <c r="E10">
        <f t="shared" si="16"/>
        <v>0.52644329197874318</v>
      </c>
      <c r="F10">
        <f t="shared" si="16"/>
        <v>1.7497098375633469</v>
      </c>
      <c r="G10">
        <f t="shared" si="16"/>
        <v>0.38606827538056709</v>
      </c>
      <c r="H10">
        <f t="shared" si="16"/>
        <v>0.78501089244585731</v>
      </c>
      <c r="I10">
        <f t="shared" si="16"/>
        <v>1.4045964768878829</v>
      </c>
      <c r="J10">
        <f t="shared" si="16"/>
        <v>0.40161740467650775</v>
      </c>
      <c r="K10">
        <f t="shared" si="16"/>
        <v>1.1403641928553203</v>
      </c>
      <c r="L10">
        <f t="shared" si="16"/>
        <v>0.35712233874467231</v>
      </c>
      <c r="M10">
        <f t="shared" si="16"/>
        <v>0.75434909757753388</v>
      </c>
      <c r="N10">
        <f t="shared" si="16"/>
        <v>0.25264141763962017</v>
      </c>
      <c r="O10">
        <f t="shared" si="16"/>
        <v>0.82869710192623036</v>
      </c>
      <c r="P10">
        <f t="shared" si="16"/>
        <v>0.42211899759568844</v>
      </c>
      <c r="Q10">
        <f t="shared" si="16"/>
        <v>0.66606003265470659</v>
      </c>
      <c r="R10">
        <f t="shared" si="16"/>
        <v>0.6634413745786647</v>
      </c>
      <c r="S10">
        <f t="shared" si="16"/>
        <v>0.78690589603895178</v>
      </c>
    </row>
    <row r="12" spans="1:19" x14ac:dyDescent="0.35">
      <c r="A12" t="s">
        <v>24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15</v>
      </c>
      <c r="N12" t="s">
        <v>16</v>
      </c>
      <c r="O12" t="s">
        <v>17</v>
      </c>
      <c r="P12" t="s">
        <v>11</v>
      </c>
      <c r="Q12" t="s">
        <v>12</v>
      </c>
      <c r="R12" t="s">
        <v>13</v>
      </c>
      <c r="S12" t="s">
        <v>14</v>
      </c>
    </row>
    <row r="13" spans="1:19" x14ac:dyDescent="0.35">
      <c r="A13" t="s">
        <v>18</v>
      </c>
      <c r="B13">
        <v>8.1047685494523652E-2</v>
      </c>
      <c r="C13">
        <v>0.10503130634677627</v>
      </c>
      <c r="D13">
        <v>0.15116883801169123</v>
      </c>
      <c r="E13">
        <v>4.3777498341406882E-3</v>
      </c>
      <c r="F13">
        <v>1.5107555447439279E-7</v>
      </c>
      <c r="G13">
        <v>5.3675250949839007E-3</v>
      </c>
      <c r="H13">
        <v>0.80266928213548761</v>
      </c>
      <c r="I13">
        <v>6.4496073411565931</v>
      </c>
      <c r="J13">
        <v>5.651161320125441E-6</v>
      </c>
      <c r="K13">
        <v>1.7590966730279489E-2</v>
      </c>
      <c r="L13">
        <v>3.8498948686481863E-2</v>
      </c>
      <c r="M13">
        <v>8.0654746854686266E-2</v>
      </c>
      <c r="N13">
        <v>0.11101544128901246</v>
      </c>
      <c r="O13">
        <v>2.3517808269767236E-3</v>
      </c>
      <c r="P13">
        <v>577.27378437741561</v>
      </c>
      <c r="Q13">
        <v>1.1298722137787667E-3</v>
      </c>
      <c r="R13">
        <v>1.4742888002682981E-3</v>
      </c>
      <c r="S13">
        <v>1.3784782794201773E-7</v>
      </c>
    </row>
    <row r="14" spans="1:19" x14ac:dyDescent="0.35">
      <c r="A14" t="s">
        <v>19</v>
      </c>
      <c r="B14">
        <v>0.11468450473715142</v>
      </c>
      <c r="C14">
        <v>5.1136144035132169E-2</v>
      </c>
      <c r="D14">
        <v>0.15136870103727407</v>
      </c>
      <c r="E14">
        <v>1.305204869103949E-2</v>
      </c>
      <c r="F14">
        <v>3.9733310331782275E-7</v>
      </c>
      <c r="G14">
        <v>1.4113458614224438E-2</v>
      </c>
      <c r="H14">
        <v>30.166984721498359</v>
      </c>
      <c r="I14">
        <v>4.6493685608642146</v>
      </c>
      <c r="J14">
        <v>7.5030733110119447</v>
      </c>
      <c r="K14">
        <v>1.0255543152428201E-2</v>
      </c>
      <c r="L14">
        <v>2.9028503443444785E-3</v>
      </c>
      <c r="M14">
        <v>5.1782315865391698E-4</v>
      </c>
      <c r="N14">
        <v>8.3539581337091176E-2</v>
      </c>
      <c r="O14">
        <v>6.3433164792546786E-4</v>
      </c>
      <c r="P14">
        <v>573.53730877927546</v>
      </c>
      <c r="Q14">
        <v>9.3179790972759224E-4</v>
      </c>
      <c r="R14">
        <v>1.0925258025000634E-3</v>
      </c>
      <c r="S14">
        <v>1.7408373603112585E-7</v>
      </c>
    </row>
    <row r="15" spans="1:19" x14ac:dyDescent="0.35">
      <c r="A15" t="s">
        <v>20</v>
      </c>
      <c r="B15">
        <v>5.2831037622550647E-2</v>
      </c>
      <c r="C15">
        <v>3.4069671479882629E-2</v>
      </c>
      <c r="D15">
        <v>9.8166908943120135E-2</v>
      </c>
      <c r="E15">
        <v>6.8075669678845487E-3</v>
      </c>
      <c r="F15">
        <v>4.6279562944886548E-7</v>
      </c>
      <c r="G15">
        <v>1.3128078489091994E-2</v>
      </c>
      <c r="H15">
        <v>153.74967798247019</v>
      </c>
      <c r="I15">
        <v>4.7723651119744632</v>
      </c>
      <c r="J15">
        <v>3.5875387424212652</v>
      </c>
      <c r="K15">
        <v>1.2579351514032992E-2</v>
      </c>
      <c r="L15">
        <v>1.6119004420252783E-4</v>
      </c>
      <c r="M15">
        <v>0.17973883909587701</v>
      </c>
      <c r="N15">
        <v>5.1653778999446801E-2</v>
      </c>
      <c r="O15">
        <v>1.2796945154765912E-3</v>
      </c>
      <c r="P15">
        <v>548.39825927147263</v>
      </c>
      <c r="Q15">
        <v>1.5072970017946856E-3</v>
      </c>
      <c r="R15">
        <v>9.9627783374686132E-4</v>
      </c>
      <c r="S15">
        <v>9.5535258873434644E-8</v>
      </c>
    </row>
    <row r="16" spans="1:19" x14ac:dyDescent="0.35">
      <c r="A16" t="s">
        <v>21</v>
      </c>
      <c r="B16">
        <v>6.8501870360159395E-2</v>
      </c>
      <c r="C16">
        <v>4.3208648701955954E-2</v>
      </c>
      <c r="D16">
        <v>0.1625164288109634</v>
      </c>
      <c r="E16">
        <v>6.9702387636763757E-3</v>
      </c>
      <c r="F16">
        <v>2.2703558461405656E-7</v>
      </c>
      <c r="G16">
        <v>6.7581207829983218E-3</v>
      </c>
      <c r="H16">
        <v>83.531023622524486</v>
      </c>
      <c r="I16">
        <v>5.8505826357358153</v>
      </c>
      <c r="J16">
        <v>1.9833591854633492E-3</v>
      </c>
      <c r="K16">
        <v>1.8010708621662806E-6</v>
      </c>
      <c r="L16">
        <v>3.5488332709506409E-2</v>
      </c>
      <c r="M16">
        <v>8.9769480987689221E-2</v>
      </c>
      <c r="N16">
        <v>0.15687407152577093</v>
      </c>
      <c r="O16">
        <v>3.3490328670580417E-3</v>
      </c>
      <c r="P16">
        <v>667.19955943482387</v>
      </c>
      <c r="Q16">
        <v>1.4870731481072281E-3</v>
      </c>
      <c r="R16">
        <v>3.7256561085995208E-3</v>
      </c>
      <c r="S16">
        <v>1.0600922680784505E-9</v>
      </c>
    </row>
    <row r="17" spans="1:19" x14ac:dyDescent="0.35">
      <c r="A17" t="s">
        <v>22</v>
      </c>
      <c r="B17">
        <f>AVERAGE(B13:B16)</f>
        <v>7.9266274553596278E-2</v>
      </c>
      <c r="C17">
        <f t="shared" ref="C17:O17" si="17">AVERAGE(C13:C16)</f>
        <v>5.8361442640936755E-2</v>
      </c>
      <c r="D17">
        <f t="shared" si="17"/>
        <v>0.14080521920076222</v>
      </c>
      <c r="E17">
        <f t="shared" si="17"/>
        <v>7.8019010641852751E-3</v>
      </c>
      <c r="F17">
        <f t="shared" si="17"/>
        <v>3.0955996796378438E-7</v>
      </c>
      <c r="G17">
        <f t="shared" si="17"/>
        <v>9.8417957453246635E-3</v>
      </c>
      <c r="H17">
        <f t="shared" si="17"/>
        <v>67.062588902157131</v>
      </c>
      <c r="I17">
        <f t="shared" si="17"/>
        <v>5.4304809124327713</v>
      </c>
      <c r="J17">
        <f t="shared" si="17"/>
        <v>2.7731502659449982</v>
      </c>
      <c r="K17">
        <f t="shared" si="17"/>
        <v>1.0106915616900712E-2</v>
      </c>
      <c r="L17">
        <f t="shared" si="17"/>
        <v>1.9262830446133819E-2</v>
      </c>
      <c r="M17">
        <f t="shared" si="17"/>
        <v>8.7670222524226599E-2</v>
      </c>
      <c r="N17">
        <f t="shared" si="17"/>
        <v>0.10077071828783034</v>
      </c>
      <c r="O17">
        <f t="shared" si="17"/>
        <v>1.9037099643592062E-3</v>
      </c>
      <c r="P17">
        <f>AVERAGE(P13:P16)</f>
        <v>591.60222796574692</v>
      </c>
      <c r="Q17">
        <f>AVERAGE(Q13:Q16)</f>
        <v>1.2640100683520682E-3</v>
      </c>
      <c r="R17">
        <f>AVERAGE(R13:R16)</f>
        <v>1.8221871362786859E-3</v>
      </c>
      <c r="S17">
        <f>AVERAGE(S13:S16)</f>
        <v>1.0213172877866418E-7</v>
      </c>
    </row>
    <row r="18" spans="1:19" x14ac:dyDescent="0.35">
      <c r="A18" t="s">
        <v>23</v>
      </c>
      <c r="B18">
        <f>STDEV(B13:B16)</f>
        <v>2.6282558243798316E-2</v>
      </c>
      <c r="C18">
        <f t="shared" ref="C18:O18" si="18">STDEV(C13:C16)</f>
        <v>3.1885098026940999E-2</v>
      </c>
      <c r="D18">
        <f t="shared" si="18"/>
        <v>2.891593486720645E-2</v>
      </c>
      <c r="E18">
        <f t="shared" si="18"/>
        <v>3.6954577626744593E-3</v>
      </c>
      <c r="F18">
        <f t="shared" si="18"/>
        <v>1.4504352726794118E-7</v>
      </c>
      <c r="G18">
        <f t="shared" si="18"/>
        <v>4.4187067136323603E-3</v>
      </c>
      <c r="H18">
        <f t="shared" si="18"/>
        <v>67.175202049726423</v>
      </c>
      <c r="I18">
        <f t="shared" si="18"/>
        <v>0.86763222781533478</v>
      </c>
      <c r="J18">
        <f t="shared" si="18"/>
        <v>3.5779462303811318</v>
      </c>
      <c r="K18">
        <f t="shared" si="18"/>
        <v>7.3995358067465112E-3</v>
      </c>
      <c r="L18">
        <f t="shared" si="18"/>
        <v>2.0541152058173341E-2</v>
      </c>
      <c r="M18">
        <f t="shared" si="18"/>
        <v>7.3316197977346023E-2</v>
      </c>
      <c r="N18">
        <f t="shared" si="18"/>
        <v>4.4579241804476567E-2</v>
      </c>
      <c r="O18">
        <f t="shared" si="18"/>
        <v>1.1958877290767331E-3</v>
      </c>
      <c r="P18">
        <f>STDEV(P13:P16)</f>
        <v>52.003798056997923</v>
      </c>
      <c r="Q18">
        <f>STDEV(Q13:Q16)</f>
        <v>2.8124932705177657E-4</v>
      </c>
      <c r="R18">
        <f>STDEV(R13:R16)</f>
        <v>1.2856592626362469E-3</v>
      </c>
      <c r="S18">
        <f>STDEV(S13:S16)</f>
        <v>7.4636274043397437E-8</v>
      </c>
    </row>
    <row r="19" spans="1:19" x14ac:dyDescent="0.35">
      <c r="A19" t="s">
        <v>26</v>
      </c>
      <c r="B19">
        <f>CONFIDENCE(0.05, B18, 4)</f>
        <v>2.575643378971049E-2</v>
      </c>
      <c r="C19">
        <f t="shared" ref="C19" si="19">CONFIDENCE(0.05, C18, 4)</f>
        <v>3.1246821888166739E-2</v>
      </c>
      <c r="D19">
        <f t="shared" ref="D19" si="20">CONFIDENCE(0.05, D18, 4)</f>
        <v>2.8337095459515311E-2</v>
      </c>
      <c r="E19">
        <f t="shared" ref="E19" si="21">CONFIDENCE(0.05, E18, 4)</f>
        <v>3.6214820606154524E-3</v>
      </c>
      <c r="F19">
        <f t="shared" ref="F19" si="22">CONFIDENCE(0.05, F18, 4)</f>
        <v>1.4214004481790897E-7</v>
      </c>
      <c r="G19">
        <f t="shared" ref="G19" si="23">CONFIDENCE(0.05, G18, 4)</f>
        <v>4.3302530084823833E-3</v>
      </c>
      <c r="H19">
        <f t="shared" ref="H19" si="24">CONFIDENCE(0.05, H18, 4)</f>
        <v>65.830488335832484</v>
      </c>
      <c r="I19">
        <f t="shared" ref="I19" si="25">CONFIDENCE(0.05, I18, 4)</f>
        <v>0.85026395917215358</v>
      </c>
      <c r="J19">
        <f t="shared" ref="J19" si="26">CONFIDENCE(0.05, J18, 4)</f>
        <v>3.5063228750839337</v>
      </c>
      <c r="K19">
        <f t="shared" ref="K19" si="27">CONFIDENCE(0.05, K18, 4)</f>
        <v>7.2514118417688457E-3</v>
      </c>
      <c r="L19">
        <f t="shared" ref="L19" si="28">CONFIDENCE(0.05, L18, 4)</f>
        <v>2.0129959117490274E-2</v>
      </c>
      <c r="M19">
        <f t="shared" ref="M19" si="29">CONFIDENCE(0.05, M18, 4)</f>
        <v>7.1848553759503261E-2</v>
      </c>
      <c r="N19">
        <f t="shared" ref="N19" si="30">CONFIDENCE(0.05, N18, 4)</f>
        <v>4.3686854197438209E-2</v>
      </c>
      <c r="O19">
        <f t="shared" ref="O19" si="31">CONFIDENCE(0.05, O18, 4)</f>
        <v>1.171948439271895E-3</v>
      </c>
      <c r="P19">
        <f t="shared" ref="P19" si="32">CONFIDENCE(0.05, P18, 4)</f>
        <v>50.962785625504971</v>
      </c>
      <c r="Q19">
        <f t="shared" ref="Q19" si="33">CONFIDENCE(0.05, Q18, 4)</f>
        <v>2.7561927584880436E-4</v>
      </c>
      <c r="R19">
        <f t="shared" ref="R19" si="34">CONFIDENCE(0.05, R18, 4)</f>
        <v>1.2599229255786828E-3</v>
      </c>
      <c r="S19">
        <f t="shared" ref="S19" si="35">CONFIDENCE(0.05, S18, 4)</f>
        <v>7.3142204532660315E-8</v>
      </c>
    </row>
    <row r="20" spans="1:19" x14ac:dyDescent="0.35">
      <c r="A20" t="s">
        <v>27</v>
      </c>
      <c r="B20">
        <f>B17/B17</f>
        <v>1</v>
      </c>
      <c r="C20">
        <f t="shared" ref="C20:S20" si="36">C17/C17</f>
        <v>1</v>
      </c>
      <c r="D20">
        <f t="shared" si="36"/>
        <v>1</v>
      </c>
      <c r="E20">
        <f t="shared" si="36"/>
        <v>1</v>
      </c>
      <c r="F20">
        <f t="shared" si="36"/>
        <v>1</v>
      </c>
      <c r="G20">
        <f t="shared" si="36"/>
        <v>1</v>
      </c>
      <c r="H20">
        <f t="shared" si="36"/>
        <v>1</v>
      </c>
      <c r="I20">
        <f t="shared" si="36"/>
        <v>1</v>
      </c>
      <c r="J20">
        <f t="shared" si="36"/>
        <v>1</v>
      </c>
      <c r="K20">
        <f t="shared" si="36"/>
        <v>1</v>
      </c>
      <c r="L20">
        <f t="shared" si="36"/>
        <v>1</v>
      </c>
      <c r="M20">
        <f t="shared" si="36"/>
        <v>1</v>
      </c>
      <c r="N20">
        <f t="shared" si="36"/>
        <v>1</v>
      </c>
      <c r="O20">
        <f t="shared" si="36"/>
        <v>1</v>
      </c>
      <c r="P20">
        <f t="shared" si="36"/>
        <v>1</v>
      </c>
      <c r="Q20">
        <f t="shared" si="36"/>
        <v>1</v>
      </c>
      <c r="R20">
        <f t="shared" si="36"/>
        <v>1</v>
      </c>
      <c r="S20">
        <f t="shared" si="36"/>
        <v>1</v>
      </c>
    </row>
    <row r="21" spans="1:19" x14ac:dyDescent="0.35">
      <c r="A21" t="s">
        <v>28</v>
      </c>
      <c r="B21">
        <f>B19/B17</f>
        <v>0.32493559126832877</v>
      </c>
      <c r="C21">
        <f t="shared" ref="C21:S21" si="37">C19/C17</f>
        <v>0.53540180766966039</v>
      </c>
      <c r="D21">
        <f t="shared" si="37"/>
        <v>0.2012503202676873</v>
      </c>
      <c r="E21">
        <f t="shared" si="37"/>
        <v>0.46417943919334115</v>
      </c>
      <c r="F21">
        <f t="shared" si="37"/>
        <v>0.45916804344203194</v>
      </c>
      <c r="G21">
        <f t="shared" si="37"/>
        <v>0.43998606763805947</v>
      </c>
      <c r="H21">
        <f t="shared" si="37"/>
        <v>0.98162760211774325</v>
      </c>
      <c r="I21">
        <f t="shared" si="37"/>
        <v>0.15657249751592414</v>
      </c>
      <c r="J21">
        <f t="shared" si="37"/>
        <v>1.264382575348507</v>
      </c>
      <c r="K21">
        <f t="shared" si="37"/>
        <v>0.71747030613801566</v>
      </c>
      <c r="L21">
        <f t="shared" si="37"/>
        <v>1.0450156415891878</v>
      </c>
      <c r="M21">
        <f t="shared" si="37"/>
        <v>0.81953201087916472</v>
      </c>
      <c r="N21">
        <f t="shared" si="37"/>
        <v>0.43352726803689051</v>
      </c>
      <c r="O21">
        <f t="shared" si="37"/>
        <v>0.61561291436869481</v>
      </c>
      <c r="P21">
        <f t="shared" si="37"/>
        <v>8.6143667512448341E-2</v>
      </c>
      <c r="Q21">
        <f t="shared" si="37"/>
        <v>0.21805148768169097</v>
      </c>
      <c r="R21">
        <f t="shared" si="37"/>
        <v>0.69143443090687573</v>
      </c>
      <c r="S21">
        <f t="shared" si="37"/>
        <v>0.71615555133871467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F4-5E2C-4152-998B-7E664A91B78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80C3-0844-44EA-A17B-0D6B97D9C09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Preetham Bachina</dc:creator>
  <cp:lastModifiedBy>Preetham Bachina</cp:lastModifiedBy>
  <dcterms:created xsi:type="dcterms:W3CDTF">2020-08-21T10:53:29Z</dcterms:created>
  <dcterms:modified xsi:type="dcterms:W3CDTF">2020-08-23T07:21:15Z</dcterms:modified>
</cp:coreProperties>
</file>