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ham S B\Documents\GitHub\Curve_Fitting\"/>
    </mc:Choice>
  </mc:AlternateContent>
  <xr:revisionPtr revIDLastSave="0" documentId="13_ncr:1_{C7734386-E2BF-4CB9-A3CA-A1021D5FD735}" xr6:coauthVersionLast="45" xr6:coauthVersionMax="45" xr10:uidLastSave="{00000000-0000-0000-0000-000000000000}"/>
  <bookViews>
    <workbookView xWindow="-110" yWindow="-110" windowWidth="19420" windowHeight="10420" xr2:uid="{39777BEE-1084-4C60-8435-8AD4467EE4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Q20" i="1" l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P7" i="1"/>
  <c r="P8" i="1" s="1"/>
  <c r="Q7" i="1"/>
  <c r="Q8" i="1" s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B18" i="1" s="1"/>
  <c r="C17" i="1"/>
  <c r="C18" i="1" s="1"/>
  <c r="D17" i="1"/>
  <c r="D18" i="1" s="1"/>
  <c r="E17" i="1"/>
  <c r="E18" i="1" s="1"/>
  <c r="F17" i="1"/>
  <c r="F18" i="1" s="1"/>
  <c r="G17" i="1"/>
  <c r="G18" i="1" s="1"/>
  <c r="H17" i="1"/>
  <c r="H18" i="1" s="1"/>
  <c r="I17" i="1"/>
  <c r="I18" i="1" s="1"/>
  <c r="J17" i="1"/>
  <c r="J18" i="1" s="1"/>
  <c r="K17" i="1"/>
  <c r="K18" i="1" s="1"/>
  <c r="L17" i="1"/>
  <c r="L18" i="1" s="1"/>
  <c r="M17" i="1"/>
  <c r="M18" i="1" s="1"/>
  <c r="N17" i="1"/>
  <c r="N18" i="1" s="1"/>
  <c r="O17" i="1"/>
  <c r="O18" i="1" s="1"/>
  <c r="P17" i="1"/>
  <c r="P18" i="1" s="1"/>
  <c r="Q17" i="1"/>
  <c r="Q18" i="1" s="1"/>
</calcChain>
</file>

<file path=xl/sharedStrings.xml><?xml version="1.0" encoding="utf-8"?>
<sst xmlns="http://schemas.openxmlformats.org/spreadsheetml/2006/main" count="52" uniqueCount="28">
  <si>
    <t>k_js</t>
  </si>
  <si>
    <t>k_gj</t>
  </si>
  <si>
    <t>k_jl</t>
  </si>
  <si>
    <t>k_gl</t>
  </si>
  <si>
    <t>k_xg</t>
  </si>
  <si>
    <t>k_xgi</t>
  </si>
  <si>
    <t>eta</t>
  </si>
  <si>
    <t>beta</t>
  </si>
  <si>
    <t>gamma</t>
  </si>
  <si>
    <t>f_gj</t>
  </si>
  <si>
    <t>k_xi</t>
  </si>
  <si>
    <t>k_lambda</t>
  </si>
  <si>
    <t>S_initial</t>
  </si>
  <si>
    <t>J_initial</t>
  </si>
  <si>
    <t>L_initial</t>
  </si>
  <si>
    <t>I_initial</t>
  </si>
  <si>
    <t>Average</t>
  </si>
  <si>
    <t>STDEV</t>
  </si>
  <si>
    <t>Day 1</t>
  </si>
  <si>
    <t>Day 2</t>
  </si>
  <si>
    <t>Day 3</t>
  </si>
  <si>
    <t>Day 4</t>
  </si>
  <si>
    <t>Breakfast</t>
  </si>
  <si>
    <t>Lunch</t>
  </si>
  <si>
    <t>CI</t>
  </si>
  <si>
    <t>Normalized Mean</t>
  </si>
  <si>
    <t>Mean</t>
  </si>
  <si>
    <t>Normalized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</si>
</sst>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95% Confidence Interval Breakfast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Sheet1!$B$10:$Q$10</c:f>
                <c:numCache>
                  <c:formatCode>General</c:formatCode>
                  <c:ptCount val="16"/>
                  <c:pt idx="0">
                    <c:v>0.41288658953709317</c:v>
                  </c:pt>
                  <c:pt idx="1">
                    <c:v>0.91651276501473355</c:v>
                  </c:pt>
                  <c:pt idx="2">
                    <c:v>0.4141800979105944</c:v>
                  </c:pt>
                  <c:pt idx="3">
                    <c:v>0.59437863120038703</c:v>
                  </c:pt>
                  <c:pt idx="4">
                    <c:v>0.64173390868096158</c:v>
                  </c:pt>
                  <c:pt idx="5">
                    <c:v>0.77014408145811808</c:v>
                  </c:pt>
                  <c:pt idx="6">
                    <c:v>0.40184191705886341</c:v>
                  </c:pt>
                  <c:pt idx="7">
                    <c:v>0.70122455601828937</c:v>
                  </c:pt>
                  <c:pt idx="8">
                    <c:v>0.71349318513550364</c:v>
                  </c:pt>
                  <c:pt idx="9">
                    <c:v>0.45675758164380875</c:v>
                  </c:pt>
                  <c:pt idx="10">
                    <c:v>0.87335890916595371</c:v>
                  </c:pt>
                  <c:pt idx="11">
                    <c:v>1.0570118661496619</c:v>
                  </c:pt>
                  <c:pt idx="12">
                    <c:v>0.38966783754862433</c:v>
                  </c:pt>
                  <c:pt idx="13">
                    <c:v>0.96722154963007656</c:v>
                  </c:pt>
                  <c:pt idx="14">
                    <c:v>0.7101387406377303</c:v>
                  </c:pt>
                  <c:pt idx="15">
                    <c:v>0.67139196774355459</c:v>
                  </c:pt>
                </c:numCache>
              </c:numRef>
            </c:plus>
            <c:minus>
              <c:numRef>
                <c:f>Sheet1!$B$10:$Q$10</c:f>
                <c:numCache>
                  <c:formatCode>General</c:formatCode>
                  <c:ptCount val="16"/>
                  <c:pt idx="0">
                    <c:v>0.41288658953709317</c:v>
                  </c:pt>
                  <c:pt idx="1">
                    <c:v>0.91651276501473355</c:v>
                  </c:pt>
                  <c:pt idx="2">
                    <c:v>0.4141800979105944</c:v>
                  </c:pt>
                  <c:pt idx="3">
                    <c:v>0.59437863120038703</c:v>
                  </c:pt>
                  <c:pt idx="4">
                    <c:v>0.64173390868096158</c:v>
                  </c:pt>
                  <c:pt idx="5">
                    <c:v>0.77014408145811808</c:v>
                  </c:pt>
                  <c:pt idx="6">
                    <c:v>0.40184191705886341</c:v>
                  </c:pt>
                  <c:pt idx="7">
                    <c:v>0.70122455601828937</c:v>
                  </c:pt>
                  <c:pt idx="8">
                    <c:v>0.71349318513550364</c:v>
                  </c:pt>
                  <c:pt idx="9">
                    <c:v>0.45675758164380875</c:v>
                  </c:pt>
                  <c:pt idx="10">
                    <c:v>0.87335890916595371</c:v>
                  </c:pt>
                  <c:pt idx="11">
                    <c:v>1.0570118661496619</c:v>
                  </c:pt>
                  <c:pt idx="12">
                    <c:v>0.38966783754862433</c:v>
                  </c:pt>
                  <c:pt idx="13">
                    <c:v>0.96722154963007656</c:v>
                  </c:pt>
                  <c:pt idx="14">
                    <c:v>0.7101387406377303</c:v>
                  </c:pt>
                  <c:pt idx="15">
                    <c:v>0.67139196774355459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Sheet1!$B$1:$M$1</c:f>
              <c:strCache>
                <c:ptCount val="12"/>
                <c:pt idx="0">
                  <c:v>k_js</c:v>
                </c:pt>
                <c:pt idx="1">
                  <c:v>k_gj</c:v>
                </c:pt>
                <c:pt idx="2">
                  <c:v>k_jl</c:v>
                </c:pt>
                <c:pt idx="3">
                  <c:v>k_gl</c:v>
                </c:pt>
                <c:pt idx="4">
                  <c:v>k_xg</c:v>
                </c:pt>
                <c:pt idx="5">
                  <c:v>k_xgi</c:v>
                </c:pt>
                <c:pt idx="6">
                  <c:v>eta</c:v>
                </c:pt>
                <c:pt idx="7">
                  <c:v>beta</c:v>
                </c:pt>
                <c:pt idx="8">
                  <c:v>gamma</c:v>
                </c:pt>
                <c:pt idx="9">
                  <c:v>f_gj</c:v>
                </c:pt>
                <c:pt idx="10">
                  <c:v>k_xi</c:v>
                </c:pt>
                <c:pt idx="11">
                  <c:v>k_lambda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F-4C29-A93E-0CF1BCAB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63768"/>
        <c:axId val="535167048"/>
      </c:lineChart>
      <c:catAx>
        <c:axId val="5351637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67048"/>
        <c:crosses val="autoZero"/>
        <c:auto val="1"/>
        <c:lblAlgn val="ctr"/>
        <c:lblOffset val="100"/>
        <c:noMultiLvlLbl val="0"/>
      </c:catAx>
      <c:valAx>
        <c:axId val="53516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6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95% Confidence</a:t>
            </a:r>
            <a:r>
              <a:rPr lang="en-US" baseline="0"/>
              <a:t> Interval Lunch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Sheet1!$B$20:$M$20</c:f>
                <c:numCache>
                  <c:formatCode>General</c:formatCode>
                  <c:ptCount val="12"/>
                  <c:pt idx="0">
                    <c:v>0.34465659466408188</c:v>
                  </c:pt>
                  <c:pt idx="1">
                    <c:v>1.7647199632783848</c:v>
                  </c:pt>
                  <c:pt idx="2">
                    <c:v>0.60407565799787255</c:v>
                  </c:pt>
                  <c:pt idx="3">
                    <c:v>0.31434138740055556</c:v>
                  </c:pt>
                  <c:pt idx="4">
                    <c:v>1.038202227870572</c:v>
                  </c:pt>
                  <c:pt idx="5">
                    <c:v>0.82474069079819856</c:v>
                  </c:pt>
                  <c:pt idx="6">
                    <c:v>0.40406519335633756</c:v>
                  </c:pt>
                  <c:pt idx="7">
                    <c:v>0.41824121935438729</c:v>
                  </c:pt>
                  <c:pt idx="8">
                    <c:v>0.64901871951077816</c:v>
                  </c:pt>
                  <c:pt idx="9">
                    <c:v>0.60949955620441498</c:v>
                  </c:pt>
                  <c:pt idx="10">
                    <c:v>0.80345893380186817</c:v>
                  </c:pt>
                  <c:pt idx="11">
                    <c:v>0.74108779738790764</c:v>
                  </c:pt>
                </c:numCache>
              </c:numRef>
            </c:plus>
            <c:minus>
              <c:numRef>
                <c:f>Sheet1!$B$20:$M$20</c:f>
                <c:numCache>
                  <c:formatCode>General</c:formatCode>
                  <c:ptCount val="12"/>
                  <c:pt idx="0">
                    <c:v>0.34465659466408188</c:v>
                  </c:pt>
                  <c:pt idx="1">
                    <c:v>1.7647199632783848</c:v>
                  </c:pt>
                  <c:pt idx="2">
                    <c:v>0.60407565799787255</c:v>
                  </c:pt>
                  <c:pt idx="3">
                    <c:v>0.31434138740055556</c:v>
                  </c:pt>
                  <c:pt idx="4">
                    <c:v>1.038202227870572</c:v>
                  </c:pt>
                  <c:pt idx="5">
                    <c:v>0.82474069079819856</c:v>
                  </c:pt>
                  <c:pt idx="6">
                    <c:v>0.40406519335633756</c:v>
                  </c:pt>
                  <c:pt idx="7">
                    <c:v>0.41824121935438729</c:v>
                  </c:pt>
                  <c:pt idx="8">
                    <c:v>0.64901871951077816</c:v>
                  </c:pt>
                  <c:pt idx="9">
                    <c:v>0.60949955620441498</c:v>
                  </c:pt>
                  <c:pt idx="10">
                    <c:v>0.80345893380186817</c:v>
                  </c:pt>
                  <c:pt idx="11">
                    <c:v>0.74108779738790764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Sheet1!$B$11:$M$11</c:f>
              <c:strCache>
                <c:ptCount val="12"/>
                <c:pt idx="0">
                  <c:v>k_js</c:v>
                </c:pt>
                <c:pt idx="1">
                  <c:v>k_gj</c:v>
                </c:pt>
                <c:pt idx="2">
                  <c:v>k_jl</c:v>
                </c:pt>
                <c:pt idx="3">
                  <c:v>k_gl</c:v>
                </c:pt>
                <c:pt idx="4">
                  <c:v>k_xg</c:v>
                </c:pt>
                <c:pt idx="5">
                  <c:v>k_xgi</c:v>
                </c:pt>
                <c:pt idx="6">
                  <c:v>eta</c:v>
                </c:pt>
                <c:pt idx="7">
                  <c:v>beta</c:v>
                </c:pt>
                <c:pt idx="8">
                  <c:v>gamma</c:v>
                </c:pt>
                <c:pt idx="9">
                  <c:v>f_gj</c:v>
                </c:pt>
                <c:pt idx="10">
                  <c:v>k_xi</c:v>
                </c:pt>
                <c:pt idx="11">
                  <c:v>k_lambda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76E-AA75-D59214966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83952"/>
        <c:axId val="412383296"/>
      </c:lineChart>
      <c:catAx>
        <c:axId val="4123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3296"/>
        <c:crosses val="autoZero"/>
        <c:auto val="1"/>
        <c:lblAlgn val="ctr"/>
        <c:lblOffset val="100"/>
        <c:noMultiLvlLbl val="0"/>
      </c:catAx>
      <c:valAx>
        <c:axId val="4123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368903</xdr:colOff>
      <xdr:row>0</xdr:row>
      <xdr:rowOff>43541</xdr:rowOff>
    </xdr:from>
    <xdr:to>
      <xdr:col>29</xdr:col>
      <xdr:colOff>532190</xdr:colOff>
      <xdr:row>16</xdr:row>
      <xdr:rowOff>42332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BC7359-1261-4532-A120-57067DDF9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417284</xdr:colOff>
      <xdr:row>7</xdr:row>
      <xdr:rowOff>91923</xdr:rowOff>
    </xdr:from>
    <xdr:to>
      <xdr:col>29</xdr:col>
      <xdr:colOff>580571</xdr:colOff>
      <xdr:row>23</xdr:row>
      <xdr:rowOff>102809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6CBC57-315F-4088-92BD-12E54AD12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A79A-59F5-484D-82AC-BB26898CC320}">
  <dimension ref="A1:Q20"/>
  <sheetViews>
    <sheetView tabSelected="1" topLeftCell="P1" zoomScale="105" zoomScaleNormal="105" workbookViewId="0">
      <selection activeCell="B8" sqref="B8"/>
    </sheetView>
  </sheetViews>
  <sheetFormatPr defaultRowHeight="14.5" x14ac:dyDescent="0.35"/>
  <cols>
    <col min="1" max="1" width="11.81640625" bestFit="1" customWidth="1"/>
    <col min="2" max="16" width="11.90625" bestFit="1" customWidth="1"/>
    <col min="17" max="17" width="11.81640625" bestFit="1" customWidth="1"/>
  </cols>
  <sheetData>
    <row r="1" spans="1:17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t="s">
        <v>18</v>
      </c>
      <c r="B2">
        <v>7.8679186819011815E-2</v>
      </c>
      <c r="C2">
        <v>1.4733000314050594E-2</v>
      </c>
      <c r="D2">
        <v>8.8168708555795061E-2</v>
      </c>
      <c r="E2">
        <v>0.13376473413622858</v>
      </c>
      <c r="F2">
        <v>7.2191255995823038E-3</v>
      </c>
      <c r="G2">
        <v>1.5579771073413045E-7</v>
      </c>
      <c r="H2">
        <v>4.1214558156301411E-3</v>
      </c>
      <c r="I2">
        <v>157.49335459693862</v>
      </c>
      <c r="J2">
        <v>0.10122830714414335</v>
      </c>
      <c r="K2">
        <v>10.896048181060408</v>
      </c>
      <c r="L2">
        <v>3.6261625016667025E-6</v>
      </c>
      <c r="M2">
        <v>5.0678302033275585E-2</v>
      </c>
      <c r="N2">
        <v>627.46740581187532</v>
      </c>
      <c r="O2">
        <v>2.7469571481379663E-4</v>
      </c>
      <c r="P2">
        <v>1.69241355552378E-3</v>
      </c>
      <c r="Q2">
        <v>3.6762590214255715E-7</v>
      </c>
    </row>
    <row r="3" spans="1:17" x14ac:dyDescent="0.35">
      <c r="A3" t="s">
        <v>19</v>
      </c>
      <c r="B3">
        <v>4.0229681931031248E-2</v>
      </c>
      <c r="C3">
        <v>7.1393386540840181E-2</v>
      </c>
      <c r="D3">
        <v>0.28548547891621368</v>
      </c>
      <c r="E3">
        <v>5.3941913712355898E-2</v>
      </c>
      <c r="F3">
        <v>1.4554425262191365E-2</v>
      </c>
      <c r="G3">
        <v>5.6128752669392157E-7</v>
      </c>
      <c r="H3">
        <v>1.2917378635550827E-2</v>
      </c>
      <c r="I3">
        <v>12.835415169422067</v>
      </c>
      <c r="J3">
        <v>3.4268866907342828</v>
      </c>
      <c r="K3">
        <v>11.93557801399955</v>
      </c>
      <c r="L3">
        <v>1.0573191765986943E-2</v>
      </c>
      <c r="M3">
        <v>7.912994187123342E-4</v>
      </c>
      <c r="N3">
        <v>827.68312558957405</v>
      </c>
      <c r="O3">
        <v>2.8670474119614194E-4</v>
      </c>
      <c r="P3">
        <v>1.18263737112396E-3</v>
      </c>
      <c r="Q3">
        <v>1.839662386997123E-7</v>
      </c>
    </row>
    <row r="4" spans="1:17" x14ac:dyDescent="0.35">
      <c r="A4" t="s">
        <v>20</v>
      </c>
      <c r="B4">
        <v>3.6739243253906886E-2</v>
      </c>
      <c r="C4">
        <v>1.0530797935399956E-3</v>
      </c>
      <c r="D4">
        <v>0.29310584588931077</v>
      </c>
      <c r="E4">
        <v>5.5912209630118642E-2</v>
      </c>
      <c r="F4">
        <v>3.2684044556484881E-2</v>
      </c>
      <c r="G4">
        <v>8.9752621201455614E-8</v>
      </c>
      <c r="H4">
        <v>1.3134316310003589E-2</v>
      </c>
      <c r="I4">
        <v>64.188321312342794</v>
      </c>
      <c r="J4">
        <v>4.1604316704823425</v>
      </c>
      <c r="K4">
        <v>6.7820199770672733</v>
      </c>
      <c r="L4">
        <v>5.5475978580670025E-3</v>
      </c>
      <c r="M4">
        <v>2.4316209961657176E-2</v>
      </c>
      <c r="N4">
        <v>1376.8370526805061</v>
      </c>
      <c r="O4">
        <v>8.1345326406057116E-4</v>
      </c>
      <c r="P4">
        <v>1.0046266128472953E-3</v>
      </c>
      <c r="Q4">
        <v>1.2523354931712959E-7</v>
      </c>
    </row>
    <row r="5" spans="1:17" x14ac:dyDescent="0.35">
      <c r="A5" t="s">
        <v>21</v>
      </c>
      <c r="B5">
        <v>3.7402655025757986E-2</v>
      </c>
      <c r="C5">
        <v>7.1213899547182699E-2</v>
      </c>
      <c r="D5">
        <v>0.29530186676002734</v>
      </c>
      <c r="E5">
        <v>3.8729596716799389E-2</v>
      </c>
      <c r="F5">
        <v>1.2875862365986526E-2</v>
      </c>
      <c r="G5">
        <v>2.5484128915011133E-7</v>
      </c>
      <c r="H5">
        <v>1.2553191636930128E-2</v>
      </c>
      <c r="I5">
        <v>120.54769429642035</v>
      </c>
      <c r="J5">
        <v>6.1593556145570219</v>
      </c>
      <c r="K5">
        <v>20.725473646760619</v>
      </c>
      <c r="L5">
        <v>1.7764082016970738E-2</v>
      </c>
      <c r="M5">
        <v>7.0131898717189153E-3</v>
      </c>
      <c r="N5">
        <v>660.10728085001915</v>
      </c>
      <c r="O5">
        <v>1.3127991467209407E-6</v>
      </c>
      <c r="P5">
        <v>1.0089426755816128E-5</v>
      </c>
      <c r="Q5">
        <v>7.290091708137995E-8</v>
      </c>
    </row>
    <row r="6" spans="1:17" x14ac:dyDescent="0.35">
      <c r="A6" t="s">
        <v>26</v>
      </c>
      <c r="B6">
        <f>AVERAGE(B2:B5)</f>
        <v>4.8262691757426986E-2</v>
      </c>
      <c r="C6">
        <f t="shared" ref="C6" si="0">AVERAGE(C2:C5)</f>
        <v>3.9598341548903362E-2</v>
      </c>
      <c r="D6">
        <f t="shared" ref="D6" si="1">AVERAGE(D2:D5)</f>
        <v>0.24051547503033671</v>
      </c>
      <c r="E6">
        <f t="shared" ref="E6" si="2">AVERAGE(E2:E5)</f>
        <v>7.0587113548875632E-2</v>
      </c>
      <c r="F6">
        <f t="shared" ref="F6" si="3">AVERAGE(F2:F5)</f>
        <v>1.6833364446061268E-2</v>
      </c>
      <c r="G6">
        <f t="shared" ref="G6" si="4">AVERAGE(G2:G5)</f>
        <v>2.6541978694490477E-7</v>
      </c>
      <c r="H6">
        <f t="shared" ref="H6" si="5">AVERAGE(H2:H5)</f>
        <v>1.0681585599528672E-2</v>
      </c>
      <c r="I6">
        <f t="shared" ref="I6" si="6">AVERAGE(I2:I5)</f>
        <v>88.766196343780962</v>
      </c>
      <c r="J6">
        <f t="shared" ref="J6" si="7">AVERAGE(J2:J5)</f>
        <v>3.4619755707294475</v>
      </c>
      <c r="K6">
        <f t="shared" ref="K6" si="8">AVERAGE(K2:K5)</f>
        <v>12.584779954721963</v>
      </c>
      <c r="L6">
        <f t="shared" ref="L6" si="9">AVERAGE(L2:L5)</f>
        <v>8.4721244508815866E-3</v>
      </c>
      <c r="M6">
        <f t="shared" ref="M6" si="10">AVERAGE(M2:M5)</f>
        <v>2.0699750321341005E-2</v>
      </c>
      <c r="N6">
        <f t="shared" ref="N6" si="11">AVERAGE(N2:N5)</f>
        <v>873.02371623299359</v>
      </c>
      <c r="O6">
        <f t="shared" ref="O6" si="12">AVERAGE(O2:O5)</f>
        <v>3.4404162980430767E-4</v>
      </c>
      <c r="P6">
        <f t="shared" ref="P6" si="13">AVERAGE(P2:P5)</f>
        <v>9.7244174156271282E-4</v>
      </c>
      <c r="Q6">
        <f t="shared" ref="Q6" si="14">AVERAGE(Q2:Q5)</f>
        <v>1.8743165181019475E-7</v>
      </c>
    </row>
    <row r="7" spans="1:17" x14ac:dyDescent="0.35">
      <c r="A7" t="s">
        <v>17</v>
      </c>
      <c r="B7">
        <f>STDEV(B2:B5)</f>
        <v>2.0334065685681767E-2</v>
      </c>
      <c r="C7">
        <f t="shared" ref="C7:Q7" si="15">STDEV(C2:C5)</f>
        <v>3.703372693503855E-2</v>
      </c>
      <c r="D7">
        <f t="shared" si="15"/>
        <v>0.10165158521568969</v>
      </c>
      <c r="E7">
        <f t="shared" si="15"/>
        <v>4.2812492742220175E-2</v>
      </c>
      <c r="F7">
        <f t="shared" si="15"/>
        <v>1.1023203331725576E-2</v>
      </c>
      <c r="G7">
        <f t="shared" si="15"/>
        <v>2.0858697366876615E-7</v>
      </c>
      <c r="H7">
        <f t="shared" si="15"/>
        <v>4.3799874573207829E-3</v>
      </c>
      <c r="I7">
        <f t="shared" si="15"/>
        <v>63.516510621196133</v>
      </c>
      <c r="J7">
        <f t="shared" si="15"/>
        <v>2.5205524145391029</v>
      </c>
      <c r="K7">
        <f t="shared" si="15"/>
        <v>5.8656115142720013</v>
      </c>
      <c r="L7">
        <f t="shared" si="15"/>
        <v>7.5503482993607403E-3</v>
      </c>
      <c r="M7">
        <f t="shared" si="15"/>
        <v>2.2326820174838356E-2</v>
      </c>
      <c r="N7">
        <f t="shared" si="15"/>
        <v>347.13828041386887</v>
      </c>
      <c r="O7">
        <f t="shared" si="15"/>
        <v>3.3956182964726235E-4</v>
      </c>
      <c r="P7">
        <f t="shared" si="15"/>
        <v>7.0467473805031408E-4</v>
      </c>
      <c r="Q7">
        <f t="shared" si="15"/>
        <v>1.2841063052064442E-7</v>
      </c>
    </row>
    <row r="8" spans="1:17" x14ac:dyDescent="0.35">
      <c r="A8" t="s">
        <v>24</v>
      </c>
      <c r="B8">
        <f t="shared" ref="B8:Q8" si="16">CONFIDENCE(0.05,B7,4)</f>
        <v>1.9927018201604006E-2</v>
      </c>
      <c r="C8">
        <f t="shared" si="16"/>
        <v>3.6292385502983228E-2</v>
      </c>
      <c r="D8">
        <f t="shared" si="16"/>
        <v>9.9616722997077981E-2</v>
      </c>
      <c r="E8">
        <f t="shared" si="16"/>
        <v>4.1955471931566991E-2</v>
      </c>
      <c r="F8">
        <f t="shared" si="16"/>
        <v>1.0802540762222028E-2</v>
      </c>
      <c r="G8">
        <f t="shared" si="16"/>
        <v>2.0441147801749309E-7</v>
      </c>
      <c r="H8">
        <f t="shared" si="16"/>
        <v>4.2923088345429503E-3</v>
      </c>
      <c r="I8">
        <f t="shared" si="16"/>
        <v>62.245036620600104</v>
      </c>
      <c r="J8">
        <f t="shared" si="16"/>
        <v>2.4700959768210566</v>
      </c>
      <c r="K8">
        <f t="shared" si="16"/>
        <v>5.7481936576382848</v>
      </c>
      <c r="L8">
        <f t="shared" si="16"/>
        <v>7.3992053687401468E-3</v>
      </c>
      <c r="M8">
        <f t="shared" si="16"/>
        <v>2.187988171599272E-2</v>
      </c>
      <c r="N8">
        <f t="shared" si="16"/>
        <v>340.18926363317445</v>
      </c>
      <c r="O8">
        <f t="shared" si="16"/>
        <v>3.3276447831657958E-4</v>
      </c>
      <c r="P8">
        <f t="shared" si="16"/>
        <v>6.9056855369690605E-4</v>
      </c>
      <c r="Q8">
        <f t="shared" si="16"/>
        <v>1.2584010552627142E-7</v>
      </c>
    </row>
    <row r="9" spans="1:17" x14ac:dyDescent="0.35">
      <c r="A9" t="s">
        <v>25</v>
      </c>
      <c r="B9">
        <f>B6/B6</f>
        <v>1</v>
      </c>
      <c r="C9">
        <f t="shared" ref="C9:Q9" si="17">C6/C6</f>
        <v>1</v>
      </c>
      <c r="D9">
        <f t="shared" si="17"/>
        <v>1</v>
      </c>
      <c r="E9">
        <f t="shared" si="17"/>
        <v>1</v>
      </c>
      <c r="F9">
        <f t="shared" si="17"/>
        <v>1</v>
      </c>
      <c r="G9">
        <f t="shared" si="17"/>
        <v>1</v>
      </c>
      <c r="H9">
        <f t="shared" si="17"/>
        <v>1</v>
      </c>
      <c r="I9">
        <f t="shared" si="17"/>
        <v>1</v>
      </c>
      <c r="J9">
        <f t="shared" si="17"/>
        <v>1</v>
      </c>
      <c r="K9">
        <f t="shared" si="17"/>
        <v>1</v>
      </c>
      <c r="L9">
        <f t="shared" si="17"/>
        <v>1</v>
      </c>
      <c r="M9">
        <f t="shared" si="17"/>
        <v>1</v>
      </c>
      <c r="N9">
        <f t="shared" si="17"/>
        <v>1</v>
      </c>
      <c r="O9">
        <f t="shared" si="17"/>
        <v>1</v>
      </c>
      <c r="P9">
        <f t="shared" si="17"/>
        <v>1</v>
      </c>
      <c r="Q9">
        <f t="shared" si="17"/>
        <v>1</v>
      </c>
    </row>
    <row r="10" spans="1:17" x14ac:dyDescent="0.35">
      <c r="A10" t="s">
        <v>27</v>
      </c>
      <c r="B10">
        <f>B8/B6</f>
        <v>0.41288658953709317</v>
      </c>
      <c r="C10">
        <f t="shared" ref="C10:Q10" si="18">C8/C6</f>
        <v>0.91651276501473355</v>
      </c>
      <c r="D10">
        <f t="shared" si="18"/>
        <v>0.4141800979105944</v>
      </c>
      <c r="E10">
        <f t="shared" si="18"/>
        <v>0.59437863120038703</v>
      </c>
      <c r="F10">
        <f t="shared" si="18"/>
        <v>0.64173390868096158</v>
      </c>
      <c r="G10">
        <f t="shared" si="18"/>
        <v>0.77014408145811808</v>
      </c>
      <c r="H10">
        <f t="shared" si="18"/>
        <v>0.40184191705886341</v>
      </c>
      <c r="I10">
        <f t="shared" si="18"/>
        <v>0.70122455601828937</v>
      </c>
      <c r="J10">
        <f t="shared" si="18"/>
        <v>0.71349318513550364</v>
      </c>
      <c r="K10">
        <f t="shared" si="18"/>
        <v>0.45675758164380875</v>
      </c>
      <c r="L10">
        <f t="shared" si="18"/>
        <v>0.87335890916595371</v>
      </c>
      <c r="M10">
        <f t="shared" si="18"/>
        <v>1.0570118661496619</v>
      </c>
      <c r="N10">
        <f t="shared" si="18"/>
        <v>0.38966783754862433</v>
      </c>
      <c r="O10">
        <f t="shared" si="18"/>
        <v>0.96722154963007656</v>
      </c>
      <c r="P10">
        <f t="shared" si="18"/>
        <v>0.7101387406377303</v>
      </c>
      <c r="Q10">
        <f t="shared" si="18"/>
        <v>0.67139196774355459</v>
      </c>
    </row>
    <row r="11" spans="1:17" x14ac:dyDescent="0.35">
      <c r="A11" t="s">
        <v>23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</row>
    <row r="12" spans="1:17" x14ac:dyDescent="0.35">
      <c r="A12" t="s">
        <v>18</v>
      </c>
      <c r="B12">
        <v>9.675405080085564E-2</v>
      </c>
      <c r="C12">
        <v>1.2165259942767023E-9</v>
      </c>
      <c r="D12">
        <v>0.39162848671899209</v>
      </c>
      <c r="E12">
        <v>9.1854618867992399E-2</v>
      </c>
      <c r="F12">
        <v>4.1390910614415907E-3</v>
      </c>
      <c r="G12">
        <v>4.696789866989023E-14</v>
      </c>
      <c r="H12">
        <v>1.4151171138447716E-2</v>
      </c>
      <c r="I12">
        <v>57.43420658746939</v>
      </c>
      <c r="J12">
        <v>8.2043846734349088</v>
      </c>
      <c r="K12">
        <v>14.522798501271943</v>
      </c>
      <c r="L12">
        <v>5.4033528550471999E-3</v>
      </c>
      <c r="M12">
        <v>3.6060911044899488E-2</v>
      </c>
      <c r="N12">
        <v>210.41773058737476</v>
      </c>
      <c r="O12">
        <v>6.3504545426760969E-3</v>
      </c>
      <c r="P12">
        <v>2.6082102986237487E-3</v>
      </c>
      <c r="Q12">
        <v>1.5098382939503881E-7</v>
      </c>
    </row>
    <row r="13" spans="1:17" x14ac:dyDescent="0.35">
      <c r="A13" t="s">
        <v>19</v>
      </c>
      <c r="B13">
        <v>6.1214584687669771E-2</v>
      </c>
      <c r="C13">
        <v>6.1944278801354079E-3</v>
      </c>
      <c r="D13">
        <v>0.17505303835794483</v>
      </c>
      <c r="E13">
        <v>6.0047181300840913E-2</v>
      </c>
      <c r="F13">
        <v>3.1861624372923801E-2</v>
      </c>
      <c r="G13">
        <v>5.9818790351475738E-7</v>
      </c>
      <c r="H13">
        <v>2.2475894343466633E-2</v>
      </c>
      <c r="I13">
        <v>200.16465058182536</v>
      </c>
      <c r="J13">
        <v>1.746824832661849</v>
      </c>
      <c r="K13">
        <v>0.90307750492131067</v>
      </c>
      <c r="L13">
        <v>5.5859213387965391E-6</v>
      </c>
      <c r="M13">
        <v>2.9993377341512598E-2</v>
      </c>
      <c r="N13">
        <v>780.77358011988349</v>
      </c>
      <c r="O13">
        <v>5.9647498601703077E-6</v>
      </c>
      <c r="P13">
        <v>1.5944714389330922E-3</v>
      </c>
      <c r="Q13">
        <v>2.2674185298818438E-8</v>
      </c>
    </row>
    <row r="14" spans="1:17" x14ac:dyDescent="0.35">
      <c r="A14" t="s">
        <v>20</v>
      </c>
      <c r="B14">
        <v>3.9799445760505425E-2</v>
      </c>
      <c r="C14">
        <v>7.4352062039589634E-2</v>
      </c>
      <c r="D14">
        <v>0.52899529618262386</v>
      </c>
      <c r="E14">
        <v>5.0258720588165301E-2</v>
      </c>
      <c r="F14">
        <v>5.671715531065543E-3</v>
      </c>
      <c r="G14">
        <v>3.041514037036436E-7</v>
      </c>
      <c r="H14">
        <v>1.3174862542050324E-2</v>
      </c>
      <c r="I14">
        <v>166.94248146118878</v>
      </c>
      <c r="J14">
        <v>5.745464091130323</v>
      </c>
      <c r="K14">
        <v>12.809440886910515</v>
      </c>
      <c r="L14">
        <v>1.0631123443409232E-2</v>
      </c>
      <c r="M14">
        <v>4.835089941364077E-5</v>
      </c>
      <c r="N14">
        <v>486.11643031282597</v>
      </c>
      <c r="O14">
        <v>3.2811436300941312E-4</v>
      </c>
      <c r="P14">
        <v>7.667087893268444E-4</v>
      </c>
      <c r="Q14">
        <v>2.4557838380570342E-7</v>
      </c>
    </row>
    <row r="15" spans="1:17" x14ac:dyDescent="0.35">
      <c r="A15" t="s">
        <v>21</v>
      </c>
      <c r="B15">
        <v>7.7836204412354726E-2</v>
      </c>
      <c r="C15">
        <v>1.8379566305384333E-8</v>
      </c>
      <c r="D15">
        <v>0.12651405953366662</v>
      </c>
      <c r="E15">
        <v>0.10047101864172724</v>
      </c>
      <c r="F15">
        <v>7.7455089142373298E-3</v>
      </c>
      <c r="G15">
        <v>2.6206376467593446E-7</v>
      </c>
      <c r="H15">
        <v>8.0745209846068769E-3</v>
      </c>
      <c r="I15">
        <v>147.73808119771311</v>
      </c>
      <c r="J15">
        <v>2.4456971803691685</v>
      </c>
      <c r="K15">
        <v>11.09384044554684</v>
      </c>
      <c r="L15">
        <v>1.4202258526719476E-2</v>
      </c>
      <c r="M15">
        <v>5.5588692105920101E-2</v>
      </c>
      <c r="N15">
        <v>557.66793012702499</v>
      </c>
      <c r="O15">
        <v>1.913306735866485E-3</v>
      </c>
      <c r="P15">
        <v>7.501152840411202E-9</v>
      </c>
      <c r="Q15">
        <v>2.0331520909232821E-7</v>
      </c>
    </row>
    <row r="16" spans="1:17" x14ac:dyDescent="0.35">
      <c r="A16" t="s">
        <v>16</v>
      </c>
      <c r="B16">
        <f>AVERAGE(B12:B15)</f>
        <v>6.890107141534639E-2</v>
      </c>
      <c r="C16">
        <f t="shared" ref="C16" si="19">AVERAGE(C12:C15)</f>
        <v>2.0136627378954334E-2</v>
      </c>
      <c r="D16">
        <f t="shared" ref="D16" si="20">AVERAGE(D12:D15)</f>
        <v>0.30554772019830689</v>
      </c>
      <c r="E16">
        <f t="shared" ref="E16" si="21">AVERAGE(E12:E15)</f>
        <v>7.5657884849681459E-2</v>
      </c>
      <c r="F16">
        <f t="shared" ref="F16" si="22">AVERAGE(F12:F15)</f>
        <v>1.2354484969917067E-2</v>
      </c>
      <c r="G16">
        <f t="shared" ref="G16" si="23">AVERAGE(G12:G15)</f>
        <v>2.9110077971555853E-7</v>
      </c>
      <c r="H16">
        <f t="shared" ref="H16" si="24">AVERAGE(H12:H15)</f>
        <v>1.4469112252142887E-2</v>
      </c>
      <c r="I16">
        <f t="shared" ref="I16" si="25">AVERAGE(I12:I15)</f>
        <v>143.06985495704916</v>
      </c>
      <c r="J16">
        <f t="shared" ref="J16" si="26">AVERAGE(J12:J15)</f>
        <v>4.5355926943990621</v>
      </c>
      <c r="K16">
        <f t="shared" ref="K16" si="27">AVERAGE(K12:K15)</f>
        <v>9.8322893346626525</v>
      </c>
      <c r="L16">
        <f t="shared" ref="L16" si="28">AVERAGE(L12:L15)</f>
        <v>7.560580186628676E-3</v>
      </c>
      <c r="M16">
        <f t="shared" ref="M16" si="29">AVERAGE(M12:M15)</f>
        <v>3.0422832847936458E-2</v>
      </c>
      <c r="N16">
        <f t="shared" ref="N16" si="30">AVERAGE(N12:N15)</f>
        <v>508.74391778677727</v>
      </c>
      <c r="O16">
        <f t="shared" ref="O16" si="31">AVERAGE(O12:O15)</f>
        <v>2.1494600978530414E-3</v>
      </c>
      <c r="P16">
        <f t="shared" ref="P16" si="32">AVERAGE(P12:P15)</f>
        <v>1.2423495070091313E-3</v>
      </c>
      <c r="Q16">
        <f t="shared" ref="Q16" si="33">AVERAGE(Q12:Q15)</f>
        <v>1.5563790189797223E-7</v>
      </c>
    </row>
    <row r="17" spans="1:17" x14ac:dyDescent="0.35">
      <c r="A17" t="s">
        <v>17</v>
      </c>
      <c r="B17">
        <f>STDEV(B12:B15)</f>
        <v>2.4232290827826387E-2</v>
      </c>
      <c r="C17">
        <f t="shared" ref="C17:Q17" si="34">STDEV(C12:C15)</f>
        <v>3.6261389095961327E-2</v>
      </c>
      <c r="D17">
        <f t="shared" si="34"/>
        <v>0.18834421610237517</v>
      </c>
      <c r="E17">
        <f t="shared" si="34"/>
        <v>2.4268205619116395E-2</v>
      </c>
      <c r="F17">
        <f t="shared" si="34"/>
        <v>1.3088458687133878E-2</v>
      </c>
      <c r="G17">
        <f t="shared" si="34"/>
        <v>2.449868059293389E-7</v>
      </c>
      <c r="H17">
        <f t="shared" si="34"/>
        <v>5.9658898693780472E-3</v>
      </c>
      <c r="I17">
        <f t="shared" si="34"/>
        <v>61.060010349255208</v>
      </c>
      <c r="J17">
        <f t="shared" si="34"/>
        <v>3.0038149537039747</v>
      </c>
      <c r="K17">
        <f t="shared" si="34"/>
        <v>6.1151899047334988</v>
      </c>
      <c r="L17">
        <f t="shared" si="34"/>
        <v>6.1987013471553574E-3</v>
      </c>
      <c r="M17">
        <f t="shared" si="34"/>
        <v>2.3006535184745859E-2</v>
      </c>
      <c r="N17">
        <f t="shared" si="34"/>
        <v>235.16250645801603</v>
      </c>
      <c r="O17">
        <f t="shared" si="34"/>
        <v>2.9220994352526682E-3</v>
      </c>
      <c r="P17">
        <f t="shared" si="34"/>
        <v>1.1194065851816792E-3</v>
      </c>
      <c r="Q17">
        <f t="shared" si="34"/>
        <v>9.6718537054387107E-8</v>
      </c>
    </row>
    <row r="18" spans="1:17" x14ac:dyDescent="0.35">
      <c r="A18" t="s">
        <v>24</v>
      </c>
      <c r="B18">
        <f>CONFIDENCE(0.05,B17,4)</f>
        <v>2.3747208642720001E-2</v>
      </c>
      <c r="C18">
        <f t="shared" ref="C18" si="35">CONFIDENCE(0.05,C17,4)</f>
        <v>3.5535508328738807E-2</v>
      </c>
      <c r="D18">
        <f t="shared" ref="D18" si="36">CONFIDENCE(0.05,D17,4)</f>
        <v>0.18457394012854209</v>
      </c>
      <c r="E18">
        <f t="shared" ref="E18" si="37">CONFIDENCE(0.05,E17,4)</f>
        <v>2.3782404491440343E-2</v>
      </c>
      <c r="F18">
        <f t="shared" ref="F18" si="38">CONFIDENCE(0.05,F17,4)</f>
        <v>1.2826453819961397E-2</v>
      </c>
      <c r="G18">
        <f t="shared" ref="G18" si="39">CONFIDENCE(0.05,G17,4)</f>
        <v>2.4008265815450397E-7</v>
      </c>
      <c r="H18">
        <f t="shared" ref="H18" si="40">CONFIDENCE(0.05,H17,4)</f>
        <v>5.8464646398566685E-3</v>
      </c>
      <c r="I18">
        <f t="shared" ref="I18" si="41">CONFIDENCE(0.05,I17,4)</f>
        <v>59.837710590091575</v>
      </c>
      <c r="J18">
        <f t="shared" ref="J18" si="42">CONFIDENCE(0.05,J17,4)</f>
        <v>2.9436845627413195</v>
      </c>
      <c r="K18">
        <f t="shared" ref="K18" si="43">CONFIDENCE(0.05,K17,4)</f>
        <v>5.9927759859502894</v>
      </c>
      <c r="L18">
        <f t="shared" ref="L18" si="44">CONFIDENCE(0.05,L17,4)</f>
        <v>6.0746156956722058E-3</v>
      </c>
      <c r="M18">
        <f t="shared" ref="M18" si="45">CONFIDENCE(0.05,M17,4)</f>
        <v>2.2545990185577715E-2</v>
      </c>
      <c r="N18">
        <f t="shared" ref="N18" si="46">CONFIDENCE(0.05,N17,4)</f>
        <v>230.45502158593959</v>
      </c>
      <c r="O18">
        <f t="shared" ref="O18" si="47">CONFIDENCE(0.05,O17,4)</f>
        <v>2.86360482617003E-3</v>
      </c>
      <c r="P18">
        <f t="shared" ref="P18" si="48">CONFIDENCE(0.05,P17,4)</f>
        <v>1.0969982955065295E-3</v>
      </c>
      <c r="Q18">
        <f t="shared" ref="Q18" si="49">CONFIDENCE(0.05,Q17,4)</f>
        <v>9.4782424632000687E-8</v>
      </c>
    </row>
    <row r="19" spans="1:17" x14ac:dyDescent="0.35">
      <c r="A19" t="s">
        <v>25</v>
      </c>
      <c r="B19">
        <f>B16/B16</f>
        <v>1</v>
      </c>
      <c r="C19">
        <f t="shared" ref="C19:Q19" si="50">C16/C16</f>
        <v>1</v>
      </c>
      <c r="D19">
        <f t="shared" si="50"/>
        <v>1</v>
      </c>
      <c r="E19">
        <f t="shared" si="50"/>
        <v>1</v>
      </c>
      <c r="F19">
        <f t="shared" si="50"/>
        <v>1</v>
      </c>
      <c r="G19">
        <f t="shared" si="50"/>
        <v>1</v>
      </c>
      <c r="H19">
        <f t="shared" si="50"/>
        <v>1</v>
      </c>
      <c r="I19">
        <f t="shared" si="50"/>
        <v>1</v>
      </c>
      <c r="J19">
        <f t="shared" si="50"/>
        <v>1</v>
      </c>
      <c r="K19">
        <f t="shared" si="50"/>
        <v>1</v>
      </c>
      <c r="L19">
        <f t="shared" si="50"/>
        <v>1</v>
      </c>
      <c r="M19">
        <f t="shared" si="50"/>
        <v>1</v>
      </c>
      <c r="N19">
        <f t="shared" si="50"/>
        <v>1</v>
      </c>
      <c r="O19">
        <f t="shared" si="50"/>
        <v>1</v>
      </c>
      <c r="P19">
        <f t="shared" si="50"/>
        <v>1</v>
      </c>
      <c r="Q19">
        <f t="shared" si="50"/>
        <v>1</v>
      </c>
    </row>
    <row r="20" spans="1:17" x14ac:dyDescent="0.35">
      <c r="A20" t="s">
        <v>27</v>
      </c>
      <c r="B20">
        <f>B18/B16</f>
        <v>0.34465659466408188</v>
      </c>
      <c r="C20">
        <f t="shared" ref="C20:Q20" si="51">C18/C16</f>
        <v>1.7647199632783848</v>
      </c>
      <c r="D20">
        <f t="shared" si="51"/>
        <v>0.60407565799787255</v>
      </c>
      <c r="E20">
        <f t="shared" si="51"/>
        <v>0.31434138740055556</v>
      </c>
      <c r="F20">
        <f t="shared" si="51"/>
        <v>1.038202227870572</v>
      </c>
      <c r="G20">
        <f t="shared" si="51"/>
        <v>0.82474069079819856</v>
      </c>
      <c r="H20">
        <f t="shared" si="51"/>
        <v>0.40406519335633756</v>
      </c>
      <c r="I20">
        <f t="shared" si="51"/>
        <v>0.41824121935438729</v>
      </c>
      <c r="J20">
        <f t="shared" si="51"/>
        <v>0.64901871951077816</v>
      </c>
      <c r="K20">
        <f t="shared" si="51"/>
        <v>0.60949955620441498</v>
      </c>
      <c r="L20">
        <f t="shared" si="51"/>
        <v>0.80345893380186817</v>
      </c>
      <c r="M20">
        <f t="shared" si="51"/>
        <v>0.74108779738790764</v>
      </c>
      <c r="N20">
        <f t="shared" si="51"/>
        <v>0.45298825898205036</v>
      </c>
      <c r="O20">
        <f t="shared" si="51"/>
        <v>1.3322437709033548</v>
      </c>
      <c r="P20">
        <f t="shared" si="51"/>
        <v>0.88300296278740065</v>
      </c>
      <c r="Q20">
        <f t="shared" si="51"/>
        <v>0.60899320458672657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A8E7-EBB1-4E61-BB47-1AB081FEFA6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33B7-2992-47A9-8676-074B6AE3DD7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Preetham Bachina</dc:creator>
  <cp:lastModifiedBy>Preetham Bachina</cp:lastModifiedBy>
  <dcterms:created xsi:type="dcterms:W3CDTF">2020-08-21T09:07:47Z</dcterms:created>
  <dcterms:modified xsi:type="dcterms:W3CDTF">2020-08-23T07:21:18Z</dcterms:modified>
</cp:coreProperties>
</file>