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upont-my.sharepoint.com/personal/volley_wang_dupont_com/Documents/Volley's Work/011 清大合作案 (楊自雄)/21 data to share with NTHU/"/>
    </mc:Choice>
  </mc:AlternateContent>
  <xr:revisionPtr revIDLastSave="142" documentId="8_{21E597C7-A5D0-4576-86B8-15C7EEC21BE3}" xr6:coauthVersionLast="47" xr6:coauthVersionMax="47" xr10:uidLastSave="{4DE7603B-3A38-4A2A-8D09-B7D05F113236}"/>
  <bookViews>
    <workbookView xWindow="-108" yWindow="-108" windowWidth="23256" windowHeight="12456" activeTab="2" xr2:uid="{215B2150-8614-4657-BE4A-D7A691A98C9E}"/>
  </bookViews>
  <sheets>
    <sheet name="W Slurry_Max" sheetId="5" r:id="rId1"/>
    <sheet name="Mo Slurry_James" sheetId="6" r:id="rId2"/>
    <sheet name="Cu PCMP_Peter" sheetId="7" r:id="rId3"/>
    <sheet name="W PCMP_Pei" sheetId="8" r:id="rId4"/>
    <sheet name="W PCMP_Volley" sheetId="9" r:id="rId5"/>
  </sheets>
  <definedNames>
    <definedName name="_xlnm._FilterDatabase" localSheetId="0" hidden="1">'W Slurry_Max'!$A$1:$I$13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9" l="1"/>
  <c r="E8" i="9"/>
  <c r="O8" i="9" s="1"/>
  <c r="D8" i="9"/>
  <c r="L7" i="9"/>
  <c r="N7" i="9" s="1"/>
  <c r="K7" i="9"/>
  <c r="P7" i="9" s="1"/>
  <c r="R7" i="9" s="1"/>
  <c r="H6" i="9"/>
  <c r="J6" i="9" s="1"/>
  <c r="G6" i="9"/>
  <c r="O6" i="9" s="1"/>
  <c r="I5" i="9"/>
  <c r="Q8" i="9" l="1"/>
  <c r="R8" i="9" s="1"/>
  <c r="P8" i="9"/>
  <c r="I6" i="9"/>
  <c r="Q6" i="9" s="1"/>
  <c r="M7" i="9"/>
</calcChain>
</file>

<file path=xl/sharedStrings.xml><?xml version="1.0" encoding="utf-8"?>
<sst xmlns="http://schemas.openxmlformats.org/spreadsheetml/2006/main" count="193" uniqueCount="108">
  <si>
    <t>pH</t>
  </si>
  <si>
    <t>W at 55C-10min, A/min</t>
  </si>
  <si>
    <t>Conductivity (mS/cm)</t>
  </si>
  <si>
    <t>%H2O2</t>
  </si>
  <si>
    <t>Inhibitor</t>
  </si>
  <si>
    <t>1X</t>
  </si>
  <si>
    <t>Biocide</t>
  </si>
  <si>
    <t>Iron(III) Nitrate 
Nonahydrate, ppm</t>
  </si>
  <si>
    <t>Malonic Acid, ppm</t>
  </si>
  <si>
    <t>Sample Name</t>
  </si>
  <si>
    <t>AC56-001</t>
  </si>
  <si>
    <t>AC56-002</t>
  </si>
  <si>
    <t>AC56-003</t>
  </si>
  <si>
    <t>AC56-004</t>
  </si>
  <si>
    <t>AC56-005</t>
  </si>
  <si>
    <t>AC56-006</t>
  </si>
  <si>
    <t>AC56-007</t>
  </si>
  <si>
    <t>AC56-008</t>
  </si>
  <si>
    <t>AC56-009</t>
  </si>
  <si>
    <t>AC56-010</t>
  </si>
  <si>
    <t>AC56-011</t>
  </si>
  <si>
    <t>AC56-012</t>
  </si>
  <si>
    <t>Inhibitor, ppm</t>
  </si>
  <si>
    <r>
      <t>PVD-Mo at 40</t>
    </r>
    <r>
      <rPr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C 1 min, A/min</t>
    </r>
  </si>
  <si>
    <t>Nicotinic acid</t>
  </si>
  <si>
    <t>MJH087</t>
  </si>
  <si>
    <t>x1</t>
  </si>
  <si>
    <t>MJH107</t>
  </si>
  <si>
    <t>Component</t>
  </si>
  <si>
    <t>S2-3-6500 AEEA conc</t>
  </si>
  <si>
    <t>THEMAH</t>
  </si>
  <si>
    <t>fixed</t>
  </si>
  <si>
    <t>AFR301</t>
  </si>
  <si>
    <t>tartartic acid</t>
  </si>
  <si>
    <t>xanthine</t>
  </si>
  <si>
    <t>AEEA (ppm)</t>
  </si>
  <si>
    <t>CuO (300X)</t>
  </si>
  <si>
    <t>Cu loss (300x)</t>
  </si>
  <si>
    <t>S3-3-3488</t>
  </si>
  <si>
    <t>S3-E-0513</t>
  </si>
  <si>
    <t>PML-1264</t>
  </si>
  <si>
    <t>PML-1363</t>
  </si>
  <si>
    <t>PML-1364</t>
  </si>
  <si>
    <t>S3-E-0508</t>
  </si>
  <si>
    <t>S3-E-0518</t>
  </si>
  <si>
    <t>S3-E-0523</t>
  </si>
  <si>
    <t>pH target (5X)</t>
  </si>
  <si>
    <t>PML-2019</t>
    <phoneticPr fontId="2" type="noConversion"/>
  </si>
  <si>
    <t>PML-2020</t>
  </si>
  <si>
    <t>PML-2021</t>
  </si>
  <si>
    <t>PML-2022</t>
  </si>
  <si>
    <t>PML-2023</t>
  </si>
  <si>
    <t>PML-2024</t>
  </si>
  <si>
    <t>PML-2025</t>
  </si>
  <si>
    <t>PML-2026</t>
  </si>
  <si>
    <t>PML-2027</t>
  </si>
  <si>
    <t>PML-2028</t>
  </si>
  <si>
    <t>PML-2029</t>
  </si>
  <si>
    <t>PML-2030</t>
  </si>
  <si>
    <t>PML-2031</t>
  </si>
  <si>
    <t>PML-2032</t>
  </si>
  <si>
    <t>PML-2033</t>
  </si>
  <si>
    <t>PML-1714</t>
  </si>
  <si>
    <t>EW-100 (49%)</t>
  </si>
  <si>
    <t>W loss (30C), 5X_ppb</t>
    <phoneticPr fontId="2" type="noConversion"/>
  </si>
  <si>
    <t>W loss (60C), 5X_ppb</t>
    <phoneticPr fontId="2" type="noConversion"/>
  </si>
  <si>
    <t>PSSA, MW=75k</t>
  </si>
  <si>
    <t>HEDP</t>
  </si>
  <si>
    <t>MSA</t>
  </si>
  <si>
    <t>PML-2034</t>
    <phoneticPr fontId="3" type="noConversion"/>
  </si>
  <si>
    <t>PML-2035</t>
    <phoneticPr fontId="3" type="noConversion"/>
  </si>
  <si>
    <t>PML-2036</t>
  </si>
  <si>
    <t>PML-2037</t>
  </si>
  <si>
    <t>PML-2038</t>
  </si>
  <si>
    <t>PML-2039</t>
  </si>
  <si>
    <t>PML-2040</t>
  </si>
  <si>
    <t>PML-2041</t>
  </si>
  <si>
    <t>PML-2042</t>
  </si>
  <si>
    <t>PML-2043</t>
  </si>
  <si>
    <t>PML-2044</t>
  </si>
  <si>
    <t>PML-2045</t>
  </si>
  <si>
    <t>W loss (30C), 5X_ppb</t>
    <phoneticPr fontId="3" type="noConversion"/>
  </si>
  <si>
    <t>W loss (60C), 5X_ppb</t>
    <phoneticPr fontId="3" type="noConversion"/>
  </si>
  <si>
    <t>pH, 5X</t>
  </si>
  <si>
    <r>
      <t xml:space="preserve">EW-100 </t>
    </r>
    <r>
      <rPr>
        <sz val="11"/>
        <color rgb="FF0033CC"/>
        <rFont val="Calibri"/>
        <family val="2"/>
        <scheme val="minor"/>
      </rPr>
      <t>(49%)</t>
    </r>
  </si>
  <si>
    <t>tris(2-hydroxyethyl)methylammonium hydroxide + N-methyldiethanolamine (MDEA)</t>
  </si>
  <si>
    <t>etidronic acid</t>
  </si>
  <si>
    <t>methanesulfonic acid</t>
  </si>
  <si>
    <t>poly(styrenesulfonic acid)</t>
  </si>
  <si>
    <t>GLCE</t>
  </si>
  <si>
    <t>glycerol</t>
  </si>
  <si>
    <t>pentamethyldiethylenetriamine</t>
  </si>
  <si>
    <t>L-tartaric acid</t>
  </si>
  <si>
    <t>Aminoethylethanolamine</t>
  </si>
  <si>
    <t>place Cu/CuO in a give volume of solution (300X dilution, chemical-DIW=1-299) for a period of time, then measure Cu conc in the solution</t>
  </si>
  <si>
    <t>place PVD-Mo film into a given volume of solution (pre-heated to 40C) for a period of time, then measure thickness loss.</t>
  </si>
  <si>
    <t>Unit: ppb</t>
  </si>
  <si>
    <t>place W in a give volume of solution (5X dilution, chemical-DIW=1-4, pre-heated to 60C) for a period of time, then measure W conc in the solution</t>
  </si>
  <si>
    <t>place W in a give volume of solution (5X dilution, chemical-DIW=1-4, pre-heated to 30C or 60C) for a period of time, then measure W conc in the solution</t>
  </si>
  <si>
    <t>CVD W loss (60C 5x) (20230727)</t>
  </si>
  <si>
    <t>CVD W loss (60C 5x) (from Eddie)</t>
  </si>
  <si>
    <t>CVD W loss (60C, 5x) (20230831)</t>
  </si>
  <si>
    <t>CVD W loss (60C, 5X) (from Eddie)</t>
  </si>
  <si>
    <t>Fe(NO3)3</t>
  </si>
  <si>
    <t>?</t>
  </si>
  <si>
    <t>place W film into a given volume of solution (pre-heated to 55C) for a period of time, then measure thickness loss.</t>
  </si>
  <si>
    <t>pH&gt;10</t>
  </si>
  <si>
    <r>
      <rPr>
        <sz val="11"/>
        <color theme="4" tint="-0.249977111117893"/>
        <rFont val="Calibri"/>
        <family val="2"/>
        <scheme val="minor"/>
      </rPr>
      <t>tris(2-hydroxyethyl)methylammonium hydroxide</t>
    </r>
    <r>
      <rPr>
        <sz val="11"/>
        <color theme="1"/>
        <rFont val="Calibri"/>
        <family val="2"/>
        <scheme val="minor"/>
      </rPr>
      <t xml:space="preserve"> + N-methyldiethanolamine (MDEA)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</si>
</sst>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vertAlign val="superscript"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  <charset val="136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1" fontId="10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 vertical="top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6" fontId="2" fillId="0" borderId="1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86" xfId="1" xr:uid="{1C40F4D9-9C12-4877-8198-F224516A9CCC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764-36DE-4274-9A8B-597AD735AE52}">
  <dimension ref="A1:I16"/>
  <sheetViews>
    <sheetView workbookViewId="0">
      <selection activeCell="D17" sqref="D17"/>
    </sheetView>
  </sheetViews>
  <sheetFormatPr defaultColWidth="33.33203125" defaultRowHeight="14.4"/>
  <cols>
    <col min="1" max="1" width="15.6640625" bestFit="1" customWidth="1"/>
    <col min="2" max="2" width="14.33203125" bestFit="1" customWidth="1"/>
    <col min="3" max="3" width="19.5546875" customWidth="1"/>
    <col min="4" max="4" width="9.5546875" bestFit="1" customWidth="1"/>
    <col min="5" max="5" width="10" customWidth="1"/>
    <col min="6" max="6" width="22.6640625" bestFit="1" customWidth="1"/>
    <col min="7" max="7" width="5.6640625" bestFit="1" customWidth="1"/>
    <col min="8" max="8" width="9.109375" bestFit="1" customWidth="1"/>
    <col min="9" max="9" width="24.88671875" bestFit="1" customWidth="1"/>
  </cols>
  <sheetData>
    <row r="1" spans="1:9" ht="30">
      <c r="A1" s="1" t="s">
        <v>9</v>
      </c>
      <c r="B1" s="2" t="s">
        <v>8</v>
      </c>
      <c r="C1" s="2" t="s">
        <v>7</v>
      </c>
      <c r="D1" s="1" t="s">
        <v>4</v>
      </c>
      <c r="E1" s="2" t="s">
        <v>6</v>
      </c>
      <c r="F1" s="4" t="s">
        <v>2</v>
      </c>
      <c r="G1" s="4" t="s">
        <v>0</v>
      </c>
      <c r="H1" s="5" t="s">
        <v>3</v>
      </c>
      <c r="I1" s="3" t="s">
        <v>1</v>
      </c>
    </row>
    <row r="2" spans="1:9" ht="15">
      <c r="A2" s="6" t="s">
        <v>11</v>
      </c>
      <c r="B2" s="7">
        <v>0.01</v>
      </c>
      <c r="C2" s="7">
        <v>0</v>
      </c>
      <c r="D2" s="7" t="s">
        <v>5</v>
      </c>
      <c r="E2" s="7" t="s">
        <v>5</v>
      </c>
      <c r="F2" s="8">
        <v>1.46</v>
      </c>
      <c r="G2" s="9">
        <v>2.5</v>
      </c>
      <c r="H2" s="10">
        <v>3</v>
      </c>
      <c r="I2" s="11">
        <v>40</v>
      </c>
    </row>
    <row r="3" spans="1:9" ht="15">
      <c r="A3" s="6" t="s">
        <v>16</v>
      </c>
      <c r="B3" s="7">
        <v>0.01</v>
      </c>
      <c r="C3" s="7">
        <v>8.0000000000000002E-3</v>
      </c>
      <c r="D3" s="7" t="s">
        <v>5</v>
      </c>
      <c r="E3" s="7" t="s">
        <v>5</v>
      </c>
      <c r="F3" s="8">
        <v>1.4059999999999999</v>
      </c>
      <c r="G3" s="9">
        <v>2.5</v>
      </c>
      <c r="H3" s="10">
        <v>3</v>
      </c>
      <c r="I3" s="11">
        <v>144</v>
      </c>
    </row>
    <row r="4" spans="1:9" ht="15">
      <c r="A4" s="6" t="s">
        <v>10</v>
      </c>
      <c r="B4" s="7">
        <v>2.5000000000000001E-2</v>
      </c>
      <c r="C4" s="7">
        <v>0.02</v>
      </c>
      <c r="D4" s="7" t="s">
        <v>5</v>
      </c>
      <c r="E4" s="7" t="s">
        <v>5</v>
      </c>
      <c r="F4" s="8">
        <v>1.411</v>
      </c>
      <c r="G4" s="9">
        <v>2.5</v>
      </c>
      <c r="H4" s="10">
        <v>3</v>
      </c>
      <c r="I4" s="11">
        <v>132</v>
      </c>
    </row>
    <row r="5" spans="1:9" ht="15">
      <c r="A5" s="6" t="s">
        <v>12</v>
      </c>
      <c r="B5" s="7">
        <v>2.5000000000000001E-2</v>
      </c>
      <c r="C5" s="7">
        <v>0</v>
      </c>
      <c r="D5" s="7" t="s">
        <v>5</v>
      </c>
      <c r="E5" s="7" t="s">
        <v>5</v>
      </c>
      <c r="F5" s="8">
        <v>1.496</v>
      </c>
      <c r="G5" s="9">
        <v>2.5</v>
      </c>
      <c r="H5" s="10">
        <v>3</v>
      </c>
      <c r="I5" s="11">
        <v>52</v>
      </c>
    </row>
    <row r="6" spans="1:9" ht="15">
      <c r="A6" s="6" t="s">
        <v>15</v>
      </c>
      <c r="B6" s="7">
        <v>2.5000000000000001E-2</v>
      </c>
      <c r="C6" s="7">
        <v>0.01</v>
      </c>
      <c r="D6" s="7" t="s">
        <v>5</v>
      </c>
      <c r="E6" s="7" t="s">
        <v>5</v>
      </c>
      <c r="F6" s="8">
        <v>1.4179999999999999</v>
      </c>
      <c r="G6" s="9">
        <v>2.5</v>
      </c>
      <c r="H6" s="10">
        <v>3</v>
      </c>
      <c r="I6" s="11">
        <v>149</v>
      </c>
    </row>
    <row r="7" spans="1:9" ht="15">
      <c r="A7" s="6" t="s">
        <v>13</v>
      </c>
      <c r="B7" s="7">
        <v>0.04</v>
      </c>
      <c r="C7" s="7">
        <v>0</v>
      </c>
      <c r="D7" s="7" t="s">
        <v>5</v>
      </c>
      <c r="E7" s="7" t="s">
        <v>5</v>
      </c>
      <c r="F7" s="8">
        <v>1.3740000000000001</v>
      </c>
      <c r="G7" s="9">
        <v>2.5</v>
      </c>
      <c r="H7" s="10">
        <v>3</v>
      </c>
      <c r="I7" s="11">
        <v>37</v>
      </c>
    </row>
    <row r="8" spans="1:9" ht="15">
      <c r="A8" s="6" t="s">
        <v>14</v>
      </c>
      <c r="B8" s="7">
        <v>0.04</v>
      </c>
      <c r="C8" s="7">
        <v>0.02</v>
      </c>
      <c r="D8" s="7" t="s">
        <v>5</v>
      </c>
      <c r="E8" s="7" t="s">
        <v>5</v>
      </c>
      <c r="F8" s="8">
        <v>1.365</v>
      </c>
      <c r="G8" s="9">
        <v>2.5</v>
      </c>
      <c r="H8" s="10">
        <v>3</v>
      </c>
      <c r="I8" s="11">
        <v>134</v>
      </c>
    </row>
    <row r="9" spans="1:9" ht="15">
      <c r="A9" s="6" t="s">
        <v>17</v>
      </c>
      <c r="B9" s="7">
        <v>0.04</v>
      </c>
      <c r="C9" s="7">
        <v>3.2000000000000001E-2</v>
      </c>
      <c r="D9" s="7" t="s">
        <v>5</v>
      </c>
      <c r="E9" s="7" t="s">
        <v>5</v>
      </c>
      <c r="F9" s="8">
        <v>1.2729999999999999</v>
      </c>
      <c r="G9" s="9">
        <v>2.5</v>
      </c>
      <c r="H9" s="10">
        <v>3</v>
      </c>
      <c r="I9" s="11">
        <v>130</v>
      </c>
    </row>
    <row r="10" spans="1:9" ht="15">
      <c r="A10" s="6" t="s">
        <v>18</v>
      </c>
      <c r="B10" s="7">
        <v>0.04</v>
      </c>
      <c r="C10" s="7">
        <v>0.01</v>
      </c>
      <c r="D10" s="7" t="s">
        <v>5</v>
      </c>
      <c r="E10" s="7" t="s">
        <v>5</v>
      </c>
      <c r="F10" s="8">
        <v>1.5029999999999999</v>
      </c>
      <c r="G10" s="9">
        <v>2.5</v>
      </c>
      <c r="H10" s="10">
        <v>3</v>
      </c>
      <c r="I10" s="11">
        <v>174</v>
      </c>
    </row>
    <row r="11" spans="1:9" ht="15">
      <c r="A11" s="6" t="s">
        <v>19</v>
      </c>
      <c r="B11" s="7">
        <v>0.06</v>
      </c>
      <c r="C11" s="7">
        <v>0.02</v>
      </c>
      <c r="D11" s="7" t="s">
        <v>5</v>
      </c>
      <c r="E11" s="7" t="s">
        <v>5</v>
      </c>
      <c r="F11" s="8">
        <v>1.2470000000000001</v>
      </c>
      <c r="G11" s="9">
        <v>2.5</v>
      </c>
      <c r="H11" s="10">
        <v>3</v>
      </c>
      <c r="I11" s="11">
        <v>162</v>
      </c>
    </row>
    <row r="12" spans="1:9" ht="15">
      <c r="A12" s="6" t="s">
        <v>20</v>
      </c>
      <c r="B12" s="7">
        <v>0.09</v>
      </c>
      <c r="C12" s="7">
        <v>0.02</v>
      </c>
      <c r="D12" s="7" t="s">
        <v>5</v>
      </c>
      <c r="E12" s="7" t="s">
        <v>5</v>
      </c>
      <c r="F12" s="8">
        <v>1.4990000000000001</v>
      </c>
      <c r="G12" s="9">
        <v>2.5</v>
      </c>
      <c r="H12" s="10">
        <v>3</v>
      </c>
      <c r="I12" s="11">
        <v>183</v>
      </c>
    </row>
    <row r="13" spans="1:9" ht="15">
      <c r="A13" s="6" t="s">
        <v>21</v>
      </c>
      <c r="B13" s="7">
        <v>0.12</v>
      </c>
      <c r="C13" s="7">
        <v>0.02</v>
      </c>
      <c r="D13" s="7" t="s">
        <v>5</v>
      </c>
      <c r="E13" s="7" t="s">
        <v>5</v>
      </c>
      <c r="F13" s="8">
        <v>1.3879999999999999</v>
      </c>
      <c r="G13" s="9">
        <v>2.5</v>
      </c>
      <c r="H13" s="10">
        <v>3</v>
      </c>
      <c r="I13" s="11">
        <v>228</v>
      </c>
    </row>
    <row r="14" spans="1:9" ht="15">
      <c r="C14" t="s">
        <v>103</v>
      </c>
      <c r="D14" s="66" t="s">
        <v>104</v>
      </c>
      <c r="E14" s="66" t="s">
        <v>104</v>
      </c>
    </row>
    <row r="16" spans="1:9">
      <c r="D16" s="63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8ACD-91F8-4688-A6A8-024CEBD32629}">
  <dimension ref="A1:I8"/>
  <sheetViews>
    <sheetView workbookViewId="0">
      <selection activeCell="C5" sqref="C5"/>
    </sheetView>
  </sheetViews>
  <sheetFormatPr defaultRowHeight="14.4"/>
  <cols>
    <col min="1" max="1" width="15" bestFit="1" customWidth="1"/>
    <col min="2" max="2" width="20.6640625" customWidth="1"/>
    <col min="3" max="3" width="19.21875" customWidth="1"/>
    <col min="4" max="4" width="18.21875" customWidth="1"/>
    <col min="5" max="5" width="11.88671875" customWidth="1"/>
    <col min="6" max="6" width="16.77734375" customWidth="1"/>
    <col min="7" max="7" width="10.5546875" customWidth="1"/>
    <col min="8" max="8" width="13.88671875" customWidth="1"/>
    <col min="9" max="9" width="19.77734375" customWidth="1"/>
  </cols>
  <sheetData>
    <row r="1" spans="1:9" ht="32.4">
      <c r="A1" s="1" t="s">
        <v>9</v>
      </c>
      <c r="B1" s="2" t="s">
        <v>8</v>
      </c>
      <c r="C1" s="2" t="s">
        <v>7</v>
      </c>
      <c r="D1" s="2" t="s">
        <v>22</v>
      </c>
      <c r="E1" s="2" t="s">
        <v>6</v>
      </c>
      <c r="F1" s="5" t="s">
        <v>2</v>
      </c>
      <c r="G1" s="5" t="s">
        <v>0</v>
      </c>
      <c r="H1" s="5" t="s">
        <v>3</v>
      </c>
      <c r="I1" s="3" t="s">
        <v>23</v>
      </c>
    </row>
    <row r="2" spans="1:9" ht="15" thickBot="1">
      <c r="A2" s="12"/>
      <c r="B2" s="12"/>
      <c r="C2" s="12"/>
      <c r="D2" s="13" t="s">
        <v>24</v>
      </c>
      <c r="E2" s="12"/>
      <c r="F2" s="12"/>
      <c r="G2" s="12"/>
      <c r="H2" s="12"/>
      <c r="I2" s="12"/>
    </row>
    <row r="3" spans="1:9">
      <c r="A3" s="14" t="s">
        <v>25</v>
      </c>
      <c r="B3" s="15" t="s">
        <v>26</v>
      </c>
      <c r="C3" s="15" t="s">
        <v>26</v>
      </c>
      <c r="D3" s="15">
        <v>1500</v>
      </c>
      <c r="E3" s="15" t="s">
        <v>26</v>
      </c>
      <c r="F3" s="15">
        <v>2.0590000000000002</v>
      </c>
      <c r="G3" s="15">
        <v>2.5</v>
      </c>
      <c r="H3" s="16">
        <v>0.5</v>
      </c>
      <c r="I3" s="17">
        <v>894</v>
      </c>
    </row>
    <row r="4" spans="1:9" ht="15" thickBot="1">
      <c r="A4" s="18" t="s">
        <v>27</v>
      </c>
      <c r="B4" s="19" t="s">
        <v>26</v>
      </c>
      <c r="C4" s="19" t="s">
        <v>26</v>
      </c>
      <c r="D4" s="19">
        <v>3000</v>
      </c>
      <c r="E4" s="19" t="s">
        <v>26</v>
      </c>
      <c r="F4" s="19">
        <v>4.0330000000000004</v>
      </c>
      <c r="G4" s="19">
        <v>2.2999999999999998</v>
      </c>
      <c r="H4" s="20">
        <v>1</v>
      </c>
      <c r="I4" s="21">
        <v>1148</v>
      </c>
    </row>
    <row r="5" spans="1:9">
      <c r="A5" s="22"/>
      <c r="B5" s="22"/>
      <c r="C5" s="22" t="s">
        <v>103</v>
      </c>
      <c r="D5" s="22"/>
      <c r="E5" s="22"/>
      <c r="F5" s="22"/>
      <c r="G5" s="22"/>
      <c r="H5" s="22"/>
      <c r="I5" s="22"/>
    </row>
    <row r="6" spans="1:9">
      <c r="A6" s="22"/>
      <c r="B6" s="22"/>
      <c r="D6" s="22"/>
      <c r="E6" s="22"/>
      <c r="F6" s="22"/>
      <c r="G6" s="22"/>
      <c r="H6" s="22"/>
      <c r="I6" s="22"/>
    </row>
    <row r="8" spans="1:9">
      <c r="C8" s="6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CBB-CF6E-49AA-BEAB-C21363B06BF7}">
  <dimension ref="A1:K11"/>
  <sheetViews>
    <sheetView tabSelected="1" workbookViewId="0">
      <selection activeCell="E9" sqref="E9"/>
    </sheetView>
  </sheetViews>
  <sheetFormatPr defaultRowHeight="13.8"/>
  <cols>
    <col min="1" max="1" width="19.33203125" style="24" bestFit="1" customWidth="1"/>
    <col min="2" max="2" width="9.6640625" style="24" bestFit="1" customWidth="1"/>
    <col min="3" max="16384" width="8.88671875" style="24"/>
  </cols>
  <sheetData>
    <row r="1" spans="1:11" ht="15.6">
      <c r="A1" s="23" t="s">
        <v>28</v>
      </c>
      <c r="B1" s="53" t="s">
        <v>29</v>
      </c>
      <c r="C1" s="53"/>
      <c r="D1" s="53"/>
      <c r="E1" s="53"/>
      <c r="F1" s="53"/>
      <c r="G1" s="53"/>
      <c r="H1" s="53"/>
      <c r="I1" s="53"/>
    </row>
    <row r="2" spans="1:11" ht="15.6">
      <c r="A2" s="25" t="s">
        <v>30</v>
      </c>
      <c r="B2" s="54" t="s">
        <v>31</v>
      </c>
      <c r="C2" s="54"/>
      <c r="D2" s="54"/>
      <c r="E2" s="54"/>
      <c r="F2" s="54"/>
      <c r="G2" s="54"/>
      <c r="H2" s="54"/>
      <c r="I2" s="54"/>
      <c r="K2" t="s">
        <v>85</v>
      </c>
    </row>
    <row r="3" spans="1:11" ht="15.6">
      <c r="A3" s="25" t="s">
        <v>32</v>
      </c>
      <c r="B3" s="54" t="s">
        <v>31</v>
      </c>
      <c r="C3" s="54"/>
      <c r="D3" s="54"/>
      <c r="E3" s="54"/>
      <c r="F3" s="54"/>
      <c r="G3" s="54"/>
      <c r="H3" s="54"/>
      <c r="I3" s="54"/>
      <c r="K3" s="24" t="s">
        <v>91</v>
      </c>
    </row>
    <row r="4" spans="1:11" ht="15.6">
      <c r="A4" s="25" t="s">
        <v>33</v>
      </c>
      <c r="B4" s="54" t="s">
        <v>31</v>
      </c>
      <c r="C4" s="54"/>
      <c r="D4" s="54"/>
      <c r="E4" s="54"/>
      <c r="F4" s="54"/>
      <c r="G4" s="54"/>
      <c r="H4" s="54"/>
      <c r="I4" s="54"/>
      <c r="K4" s="24" t="s">
        <v>92</v>
      </c>
    </row>
    <row r="5" spans="1:11" ht="15.6">
      <c r="A5" s="25" t="s">
        <v>34</v>
      </c>
      <c r="B5" s="54" t="s">
        <v>31</v>
      </c>
      <c r="C5" s="54"/>
      <c r="D5" s="54"/>
      <c r="E5" s="54"/>
      <c r="F5" s="54"/>
      <c r="G5" s="54"/>
      <c r="H5" s="54"/>
      <c r="I5" s="54"/>
      <c r="K5" s="24" t="s">
        <v>34</v>
      </c>
    </row>
    <row r="6" spans="1:11" ht="15.6">
      <c r="A6" s="25" t="s">
        <v>35</v>
      </c>
      <c r="B6" s="25">
        <v>0</v>
      </c>
      <c r="C6" s="26">
        <v>160</v>
      </c>
      <c r="D6" s="26">
        <v>320</v>
      </c>
      <c r="E6" s="26">
        <v>550</v>
      </c>
      <c r="F6" s="26">
        <v>640</v>
      </c>
      <c r="G6" s="26">
        <v>820</v>
      </c>
      <c r="H6" s="26">
        <v>1000</v>
      </c>
      <c r="I6" s="26">
        <v>1080</v>
      </c>
      <c r="K6" s="24" t="s">
        <v>93</v>
      </c>
    </row>
    <row r="8" spans="1:11">
      <c r="A8" s="27" t="s">
        <v>36</v>
      </c>
      <c r="B8" s="28">
        <v>369.92809999999997</v>
      </c>
      <c r="C8" s="28">
        <v>453.55119999999999</v>
      </c>
      <c r="D8" s="28">
        <v>547.50250000000005</v>
      </c>
      <c r="E8" s="28">
        <v>610.63990000000001</v>
      </c>
      <c r="F8" s="28">
        <v>669.9615</v>
      </c>
      <c r="G8" s="28">
        <v>712.02689999999996</v>
      </c>
      <c r="H8" s="28">
        <v>750.4085</v>
      </c>
      <c r="I8" s="28">
        <v>796.03679999999997</v>
      </c>
      <c r="J8" s="64" t="s">
        <v>96</v>
      </c>
    </row>
    <row r="9" spans="1:11">
      <c r="A9" s="27" t="s">
        <v>37</v>
      </c>
      <c r="B9" s="28">
        <v>63.1</v>
      </c>
      <c r="C9" s="28">
        <v>66.099999999999994</v>
      </c>
      <c r="D9" s="28">
        <v>71.3</v>
      </c>
      <c r="E9" s="28">
        <v>74.8</v>
      </c>
      <c r="F9" s="28">
        <v>77.7</v>
      </c>
      <c r="G9" s="28">
        <v>81.400000000000006</v>
      </c>
      <c r="H9" s="28">
        <v>87.2</v>
      </c>
      <c r="I9" s="28">
        <v>86.8</v>
      </c>
      <c r="J9" s="64"/>
    </row>
    <row r="10" spans="1:11">
      <c r="A10" s="24" t="s">
        <v>106</v>
      </c>
    </row>
    <row r="11" spans="1:11">
      <c r="B11" s="24" t="s">
        <v>94</v>
      </c>
    </row>
  </sheetData>
  <mergeCells count="6">
    <mergeCell ref="J8:J9"/>
    <mergeCell ref="B1:I1"/>
    <mergeCell ref="B2:I2"/>
    <mergeCell ref="B3:I3"/>
    <mergeCell ref="B4:I4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2E0F-467B-424B-827E-1B1F8C6A28B4}">
  <dimension ref="A1:K15"/>
  <sheetViews>
    <sheetView workbookViewId="0">
      <selection activeCell="A9" sqref="A9:B11"/>
    </sheetView>
  </sheetViews>
  <sheetFormatPr defaultRowHeight="14.4"/>
  <cols>
    <col min="1" max="1" width="44.33203125" bestFit="1" customWidth="1"/>
    <col min="2" max="9" width="12.88671875" customWidth="1"/>
  </cols>
  <sheetData>
    <row r="1" spans="1:11">
      <c r="A1" s="30"/>
      <c r="B1" s="30" t="s">
        <v>38</v>
      </c>
      <c r="C1" s="49" t="s">
        <v>39</v>
      </c>
      <c r="D1" s="49" t="s">
        <v>40</v>
      </c>
      <c r="E1" s="50" t="s">
        <v>41</v>
      </c>
      <c r="F1" s="50" t="s">
        <v>42</v>
      </c>
      <c r="G1" s="49" t="s">
        <v>43</v>
      </c>
      <c r="H1" s="49" t="s">
        <v>44</v>
      </c>
      <c r="I1" s="49" t="s">
        <v>45</v>
      </c>
    </row>
    <row r="2" spans="1:11">
      <c r="A2" s="50" t="s">
        <v>84</v>
      </c>
      <c r="B2" s="30"/>
      <c r="C2" s="59">
        <v>11.101000000000001</v>
      </c>
      <c r="D2" s="59">
        <v>10.972</v>
      </c>
      <c r="E2" s="60">
        <v>10.972</v>
      </c>
      <c r="F2" s="60">
        <v>10.972</v>
      </c>
      <c r="G2" s="59">
        <v>16.05</v>
      </c>
      <c r="H2" s="59">
        <v>7.68</v>
      </c>
      <c r="I2" s="59">
        <v>6.03</v>
      </c>
      <c r="K2" t="s">
        <v>107</v>
      </c>
    </row>
    <row r="3" spans="1:11">
      <c r="A3" s="30" t="s">
        <v>67</v>
      </c>
      <c r="B3" s="30"/>
      <c r="C3" s="60">
        <v>6.8</v>
      </c>
      <c r="D3" s="60">
        <v>1.81</v>
      </c>
      <c r="E3" s="60">
        <v>0.9</v>
      </c>
      <c r="F3" s="60">
        <v>4.8600000000000003</v>
      </c>
      <c r="G3" s="59">
        <v>9.7200000000000006</v>
      </c>
      <c r="H3" s="59">
        <v>4.8600000000000003</v>
      </c>
      <c r="I3" s="59">
        <v>3.89</v>
      </c>
      <c r="K3" t="s">
        <v>86</v>
      </c>
    </row>
    <row r="4" spans="1:11">
      <c r="A4" s="30" t="s">
        <v>68</v>
      </c>
      <c r="B4" s="30"/>
      <c r="C4" s="60"/>
      <c r="D4" s="60">
        <v>3.2490000000000001</v>
      </c>
      <c r="E4" s="60">
        <v>3.8759999999999999</v>
      </c>
      <c r="F4" s="60">
        <v>1.216</v>
      </c>
      <c r="G4" s="60"/>
      <c r="H4" s="60"/>
      <c r="I4" s="60"/>
      <c r="K4" t="s">
        <v>87</v>
      </c>
    </row>
    <row r="5" spans="1:11">
      <c r="A5" s="50" t="s">
        <v>66</v>
      </c>
      <c r="B5" s="30"/>
      <c r="C5" s="60" t="s">
        <v>31</v>
      </c>
      <c r="D5" s="60" t="s">
        <v>31</v>
      </c>
      <c r="E5" s="60" t="s">
        <v>31</v>
      </c>
      <c r="F5" s="60" t="s">
        <v>31</v>
      </c>
      <c r="G5" s="60" t="s">
        <v>31</v>
      </c>
      <c r="H5" s="60" t="s">
        <v>31</v>
      </c>
      <c r="I5" s="60" t="s">
        <v>31</v>
      </c>
      <c r="K5" s="61" t="s">
        <v>88</v>
      </c>
    </row>
    <row r="6" spans="1:11">
      <c r="A6" s="50" t="s">
        <v>46</v>
      </c>
      <c r="B6" s="50"/>
      <c r="C6" s="50">
        <v>2.6</v>
      </c>
      <c r="D6" s="50">
        <v>2.6</v>
      </c>
      <c r="E6" s="50">
        <v>2.6</v>
      </c>
      <c r="F6" s="50">
        <v>2.6</v>
      </c>
      <c r="G6" s="50">
        <v>2.6</v>
      </c>
      <c r="H6" s="50">
        <v>2.6</v>
      </c>
      <c r="I6" s="50">
        <v>2.6</v>
      </c>
    </row>
    <row r="7" spans="1:11">
      <c r="A7" s="29"/>
      <c r="B7" s="29"/>
      <c r="C7" s="29"/>
      <c r="D7" s="29"/>
      <c r="E7" s="29"/>
      <c r="F7" s="29"/>
      <c r="G7" s="29"/>
      <c r="H7" s="29"/>
      <c r="I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</row>
    <row r="9" spans="1:11">
      <c r="A9" s="51" t="s">
        <v>99</v>
      </c>
      <c r="B9" s="56">
        <v>111.5782976</v>
      </c>
      <c r="C9" s="57"/>
      <c r="D9" s="56">
        <v>145.85514140000001</v>
      </c>
      <c r="E9" s="57"/>
      <c r="F9" s="57"/>
      <c r="G9" s="58"/>
      <c r="H9" s="58"/>
      <c r="I9" s="58"/>
      <c r="J9" s="65" t="s">
        <v>96</v>
      </c>
    </row>
    <row r="10" spans="1:11">
      <c r="A10" s="51" t="s">
        <v>100</v>
      </c>
      <c r="B10" s="55">
        <v>98</v>
      </c>
      <c r="C10" s="55">
        <v>124</v>
      </c>
      <c r="D10" s="57"/>
      <c r="E10" s="57"/>
      <c r="F10" s="57"/>
      <c r="G10" s="58"/>
      <c r="H10" s="58"/>
      <c r="I10" s="58"/>
      <c r="J10" s="65"/>
    </row>
    <row r="11" spans="1:11">
      <c r="A11" s="51" t="s">
        <v>101</v>
      </c>
      <c r="B11" s="56">
        <v>100.4280881</v>
      </c>
      <c r="C11" s="57"/>
      <c r="D11" s="56">
        <v>129.45849150000001</v>
      </c>
      <c r="E11" s="56">
        <v>130.3528494</v>
      </c>
      <c r="F11" s="56">
        <v>110.0802489</v>
      </c>
      <c r="G11" s="58"/>
      <c r="H11" s="58"/>
      <c r="I11" s="58"/>
      <c r="J11" s="65"/>
    </row>
    <row r="12" spans="1:11">
      <c r="A12" s="52" t="s">
        <v>102</v>
      </c>
      <c r="B12" s="58"/>
      <c r="C12" s="58"/>
      <c r="D12" s="58"/>
      <c r="E12" s="58"/>
      <c r="F12" s="58"/>
      <c r="G12" s="32">
        <v>125</v>
      </c>
      <c r="H12" s="32">
        <v>136</v>
      </c>
      <c r="I12" s="32">
        <v>130</v>
      </c>
      <c r="J12" s="65"/>
    </row>
    <row r="15" spans="1:11">
      <c r="B15" s="24" t="s">
        <v>97</v>
      </c>
    </row>
  </sheetData>
  <mergeCells count="1">
    <mergeCell ref="J9:J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639-A19C-40B4-8D8F-E07D6C887C9D}">
  <dimension ref="A4:AD18"/>
  <sheetViews>
    <sheetView workbookViewId="0">
      <selection activeCell="A5" sqref="A5"/>
    </sheetView>
  </sheetViews>
  <sheetFormatPr defaultColWidth="8.88671875" defaultRowHeight="14.4"/>
  <cols>
    <col min="1" max="1" width="25.21875" style="33" customWidth="1"/>
    <col min="2" max="2" width="22.88671875" style="33" bestFit="1" customWidth="1"/>
    <col min="3" max="3" width="9.21875" style="33" bestFit="1" customWidth="1"/>
    <col min="4" max="30" width="9.44140625" style="33" bestFit="1" customWidth="1"/>
    <col min="31" max="16384" width="8.88671875" style="33"/>
  </cols>
  <sheetData>
    <row r="4" spans="1:30">
      <c r="B4" s="34"/>
      <c r="C4" s="41" t="s">
        <v>62</v>
      </c>
      <c r="D4" s="34" t="s">
        <v>47</v>
      </c>
      <c r="E4" s="34" t="s">
        <v>48</v>
      </c>
      <c r="F4" s="34" t="s">
        <v>49</v>
      </c>
      <c r="G4" s="34" t="s">
        <v>50</v>
      </c>
      <c r="H4" s="34" t="s">
        <v>51</v>
      </c>
      <c r="I4" s="34" t="s">
        <v>52</v>
      </c>
      <c r="J4" s="34" t="s">
        <v>53</v>
      </c>
      <c r="K4" s="34" t="s">
        <v>54</v>
      </c>
      <c r="L4" s="34" t="s">
        <v>55</v>
      </c>
      <c r="M4" s="34" t="s">
        <v>56</v>
      </c>
      <c r="N4" s="34" t="s">
        <v>57</v>
      </c>
      <c r="O4" s="34" t="s">
        <v>58</v>
      </c>
      <c r="P4" s="34" t="s">
        <v>59</v>
      </c>
      <c r="Q4" s="34" t="s">
        <v>60</v>
      </c>
      <c r="R4" s="34" t="s">
        <v>61</v>
      </c>
      <c r="S4" s="34" t="s">
        <v>69</v>
      </c>
      <c r="T4" s="34" t="s">
        <v>70</v>
      </c>
      <c r="U4" s="34" t="s">
        <v>71</v>
      </c>
      <c r="V4" s="34" t="s">
        <v>72</v>
      </c>
      <c r="W4" s="34" t="s">
        <v>73</v>
      </c>
      <c r="X4" s="34" t="s">
        <v>74</v>
      </c>
      <c r="Y4" s="34" t="s">
        <v>75</v>
      </c>
      <c r="Z4" s="34" t="s">
        <v>76</v>
      </c>
      <c r="AA4" s="34" t="s">
        <v>77</v>
      </c>
      <c r="AB4" s="34" t="s">
        <v>78</v>
      </c>
      <c r="AC4" s="34" t="s">
        <v>79</v>
      </c>
      <c r="AD4" s="34" t="s">
        <v>80</v>
      </c>
    </row>
    <row r="5" spans="1:30">
      <c r="A5" t="s">
        <v>85</v>
      </c>
      <c r="B5" s="35" t="s">
        <v>63</v>
      </c>
      <c r="C5" s="38">
        <v>10.296364000000001</v>
      </c>
      <c r="D5" s="38">
        <v>10.296364000000001</v>
      </c>
      <c r="E5" s="38">
        <v>10.296364000000001</v>
      </c>
      <c r="F5" s="38">
        <v>10.296364000000001</v>
      </c>
      <c r="G5" s="38">
        <v>10.296364000000001</v>
      </c>
      <c r="H5" s="38">
        <v>10.296364000000001</v>
      </c>
      <c r="I5" s="42">
        <f>10.545</f>
        <v>10.545</v>
      </c>
      <c r="J5" s="43">
        <v>9.5540000000000003</v>
      </c>
      <c r="K5" s="44">
        <v>10.296364000000001</v>
      </c>
      <c r="L5" s="44">
        <v>10.296364000000001</v>
      </c>
      <c r="M5" s="43">
        <v>11.73</v>
      </c>
      <c r="N5" s="43">
        <v>8.3190000000000008</v>
      </c>
      <c r="O5" s="44">
        <v>10.296364000000001</v>
      </c>
      <c r="P5" s="44">
        <v>10.296364000000001</v>
      </c>
      <c r="Q5" s="43">
        <v>10.462999999999999</v>
      </c>
      <c r="R5" s="43">
        <v>11.686</v>
      </c>
      <c r="S5" s="44">
        <v>10.296364000000001</v>
      </c>
      <c r="T5" s="44">
        <v>10.296364000000001</v>
      </c>
      <c r="U5" s="42">
        <v>10.853</v>
      </c>
      <c r="V5" s="43">
        <v>9.1080000000000005</v>
      </c>
      <c r="W5" s="44">
        <v>10.296364000000001</v>
      </c>
      <c r="X5" s="44">
        <v>10.296364000000001</v>
      </c>
      <c r="Y5" s="42">
        <v>15.598000000000001</v>
      </c>
      <c r="Z5" s="43">
        <v>6.0640000000000001</v>
      </c>
      <c r="AA5" s="44">
        <v>10.296364000000001</v>
      </c>
      <c r="AB5" s="44">
        <v>10.296364000000001</v>
      </c>
      <c r="AC5" s="43">
        <v>10.851000000000001</v>
      </c>
      <c r="AD5" s="43">
        <v>15.779</v>
      </c>
    </row>
    <row r="6" spans="1:30">
      <c r="A6" t="s">
        <v>86</v>
      </c>
      <c r="B6" s="45" t="s">
        <v>67</v>
      </c>
      <c r="C6" s="36">
        <v>1.81</v>
      </c>
      <c r="D6" s="36">
        <v>1.81</v>
      </c>
      <c r="E6" s="36">
        <v>1.81</v>
      </c>
      <c r="F6" s="36">
        <v>1.81</v>
      </c>
      <c r="G6" s="37">
        <f>C6*1.2</f>
        <v>2.1720000000000002</v>
      </c>
      <c r="H6" s="37">
        <f>C6*0.8</f>
        <v>1.4480000000000002</v>
      </c>
      <c r="I6" s="37">
        <f>G6</f>
        <v>2.1720000000000002</v>
      </c>
      <c r="J6" s="37">
        <f>H6</f>
        <v>1.4480000000000002</v>
      </c>
      <c r="K6" s="36">
        <v>1.81</v>
      </c>
      <c r="L6" s="36">
        <v>1.81</v>
      </c>
      <c r="M6" s="36">
        <v>1.81</v>
      </c>
      <c r="N6" s="36">
        <v>1.81</v>
      </c>
      <c r="O6" s="37">
        <f>G6</f>
        <v>2.1720000000000002</v>
      </c>
      <c r="P6" s="36">
        <v>1.81</v>
      </c>
      <c r="Q6" s="37">
        <f>I6</f>
        <v>2.1720000000000002</v>
      </c>
      <c r="R6" s="36">
        <v>1.81</v>
      </c>
      <c r="S6" s="46">
        <v>2.9864999999999999</v>
      </c>
      <c r="T6" s="46">
        <v>1.0860000000000001</v>
      </c>
      <c r="U6" s="46">
        <v>2.9864999999999999</v>
      </c>
      <c r="V6" s="46">
        <v>1.0860000000000001</v>
      </c>
      <c r="W6" s="36">
        <v>1.81</v>
      </c>
      <c r="X6" s="36">
        <v>1.81</v>
      </c>
      <c r="Y6" s="36">
        <v>1.81</v>
      </c>
      <c r="Z6" s="36">
        <v>1.81</v>
      </c>
      <c r="AA6" s="46">
        <v>2.9864999999999999</v>
      </c>
      <c r="AB6" s="36">
        <v>1.81</v>
      </c>
      <c r="AC6" s="46">
        <v>2.9864999999999999</v>
      </c>
      <c r="AD6" s="36">
        <v>1.81</v>
      </c>
    </row>
    <row r="7" spans="1:30">
      <c r="A7" t="s">
        <v>87</v>
      </c>
      <c r="B7" s="45" t="s">
        <v>68</v>
      </c>
      <c r="C7" s="38">
        <v>3.2490000000000001</v>
      </c>
      <c r="D7" s="38">
        <v>3.2490000000000001</v>
      </c>
      <c r="E7" s="38">
        <v>3.2490000000000001</v>
      </c>
      <c r="F7" s="38">
        <v>3.2490000000000001</v>
      </c>
      <c r="G7" s="38">
        <v>3.2490000000000001</v>
      </c>
      <c r="H7" s="38">
        <v>3.2490000000000001</v>
      </c>
      <c r="I7" s="38">
        <v>3.2490000000000001</v>
      </c>
      <c r="J7" s="38">
        <v>3.2490000000000001</v>
      </c>
      <c r="K7" s="39">
        <f>C7*1.2</f>
        <v>3.8988</v>
      </c>
      <c r="L7" s="39">
        <f>C7*0.8</f>
        <v>2.5992000000000002</v>
      </c>
      <c r="M7" s="39">
        <f>K7</f>
        <v>3.8988</v>
      </c>
      <c r="N7" s="39">
        <f>L7</f>
        <v>2.5992000000000002</v>
      </c>
      <c r="O7" s="38">
        <v>3.2490000000000001</v>
      </c>
      <c r="P7" s="39">
        <f>K7</f>
        <v>3.8988</v>
      </c>
      <c r="Q7" s="38">
        <v>3.2490000000000001</v>
      </c>
      <c r="R7" s="39">
        <f>P7</f>
        <v>3.8988</v>
      </c>
      <c r="S7" s="44">
        <v>3.2490000000000001</v>
      </c>
      <c r="T7" s="44">
        <v>3.2490000000000001</v>
      </c>
      <c r="U7" s="44">
        <v>3.2490000000000001</v>
      </c>
      <c r="V7" s="44">
        <v>3.2490000000000001</v>
      </c>
      <c r="W7" s="42">
        <v>5.3608500000000001</v>
      </c>
      <c r="X7" s="42">
        <v>1.9494</v>
      </c>
      <c r="Y7" s="42">
        <v>5.3608500000000001</v>
      </c>
      <c r="Z7" s="42">
        <v>1.9494</v>
      </c>
      <c r="AA7" s="44">
        <v>3.2490000000000001</v>
      </c>
      <c r="AB7" s="42">
        <v>5.3608500000000001</v>
      </c>
      <c r="AC7" s="44">
        <v>3.2490000000000001</v>
      </c>
      <c r="AD7" s="42">
        <v>5.3608500000000001</v>
      </c>
    </row>
    <row r="8" spans="1:30">
      <c r="A8" s="61" t="s">
        <v>88</v>
      </c>
      <c r="B8" s="35" t="s">
        <v>66</v>
      </c>
      <c r="C8" s="35">
        <v>5.0000000000000001E-3</v>
      </c>
      <c r="D8" s="37">
        <f>C8*0.9</f>
        <v>4.5000000000000005E-3</v>
      </c>
      <c r="E8" s="37">
        <f>C8*0.8</f>
        <v>4.0000000000000001E-3</v>
      </c>
      <c r="F8" s="37">
        <f>C8*0.6</f>
        <v>3.0000000000000001E-3</v>
      </c>
      <c r="G8" s="35">
        <v>5.0000000000000001E-3</v>
      </c>
      <c r="H8" s="35">
        <v>5.0000000000000001E-3</v>
      </c>
      <c r="I8" s="35">
        <v>5.0000000000000001E-3</v>
      </c>
      <c r="J8" s="35">
        <v>5.0000000000000001E-3</v>
      </c>
      <c r="K8" s="35">
        <v>5.0000000000000001E-3</v>
      </c>
      <c r="L8" s="35">
        <v>5.0000000000000001E-3</v>
      </c>
      <c r="M8" s="35">
        <v>5.0000000000000001E-3</v>
      </c>
      <c r="N8" s="35">
        <v>5.0000000000000001E-3</v>
      </c>
      <c r="O8" s="37">
        <f>E8</f>
        <v>4.0000000000000001E-3</v>
      </c>
      <c r="P8" s="37">
        <f>O8</f>
        <v>4.0000000000000001E-3</v>
      </c>
      <c r="Q8" s="37">
        <f>O8</f>
        <v>4.0000000000000001E-3</v>
      </c>
      <c r="R8" s="37">
        <f>Q8</f>
        <v>4.0000000000000001E-3</v>
      </c>
      <c r="S8" s="47">
        <v>5.0000000000000001E-3</v>
      </c>
      <c r="T8" s="47">
        <v>5.0000000000000001E-3</v>
      </c>
      <c r="U8" s="47">
        <v>5.0000000000000001E-3</v>
      </c>
      <c r="V8" s="47">
        <v>5.0000000000000001E-3</v>
      </c>
      <c r="W8" s="47">
        <v>5.0000000000000001E-3</v>
      </c>
      <c r="X8" s="47">
        <v>5.0000000000000001E-3</v>
      </c>
      <c r="Y8" s="47">
        <v>5.0000000000000001E-3</v>
      </c>
      <c r="Z8" s="47">
        <v>5.0000000000000001E-3</v>
      </c>
      <c r="AA8" s="46">
        <v>3.0000000000000001E-3</v>
      </c>
      <c r="AB8" s="46">
        <v>3.0000000000000001E-3</v>
      </c>
      <c r="AC8" s="46">
        <v>3.0000000000000001E-3</v>
      </c>
      <c r="AD8" s="46">
        <v>3.0000000000000001E-3</v>
      </c>
    </row>
    <row r="9" spans="1:30">
      <c r="A9" s="62" t="s">
        <v>90</v>
      </c>
      <c r="B9" s="35" t="s">
        <v>89</v>
      </c>
      <c r="C9" s="35" t="s">
        <v>31</v>
      </c>
      <c r="D9" s="35" t="s">
        <v>31</v>
      </c>
      <c r="E9" s="35" t="s">
        <v>31</v>
      </c>
      <c r="F9" s="35" t="s">
        <v>31</v>
      </c>
      <c r="G9" s="35" t="s">
        <v>31</v>
      </c>
      <c r="H9" s="35" t="s">
        <v>31</v>
      </c>
      <c r="I9" s="35" t="s">
        <v>31</v>
      </c>
      <c r="J9" s="35" t="s">
        <v>31</v>
      </c>
      <c r="K9" s="35" t="s">
        <v>31</v>
      </c>
      <c r="L9" s="35" t="s">
        <v>31</v>
      </c>
      <c r="M9" s="35" t="s">
        <v>31</v>
      </c>
      <c r="N9" s="35" t="s">
        <v>31</v>
      </c>
      <c r="O9" s="35" t="s">
        <v>31</v>
      </c>
      <c r="P9" s="35" t="s">
        <v>31</v>
      </c>
      <c r="Q9" s="35" t="s">
        <v>31</v>
      </c>
      <c r="R9" s="35" t="s">
        <v>31</v>
      </c>
      <c r="S9" s="35" t="s">
        <v>31</v>
      </c>
      <c r="T9" s="35" t="s">
        <v>31</v>
      </c>
      <c r="U9" s="35" t="s">
        <v>31</v>
      </c>
      <c r="V9" s="35" t="s">
        <v>31</v>
      </c>
      <c r="W9" s="35" t="s">
        <v>31</v>
      </c>
      <c r="X9" s="35" t="s">
        <v>31</v>
      </c>
      <c r="Y9" s="35" t="s">
        <v>31</v>
      </c>
      <c r="Z9" s="35" t="s">
        <v>31</v>
      </c>
      <c r="AA9" s="35" t="s">
        <v>31</v>
      </c>
      <c r="AB9" s="35" t="s">
        <v>31</v>
      </c>
      <c r="AC9" s="35" t="s">
        <v>31</v>
      </c>
      <c r="AD9" s="35" t="s">
        <v>31</v>
      </c>
    </row>
    <row r="10" spans="1:30">
      <c r="B10" s="35" t="s">
        <v>83</v>
      </c>
      <c r="C10" s="40">
        <v>2.08</v>
      </c>
      <c r="D10" s="40">
        <v>2.1</v>
      </c>
      <c r="E10" s="40">
        <v>2.09</v>
      </c>
      <c r="F10" s="40">
        <v>2.08</v>
      </c>
      <c r="G10" s="40">
        <v>1.98</v>
      </c>
      <c r="H10" s="40">
        <v>2.21</v>
      </c>
      <c r="I10" s="40">
        <v>2.0299999999999998</v>
      </c>
      <c r="J10" s="40">
        <v>2.04</v>
      </c>
      <c r="K10" s="40">
        <v>1.76</v>
      </c>
      <c r="L10" s="40">
        <v>2.66</v>
      </c>
      <c r="M10" s="40">
        <v>2.0099999999999998</v>
      </c>
      <c r="N10" s="40">
        <v>2.06</v>
      </c>
      <c r="O10" s="40">
        <v>1.99</v>
      </c>
      <c r="P10" s="40">
        <v>1.75</v>
      </c>
      <c r="Q10" s="40">
        <v>2.02</v>
      </c>
      <c r="R10" s="40">
        <v>2</v>
      </c>
      <c r="S10" s="35">
        <v>1.89</v>
      </c>
      <c r="T10" s="35">
        <v>2.48</v>
      </c>
      <c r="U10" s="35">
        <v>1.97</v>
      </c>
      <c r="V10" s="35">
        <v>2.0699999999999998</v>
      </c>
      <c r="W10" s="35">
        <v>1.46</v>
      </c>
      <c r="X10" s="35">
        <v>5.65</v>
      </c>
      <c r="Y10" s="35">
        <v>2.02</v>
      </c>
      <c r="Z10" s="35">
        <v>2.0099999999999998</v>
      </c>
      <c r="AA10" s="35">
        <v>1.88</v>
      </c>
      <c r="AB10" s="35">
        <v>1.46</v>
      </c>
      <c r="AC10" s="35">
        <v>1.95</v>
      </c>
      <c r="AD10" s="35">
        <v>2.04</v>
      </c>
    </row>
    <row r="12" spans="1:30">
      <c r="A12" s="65" t="s">
        <v>96</v>
      </c>
      <c r="B12" s="35" t="s">
        <v>64</v>
      </c>
      <c r="C12" s="35">
        <v>17.786999999999999</v>
      </c>
      <c r="D12" s="35">
        <v>20.207000000000001</v>
      </c>
      <c r="E12" s="35">
        <v>22.05</v>
      </c>
      <c r="F12" s="35">
        <v>18.684000000000001</v>
      </c>
      <c r="G12" s="35">
        <v>18.998999999999999</v>
      </c>
      <c r="H12" s="48">
        <v>19.760999999999999</v>
      </c>
      <c r="I12" s="35">
        <v>19.382999999999999</v>
      </c>
      <c r="J12" s="48">
        <v>19.933</v>
      </c>
      <c r="K12" s="35">
        <v>26.815000000000001</v>
      </c>
      <c r="L12" s="35">
        <v>20.728000000000002</v>
      </c>
      <c r="M12" s="35">
        <v>21.07</v>
      </c>
      <c r="N12" s="35">
        <v>17.992999999999999</v>
      </c>
      <c r="O12" s="35">
        <v>19.670000000000002</v>
      </c>
      <c r="P12" s="35">
        <v>24.486000000000001</v>
      </c>
      <c r="Q12" s="35">
        <v>22.896999999999998</v>
      </c>
      <c r="R12" s="35">
        <v>23.350999999999999</v>
      </c>
    </row>
    <row r="13" spans="1:30">
      <c r="A13" s="65"/>
      <c r="B13" s="35" t="s">
        <v>81</v>
      </c>
      <c r="C13" s="31">
        <v>29.72</v>
      </c>
      <c r="S13" s="31">
        <v>36.83</v>
      </c>
      <c r="T13" s="31">
        <v>32.292999999999999</v>
      </c>
      <c r="U13" s="31">
        <v>27.015000000000001</v>
      </c>
      <c r="V13" s="31">
        <v>36.292000000000002</v>
      </c>
      <c r="W13" s="31">
        <v>33.947000000000003</v>
      </c>
      <c r="X13" s="31">
        <v>123.185</v>
      </c>
      <c r="Y13" s="31">
        <v>29.626999999999999</v>
      </c>
      <c r="Z13" s="31">
        <v>37.08</v>
      </c>
      <c r="AA13" s="31">
        <v>31.158999999999999</v>
      </c>
      <c r="AB13" s="31">
        <v>36.701999999999998</v>
      </c>
      <c r="AC13" s="31">
        <v>28.766999999999999</v>
      </c>
      <c r="AD13" s="31">
        <v>33.664000000000001</v>
      </c>
    </row>
    <row r="14" spans="1:30">
      <c r="A14" s="65"/>
      <c r="B14" s="35" t="s">
        <v>65</v>
      </c>
      <c r="C14" s="35">
        <v>136.596</v>
      </c>
      <c r="D14" s="35">
        <v>153.435</v>
      </c>
      <c r="E14" s="48">
        <v>153.773</v>
      </c>
      <c r="F14" s="35">
        <v>163.54900000000001</v>
      </c>
      <c r="G14" s="35">
        <v>152.035</v>
      </c>
      <c r="H14" s="35">
        <v>153.04</v>
      </c>
      <c r="I14" s="35">
        <v>153</v>
      </c>
      <c r="J14" s="35">
        <v>148.70099999999999</v>
      </c>
      <c r="K14" s="35">
        <v>149.464</v>
      </c>
      <c r="L14" s="35">
        <v>169.74199999999999</v>
      </c>
      <c r="M14" s="35">
        <v>149.309</v>
      </c>
      <c r="N14" s="35">
        <v>157.91999999999999</v>
      </c>
      <c r="O14" s="35">
        <v>156.77099999999999</v>
      </c>
      <c r="P14" s="35">
        <v>157.94399999999999</v>
      </c>
      <c r="Q14" s="35">
        <v>153.267</v>
      </c>
      <c r="R14" s="35">
        <v>153.15600000000001</v>
      </c>
    </row>
    <row r="15" spans="1:30">
      <c r="A15" s="65"/>
      <c r="B15" s="35" t="s">
        <v>82</v>
      </c>
      <c r="C15" s="35">
        <v>152.92099999999999</v>
      </c>
      <c r="S15" s="31">
        <v>130.43899999999999</v>
      </c>
      <c r="T15" s="31">
        <v>163.68799999999999</v>
      </c>
      <c r="U15" s="31">
        <v>151.02799999999999</v>
      </c>
      <c r="V15" s="31">
        <v>161.44499999999999</v>
      </c>
      <c r="W15" s="31">
        <v>157.53</v>
      </c>
      <c r="X15" s="31">
        <v>303.904</v>
      </c>
      <c r="Y15" s="31">
        <v>156.25</v>
      </c>
      <c r="Z15" s="31">
        <v>141.17500000000001</v>
      </c>
      <c r="AA15" s="31">
        <v>141.00700000000001</v>
      </c>
      <c r="AB15" s="31">
        <v>153.40100000000001</v>
      </c>
      <c r="AC15" s="31">
        <v>139.678</v>
      </c>
      <c r="AD15" s="31">
        <v>153.87799999999999</v>
      </c>
    </row>
    <row r="18" spans="2:2">
      <c r="B18" s="24" t="s">
        <v>98</v>
      </c>
    </row>
  </sheetData>
  <mergeCells count="1">
    <mergeCell ref="A12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3569D29B3504A95CD0DF4679553C9" ma:contentTypeVersion="10" ma:contentTypeDescription="Create a new document." ma:contentTypeScope="" ma:versionID="16b495ede0cb9c217f89fcd0a9f65796">
  <xsd:schema xmlns:xsd="http://www.w3.org/2001/XMLSchema" xmlns:xs="http://www.w3.org/2001/XMLSchema" xmlns:p="http://schemas.microsoft.com/office/2006/metadata/properties" xmlns:ns3="976d2b2b-176d-41eb-baea-2ef21cb35383" targetNamespace="http://schemas.microsoft.com/office/2006/metadata/properties" ma:root="true" ma:fieldsID="fdfefa2329ab913419997dd76ec5936e" ns3:_="">
    <xsd:import namespace="976d2b2b-176d-41eb-baea-2ef21cb353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2b2b-176d-41eb-baea-2ef21cb35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003C90-6626-47F6-AC45-E24397EEC52A}">
  <ds:schemaRefs>
    <ds:schemaRef ds:uri="http://schemas.microsoft.com/office/infopath/2007/PartnerControls"/>
    <ds:schemaRef ds:uri="976d2b2b-176d-41eb-baea-2ef21cb3538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97A5B3-2E75-417B-8631-B3F83FB2E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2b2b-176d-41eb-baea-2ef21cb35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F84C3-F32C-4A68-BD45-8F1AB4619FC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c5697cc-1ece-4c48-8e3b-7c379c02aab6}" enabled="0" method="" siteId="{6c5697cc-1ece-4c48-8e3b-7c379c02aab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 Slurry_Max</vt:lpstr>
      <vt:lpstr>Mo Slurry_James</vt:lpstr>
      <vt:lpstr>Cu PCMP_Peter</vt:lpstr>
      <vt:lpstr>W PCMP_Pei</vt:lpstr>
      <vt:lpstr>W PCMP_Volley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Max</dc:creator>
  <cp:lastModifiedBy>Wang, Volley</cp:lastModifiedBy>
  <dcterms:created xsi:type="dcterms:W3CDTF">2021-04-14T02:28:04Z</dcterms:created>
  <dcterms:modified xsi:type="dcterms:W3CDTF">2025-05-01T08:40:42Z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0x0101005733569D29B3504A95CD0DF4679553C9</vt:lpwstr>
  </property>
</Properties>
</file>