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<sst xmlns="http://schemas.openxmlformats.org/spreadsheetml/2006/main" uniqueCount="44">
  <si>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June</t>
  </si>
  <si>
    <t>July &amp; August</t>
  </si>
  <si>
    <t>Sep +</t>
  </si>
  <si>
    <t>unit</t>
  </si>
  <si>
    <t>qtt</t>
  </si>
  <si>
    <t>price (USD)</t>
  </si>
  <si>
    <t>total</t>
  </si>
  <si>
    <t>PERSONNEL</t>
  </si>
  <si>
    <t>UI/UX designer</t>
  </si>
  <si>
    <t>package</t>
  </si>
  <si>
    <t>Brand designer</t>
  </si>
  <si>
    <t>Scrum Master (Linh)</t>
  </si>
  <si>
    <t>QA 1 (Linh)</t>
  </si>
  <si>
    <t>hour</t>
  </si>
  <si>
    <t xml:space="preserve">QA 2 </t>
  </si>
  <si>
    <t>QA 2 (Hà)</t>
  </si>
  <si>
    <t>Hưng</t>
  </si>
  <si>
    <t>month</t>
  </si>
  <si>
    <t>Hùng</t>
  </si>
  <si>
    <t xml:space="preserve">Tường </t>
  </si>
  <si>
    <t>Upwork</t>
  </si>
  <si>
    <t>SYSTEM &amp; TOOLS</t>
  </si>
  <si>
    <t>Vhost</t>
  </si>
  <si>
    <t xml:space="preserve">Jira </t>
  </si>
  <si>
    <t xml:space="preserve">Google suite </t>
  </si>
  <si>
    <t xml:space="preserve">Evanto </t>
  </si>
  <si>
    <t>Kobiton</t>
  </si>
  <si>
    <t>Github</t>
  </si>
  <si>
    <t>Mlab</t>
  </si>
  <si>
    <t>Others</t>
  </si>
  <si>
    <t>Total</t>
  </si>
  <si>
    <t xml:space="preserve">Total </t>
  </si>
  <si>
    <t>Estimation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</si>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</sst>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 &quot;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sz val="13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59" fontId="3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3" fillId="3" borderId="1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ffffff"/>
      <rgbColor rgb="ff63646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42"/>
  <sheetViews>
    <sheetView workbookViewId="0" showGridLines="0" defaultGridColor="1"/>
  </sheetViews>
  <sheetFormatPr defaultColWidth="10.7143" defaultRowHeight="16" customHeight="1" outlineLevelRow="0" outlineLevelCol="0"/>
  <cols>
    <col min="1" max="1" width="18" style="1" customWidth="1"/>
    <col min="2" max="2" width="11.5781" style="1" customWidth="1"/>
    <col min="3" max="3" width="16" style="1" customWidth="1"/>
    <col min="4" max="4" width="12.5781" style="1" customWidth="1"/>
    <col min="5" max="5" width="12.5781" style="1" customWidth="1"/>
    <col min="6" max="6" width="11.5781" style="1" customWidth="1"/>
    <col min="7" max="7" width="16.5781" style="1" customWidth="1"/>
    <col min="8" max="8" width="11.5781" style="1" customWidth="1"/>
    <col min="9" max="9" width="11.5781" style="1" customWidth="1"/>
    <col min="10" max="10" width="11.5781" style="1" customWidth="1"/>
    <col min="11" max="11" width="14.7344" style="1" customWidth="1"/>
    <col min="12" max="12" width="11.5781" style="1" customWidth="1"/>
    <col min="13" max="13" width="16" style="1" customWidth="1"/>
    <col min="14" max="14" width="11.5781" style="1" customWidth="1"/>
    <col min="15" max="15" width="11.5781" style="1" customWidth="1"/>
    <col min="16" max="16" width="11.5781" style="1" customWidth="1"/>
    <col min="17" max="17" width="12.5781" style="1" customWidth="1"/>
    <col min="18" max="18" width="14" style="1" customWidth="1"/>
    <col min="19" max="256" width="10.7344" style="1" customWidth="1"/>
  </cols>
  <sheetData>
    <row r="1" ht="17" customHeight="1">
      <c r="A1" s="2"/>
      <c r="B1" t="s" s="3">
        <v>0</v>
      </c>
      <c r="C1" s="4"/>
      <c r="D1" s="4"/>
      <c r="E1" s="4"/>
      <c r="F1" s="2"/>
      <c r="G1" s="2"/>
      <c r="H1" t="s" s="3">
        <v>1</v>
      </c>
      <c r="I1" s="4"/>
      <c r="J1" s="4"/>
      <c r="K1" s="4"/>
      <c r="L1" s="2"/>
      <c r="M1" s="2"/>
      <c r="N1" t="s" s="3">
        <v>2</v>
      </c>
      <c r="O1" s="4"/>
      <c r="P1" s="4"/>
      <c r="Q1" s="4"/>
      <c r="R1" s="2"/>
    </row>
    <row r="2" ht="17" customHeight="1">
      <c r="A2" s="5"/>
      <c r="B2" t="s" s="6">
        <v>3</v>
      </c>
      <c r="C2" t="s" s="6">
        <v>4</v>
      </c>
      <c r="D2" t="s" s="6">
        <v>5</v>
      </c>
      <c r="E2" t="s" s="6">
        <v>6</v>
      </c>
      <c r="F2" s="2"/>
      <c r="G2" s="5"/>
      <c r="H2" t="s" s="6">
        <v>3</v>
      </c>
      <c r="I2" t="s" s="6">
        <v>4</v>
      </c>
      <c r="J2" t="s" s="6">
        <v>5</v>
      </c>
      <c r="K2" t="s" s="6">
        <v>6</v>
      </c>
      <c r="L2" s="2"/>
      <c r="M2" s="5"/>
      <c r="N2" t="s" s="6">
        <v>3</v>
      </c>
      <c r="O2" t="s" s="6">
        <v>4</v>
      </c>
      <c r="P2" t="s" s="6">
        <v>5</v>
      </c>
      <c r="Q2" t="s" s="6">
        <v>6</v>
      </c>
      <c r="R2" s="2"/>
    </row>
    <row r="3" ht="17" customHeight="1">
      <c r="A3" t="s" s="7">
        <v>7</v>
      </c>
      <c r="B3" s="8"/>
      <c r="C3" s="8"/>
      <c r="D3" s="8"/>
      <c r="E3" s="9">
        <f>SUM(E4:E11)</f>
        <v>68427197</v>
      </c>
      <c r="F3" s="10"/>
      <c r="G3" t="s" s="11">
        <v>7</v>
      </c>
      <c r="H3" s="8"/>
      <c r="I3" s="8"/>
      <c r="J3" s="8"/>
      <c r="K3" s="9">
        <f>SUM(K4:K10)</f>
        <v>92480000</v>
      </c>
      <c r="L3" s="10"/>
      <c r="M3" t="s" s="11">
        <v>7</v>
      </c>
      <c r="N3" s="8"/>
      <c r="O3" s="8"/>
      <c r="P3" s="8"/>
      <c r="Q3" s="9">
        <f>SUM(Q4:Q10)</f>
        <v>61520000</v>
      </c>
      <c r="R3" s="12"/>
    </row>
    <row r="4" ht="17" customHeight="1">
      <c r="A4" t="s" s="13">
        <v>8</v>
      </c>
      <c r="B4" t="s" s="13">
        <v>9</v>
      </c>
      <c r="C4" s="14">
        <v>1</v>
      </c>
      <c r="D4" s="15">
        <v>15000000</v>
      </c>
      <c r="E4" s="15">
        <f>D4*C4</f>
        <v>15000000</v>
      </c>
      <c r="F4" s="2"/>
      <c r="G4" t="s" s="13">
        <v>8</v>
      </c>
      <c r="H4" t="s" s="13">
        <v>9</v>
      </c>
      <c r="I4" s="14">
        <v>1</v>
      </c>
      <c r="J4" s="15"/>
      <c r="K4" s="15">
        <f>J4*I4</f>
        <v>0</v>
      </c>
      <c r="L4" s="2"/>
      <c r="M4" t="s" s="13">
        <v>8</v>
      </c>
      <c r="N4" t="s" s="13">
        <v>9</v>
      </c>
      <c r="O4" s="14">
        <v>1</v>
      </c>
      <c r="P4" s="15"/>
      <c r="Q4" s="15">
        <f>P4*O4</f>
        <v>0</v>
      </c>
      <c r="R4" s="2"/>
    </row>
    <row r="5" ht="17" customHeight="1">
      <c r="A5" t="s" s="16">
        <v>10</v>
      </c>
      <c r="B5" t="s" s="16">
        <v>9</v>
      </c>
      <c r="C5" s="17">
        <v>1</v>
      </c>
      <c r="D5" s="18">
        <v>4000000</v>
      </c>
      <c r="E5" s="18">
        <f>D5*C5</f>
        <v>4000000</v>
      </c>
      <c r="F5" s="2"/>
      <c r="G5" t="s" s="16">
        <v>11</v>
      </c>
      <c r="H5" t="s" s="16">
        <v>9</v>
      </c>
      <c r="I5" s="17">
        <v>1</v>
      </c>
      <c r="J5" s="18">
        <v>5000000</v>
      </c>
      <c r="K5" s="18">
        <f>J5*I5</f>
        <v>5000000</v>
      </c>
      <c r="L5" s="18"/>
      <c r="M5" t="s" s="16">
        <v>11</v>
      </c>
      <c r="N5" t="s" s="16">
        <v>9</v>
      </c>
      <c r="O5" s="17">
        <v>1</v>
      </c>
      <c r="P5" s="18">
        <v>5000000</v>
      </c>
      <c r="Q5" s="18">
        <f>P5*O5</f>
        <v>5000000</v>
      </c>
      <c r="R5" s="2"/>
    </row>
    <row r="6" ht="17" customHeight="1">
      <c r="A6" t="s" s="16">
        <v>11</v>
      </c>
      <c r="B6" t="s" s="16">
        <v>9</v>
      </c>
      <c r="C6" s="17">
        <v>1</v>
      </c>
      <c r="D6" s="18">
        <v>5000000</v>
      </c>
      <c r="E6" s="18">
        <f>D6*C6</f>
        <v>5000000</v>
      </c>
      <c r="F6" s="2"/>
      <c r="G6" t="s" s="16">
        <v>12</v>
      </c>
      <c r="H6" t="s" s="16">
        <v>13</v>
      </c>
      <c r="I6" s="17">
        <v>80</v>
      </c>
      <c r="J6" s="18">
        <v>140000</v>
      </c>
      <c r="K6" s="18">
        <f>J6*I6</f>
        <v>11200000</v>
      </c>
      <c r="L6" s="2"/>
      <c r="M6" t="s" s="16">
        <v>12</v>
      </c>
      <c r="N6" t="s" s="16">
        <v>13</v>
      </c>
      <c r="O6" s="17">
        <v>80</v>
      </c>
      <c r="P6" s="18">
        <v>140000</v>
      </c>
      <c r="Q6" s="18">
        <f>P6*O6</f>
        <v>11200000</v>
      </c>
      <c r="R6" s="2"/>
    </row>
    <row r="7" ht="17" customHeight="1">
      <c r="A7" t="s" s="16">
        <v>12</v>
      </c>
      <c r="B7" t="s" s="16">
        <v>13</v>
      </c>
      <c r="C7" s="17">
        <v>89</v>
      </c>
      <c r="D7" s="18">
        <v>140000</v>
      </c>
      <c r="E7" s="18">
        <f>D7*C7</f>
        <v>12460000</v>
      </c>
      <c r="F7" s="2"/>
      <c r="G7" t="s" s="16">
        <v>14</v>
      </c>
      <c r="H7" t="s" s="16">
        <v>13</v>
      </c>
      <c r="I7" s="17">
        <v>80</v>
      </c>
      <c r="J7" s="18">
        <v>140000</v>
      </c>
      <c r="K7" s="18">
        <f>J7*I7</f>
        <v>11200000</v>
      </c>
      <c r="L7" s="2"/>
      <c r="M7" t="s" s="16">
        <v>14</v>
      </c>
      <c r="N7" t="s" s="16">
        <v>13</v>
      </c>
      <c r="O7" s="17">
        <v>20</v>
      </c>
      <c r="P7" s="18">
        <v>140000</v>
      </c>
      <c r="Q7" s="18">
        <f>P7*O7</f>
        <v>2800000</v>
      </c>
      <c r="R7" s="2"/>
    </row>
    <row r="8" ht="17" customHeight="1">
      <c r="A8" t="s" s="16">
        <v>15</v>
      </c>
      <c r="B8" t="s" s="16">
        <v>13</v>
      </c>
      <c r="C8" s="17">
        <v>27</v>
      </c>
      <c r="D8" s="18">
        <v>140000</v>
      </c>
      <c r="E8" s="18">
        <f>D8*C8</f>
        <v>3780000</v>
      </c>
      <c r="F8" s="2"/>
      <c r="G8" t="s" s="16">
        <v>16</v>
      </c>
      <c r="H8" t="s" s="16">
        <v>17</v>
      </c>
      <c r="I8" s="17">
        <v>1</v>
      </c>
      <c r="J8" s="18">
        <v>20000000</v>
      </c>
      <c r="K8" s="18">
        <f>J8*I8</f>
        <v>20000000</v>
      </c>
      <c r="L8" s="2"/>
      <c r="M8" t="s" s="16">
        <v>16</v>
      </c>
      <c r="N8" t="s" s="16">
        <v>17</v>
      </c>
      <c r="O8" s="17">
        <v>1</v>
      </c>
      <c r="P8" s="18">
        <v>20000000</v>
      </c>
      <c r="Q8" s="18">
        <f>P8*O8</f>
        <v>20000000</v>
      </c>
      <c r="R8" s="2"/>
    </row>
    <row r="9" ht="17" customHeight="1">
      <c r="A9" t="s" s="16">
        <v>16</v>
      </c>
      <c r="B9" t="s" s="16">
        <v>17</v>
      </c>
      <c r="C9" s="17">
        <v>1</v>
      </c>
      <c r="D9" s="18">
        <v>10900000</v>
      </c>
      <c r="E9" s="18">
        <f>D9*C9</f>
        <v>10900000</v>
      </c>
      <c r="F9" s="2"/>
      <c r="G9" t="s" s="16">
        <v>18</v>
      </c>
      <c r="H9" t="s" s="16">
        <v>17</v>
      </c>
      <c r="I9" s="17">
        <v>1</v>
      </c>
      <c r="J9" s="18">
        <v>15000000</v>
      </c>
      <c r="K9" s="18">
        <f>J9*I9</f>
        <v>15000000</v>
      </c>
      <c r="L9" s="2"/>
      <c r="M9" t="s" s="16">
        <v>18</v>
      </c>
      <c r="N9" t="s" s="16">
        <v>17</v>
      </c>
      <c r="O9" s="17">
        <v>1</v>
      </c>
      <c r="P9" s="18">
        <v>15000000</v>
      </c>
      <c r="Q9" s="18">
        <f>P9*O9</f>
        <v>15000000</v>
      </c>
      <c r="R9" s="2"/>
    </row>
    <row r="10" ht="17" customHeight="1">
      <c r="A10" t="s" s="16">
        <v>18</v>
      </c>
      <c r="B10" t="s" s="16">
        <v>17</v>
      </c>
      <c r="C10" s="17">
        <v>1</v>
      </c>
      <c r="D10" s="18">
        <v>8182000</v>
      </c>
      <c r="E10" s="18">
        <f>D10*C10</f>
        <v>8182000</v>
      </c>
      <c r="F10" s="2"/>
      <c r="G10" t="s" s="6">
        <v>19</v>
      </c>
      <c r="H10" t="s" s="6">
        <v>13</v>
      </c>
      <c r="I10" s="19">
        <f>20*4</f>
        <v>80</v>
      </c>
      <c r="J10" s="20">
        <f t="shared" si="23" ref="J10:P10">16*23500</f>
        <v>376000</v>
      </c>
      <c r="K10" s="20">
        <f>J10*I10</f>
        <v>30080000</v>
      </c>
      <c r="L10" s="2"/>
      <c r="M10" t="s" s="6">
        <v>19</v>
      </c>
      <c r="N10" t="s" s="6">
        <v>13</v>
      </c>
      <c r="O10" s="19">
        <v>20</v>
      </c>
      <c r="P10" s="20">
        <f t="shared" si="23"/>
        <v>376000</v>
      </c>
      <c r="Q10" s="20">
        <f>P10*O10</f>
        <v>7520000</v>
      </c>
      <c r="R10" s="2"/>
    </row>
    <row r="11" ht="17" customHeight="1">
      <c r="A11" t="s" s="6">
        <v>20</v>
      </c>
      <c r="B11" t="s" s="6">
        <v>13</v>
      </c>
      <c r="C11" s="19">
        <v>1</v>
      </c>
      <c r="D11" s="20">
        <f>6285037+1984825+835335</f>
        <v>9105197</v>
      </c>
      <c r="E11" s="20">
        <f>D11*C11</f>
        <v>9105197</v>
      </c>
      <c r="F11" s="21"/>
      <c r="G11" t="s" s="11">
        <v>21</v>
      </c>
      <c r="H11" s="8"/>
      <c r="I11" s="8"/>
      <c r="J11" s="8"/>
      <c r="K11" s="9">
        <f>SUM(K12:K19)</f>
        <v>12303000</v>
      </c>
      <c r="L11" s="10"/>
      <c r="M11" t="s" s="11">
        <v>21</v>
      </c>
      <c r="N11" s="8"/>
      <c r="O11" s="8"/>
      <c r="P11" s="8"/>
      <c r="Q11" s="9">
        <f>SUM(Q12:Q19)</f>
        <v>12303000</v>
      </c>
      <c r="R11" s="12"/>
    </row>
    <row r="12" ht="17" customHeight="1">
      <c r="A12" t="s" s="7">
        <v>21</v>
      </c>
      <c r="B12" s="8"/>
      <c r="C12" s="8"/>
      <c r="D12" s="22"/>
      <c r="E12" s="9">
        <f>SUM(E13:E19)</f>
        <v>7730000</v>
      </c>
      <c r="F12" s="12"/>
      <c r="G12" t="s" s="13">
        <v>22</v>
      </c>
      <c r="H12" t="s" s="13">
        <v>17</v>
      </c>
      <c r="I12" s="14">
        <v>1</v>
      </c>
      <c r="J12" s="15">
        <v>4752000</v>
      </c>
      <c r="K12" s="15">
        <f>J12*I12</f>
        <v>4752000</v>
      </c>
      <c r="L12" s="18"/>
      <c r="M12" t="s" s="13">
        <v>22</v>
      </c>
      <c r="N12" t="s" s="13">
        <v>17</v>
      </c>
      <c r="O12" s="14">
        <v>1</v>
      </c>
      <c r="P12" s="15">
        <v>4752000</v>
      </c>
      <c r="Q12" s="15">
        <f>P12*O12</f>
        <v>4752000</v>
      </c>
      <c r="R12" s="2"/>
    </row>
    <row r="13" ht="17" customHeight="1">
      <c r="A13" t="s" s="13">
        <v>22</v>
      </c>
      <c r="B13" t="s" s="13">
        <v>17</v>
      </c>
      <c r="C13" s="14">
        <v>1</v>
      </c>
      <c r="D13" s="15">
        <v>4752000</v>
      </c>
      <c r="E13" s="15">
        <f>D13*C13</f>
        <v>4752000</v>
      </c>
      <c r="F13" s="2"/>
      <c r="G13" t="s" s="16">
        <v>23</v>
      </c>
      <c r="H13" s="2"/>
      <c r="I13" s="2"/>
      <c r="J13" s="18"/>
      <c r="K13" s="18">
        <f>J13*I13</f>
        <v>0</v>
      </c>
      <c r="L13" s="2"/>
      <c r="M13" t="s" s="16">
        <v>23</v>
      </c>
      <c r="N13" s="2"/>
      <c r="O13" s="2"/>
      <c r="P13" s="18"/>
      <c r="Q13" s="18">
        <f>P13*O13</f>
        <v>0</v>
      </c>
      <c r="R13" s="2"/>
    </row>
    <row r="14" ht="17" customHeight="1">
      <c r="A14" t="s" s="16">
        <v>23</v>
      </c>
      <c r="B14" s="2"/>
      <c r="C14" s="2"/>
      <c r="D14" s="18"/>
      <c r="E14" s="18">
        <f>D14*C14</f>
        <v>0</v>
      </c>
      <c r="F14" s="2"/>
      <c r="G14" t="s" s="16">
        <v>24</v>
      </c>
      <c r="H14" t="s" s="16">
        <v>17</v>
      </c>
      <c r="I14" s="17">
        <v>1</v>
      </c>
      <c r="J14" s="18">
        <v>428000</v>
      </c>
      <c r="K14" s="18">
        <f>J14*I14</f>
        <v>428000</v>
      </c>
      <c r="L14" s="2"/>
      <c r="M14" t="s" s="16">
        <v>24</v>
      </c>
      <c r="N14" t="s" s="16">
        <v>17</v>
      </c>
      <c r="O14" s="17">
        <v>1</v>
      </c>
      <c r="P14" s="18">
        <v>428000</v>
      </c>
      <c r="Q14" s="18">
        <f>P14*O14</f>
        <v>428000</v>
      </c>
      <c r="R14" s="2"/>
    </row>
    <row r="15" ht="17" customHeight="1">
      <c r="A15" t="s" s="16">
        <v>24</v>
      </c>
      <c r="B15" t="s" s="16">
        <v>17</v>
      </c>
      <c r="C15" s="17">
        <v>1</v>
      </c>
      <c r="D15" s="18">
        <v>428000</v>
      </c>
      <c r="E15" s="18">
        <f>D15*C15</f>
        <v>428000</v>
      </c>
      <c r="F15" s="2"/>
      <c r="G15" t="s" s="16">
        <v>25</v>
      </c>
      <c r="H15" t="s" s="16">
        <v>17</v>
      </c>
      <c r="I15" s="17">
        <v>1</v>
      </c>
      <c r="J15" s="18">
        <v>809000</v>
      </c>
      <c r="K15" s="18">
        <f>J15*I15</f>
        <v>809000</v>
      </c>
      <c r="L15" s="2"/>
      <c r="M15" t="s" s="16">
        <v>25</v>
      </c>
      <c r="N15" t="s" s="16">
        <v>17</v>
      </c>
      <c r="O15" s="17">
        <v>1</v>
      </c>
      <c r="P15" s="18">
        <v>809000</v>
      </c>
      <c r="Q15" s="18">
        <f>P15*O15</f>
        <v>809000</v>
      </c>
      <c r="R15" s="2"/>
    </row>
    <row r="16" ht="17" customHeight="1">
      <c r="A16" t="s" s="16">
        <v>25</v>
      </c>
      <c r="B16" t="s" s="16">
        <v>17</v>
      </c>
      <c r="C16" s="17">
        <v>1</v>
      </c>
      <c r="D16" s="18">
        <v>809000</v>
      </c>
      <c r="E16" s="18">
        <f>D16*C16</f>
        <v>809000</v>
      </c>
      <c r="F16" s="2"/>
      <c r="G16" t="s" s="16">
        <v>26</v>
      </c>
      <c r="H16" t="s" s="16">
        <v>17</v>
      </c>
      <c r="I16" s="17">
        <v>1</v>
      </c>
      <c r="J16" s="18">
        <v>1217000</v>
      </c>
      <c r="K16" s="18">
        <f>J16*I16</f>
        <v>1217000</v>
      </c>
      <c r="L16" s="2"/>
      <c r="M16" t="s" s="16">
        <v>26</v>
      </c>
      <c r="N16" t="s" s="16">
        <v>17</v>
      </c>
      <c r="O16" s="17">
        <v>1</v>
      </c>
      <c r="P16" s="18">
        <v>1217000</v>
      </c>
      <c r="Q16" s="18">
        <f>P16*O16</f>
        <v>1217000</v>
      </c>
      <c r="R16" s="2"/>
    </row>
    <row r="17" ht="17" customHeight="1">
      <c r="A17" t="s" s="16">
        <v>26</v>
      </c>
      <c r="B17" t="s" s="16">
        <v>17</v>
      </c>
      <c r="C17" s="17">
        <v>1</v>
      </c>
      <c r="D17" s="18">
        <v>1217000</v>
      </c>
      <c r="E17" s="18">
        <f>D17*C17</f>
        <v>1217000</v>
      </c>
      <c r="F17" s="2"/>
      <c r="G17" t="s" s="16">
        <v>27</v>
      </c>
      <c r="H17" t="s" s="16">
        <v>17</v>
      </c>
      <c r="I17" s="17">
        <v>1</v>
      </c>
      <c r="J17" s="18">
        <v>97000</v>
      </c>
      <c r="K17" s="18">
        <f>J17*I17</f>
        <v>97000</v>
      </c>
      <c r="L17" s="2"/>
      <c r="M17" t="s" s="16">
        <v>27</v>
      </c>
      <c r="N17" t="s" s="16">
        <v>17</v>
      </c>
      <c r="O17" s="17">
        <v>1</v>
      </c>
      <c r="P17" s="18">
        <v>97000</v>
      </c>
      <c r="Q17" s="18">
        <f>P17*O17</f>
        <v>97000</v>
      </c>
      <c r="R17" s="2"/>
    </row>
    <row r="18" ht="17" customHeight="1">
      <c r="A18" t="s" s="16">
        <v>27</v>
      </c>
      <c r="B18" t="s" s="16">
        <v>17</v>
      </c>
      <c r="C18" s="17">
        <v>1</v>
      </c>
      <c r="D18" s="18">
        <v>97000</v>
      </c>
      <c r="E18" s="18">
        <f>D18*C18</f>
        <v>97000</v>
      </c>
      <c r="F18" s="2"/>
      <c r="G18" s="2"/>
      <c r="H18" s="2"/>
      <c r="I18" s="2"/>
      <c r="J18" s="18"/>
      <c r="K18" s="18"/>
      <c r="L18" s="2"/>
      <c r="M18" s="2"/>
      <c r="N18" s="2"/>
      <c r="O18" s="2"/>
      <c r="P18" s="18"/>
      <c r="Q18" s="18"/>
      <c r="R18" s="2"/>
    </row>
    <row r="19" ht="17" customHeight="1">
      <c r="A19" t="s" s="16">
        <v>28</v>
      </c>
      <c r="B19" t="s" s="16">
        <v>17</v>
      </c>
      <c r="C19" s="17">
        <v>1</v>
      </c>
      <c r="D19" s="18">
        <v>427000</v>
      </c>
      <c r="E19" s="18">
        <f>D19*C19</f>
        <v>427000</v>
      </c>
      <c r="F19" s="2"/>
      <c r="G19" t="s" s="16">
        <v>29</v>
      </c>
      <c r="H19" t="s" s="16">
        <v>17</v>
      </c>
      <c r="I19" s="17">
        <v>1</v>
      </c>
      <c r="J19" s="18">
        <v>5000000</v>
      </c>
      <c r="K19" s="18">
        <f>J19*I19</f>
        <v>5000000</v>
      </c>
      <c r="L19" s="2"/>
      <c r="M19" t="s" s="16">
        <v>29</v>
      </c>
      <c r="N19" t="s" s="16">
        <v>17</v>
      </c>
      <c r="O19" s="17">
        <v>1</v>
      </c>
      <c r="P19" s="18">
        <v>5000000</v>
      </c>
      <c r="Q19" s="18">
        <f>P19*O19</f>
        <v>5000000</v>
      </c>
      <c r="R19" s="2"/>
    </row>
    <row r="20" ht="17" customHeight="1">
      <c r="A20" s="2"/>
      <c r="B20" s="2"/>
      <c r="C20" s="2"/>
      <c r="D20" s="18"/>
      <c r="E20" s="18">
        <f>D20*C20</f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7" customHeight="1">
      <c r="A21" t="s" s="23">
        <v>30</v>
      </c>
      <c r="B21" s="24"/>
      <c r="C21" s="24"/>
      <c r="D21" s="25"/>
      <c r="E21" s="25">
        <f>E12+E3</f>
        <v>76157197</v>
      </c>
      <c r="F21" s="2"/>
      <c r="G21" t="s" s="16">
        <v>31</v>
      </c>
      <c r="H21" s="2"/>
      <c r="I21" s="2"/>
      <c r="J21" s="2"/>
      <c r="K21" s="25">
        <f>K11+K3</f>
        <v>104783000</v>
      </c>
      <c r="L21" s="2"/>
      <c r="M21" t="s" s="16">
        <v>31</v>
      </c>
      <c r="N21" s="2"/>
      <c r="O21" s="2"/>
      <c r="P21" s="2"/>
      <c r="Q21" s="25">
        <f>Q11+Q3</f>
        <v>73823000</v>
      </c>
      <c r="R21" s="2"/>
    </row>
    <row r="22" ht="17" customHeight="1">
      <c r="A22" s="2"/>
      <c r="B22" s="2"/>
      <c r="C22" s="2"/>
      <c r="D22" s="1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7" customHeight="1">
      <c r="A23" s="2"/>
      <c r="B23" s="2"/>
      <c r="C23" s="2"/>
      <c r="D23" s="1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7" customHeight="1">
      <c r="A24" t="s" s="16">
        <v>32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"/>
    </row>
    <row r="25" ht="17" customHeight="1">
      <c r="A25" s="26">
        <v>2020</v>
      </c>
      <c r="B25" t="s" s="16">
        <v>0</v>
      </c>
      <c r="C25" s="18">
        <f>E21</f>
        <v>76157197</v>
      </c>
      <c r="D25" s="2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</row>
    <row r="26" ht="17" customHeight="1">
      <c r="A26" s="26"/>
      <c r="B26" t="s" s="16">
        <v>33</v>
      </c>
      <c r="C26" s="18">
        <f>K21</f>
        <v>104783000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7" customHeight="1">
      <c r="A27" s="26"/>
      <c r="B27" t="s" s="16">
        <v>34</v>
      </c>
      <c r="C27" s="18">
        <f>K21</f>
        <v>104783000</v>
      </c>
      <c r="D27" s="2"/>
      <c r="E27" s="2"/>
      <c r="F27" s="2"/>
      <c r="G27" s="2"/>
      <c r="H27" s="2"/>
      <c r="I27" s="2"/>
      <c r="J27" s="2"/>
      <c r="K27" s="28"/>
      <c r="L27" s="2"/>
      <c r="M27" s="2"/>
      <c r="N27" s="2"/>
      <c r="O27" s="2"/>
      <c r="P27" s="2"/>
      <c r="Q27" s="2"/>
      <c r="R27" s="2"/>
    </row>
    <row r="28" ht="17" customHeight="1">
      <c r="A28" s="26"/>
      <c r="B28" t="s" s="16">
        <v>35</v>
      </c>
      <c r="C28" s="18">
        <f>Q21</f>
        <v>73823000</v>
      </c>
      <c r="D28" s="2"/>
      <c r="E28" s="2"/>
      <c r="F28" s="2"/>
      <c r="G28" s="2"/>
      <c r="H28" s="2"/>
      <c r="I28" s="2"/>
      <c r="J28" s="2"/>
      <c r="K28" s="28"/>
      <c r="L28" s="2"/>
      <c r="M28" s="2"/>
      <c r="N28" s="2"/>
      <c r="O28" s="2"/>
      <c r="P28" s="2"/>
      <c r="Q28" s="2"/>
      <c r="R28" s="2"/>
    </row>
    <row r="29" ht="17" customHeight="1">
      <c r="A29" s="26"/>
      <c r="B29" t="s" s="16">
        <v>36</v>
      </c>
      <c r="C29" s="18">
        <v>74250000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7" customHeight="1">
      <c r="A30" s="26"/>
      <c r="B30" t="s" s="16">
        <v>37</v>
      </c>
      <c r="C30" s="18">
        <v>74250000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7" customHeight="1">
      <c r="A31" s="26"/>
      <c r="B31" t="s" s="16">
        <v>38</v>
      </c>
      <c r="C31" s="18">
        <v>74250000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7" customHeight="1">
      <c r="A32" s="26">
        <v>2021</v>
      </c>
      <c r="B32" t="s" s="16">
        <v>39</v>
      </c>
      <c r="C32" s="18">
        <v>74250000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7" customHeight="1">
      <c r="A33" s="26"/>
      <c r="B33" t="s" s="16">
        <v>40</v>
      </c>
      <c r="C33" s="18">
        <v>74250000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7" customHeight="1">
      <c r="A34" s="26"/>
      <c r="B34" t="s" s="16">
        <v>41</v>
      </c>
      <c r="C34" s="18">
        <v>74250000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7" customHeight="1">
      <c r="A35" s="26"/>
      <c r="B35" t="s" s="16">
        <v>42</v>
      </c>
      <c r="C35" s="18">
        <v>74250000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7" customHeight="1">
      <c r="A36" s="26"/>
      <c r="B36" t="s" s="16">
        <v>43</v>
      </c>
      <c r="C36" s="18">
        <v>74250000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7" customHeight="1">
      <c r="A37" s="26"/>
      <c r="B37" t="s" s="16">
        <v>0</v>
      </c>
      <c r="C37" s="18">
        <v>74250000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7" customHeight="1">
      <c r="A38" s="26"/>
      <c r="B38" t="s" s="16">
        <v>33</v>
      </c>
      <c r="C38" s="18">
        <v>74250000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7" customHeight="1">
      <c r="A39" s="26"/>
      <c r="B39" t="s" s="16">
        <v>34</v>
      </c>
      <c r="C39" s="18">
        <v>74250000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7" customHeight="1">
      <c r="A40" s="26"/>
      <c r="B40" t="s" s="16">
        <v>35</v>
      </c>
      <c r="C40" s="18">
        <v>74250000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7" customHeight="1">
      <c r="A42" s="2"/>
      <c r="B42" s="2"/>
      <c r="C42" s="25">
        <f>SUM(C25:C41)</f>
        <v>1250546197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mergeCells count="5">
    <mergeCell ref="N1:Q1"/>
    <mergeCell ref="H1:K1"/>
    <mergeCell ref="A32:A40"/>
    <mergeCell ref="B1:E1"/>
    <mergeCell ref="A25:A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