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drawings/drawing40.xml" ContentType="application/vnd.openxmlformats-officedocument.drawingml.chartshapes+xml"/>
  <Override PartName="/xl/drawings/drawing38.xml" ContentType="application/vnd.openxmlformats-officedocument.drawingml.chartshapes+xml"/>
  <Override PartName="/xl/drawings/drawing36.xml" ContentType="application/vnd.openxmlformats-officedocument.drawingml.chartshapes+xml"/>
  <Override PartName="/xl/drawings/drawing46.xml" ContentType="application/vnd.openxmlformats-officedocument.drawingml.chartshap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chartsheets/sheet1.xml" ContentType="application/vnd.openxmlformats-officedocument.spreadsheetml.chartsheet+xml"/>
  <Override PartName="/xl/worksheets/sheet39.xml" ContentType="application/vnd.openxmlformats-officedocument.spreadsheetml.worksheet+xml"/>
  <Override PartName="/xl/chartsheets/sheet2.xml" ContentType="application/vnd.openxmlformats-officedocument.spreadsheetml.chartsheet+xml"/>
  <Override PartName="/xl/worksheets/sheet40.xml" ContentType="application/vnd.openxmlformats-officedocument.spreadsheetml.worksheet+xml"/>
  <Override PartName="/xl/chartsheets/sheet3.xml" ContentType="application/vnd.openxmlformats-officedocument.spreadsheetml.chart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chartsheets/sheet4.xml" ContentType="application/vnd.openxmlformats-officedocument.spreadsheetml.chartsheet+xml"/>
  <Override PartName="/xl/worksheets/sheet58.xml" ContentType="application/vnd.openxmlformats-officedocument.spreadsheetml.worksheet+xml"/>
  <Override PartName="/xl/chartsheets/sheet5.xml" ContentType="application/vnd.openxmlformats-officedocument.spreadsheetml.chartsheet+xml"/>
  <Override PartName="/xl/worksheets/sheet59.xml" ContentType="application/vnd.openxmlformats-officedocument.spreadsheetml.worksheet+xml"/>
  <Override PartName="/xl/chartsheets/sheet6.xml" ContentType="application/vnd.openxmlformats-officedocument.spreadsheetml.chartsheet+xml"/>
  <Override PartName="/xl/worksheets/sheet60.xml" ContentType="application/vnd.openxmlformats-officedocument.spreadsheetml.worksheet+xml"/>
  <Override PartName="/xl/chartsheets/sheet7.xml" ContentType="application/vnd.openxmlformats-officedocument.spreadsheetml.chartsheet+xml"/>
  <Override PartName="/xl/worksheets/sheet61.xml" ContentType="application/vnd.openxmlformats-officedocument.spreadsheetml.worksheet+xml"/>
  <Override PartName="/xl/chartsheets/sheet8.xml" ContentType="application/vnd.openxmlformats-officedocument.spreadsheetml.chartsheet+xml"/>
  <Override PartName="/xl/worksheets/sheet62.xml" ContentType="application/vnd.openxmlformats-officedocument.spreadsheetml.worksheet+xml"/>
  <Override PartName="/xl/chartsheets/sheet9.xml" ContentType="application/vnd.openxmlformats-officedocument.spreadsheetml.chart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chartsheets/sheet10.xml" ContentType="application/vnd.openxmlformats-officedocument.spreadsheetml.chartsheet+xml"/>
  <Override PartName="/xl/worksheets/sheet66.xml" ContentType="application/vnd.openxmlformats-officedocument.spreadsheetml.worksheet+xml"/>
  <Override PartName="/xl/chartsheets/sheet11.xml" ContentType="application/vnd.openxmlformats-officedocument.spreadsheetml.chartsheet+xml"/>
  <Override PartName="/xl/worksheets/sheet67.xml" ContentType="application/vnd.openxmlformats-officedocument.spreadsheetml.worksheet+xml"/>
  <Override PartName="/xl/chartsheets/sheet12.xml" ContentType="application/vnd.openxmlformats-officedocument.spreadsheetml.chartsheet+xml"/>
  <Override PartName="/xl/worksheets/sheet68.xml" ContentType="application/vnd.openxmlformats-officedocument.spreadsheetml.worksheet+xml"/>
  <Override PartName="/xl/worksheets/sheet69.xml" ContentType="application/vnd.openxmlformats-officedocument.spreadsheetml.worksheet+xml"/>
  <Override PartName="/xl/chartsheets/sheet13.xml" ContentType="application/vnd.openxmlformats-officedocument.spreadsheetml.chart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chartsheets/sheet14.xml" ContentType="application/vnd.openxmlformats-officedocument.spreadsheetml.chartsheet+xml"/>
  <Override PartName="/xl/worksheets/sheet142.xml" ContentType="application/vnd.openxmlformats-officedocument.spreadsheetml.worksheet+xml"/>
  <Override PartName="/xl/chartsheets/sheet15.xml" ContentType="application/vnd.openxmlformats-officedocument.spreadsheetml.chart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chartsheets/sheet16.xml" ContentType="application/vnd.openxmlformats-officedocument.spreadsheetml.chart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chartsheets/sheet17.xml" ContentType="application/vnd.openxmlformats-officedocument.spreadsheetml.chartsheet+xml"/>
  <Override PartName="/xl/worksheets/sheet155.xml" ContentType="application/vnd.openxmlformats-officedocument.spreadsheetml.worksheet+xml"/>
  <Override PartName="/xl/chartsheets/sheet18.xml" ContentType="application/vnd.openxmlformats-officedocument.spreadsheetml.chartsheet+xml"/>
  <Override PartName="/xl/worksheets/sheet1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xml"/>
  <Override PartName="/xl/charts/chart2.xml" ContentType="application/vnd.openxmlformats-officedocument.drawingml.chart+xml"/>
  <Override PartName="/xl/drawings/drawing8.xml" ContentType="application/vnd.openxmlformats-officedocument.drawing+xml"/>
  <Override PartName="/xl/charts/chart3.xml" ContentType="application/vnd.openxmlformats-officedocument.drawingml.chart+xml"/>
  <Override PartName="/xl/drawings/drawing9.xml" ContentType="application/vnd.openxmlformats-officedocument.drawing+xml"/>
  <Override PartName="/xl/charts/chart4.xml" ContentType="application/vnd.openxmlformats-officedocument.drawingml.chart+xml"/>
  <Override PartName="/xl/drawings/drawing10.xml" ContentType="application/vnd.openxmlformats-officedocument.drawing+xml"/>
  <Override PartName="/xl/charts/chart5.xml" ContentType="application/vnd.openxmlformats-officedocument.drawingml.chart+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xml"/>
  <Override PartName="/xl/charts/chart7.xml" ContentType="application/vnd.openxmlformats-officedocument.drawingml.chart+xml"/>
  <Override PartName="/xl/drawings/drawing13.xml" ContentType="application/vnd.openxmlformats-officedocument.drawing+xml"/>
  <Override PartName="/xl/charts/chart8.xml" ContentType="application/vnd.openxmlformats-officedocument.drawingml.chart+xml"/>
  <Override PartName="/xl/drawings/drawing14.xml" ContentType="application/vnd.openxmlformats-officedocument.drawing+xml"/>
  <Override PartName="/xl/charts/chart9.xml" ContentType="application/vnd.openxmlformats-officedocument.drawingml.chart+xml"/>
  <Override PartName="/xl/drawings/drawing15.xml" ContentType="application/vnd.openxmlformats-officedocument.drawing+xml"/>
  <Override PartName="/xl/charts/chart10.xml" ContentType="application/vnd.openxmlformats-officedocument.drawingml.chart+xml"/>
  <Override PartName="/xl/drawings/drawing16.xml" ContentType="application/vnd.openxmlformats-officedocument.drawing+xml"/>
  <Override PartName="/xl/charts/chart11.xml" ContentType="application/vnd.openxmlformats-officedocument.drawingml.chart+xml"/>
  <Override PartName="/xl/drawings/drawing17.xml" ContentType="application/vnd.openxmlformats-officedocument.drawing+xml"/>
  <Override PartName="/xl/charts/chart12.xml" ContentType="application/vnd.openxmlformats-officedocument.drawingml.chart+xml"/>
  <Override PartName="/xl/drawings/drawing18.xml" ContentType="application/vnd.openxmlformats-officedocument.drawing+xml"/>
  <Override PartName="/xl/charts/chart13.xml" ContentType="application/vnd.openxmlformats-officedocument.drawingml.chart+xml"/>
  <Override PartName="/xl/drawings/drawing19.xml" ContentType="application/vnd.openxmlformats-officedocument.drawing+xml"/>
  <Override PartName="/xl/charts/chart14.xml" ContentType="application/vnd.openxmlformats-officedocument.drawingml.chart+xml"/>
  <Override PartName="/xl/drawings/drawing20.xml" ContentType="application/vnd.openxmlformats-officedocument.drawing+xml"/>
  <Override PartName="/xl/charts/chart15.xml" ContentType="application/vnd.openxmlformats-officedocument.drawingml.chart+xml"/>
  <Override PartName="/xl/drawings/drawing21.xml" ContentType="application/vnd.openxmlformats-officedocument.drawing+xml"/>
  <Override PartName="/xl/charts/chart16.xml" ContentType="application/vnd.openxmlformats-officedocument.drawingml.chart+xml"/>
  <Override PartName="/xl/drawings/drawing22.xml" ContentType="application/vnd.openxmlformats-officedocument.drawing+xml"/>
  <Override PartName="/xl/charts/chart17.xml" ContentType="application/vnd.openxmlformats-officedocument.drawingml.chart+xml"/>
  <Override PartName="/xl/drawings/drawing23.xml" ContentType="application/vnd.openxmlformats-officedocument.drawing+xml"/>
  <Override PartName="/xl/charts/chart18.xml" ContentType="application/vnd.openxmlformats-officedocument.drawingml.chart+xml"/>
  <Override PartName="/xl/drawings/drawing24.xml" ContentType="application/vnd.openxmlformats-officedocument.drawing+xml"/>
  <Override PartName="/xl/charts/chart19.xml" ContentType="application/vnd.openxmlformats-officedocument.drawingml.chart+xml"/>
  <Override PartName="/xl/charts/chart34.xml" ContentType="application/vnd.openxmlformats-officedocument.drawingml.chart+xml"/>
  <Override PartName="/xl/drawings/drawing25.xml" ContentType="application/vnd.openxmlformats-officedocument.drawing+xml"/>
  <Override PartName="/xl/charts/chart20.xml" ContentType="application/vnd.openxmlformats-officedocument.drawingml.chart+xml"/>
  <Override PartName="/xl/drawings/drawing26.xml" ContentType="application/vnd.openxmlformats-officedocument.drawing+xml"/>
  <Override PartName="/xl/charts/chart21.xml" ContentType="application/vnd.openxmlformats-officedocument.drawingml.chart+xml"/>
  <Override PartName="/xl/drawings/drawing27.xml" ContentType="application/vnd.openxmlformats-officedocument.drawing+xml"/>
  <Override PartName="/xl/charts/chart22.xml" ContentType="application/vnd.openxmlformats-officedocument.drawingml.chart+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charts/chart23.xml" ContentType="application/vnd.openxmlformats-officedocument.drawingml.chart+xml"/>
  <Override PartName="/xl/drawings/drawing31.xml" ContentType="application/vnd.openxmlformats-officedocument.drawing+xml"/>
  <Override PartName="/xl/charts/chart24.xml" ContentType="application/vnd.openxmlformats-officedocument.drawingml.chart+xml"/>
  <Override PartName="/xl/drawings/drawing32.xml" ContentType="application/vnd.openxmlformats-officedocument.drawing+xml"/>
  <Override PartName="/xl/charts/chart25.xml" ContentType="application/vnd.openxmlformats-officedocument.drawingml.chart+xml"/>
  <Override PartName="/xl/drawings/drawing33.xml" ContentType="application/vnd.openxmlformats-officedocument.drawing+xml"/>
  <Override PartName="/xl/drawings/drawing34.xml" ContentType="application/vnd.openxmlformats-officedocument.drawing+xml"/>
  <Override PartName="/xl/charts/chart26.xml" ContentType="application/vnd.openxmlformats-officedocument.drawingml.chart+xml"/>
  <Override PartName="/xl/drawings/drawing35.xml" ContentType="application/vnd.openxmlformats-officedocument.drawing+xml"/>
  <Override PartName="/xl/charts/chart27.xml" ContentType="application/vnd.openxmlformats-officedocument.drawingml.chart+xml"/>
  <Override PartName="/xl/drawings/drawing37.xml" ContentType="application/vnd.openxmlformats-officedocument.drawing+xml"/>
  <Override PartName="/xl/charts/chart28.xml" ContentType="application/vnd.openxmlformats-officedocument.drawingml.chart+xml"/>
  <Override PartName="/xl/drawings/drawing39.xml" ContentType="application/vnd.openxmlformats-officedocument.drawing+xml"/>
  <Override PartName="/xl/charts/chart29.xml" ContentType="application/vnd.openxmlformats-officedocument.drawingml.chart+xml"/>
  <Override PartName="/xl/drawings/drawing41.xml" ContentType="application/vnd.openxmlformats-officedocument.drawing+xml"/>
  <Override PartName="/xl/charts/chart30.xml" ContentType="application/vnd.openxmlformats-officedocument.drawingml.chart+xml"/>
  <Override PartName="/xl/drawings/drawing42.xml" ContentType="application/vnd.openxmlformats-officedocument.drawing+xml"/>
  <Override PartName="/xl/charts/chart31.xml" ContentType="application/vnd.openxmlformats-officedocument.drawingml.chart+xml"/>
  <Override PartName="/xl/drawings/drawing43.xml" ContentType="application/vnd.openxmlformats-officedocument.drawing+xml"/>
  <Override PartName="/xl/charts/chart32.xml" ContentType="application/vnd.openxmlformats-officedocument.drawingml.chart+xml"/>
  <Override PartName="/xl/drawings/drawing44.xml" ContentType="application/vnd.openxmlformats-officedocument.drawing+xml"/>
  <Override PartName="/xl/charts/chart33.xml" ContentType="application/vnd.openxmlformats-officedocument.drawingml.chart+xml"/>
  <Override PartName="/xl/drawings/drawing45.xml" ContentType="application/vnd.openxmlformats-officedocument.drawing+xml"/>
  <Override PartName="/xl/drawings/drawing50.xml" ContentType="application/vnd.openxmlformats-officedocument.drawing+xml"/>
  <Override PartName="/xl/drawings/drawing47.xml" ContentType="application/vnd.openxmlformats-officedocument.drawing+xml"/>
  <Override PartName="/xl/charts/chart35.xml" ContentType="application/vnd.openxmlformats-officedocument.drawingml.chart+xml"/>
  <Override PartName="/xl/drawings/drawing48.xml" ContentType="application/vnd.openxmlformats-officedocument.drawing+xml"/>
  <Override PartName="/xl/drawings/drawing49.xml" ContentType="application/vnd.openxmlformats-officedocument.drawing+xml"/>
  <Override PartName="/xl/charts/chart36.xml" ContentType="application/vnd.openxmlformats-officedocument.drawingml.chart+xml"/>
  <Override PartName="/xl/charts/chart37.xml" ContentType="application/vnd.openxmlformats-officedocument.drawingml.chart+xml"/>
  <Override PartName="/xl/drawings/drawing51.xml" ContentType="application/vnd.openxmlformats-officedocument.drawing+xml"/>
  <Override PartName="/xl/charts/chart38.xml" ContentType="application/vnd.openxmlformats-officedocument.drawingml.chart+xml"/>
  <Override PartName="/xl/drawings/drawing52.xml" ContentType="application/vnd.openxmlformats-officedocument.drawing+xml"/>
  <Override PartName="/xl/drawings/drawing53.xml" ContentType="application/vnd.openxmlformats-officedocument.drawing+xml"/>
  <Override PartName="/xl/charts/chart39.xml" ContentType="application/vnd.openxmlformats-officedocument.drawingml.chart+xml"/>
  <Override PartName="/xl/drawings/drawing54.xml" ContentType="application/vnd.openxmlformats-officedocument.drawing+xml"/>
  <Override PartName="/xl/charts/chart4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updateLinks="always" codeName="ThisWorkbook" defaultThemeVersion="124226"/>
  <mc:AlternateContent xmlns:mc="http://schemas.openxmlformats.org/markup-compatibility/2006">
    <mc:Choice Requires="x15">
      <x15ac:absPath xmlns:x15ac="http://schemas.microsoft.com/office/spreadsheetml/2010/11/ac" url="D:\نشرات\القوى العاملة\2022\"/>
    </mc:Choice>
  </mc:AlternateContent>
  <xr:revisionPtr revIDLastSave="0" documentId="13_ncr:1_{A971A618-476C-409D-937E-38E62B12D70B}" xr6:coauthVersionLast="47" xr6:coauthVersionMax="47" xr10:uidLastSave="{00000000-0000-0000-0000-000000000000}"/>
  <bookViews>
    <workbookView xWindow="-120" yWindow="-120" windowWidth="29040" windowHeight="15840" tabRatio="911" firstSheet="58" activeTab="66" xr2:uid="{00000000-000D-0000-FFFF-FFFF00000000}"/>
  </bookViews>
  <sheets>
    <sheet name="Titel" sheetId="449" r:id="rId1"/>
    <sheet name="Photo" sheetId="418" r:id="rId2"/>
    <sheet name="Pref." sheetId="324" r:id="rId3"/>
    <sheet name="-" sheetId="325" r:id="rId4"/>
    <sheet name="Contents 1" sheetId="420" r:id="rId5"/>
    <sheet name="Contents 2" sheetId="330" r:id="rId6"/>
    <sheet name="Contents 3" sheetId="421" r:id="rId7"/>
    <sheet name="Goals" sheetId="328" r:id="rId8"/>
    <sheet name="Survey description" sheetId="329" r:id="rId9"/>
    <sheet name="Survey Implementation" sheetId="575" r:id="rId10"/>
    <sheet name="Def." sheetId="448" r:id="rId11"/>
    <sheet name="Indicators" sheetId="327" r:id="rId12"/>
    <sheet name="First Section" sheetId="331" r:id="rId13"/>
    <sheet name="1A" sheetId="504" r:id="rId14"/>
    <sheet name="2A" sheetId="505" r:id="rId15"/>
    <sheet name="3A" sheetId="506" r:id="rId16"/>
    <sheet name="4A" sheetId="507" r:id="rId17"/>
    <sheet name="5A" sheetId="508" r:id="rId18"/>
    <sheet name="6A" sheetId="509" r:id="rId19"/>
    <sheet name="7A" sheetId="510" r:id="rId20"/>
    <sheet name="8A" sheetId="511" r:id="rId21"/>
    <sheet name="9A" sheetId="512" r:id="rId22"/>
    <sheet name="10A" sheetId="513" r:id="rId23"/>
    <sheet name="11A" sheetId="514" r:id="rId24"/>
    <sheet name="12A" sheetId="515" r:id="rId25"/>
    <sheet name="13A" sheetId="516" r:id="rId26"/>
    <sheet name="14A" sheetId="517" r:id="rId27"/>
    <sheet name="15A" sheetId="518" r:id="rId28"/>
    <sheet name="16A" sheetId="519" r:id="rId29"/>
    <sheet name="17A" sheetId="520" r:id="rId30"/>
    <sheet name="18A" sheetId="521" r:id="rId31"/>
    <sheet name="19A" sheetId="522" r:id="rId32"/>
    <sheet name="20A" sheetId="523" r:id="rId33"/>
    <sheet name="21A" sheetId="524" r:id="rId34"/>
    <sheet name="22A" sheetId="525" r:id="rId35"/>
    <sheet name="Second Section" sheetId="194" r:id="rId36"/>
    <sheet name="Chapter 1" sheetId="441" r:id="rId37"/>
    <sheet name="1" sheetId="42" r:id="rId38"/>
    <sheet name="GR-1" sheetId="192" r:id="rId39"/>
    <sheet name="2" sheetId="43" r:id="rId40"/>
    <sheet name="GR-2" sheetId="245" r:id="rId41"/>
    <sheet name="3" sheetId="44" r:id="rId42"/>
    <sheet name="GR-3" sheetId="246" r:id="rId43"/>
    <sheet name="4" sheetId="531" r:id="rId44"/>
    <sheet name="5" sheetId="532" r:id="rId45"/>
    <sheet name="6" sheetId="533" r:id="rId46"/>
    <sheet name="7" sheetId="534" r:id="rId47"/>
    <sheet name="8" sheetId="535" r:id="rId48"/>
    <sheet name="9" sheetId="536" r:id="rId49"/>
    <sheet name="10" sheetId="537" r:id="rId50"/>
    <sheet name="11" sheetId="538" r:id="rId51"/>
    <sheet name="12" sheetId="539" r:id="rId52"/>
    <sheet name="13" sheetId="540" r:id="rId53"/>
    <sheet name="14" sheetId="541" r:id="rId54"/>
    <sheet name="15" sheetId="542" r:id="rId55"/>
    <sheet name="16" sheetId="543" r:id="rId56"/>
    <sheet name="17" sheetId="544" r:id="rId57"/>
    <sheet name="Chapter 2" sheetId="442" r:id="rId58"/>
    <sheet name="18" sheetId="30" r:id="rId59"/>
    <sheet name="19" sheetId="31" r:id="rId60"/>
    <sheet name="GR-4" sheetId="247" r:id="rId61"/>
    <sheet name="20" sheetId="146" r:id="rId62"/>
    <sheet name="GR-5" sheetId="248" r:id="rId63"/>
    <sheet name="21" sheetId="32" r:id="rId64"/>
    <sheet name="GR-6" sheetId="249" r:id="rId65"/>
    <sheet name="22" sheetId="33" r:id="rId66"/>
    <sheet name="GR-7" sheetId="250" r:id="rId67"/>
    <sheet name="23" sheetId="34" r:id="rId68"/>
    <sheet name="GR-8" sheetId="251" r:id="rId69"/>
    <sheet name="024" sheetId="576" r:id="rId70"/>
    <sheet name="GR-9" sheetId="577" r:id="rId71"/>
    <sheet name="025 " sheetId="578" r:id="rId72"/>
    <sheet name="026 " sheetId="579" r:id="rId73"/>
    <sheet name="027" sheetId="580" r:id="rId74"/>
    <sheet name="GR-10" sheetId="581" r:id="rId75"/>
    <sheet name="028" sheetId="582" r:id="rId76"/>
    <sheet name="GR-11" sheetId="583" r:id="rId77"/>
    <sheet name="029" sheetId="584" r:id="rId78"/>
    <sheet name="GR-12" sheetId="585" r:id="rId79"/>
    <sheet name="030" sheetId="586" r:id="rId80"/>
    <sheet name="031" sheetId="587" r:id="rId81"/>
    <sheet name="GR-13" sheetId="588" r:id="rId82"/>
    <sheet name="32" sheetId="548" r:id="rId83"/>
    <sheet name="33" sheetId="549" r:id="rId84"/>
    <sheet name="34" sheetId="550" r:id="rId85"/>
    <sheet name="35" sheetId="551" r:id="rId86"/>
    <sheet name="36" sheetId="552" r:id="rId87"/>
    <sheet name="37" sheetId="553" r:id="rId88"/>
    <sheet name="38" sheetId="554" r:id="rId89"/>
    <sheet name="39" sheetId="555" r:id="rId90"/>
    <sheet name="40" sheetId="556" r:id="rId91"/>
    <sheet name="41" sheetId="557" r:id="rId92"/>
    <sheet name="42" sheetId="558" r:id="rId93"/>
    <sheet name="43" sheetId="559" r:id="rId94"/>
    <sheet name="44" sheetId="560" r:id="rId95"/>
    <sheet name="45" sheetId="561" r:id="rId96"/>
    <sheet name="46" sheetId="562" r:id="rId97"/>
    <sheet name="47" sheetId="563" r:id="rId98"/>
    <sheet name="48" sheetId="564" r:id="rId99"/>
    <sheet name="49" sheetId="565" r:id="rId100"/>
    <sheet name="50" sheetId="566" r:id="rId101"/>
    <sheet name="51" sheetId="567" r:id="rId102"/>
    <sheet name="52" sheetId="568" r:id="rId103"/>
    <sheet name="53" sheetId="569" r:id="rId104"/>
    <sheet name="54" sheetId="570" r:id="rId105"/>
    <sheet name="55" sheetId="571" r:id="rId106"/>
    <sheet name="56" sheetId="572" r:id="rId107"/>
    <sheet name="57" sheetId="573" r:id="rId108"/>
    <sheet name="58" sheetId="574" r:id="rId109"/>
    <sheet name="59" sheetId="355" r:id="rId110"/>
    <sheet name="60" sheetId="356" r:id="rId111"/>
    <sheet name="61" sheetId="357" r:id="rId112"/>
    <sheet name="62" sheetId="358" r:id="rId113"/>
    <sheet name="63" sheetId="359" r:id="rId114"/>
    <sheet name="64" sheetId="360" r:id="rId115"/>
    <sheet name="65" sheetId="361" r:id="rId116"/>
    <sheet name="66" sheetId="362" r:id="rId117"/>
    <sheet name="67" sheetId="363" r:id="rId118"/>
    <sheet name="68" sheetId="364" r:id="rId119"/>
    <sheet name="69" sheetId="365" r:id="rId120"/>
    <sheet name="70" sheetId="450" r:id="rId121"/>
    <sheet name="71" sheetId="451" r:id="rId122"/>
    <sheet name="72" sheetId="452" r:id="rId123"/>
    <sheet name="73" sheetId="453" r:id="rId124"/>
    <sheet name="74" sheetId="454" r:id="rId125"/>
    <sheet name="75" sheetId="455" r:id="rId126"/>
    <sheet name="76" sheetId="456" r:id="rId127"/>
    <sheet name="77" sheetId="457" r:id="rId128"/>
    <sheet name="78" sheetId="458" r:id="rId129"/>
    <sheet name="79" sheetId="459" r:id="rId130"/>
    <sheet name="80" sheetId="460" r:id="rId131"/>
    <sheet name="81" sheetId="461" r:id="rId132"/>
    <sheet name="82" sheetId="462" r:id="rId133"/>
    <sheet name="83" sheetId="463" r:id="rId134"/>
    <sheet name="84" sheetId="464" r:id="rId135"/>
    <sheet name="85" sheetId="465" r:id="rId136"/>
    <sheet name="86" sheetId="466" r:id="rId137"/>
    <sheet name="87" sheetId="467" r:id="rId138"/>
    <sheet name="88" sheetId="468" r:id="rId139"/>
    <sheet name="89" sheetId="469" r:id="rId140"/>
    <sheet name="90" sheetId="470" r:id="rId141"/>
    <sheet name="91" sheetId="471" r:id="rId142"/>
    <sheet name="92" sheetId="472" r:id="rId143"/>
    <sheet name="93" sheetId="473" r:id="rId144"/>
    <sheet name="94" sheetId="474" r:id="rId145"/>
    <sheet name="95" sheetId="475" r:id="rId146"/>
    <sheet name="96" sheetId="476" r:id="rId147"/>
    <sheet name="97" sheetId="477" r:id="rId148"/>
    <sheet name="98" sheetId="478" r:id="rId149"/>
    <sheet name="99" sheetId="479" r:id="rId150"/>
    <sheet name="100" sheetId="480" r:id="rId151"/>
    <sheet name="101" sheetId="481" r:id="rId152"/>
    <sheet name="Chapter 3" sheetId="482" r:id="rId153"/>
    <sheet name="102" sheetId="483" r:id="rId154"/>
    <sheet name="GR-14" sheetId="484" r:id="rId155"/>
    <sheet name="103" sheetId="485" r:id="rId156"/>
    <sheet name="GR-15" sheetId="486" r:id="rId157"/>
    <sheet name="104" sheetId="487" r:id="rId158"/>
    <sheet name="105" sheetId="488" r:id="rId159"/>
    <sheet name="106" sheetId="489" r:id="rId160"/>
    <sheet name="107" sheetId="490" r:id="rId161"/>
    <sheet name="108" sheetId="491" r:id="rId162"/>
    <sheet name="109" sheetId="492" r:id="rId163"/>
    <sheet name="GR-16" sheetId="493" r:id="rId164"/>
    <sheet name="110" sheetId="530" r:id="rId165"/>
    <sheet name="111" sheetId="495" r:id="rId166"/>
    <sheet name="112" sheetId="496" r:id="rId167"/>
    <sheet name="113" sheetId="497" r:id="rId168"/>
    <sheet name="Chapter 4" sheetId="498" r:id="rId169"/>
    <sheet name="114" sheetId="499" r:id="rId170"/>
    <sheet name="GR-17" sheetId="500" r:id="rId171"/>
    <sheet name="115" sheetId="501" r:id="rId172"/>
    <sheet name="GR-18" sheetId="502" r:id="rId173"/>
    <sheet name="116" sheetId="503" r:id="rId174"/>
  </sheets>
  <definedNames>
    <definedName name="_xlnm._FilterDatabase" localSheetId="71" hidden="1">'025 '!$A$3:$J$3</definedName>
    <definedName name="_Toc168128961" localSheetId="8">'Survey description'!$C$5</definedName>
    <definedName name="OLE_LINK3" localSheetId="10">Def.!$D$66</definedName>
    <definedName name="_xlnm.Print_Area" localSheetId="3">'-'!$A$1:$L$65</definedName>
    <definedName name="_xlnm.Print_Area" localSheetId="69">'024'!$A$1:$H$17</definedName>
    <definedName name="_xlnm.Print_Area" localSheetId="71">'025 '!$A$1:$H$29</definedName>
    <definedName name="_xlnm.Print_Area" localSheetId="72">'026 '!$A$1:$H$15</definedName>
    <definedName name="_xlnm.Print_Area" localSheetId="73">'027'!$A$1:$H$15</definedName>
    <definedName name="_xlnm.Print_Area" localSheetId="75">'028'!$A$1:$T$18</definedName>
    <definedName name="_xlnm.Print_Area" localSheetId="77">'029'!$A$1:$H$29</definedName>
    <definedName name="_xlnm.Print_Area" localSheetId="79">'030'!$A$1:$H$15</definedName>
    <definedName name="_xlnm.Print_Area" localSheetId="80">'031'!$A$1:$H$15</definedName>
    <definedName name="_xlnm.Print_Area" localSheetId="37">'1'!$A$1:$G$15</definedName>
    <definedName name="_xlnm.Print_Area" localSheetId="49">'10'!$A$1:$J$21</definedName>
    <definedName name="_xlnm.Print_Area" localSheetId="150">'100'!$A$1:$J$29</definedName>
    <definedName name="_xlnm.Print_Area" localSheetId="151">'101'!$A$1:$J$28</definedName>
    <definedName name="_xlnm.Print_Area" localSheetId="153">'102'!$A$1:$K$13</definedName>
    <definedName name="_xlnm.Print_Area" localSheetId="155">'103'!$A$1:$K$13</definedName>
    <definedName name="_xlnm.Print_Area" localSheetId="157">'104'!$A$1:$K$20</definedName>
    <definedName name="_xlnm.Print_Area" localSheetId="158">'105'!$A$1:$K$15</definedName>
    <definedName name="_xlnm.Print_Area" localSheetId="159">'106'!$A$1:$E$9</definedName>
    <definedName name="_xlnm.Print_Area" localSheetId="160">'107'!$A$1:$E$13</definedName>
    <definedName name="_xlnm.Print_Area" localSheetId="161">'108'!$A$1:$E$9</definedName>
    <definedName name="_xlnm.Print_Area" localSheetId="162">'109'!$A$1:$K$11</definedName>
    <definedName name="_xlnm.Print_Area" localSheetId="22">'10A'!$A$1:$H$46</definedName>
    <definedName name="_xlnm.Print_Area" localSheetId="50">'11'!$A$1:$J$21</definedName>
    <definedName name="_xlnm.Print_Area" localSheetId="164">'110'!$A$1:$K$21</definedName>
    <definedName name="_xlnm.Print_Area" localSheetId="165">'111'!$A$1:$E$9</definedName>
    <definedName name="_xlnm.Print_Area" localSheetId="166">'112'!$A$1:$E$9</definedName>
    <definedName name="_xlnm.Print_Area" localSheetId="167">'113'!$A$1:$H$13</definedName>
    <definedName name="_xlnm.Print_Area" localSheetId="169">'114'!$A$1:$K$15</definedName>
    <definedName name="_xlnm.Print_Area" localSheetId="171">'115'!$A$1:$K$19</definedName>
    <definedName name="_xlnm.Print_Area" localSheetId="173">'116'!$A$1:$K$12</definedName>
    <definedName name="_xlnm.Print_Area" localSheetId="23">'11A'!$A$1:$H$46</definedName>
    <definedName name="_xlnm.Print_Area" localSheetId="51">'12'!$A$1:$J$21</definedName>
    <definedName name="_xlnm.Print_Area" localSheetId="24">'12A'!$A$1:$H$46</definedName>
    <definedName name="_xlnm.Print_Area" localSheetId="52">'13'!$A$1:$J$21</definedName>
    <definedName name="_xlnm.Print_Area" localSheetId="25">'13A'!$A$1:$H$46</definedName>
    <definedName name="_xlnm.Print_Area" localSheetId="53">'14'!$A$1:$J$21</definedName>
    <definedName name="_xlnm.Print_Area" localSheetId="26">'14A'!$A$1:$E$40</definedName>
    <definedName name="_xlnm.Print_Area" localSheetId="54">'15'!$A$1:$J$21</definedName>
    <definedName name="_xlnm.Print_Area" localSheetId="27">'15A'!$A$1:$K$34</definedName>
    <definedName name="_xlnm.Print_Area" localSheetId="55">'16'!$A$1:$J$21</definedName>
    <definedName name="_xlnm.Print_Area" localSheetId="28">'16A'!$A$1:$E$36</definedName>
    <definedName name="_xlnm.Print_Area" localSheetId="56">'17'!$A$1:$K$12</definedName>
    <definedName name="_xlnm.Print_Area" localSheetId="29">'17A'!$A$1:$N$31</definedName>
    <definedName name="_xlnm.Print_Area" localSheetId="58">'18'!$A$1:$K$12</definedName>
    <definedName name="_xlnm.Print_Area" localSheetId="30">'18A'!$A$1:$K$32</definedName>
    <definedName name="_xlnm.Print_Area" localSheetId="59">'19'!$A$1:$K$18</definedName>
    <definedName name="_xlnm.Print_Area" localSheetId="31">'19A'!$A$1:$K$32</definedName>
    <definedName name="_xlnm.Print_Area" localSheetId="13">'1A'!$A$1:$K$35</definedName>
    <definedName name="_xlnm.Print_Area" localSheetId="39">'2'!$A$1:$G$15</definedName>
    <definedName name="_xlnm.Print_Area" localSheetId="61">'20'!$A$1:$K$20</definedName>
    <definedName name="_xlnm.Print_Area" localSheetId="32">'20A'!$A$1:$F$41</definedName>
    <definedName name="_xlnm.Print_Area" localSheetId="63">'21'!$A$1:$K$21</definedName>
    <definedName name="_xlnm.Print_Area" localSheetId="33">'21A'!$A$1:$C$36</definedName>
    <definedName name="_xlnm.Print_Area" localSheetId="65">'22'!$A$1:$K$30</definedName>
    <definedName name="_xlnm.Print_Area" localSheetId="34">'22A'!$A$1:$C$39</definedName>
    <definedName name="_xlnm.Print_Area" localSheetId="67">'23'!$A$1:$K$16</definedName>
    <definedName name="_xlnm.Print_Area" localSheetId="14">'2A'!$A$1:$K$35</definedName>
    <definedName name="_xlnm.Print_Area" localSheetId="41">'3'!$A$1:$G$15</definedName>
    <definedName name="_xlnm.Print_Area" localSheetId="82">'32'!$A$1:$K$10</definedName>
    <definedName name="_xlnm.Print_Area" localSheetId="83">'33'!$A$1:$F$17</definedName>
    <definedName name="_xlnm.Print_Area" localSheetId="84">'34'!$A$1:$F$17</definedName>
    <definedName name="_xlnm.Print_Area" localSheetId="85">'35'!$A$1:$F$16</definedName>
    <definedName name="_xlnm.Print_Area" localSheetId="86">'36'!$A$1:$F$29</definedName>
    <definedName name="_xlnm.Print_Area" localSheetId="87">'37'!$A$1:$F$29</definedName>
    <definedName name="_xlnm.Print_Area" localSheetId="88">'38'!$A$1:$F$28</definedName>
    <definedName name="_xlnm.Print_Area" localSheetId="89">'39'!$A$1:$L$29</definedName>
    <definedName name="_xlnm.Print_Area" localSheetId="15">'3A'!$A$1:$K$35</definedName>
    <definedName name="_xlnm.Print_Area" localSheetId="43">'4'!$A$1:$O$15</definedName>
    <definedName name="_xlnm.Print_Area" localSheetId="90">'40'!$A$1:$L$29</definedName>
    <definedName name="_xlnm.Print_Area" localSheetId="91">'41'!$A$1:$L$28</definedName>
    <definedName name="_xlnm.Print_Area" localSheetId="92">'42'!$A$1:$J$17</definedName>
    <definedName name="_xlnm.Print_Area" localSheetId="93">'43'!$A$1:$J$17</definedName>
    <definedName name="_xlnm.Print_Area" localSheetId="94">'44'!$A$1:$J$16</definedName>
    <definedName name="_xlnm.Print_Area" localSheetId="95">'45'!$A$1:$J$17</definedName>
    <definedName name="_xlnm.Print_Area" localSheetId="96">'46'!$A$1:$J$17</definedName>
    <definedName name="_xlnm.Print_Area" localSheetId="97">'47'!$A$1:$J$16</definedName>
    <definedName name="_xlnm.Print_Area" localSheetId="98">'48'!$A$1:$N$17</definedName>
    <definedName name="_xlnm.Print_Area" localSheetId="99">'49'!$A$1:$N$17</definedName>
    <definedName name="_xlnm.Print_Area" localSheetId="16">'4A'!$A$1:$K$36</definedName>
    <definedName name="_xlnm.Print_Area" localSheetId="44">'5'!$A$1:$J$19</definedName>
    <definedName name="_xlnm.Print_Area" localSheetId="100">'50'!$A$1:$N$16</definedName>
    <definedName name="_xlnm.Print_Area" localSheetId="101">'51'!$A$1:$J$29</definedName>
    <definedName name="_xlnm.Print_Area" localSheetId="102">'52'!$A$1:$J$29</definedName>
    <definedName name="_xlnm.Print_Area" localSheetId="103">'53'!$A$1:$J$28</definedName>
    <definedName name="_xlnm.Print_Area" localSheetId="104">'54'!$A$1:$J$29</definedName>
    <definedName name="_xlnm.Print_Area" localSheetId="105">'55'!$A$1:$J$29</definedName>
    <definedName name="_xlnm.Print_Area" localSheetId="106">'56'!$A$1:$J$28</definedName>
    <definedName name="_xlnm.Print_Area" localSheetId="107">'57'!$A$1:$N$29</definedName>
    <definedName name="_xlnm.Print_Area" localSheetId="108">'58'!$A$1:$N$29</definedName>
    <definedName name="_xlnm.Print_Area" localSheetId="109">'59'!$A$1:$N$28</definedName>
    <definedName name="_xlnm.Print_Area" localSheetId="17">'5A'!$A$1:$H$46</definedName>
    <definedName name="_xlnm.Print_Area" localSheetId="45">'6'!$A$1:$J$19</definedName>
    <definedName name="_xlnm.Print_Area" localSheetId="110">'60'!$A$1:$J$15</definedName>
    <definedName name="_xlnm.Print_Area" localSheetId="111">'61'!$A$1:$J$15</definedName>
    <definedName name="_xlnm.Print_Area" localSheetId="112">'62'!$A$1:$J$15</definedName>
    <definedName name="_xlnm.Print_Area" localSheetId="113">'63'!$A$1:$F$16</definedName>
    <definedName name="_xlnm.Print_Area" localSheetId="114">'64'!$A$1:$F$16</definedName>
    <definedName name="_xlnm.Print_Area" localSheetId="115">'65'!$A$1:$F$14</definedName>
    <definedName name="_xlnm.Print_Area" localSheetId="116">'66'!$A$1:$F$28</definedName>
    <definedName name="_xlnm.Print_Area" localSheetId="117">'67'!$A$1:$F$28</definedName>
    <definedName name="_xlnm.Print_Area" localSheetId="118">'68'!$A$1:$F$27</definedName>
    <definedName name="_xlnm.Print_Area" localSheetId="119">'69'!$A$1:$L$28</definedName>
    <definedName name="_xlnm.Print_Area" localSheetId="18">'6A'!$A$1:$H$46</definedName>
    <definedName name="_xlnm.Print_Area" localSheetId="46">'7'!$A$1:$J$19</definedName>
    <definedName name="_xlnm.Print_Area" localSheetId="120">'70'!$A$1:$L$28</definedName>
    <definedName name="_xlnm.Print_Area" localSheetId="121">'71'!$A$1:$L$27</definedName>
    <definedName name="_xlnm.Print_Area" localSheetId="122">'72'!$A$1:$J$16</definedName>
    <definedName name="_xlnm.Print_Area" localSheetId="123">'73'!$A$1:$J$16</definedName>
    <definedName name="_xlnm.Print_Area" localSheetId="124">'74'!$A$1:$J$14</definedName>
    <definedName name="_xlnm.Print_Area" localSheetId="125">'75'!$A$1:$J$16</definedName>
    <definedName name="_xlnm.Print_Area" localSheetId="126">'76'!$A$1:$J$16</definedName>
    <definedName name="_xlnm.Print_Area" localSheetId="127">'77'!$A$1:$J$14</definedName>
    <definedName name="_xlnm.Print_Area" localSheetId="128">'78'!$A$1:$J$28</definedName>
    <definedName name="_xlnm.Print_Area" localSheetId="129">'79'!$A$1:$J$28</definedName>
    <definedName name="_xlnm.Print_Area" localSheetId="19">'7A'!$A$1:$H$46</definedName>
    <definedName name="_xlnm.Print_Area" localSheetId="47">'8'!$A$1:$J$21</definedName>
    <definedName name="_xlnm.Print_Area" localSheetId="130">'80'!$A$1:$J$27</definedName>
    <definedName name="_xlnm.Print_Area" localSheetId="131">'81'!$A$1:$F$17</definedName>
    <definedName name="_xlnm.Print_Area" localSheetId="132">'82'!$A$1:$F$17</definedName>
    <definedName name="_xlnm.Print_Area" localSheetId="133">'83'!$A$1:$F$16</definedName>
    <definedName name="_xlnm.Print_Area" localSheetId="134">'84'!$A$1:$F$29</definedName>
    <definedName name="_xlnm.Print_Area" localSheetId="135">'85'!$A$1:$F$29</definedName>
    <definedName name="_xlnm.Print_Area" localSheetId="136">'86'!$A$1:$F$29</definedName>
    <definedName name="_xlnm.Print_Area" localSheetId="137">'87'!$A$1:$L$29</definedName>
    <definedName name="_xlnm.Print_Area" localSheetId="138">'88'!$A$1:$L$29</definedName>
    <definedName name="_xlnm.Print_Area" localSheetId="139">'89'!$A$1:$L$28</definedName>
    <definedName name="_xlnm.Print_Area" localSheetId="20">'8A'!$A$1:$H$46</definedName>
    <definedName name="_xlnm.Print_Area" localSheetId="48">'9'!$A$1:$J$21</definedName>
    <definedName name="_xlnm.Print_Area" localSheetId="140">'90'!$A$1:$J$17</definedName>
    <definedName name="_xlnm.Print_Area" localSheetId="141">'91'!$A$1:$J$17</definedName>
    <definedName name="_xlnm.Print_Area" localSheetId="142">'92'!$A$1:$J$16</definedName>
    <definedName name="_xlnm.Print_Area" localSheetId="143">'93'!$A$1:$J$15</definedName>
    <definedName name="_xlnm.Print_Area" localSheetId="144">'94'!$A$1:$J$15</definedName>
    <definedName name="_xlnm.Print_Area" localSheetId="145">'95'!$A$1:$J$15</definedName>
    <definedName name="_xlnm.Print_Area" localSheetId="146">'96'!$A$1:$J$17</definedName>
    <definedName name="_xlnm.Print_Area" localSheetId="147">'97'!$A$1:$J$17</definedName>
    <definedName name="_xlnm.Print_Area" localSheetId="148">'98'!$A$1:$J$16</definedName>
    <definedName name="_xlnm.Print_Area" localSheetId="149">'99'!$A$1:$J$29</definedName>
    <definedName name="_xlnm.Print_Area" localSheetId="21">'9A'!$A$1:$H$46</definedName>
    <definedName name="_xlnm.Print_Area" localSheetId="36">'Chapter 1'!$A$1:$A$61</definedName>
    <definedName name="_xlnm.Print_Area" localSheetId="57">'Chapter 2'!$A$1:$A$62</definedName>
    <definedName name="_xlnm.Print_Area" localSheetId="152">'Chapter 3'!$A$1:$A$67</definedName>
    <definedName name="_xlnm.Print_Area" localSheetId="168">'Chapter 4'!$A$1:$C$63</definedName>
    <definedName name="_xlnm.Print_Area" localSheetId="4">'Contents 1'!$A$1:$C$26</definedName>
    <definedName name="_xlnm.Print_Area" localSheetId="5">'Contents 2'!$A$1:$D$150</definedName>
    <definedName name="_xlnm.Print_Area" localSheetId="6">'Contents 3'!$A$1:$D$52</definedName>
    <definedName name="_xlnm.Print_Area" localSheetId="10">Def.!$A$1:$E$99</definedName>
    <definedName name="_xlnm.Print_Area" localSheetId="12">'First Section'!$A$1:$A$61</definedName>
    <definedName name="_xlnm.Print_Area" localSheetId="7">Goals!$A$1:$E$8</definedName>
    <definedName name="_xlnm.Print_Area" localSheetId="1">Photo!$A$1:$I$59</definedName>
    <definedName name="_xlnm.Print_Area" localSheetId="2">Pref.!$A$1:$C$14</definedName>
    <definedName name="_xlnm.Print_Area" localSheetId="35">'Second Section'!$A$1:$A$61</definedName>
    <definedName name="_xlnm.Print_Area" localSheetId="8">'Survey description'!$A$1:$C$12</definedName>
    <definedName name="_xlnm.Print_Area" localSheetId="9">'Survey Implementation'!$A$1:$F$22</definedName>
    <definedName name="_xlnm.Print_Area" localSheetId="0">Titel!$A$1:$I$31</definedName>
    <definedName name="_xlnm.Print_Titles" localSheetId="69">'024'!$1:$3</definedName>
    <definedName name="_xlnm.Print_Titles" localSheetId="71">'025 '!$1:$6</definedName>
    <definedName name="_xlnm.Print_Titles" localSheetId="72">'026 '!$1:$3</definedName>
    <definedName name="_xlnm.Print_Titles" localSheetId="73">'027'!$1:$3</definedName>
    <definedName name="_xlnm.Print_Titles" localSheetId="75">'028'!$1:$3</definedName>
    <definedName name="_xlnm.Print_Titles" localSheetId="77">'029'!$1:$6</definedName>
    <definedName name="_xlnm.Print_Titles" localSheetId="79">'030'!$1:$3</definedName>
    <definedName name="_xlnm.Print_Titles" localSheetId="80">'031'!$1:$3</definedName>
    <definedName name="_xlnm.Print_Titles" localSheetId="37">'1'!$1:$2</definedName>
    <definedName name="_xlnm.Print_Titles" localSheetId="150">'100'!$1:$3</definedName>
    <definedName name="_xlnm.Print_Titles" localSheetId="151">'101'!$1:$3</definedName>
    <definedName name="_xlnm.Print_Titles" localSheetId="58">'18'!$1:$3</definedName>
    <definedName name="_xlnm.Print_Titles" localSheetId="59">'19'!$1:$3</definedName>
    <definedName name="_xlnm.Print_Titles" localSheetId="39">'2'!$1:$2</definedName>
    <definedName name="_xlnm.Print_Titles" localSheetId="61">'20'!$1:$3</definedName>
    <definedName name="_xlnm.Print_Titles" localSheetId="63">'21'!$1:$3</definedName>
    <definedName name="_xlnm.Print_Titles" localSheetId="65">'22'!$1:$7</definedName>
    <definedName name="_xlnm.Print_Titles" localSheetId="67">'23'!$1:$3</definedName>
    <definedName name="_xlnm.Print_Titles" localSheetId="41">'3'!$1:$2</definedName>
    <definedName name="_xlnm.Print_Titles" localSheetId="82">'32'!$1:$3</definedName>
    <definedName name="_xlnm.Print_Titles" localSheetId="83">'33'!$1:$3</definedName>
    <definedName name="_xlnm.Print_Titles" localSheetId="84">'34'!$1:$3</definedName>
    <definedName name="_xlnm.Print_Titles" localSheetId="85">'35'!$1:$3</definedName>
    <definedName name="_xlnm.Print_Titles" localSheetId="86">'36'!$1:$3</definedName>
    <definedName name="_xlnm.Print_Titles" localSheetId="87">'37'!$1:$3</definedName>
    <definedName name="_xlnm.Print_Titles" localSheetId="88">'38'!$1:$3</definedName>
    <definedName name="_xlnm.Print_Titles" localSheetId="89">'39'!$1:$3</definedName>
    <definedName name="_xlnm.Print_Titles" localSheetId="43">'4'!$1:$2</definedName>
    <definedName name="_xlnm.Print_Titles" localSheetId="90">'40'!$1:$3</definedName>
    <definedName name="_xlnm.Print_Titles" localSheetId="91">'41'!$1:$3</definedName>
    <definedName name="_xlnm.Print_Titles" localSheetId="92">'42'!$1:$3</definedName>
    <definedName name="_xlnm.Print_Titles" localSheetId="93">'43'!$1:$3</definedName>
    <definedName name="_xlnm.Print_Titles" localSheetId="94">'44'!$1:$3</definedName>
    <definedName name="_xlnm.Print_Titles" localSheetId="95">'45'!$1:$6</definedName>
    <definedName name="_xlnm.Print_Titles" localSheetId="96">'46'!$1:$6</definedName>
    <definedName name="_xlnm.Print_Titles" localSheetId="97">'47'!$1:$6</definedName>
    <definedName name="_xlnm.Print_Titles" localSheetId="98">'48'!$1:$6</definedName>
    <definedName name="_xlnm.Print_Titles" localSheetId="99">'49'!$1:$6</definedName>
    <definedName name="_xlnm.Print_Titles" localSheetId="100">'50'!$1:$6</definedName>
    <definedName name="_xlnm.Print_Titles" localSheetId="101">'51'!$1:$3</definedName>
    <definedName name="_xlnm.Print_Titles" localSheetId="102">'52'!$1:$3</definedName>
    <definedName name="_xlnm.Print_Titles" localSheetId="103">'53'!$1:$3</definedName>
    <definedName name="_xlnm.Print_Titles" localSheetId="104">'54'!$1:$3</definedName>
    <definedName name="_xlnm.Print_Titles" localSheetId="105">'55'!$1:$3</definedName>
    <definedName name="_xlnm.Print_Titles" localSheetId="106">'56'!$1:$3</definedName>
    <definedName name="_xlnm.Print_Titles" localSheetId="107">'57'!$1:$3</definedName>
    <definedName name="_xlnm.Print_Titles" localSheetId="108">'58'!$1:$3</definedName>
    <definedName name="_xlnm.Print_Titles" localSheetId="109">'59'!$1:$3</definedName>
    <definedName name="_xlnm.Print_Titles" localSheetId="110">'60'!$1:$6</definedName>
    <definedName name="_xlnm.Print_Titles" localSheetId="111">'61'!$1:$6</definedName>
    <definedName name="_xlnm.Print_Titles" localSheetId="112">'62'!$1:$6</definedName>
    <definedName name="_xlnm.Print_Titles" localSheetId="113">'63'!$1:$3</definedName>
    <definedName name="_xlnm.Print_Titles" localSheetId="114">'64'!$1:$3</definedName>
    <definedName name="_xlnm.Print_Titles" localSheetId="115">'65'!$1:$3</definedName>
    <definedName name="_xlnm.Print_Titles" localSheetId="116">'66'!$1:$3</definedName>
    <definedName name="_xlnm.Print_Titles" localSheetId="117">'67'!$1:$3</definedName>
    <definedName name="_xlnm.Print_Titles" localSheetId="118">'68'!$1:$3</definedName>
    <definedName name="_xlnm.Print_Titles" localSheetId="119">'69'!$1:$3</definedName>
    <definedName name="_xlnm.Print_Titles" localSheetId="120">'70'!$1:$3</definedName>
    <definedName name="_xlnm.Print_Titles" localSheetId="121">'71'!$1:$3</definedName>
    <definedName name="_xlnm.Print_Titles" localSheetId="122">'72'!$1:$3</definedName>
    <definedName name="_xlnm.Print_Titles" localSheetId="123">'73'!$1:$3</definedName>
    <definedName name="_xlnm.Print_Titles" localSheetId="124">'74'!$1:$3</definedName>
    <definedName name="_xlnm.Print_Titles" localSheetId="125">'75'!$1:$6</definedName>
    <definedName name="_xlnm.Print_Titles" localSheetId="126">'76'!$1:$6</definedName>
    <definedName name="_xlnm.Print_Titles" localSheetId="127">'77'!$1:$6</definedName>
    <definedName name="_xlnm.Print_Titles" localSheetId="128">'78'!$1:$3</definedName>
    <definedName name="_xlnm.Print_Titles" localSheetId="129">'79'!$1:$3</definedName>
    <definedName name="_xlnm.Print_Titles" localSheetId="130">'80'!$1:$3</definedName>
    <definedName name="_xlnm.Print_Titles" localSheetId="131">'81'!$1:$3</definedName>
    <definedName name="_xlnm.Print_Titles" localSheetId="132">'82'!$1:$3</definedName>
    <definedName name="_xlnm.Print_Titles" localSheetId="133">'83'!$1:$3</definedName>
    <definedName name="_xlnm.Print_Titles" localSheetId="134">'84'!$1:$3</definedName>
    <definedName name="_xlnm.Print_Titles" localSheetId="135">'85'!$1:$3</definedName>
    <definedName name="_xlnm.Print_Titles" localSheetId="136">'86'!$1:$3</definedName>
    <definedName name="_xlnm.Print_Titles" localSheetId="137">'87'!$1:$3</definedName>
    <definedName name="_xlnm.Print_Titles" localSheetId="138">'88'!$1:$3</definedName>
    <definedName name="_xlnm.Print_Titles" localSheetId="139">'89'!$1:$3</definedName>
    <definedName name="_xlnm.Print_Titles" localSheetId="140">'90'!$1:$3</definedName>
    <definedName name="_xlnm.Print_Titles" localSheetId="141">'91'!$1:$3</definedName>
    <definedName name="_xlnm.Print_Titles" localSheetId="142">'92'!$1:$3</definedName>
    <definedName name="_xlnm.Print_Titles" localSheetId="143">'93'!$1:$6</definedName>
    <definedName name="_xlnm.Print_Titles" localSheetId="144">'94'!$1:$6</definedName>
    <definedName name="_xlnm.Print_Titles" localSheetId="145">'95'!$1:$6</definedName>
    <definedName name="_xlnm.Print_Titles" localSheetId="146">'96'!$1:$6</definedName>
    <definedName name="_xlnm.Print_Titles" localSheetId="147">'97'!$1:$6</definedName>
    <definedName name="_xlnm.Print_Titles" localSheetId="148">'98'!$1:$6</definedName>
    <definedName name="_xlnm.Print_Titles" localSheetId="149">'99'!$1:$3</definedName>
    <definedName name="_xlnm.Print_Titles" localSheetId="4">'Contents 1'!$4:$4</definedName>
    <definedName name="_xlnm.Print_Titles" localSheetId="5">'Contents 2'!$1:$4</definedName>
    <definedName name="_xlnm.Print_Titles" localSheetId="6">'Contents 3'!$1:$4</definedName>
    <definedName name="_xlnm.Print_Titles" localSheetId="10">Def.!$1:$2</definedName>
    <definedName name="_xlnm.Print_Titles" localSheetId="11">Indicators!$1:$2</definedName>
    <definedName name="_xlnm.Print_Titles" localSheetId="8">'Survey description'!$1:$1</definedName>
    <definedName name="_xlnm.Print_Titles" localSheetId="9">'Survey Implementation'!$1:$2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9" i="533" l="1"/>
  <c r="B23" i="576" l="1"/>
  <c r="F7" i="587"/>
  <c r="F8" i="587"/>
  <c r="F9" i="587"/>
  <c r="F10" i="587"/>
  <c r="F11" i="587"/>
  <c r="F12" i="587"/>
  <c r="F13" i="587"/>
  <c r="B14" i="587"/>
  <c r="D14" i="587"/>
  <c r="A15" i="587"/>
  <c r="H15" i="587"/>
  <c r="B21" i="587"/>
  <c r="C21" i="587"/>
  <c r="B22" i="587"/>
  <c r="C22" i="587"/>
  <c r="B23" i="587"/>
  <c r="C23" i="587"/>
  <c r="B24" i="587"/>
  <c r="C24" i="587"/>
  <c r="B25" i="587"/>
  <c r="C25" i="587"/>
  <c r="B26" i="587"/>
  <c r="C26" i="587"/>
  <c r="B27" i="587"/>
  <c r="C27" i="587"/>
  <c r="F7" i="586"/>
  <c r="F8" i="586"/>
  <c r="F14" i="586" s="1"/>
  <c r="F9" i="586"/>
  <c r="F10" i="586"/>
  <c r="F11" i="586"/>
  <c r="F12" i="586"/>
  <c r="F13" i="586"/>
  <c r="B14" i="586"/>
  <c r="D14" i="586"/>
  <c r="A15" i="586"/>
  <c r="H15" i="586"/>
  <c r="F7" i="584"/>
  <c r="F8" i="584"/>
  <c r="F9" i="584"/>
  <c r="F10" i="584"/>
  <c r="F11" i="584"/>
  <c r="F12" i="584"/>
  <c r="F13" i="584"/>
  <c r="F14" i="584"/>
  <c r="F15" i="584"/>
  <c r="F16" i="584"/>
  <c r="F17" i="584"/>
  <c r="F18" i="584"/>
  <c r="F19" i="584"/>
  <c r="F20" i="584"/>
  <c r="F21" i="584"/>
  <c r="F22" i="584"/>
  <c r="F23" i="584"/>
  <c r="F24" i="584"/>
  <c r="F25" i="584"/>
  <c r="F26" i="584"/>
  <c r="F27" i="584"/>
  <c r="B28" i="584"/>
  <c r="D28" i="584"/>
  <c r="A29" i="584"/>
  <c r="H29" i="584"/>
  <c r="B33" i="584"/>
  <c r="C33" i="584"/>
  <c r="B34" i="584"/>
  <c r="C34" i="584"/>
  <c r="B35" i="584"/>
  <c r="C35" i="584"/>
  <c r="B36" i="584"/>
  <c r="C36" i="584"/>
  <c r="B37" i="584"/>
  <c r="C37" i="584"/>
  <c r="B38" i="584"/>
  <c r="C38" i="584"/>
  <c r="B39" i="584"/>
  <c r="C39" i="584"/>
  <c r="B40" i="584"/>
  <c r="C40" i="584"/>
  <c r="B41" i="584"/>
  <c r="C41" i="584"/>
  <c r="B42" i="584"/>
  <c r="C42" i="584"/>
  <c r="B43" i="584"/>
  <c r="C43" i="584"/>
  <c r="B44" i="584"/>
  <c r="C44" i="584"/>
  <c r="B45" i="584"/>
  <c r="C45" i="584"/>
  <c r="B46" i="584"/>
  <c r="C46" i="584"/>
  <c r="B47" i="584"/>
  <c r="C47" i="584"/>
  <c r="B48" i="584"/>
  <c r="C48" i="584"/>
  <c r="B49" i="584"/>
  <c r="C49" i="584"/>
  <c r="B50" i="584"/>
  <c r="C50" i="584"/>
  <c r="B51" i="584"/>
  <c r="C51" i="584"/>
  <c r="F8" i="582"/>
  <c r="R8" i="582" s="1"/>
  <c r="L8" i="582"/>
  <c r="N8" i="582"/>
  <c r="P8" i="582"/>
  <c r="F9" i="582"/>
  <c r="L9" i="582"/>
  <c r="N9" i="582"/>
  <c r="P9" i="582"/>
  <c r="F10" i="582"/>
  <c r="R10" i="582" s="1"/>
  <c r="L10" i="582"/>
  <c r="N10" i="582"/>
  <c r="P10" i="582"/>
  <c r="F11" i="582"/>
  <c r="L11" i="582"/>
  <c r="N11" i="582"/>
  <c r="P11" i="582"/>
  <c r="F12" i="582"/>
  <c r="R12" i="582" s="1"/>
  <c r="L12" i="582"/>
  <c r="N12" i="582"/>
  <c r="P12" i="582"/>
  <c r="F13" i="582"/>
  <c r="L13" i="582"/>
  <c r="R13" i="582" s="1"/>
  <c r="N13" i="582"/>
  <c r="P13" i="582"/>
  <c r="F14" i="582"/>
  <c r="L14" i="582"/>
  <c r="N14" i="582"/>
  <c r="P14" i="582"/>
  <c r="F15" i="582"/>
  <c r="L15" i="582"/>
  <c r="N15" i="582"/>
  <c r="P15" i="582"/>
  <c r="F16" i="582"/>
  <c r="L16" i="582"/>
  <c r="N16" i="582"/>
  <c r="P16" i="582"/>
  <c r="R16" i="582"/>
  <c r="B17" i="582"/>
  <c r="D17" i="582"/>
  <c r="H17" i="582"/>
  <c r="J17" i="582"/>
  <c r="B25" i="582"/>
  <c r="C25" i="582"/>
  <c r="B26" i="582"/>
  <c r="C26" i="582"/>
  <c r="B27" i="582"/>
  <c r="C27" i="582"/>
  <c r="B28" i="582"/>
  <c r="C28" i="582"/>
  <c r="B29" i="582"/>
  <c r="C29" i="582"/>
  <c r="B30" i="582"/>
  <c r="C30" i="582"/>
  <c r="B31" i="582"/>
  <c r="C31" i="582"/>
  <c r="B32" i="582"/>
  <c r="C32" i="582"/>
  <c r="B33" i="582"/>
  <c r="C33" i="582"/>
  <c r="F7" i="580"/>
  <c r="I7" i="580"/>
  <c r="F8" i="580"/>
  <c r="I8" i="580"/>
  <c r="F9" i="580"/>
  <c r="I9" i="580"/>
  <c r="F10" i="580"/>
  <c r="I10" i="580"/>
  <c r="F11" i="580"/>
  <c r="I11" i="580"/>
  <c r="F12" i="580"/>
  <c r="I12" i="580"/>
  <c r="F13" i="580"/>
  <c r="I13" i="580"/>
  <c r="B14" i="580"/>
  <c r="D14" i="580"/>
  <c r="I14" i="580"/>
  <c r="F7" i="579"/>
  <c r="F8" i="579"/>
  <c r="F9" i="579"/>
  <c r="F10" i="579"/>
  <c r="F11" i="579"/>
  <c r="F12" i="579"/>
  <c r="F13" i="579"/>
  <c r="B14" i="579"/>
  <c r="D14" i="579"/>
  <c r="B20" i="579"/>
  <c r="C20" i="579"/>
  <c r="B21" i="579"/>
  <c r="C21" i="579"/>
  <c r="B22" i="579"/>
  <c r="C22" i="579"/>
  <c r="B23" i="579"/>
  <c r="C23" i="579"/>
  <c r="B24" i="579"/>
  <c r="C24" i="579"/>
  <c r="B25" i="579"/>
  <c r="C25" i="579"/>
  <c r="B26" i="579"/>
  <c r="C26" i="579"/>
  <c r="F7" i="578"/>
  <c r="I7" i="578"/>
  <c r="F8" i="578"/>
  <c r="I8" i="578"/>
  <c r="F9" i="578"/>
  <c r="I9" i="578"/>
  <c r="F10" i="578"/>
  <c r="I10" i="578"/>
  <c r="F11" i="578"/>
  <c r="I11" i="578"/>
  <c r="F12" i="578"/>
  <c r="I12" i="578"/>
  <c r="F13" i="578"/>
  <c r="I13" i="578"/>
  <c r="F14" i="578"/>
  <c r="I14" i="578"/>
  <c r="F15" i="578"/>
  <c r="I15" i="578"/>
  <c r="F16" i="578"/>
  <c r="I16" i="578"/>
  <c r="F17" i="578"/>
  <c r="I17" i="578"/>
  <c r="F18" i="578"/>
  <c r="I18" i="578"/>
  <c r="F19" i="578"/>
  <c r="I19" i="578"/>
  <c r="F20" i="578"/>
  <c r="I20" i="578"/>
  <c r="F21" i="578"/>
  <c r="I21" i="578"/>
  <c r="F22" i="578"/>
  <c r="I22" i="578"/>
  <c r="F23" i="578"/>
  <c r="I23" i="578"/>
  <c r="F24" i="578"/>
  <c r="I24" i="578"/>
  <c r="F25" i="578"/>
  <c r="I25" i="578"/>
  <c r="F26" i="578"/>
  <c r="I26" i="578"/>
  <c r="F27" i="578"/>
  <c r="I27" i="578"/>
  <c r="B28" i="578"/>
  <c r="D28" i="578"/>
  <c r="F28" i="578" s="1"/>
  <c r="G28" i="578"/>
  <c r="I28" i="578"/>
  <c r="A56" i="578"/>
  <c r="F7" i="576"/>
  <c r="F8" i="576"/>
  <c r="F9" i="576"/>
  <c r="F10" i="576"/>
  <c r="F11" i="576"/>
  <c r="F12" i="576"/>
  <c r="F13" i="576"/>
  <c r="F14" i="576"/>
  <c r="F15" i="576"/>
  <c r="B16" i="576"/>
  <c r="D16" i="576"/>
  <c r="C23" i="576"/>
  <c r="B21" i="576"/>
  <c r="C21" i="576"/>
  <c r="B22" i="576"/>
  <c r="C22" i="576"/>
  <c r="B24" i="576"/>
  <c r="C24" i="576"/>
  <c r="B25" i="576"/>
  <c r="C25" i="576"/>
  <c r="B26" i="576"/>
  <c r="C26" i="576"/>
  <c r="B27" i="576"/>
  <c r="C27" i="576"/>
  <c r="B28" i="576"/>
  <c r="C28" i="576"/>
  <c r="B29" i="576"/>
  <c r="C29" i="576"/>
  <c r="L9" i="146"/>
  <c r="L8" i="146"/>
  <c r="K8" i="543"/>
  <c r="K12" i="535"/>
  <c r="K11" i="535"/>
  <c r="K10" i="535"/>
  <c r="K9" i="535"/>
  <c r="L8" i="535"/>
  <c r="K8" i="535"/>
  <c r="L9" i="535"/>
  <c r="L10" i="535"/>
  <c r="L11" i="535"/>
  <c r="C25" i="501"/>
  <c r="B25" i="501"/>
  <c r="N17" i="582" l="1"/>
  <c r="L17" i="582"/>
  <c r="R14" i="582"/>
  <c r="R9" i="582"/>
  <c r="F14" i="580"/>
  <c r="F28" i="584"/>
  <c r="F14" i="587"/>
  <c r="R15" i="582"/>
  <c r="F14" i="579"/>
  <c r="R11" i="582"/>
  <c r="P17" i="582"/>
  <c r="F16" i="576"/>
  <c r="R17" i="582"/>
  <c r="F17" i="582"/>
  <c r="C8" i="497"/>
  <c r="D9" i="491"/>
  <c r="B9" i="491"/>
  <c r="C9" i="491"/>
  <c r="D8" i="491"/>
  <c r="D7" i="491"/>
  <c r="D11" i="490"/>
  <c r="D12" i="490"/>
  <c r="D7" i="490"/>
  <c r="G11" i="488"/>
  <c r="C35" i="501"/>
  <c r="B35" i="501"/>
  <c r="C34" i="501"/>
  <c r="B34" i="501"/>
  <c r="C33" i="501"/>
  <c r="B33" i="501"/>
  <c r="C32" i="501"/>
  <c r="B32" i="501"/>
  <c r="C31" i="501"/>
  <c r="B31" i="501"/>
  <c r="C30" i="501"/>
  <c r="B30" i="501"/>
  <c r="C29" i="501"/>
  <c r="B29" i="501"/>
  <c r="C28" i="501"/>
  <c r="B28" i="501"/>
  <c r="C27" i="501"/>
  <c r="B27" i="501"/>
  <c r="C26" i="501"/>
  <c r="B26" i="501"/>
  <c r="C26" i="499"/>
  <c r="B26" i="499"/>
  <c r="C25" i="499"/>
  <c r="B25" i="499"/>
  <c r="C24" i="499"/>
  <c r="B24" i="499"/>
  <c r="C23" i="499"/>
  <c r="B23" i="499"/>
  <c r="C22" i="499"/>
  <c r="B22" i="499"/>
  <c r="C21" i="499"/>
  <c r="B21" i="499"/>
  <c r="C20" i="499"/>
  <c r="B20" i="499"/>
  <c r="F12" i="497"/>
  <c r="F10" i="497"/>
  <c r="C10" i="497"/>
  <c r="F9" i="497"/>
  <c r="E9" i="497"/>
  <c r="C9" i="497"/>
  <c r="F8" i="497"/>
  <c r="E8" i="497"/>
  <c r="F11" i="492"/>
  <c r="E11" i="492"/>
  <c r="C11" i="492"/>
  <c r="B11" i="492"/>
  <c r="I10" i="492"/>
  <c r="C18" i="492" s="1"/>
  <c r="H10" i="492"/>
  <c r="B18" i="492" s="1"/>
  <c r="G10" i="492"/>
  <c r="D10" i="492"/>
  <c r="I9" i="492"/>
  <c r="C17" i="492" s="1"/>
  <c r="H9" i="492"/>
  <c r="B17" i="492" s="1"/>
  <c r="G9" i="492"/>
  <c r="D9" i="492"/>
  <c r="I8" i="492"/>
  <c r="C16" i="492" s="1"/>
  <c r="H8" i="492"/>
  <c r="B16" i="492" s="1"/>
  <c r="G8" i="492"/>
  <c r="D8" i="492"/>
  <c r="C12" i="488"/>
  <c r="B12" i="488"/>
  <c r="D11" i="488"/>
  <c r="D10" i="488"/>
  <c r="D9" i="488"/>
  <c r="D8" i="488"/>
  <c r="I18" i="487"/>
  <c r="H18" i="487"/>
  <c r="G18" i="487"/>
  <c r="D18" i="487"/>
  <c r="C24" i="485"/>
  <c r="B24" i="485"/>
  <c r="C23" i="485"/>
  <c r="B23" i="485"/>
  <c r="C22" i="485"/>
  <c r="B22" i="485"/>
  <c r="C21" i="485"/>
  <c r="B21" i="485"/>
  <c r="C20" i="485"/>
  <c r="B20" i="485"/>
  <c r="C24" i="483"/>
  <c r="B24" i="483"/>
  <c r="C23" i="483"/>
  <c r="B23" i="483"/>
  <c r="C22" i="483"/>
  <c r="B22" i="483"/>
  <c r="C21" i="483"/>
  <c r="B21" i="483"/>
  <c r="C20" i="483"/>
  <c r="B20" i="483"/>
  <c r="L27" i="355"/>
  <c r="K27" i="355"/>
  <c r="J27" i="355"/>
  <c r="I27" i="355"/>
  <c r="H27" i="355"/>
  <c r="G27" i="355"/>
  <c r="F27" i="355"/>
  <c r="E27" i="355"/>
  <c r="D27" i="355"/>
  <c r="C27" i="355"/>
  <c r="B27" i="355"/>
  <c r="M26" i="355"/>
  <c r="M25" i="355"/>
  <c r="M24" i="355"/>
  <c r="M23" i="355"/>
  <c r="M22" i="355"/>
  <c r="M21" i="355"/>
  <c r="M20" i="355"/>
  <c r="M19" i="355"/>
  <c r="M18" i="355"/>
  <c r="M17" i="355"/>
  <c r="M16" i="355"/>
  <c r="M15" i="355"/>
  <c r="M14" i="355"/>
  <c r="M13" i="355"/>
  <c r="M12" i="355"/>
  <c r="M11" i="355"/>
  <c r="M10" i="355"/>
  <c r="M9" i="355"/>
  <c r="M8" i="355"/>
  <c r="M7" i="355"/>
  <c r="C27" i="34"/>
  <c r="B27" i="34"/>
  <c r="C26" i="34"/>
  <c r="B26" i="34"/>
  <c r="C25" i="34"/>
  <c r="B25" i="34"/>
  <c r="C24" i="34"/>
  <c r="B24" i="34"/>
  <c r="C23" i="34"/>
  <c r="B23" i="34"/>
  <c r="C22" i="34"/>
  <c r="B22" i="34"/>
  <c r="C21" i="34"/>
  <c r="B21" i="34"/>
  <c r="D53" i="33"/>
  <c r="D52" i="33"/>
  <c r="D51" i="33"/>
  <c r="D50" i="33"/>
  <c r="D49" i="33"/>
  <c r="D48" i="33"/>
  <c r="D47" i="33"/>
  <c r="D46" i="33"/>
  <c r="D45" i="33"/>
  <c r="D44" i="33"/>
  <c r="D43" i="33"/>
  <c r="D42" i="33"/>
  <c r="D41" i="33"/>
  <c r="D40" i="33"/>
  <c r="D39" i="33"/>
  <c r="D38" i="33"/>
  <c r="D37" i="33"/>
  <c r="C30" i="32"/>
  <c r="B30" i="32"/>
  <c r="C29" i="32"/>
  <c r="B29" i="32"/>
  <c r="C28" i="32"/>
  <c r="B28" i="32"/>
  <c r="C27" i="32"/>
  <c r="B27" i="32"/>
  <c r="C26" i="32"/>
  <c r="B26" i="32"/>
  <c r="C34" i="146"/>
  <c r="B34" i="146"/>
  <c r="C33" i="146"/>
  <c r="B33" i="146"/>
  <c r="C32" i="146"/>
  <c r="B32" i="146"/>
  <c r="C31" i="146"/>
  <c r="B31" i="146"/>
  <c r="C30" i="146"/>
  <c r="B30" i="146"/>
  <c r="C29" i="146"/>
  <c r="B29" i="146"/>
  <c r="C28" i="146"/>
  <c r="B28" i="146"/>
  <c r="C27" i="146"/>
  <c r="B27" i="146"/>
  <c r="C26" i="146"/>
  <c r="B26" i="146"/>
  <c r="C25" i="146"/>
  <c r="B25" i="146"/>
  <c r="C24" i="146"/>
  <c r="B24" i="146"/>
  <c r="C31" i="31"/>
  <c r="B31" i="31"/>
  <c r="C30" i="31"/>
  <c r="B30" i="31"/>
  <c r="C29" i="31"/>
  <c r="B29" i="31"/>
  <c r="C28" i="31"/>
  <c r="B28" i="31"/>
  <c r="C27" i="31"/>
  <c r="B27" i="31"/>
  <c r="C26" i="31"/>
  <c r="B26" i="31"/>
  <c r="C25" i="31"/>
  <c r="B25" i="31"/>
  <c r="C24" i="31"/>
  <c r="B24" i="31"/>
  <c r="C23" i="31"/>
  <c r="B23" i="31"/>
  <c r="K20" i="543"/>
  <c r="K19" i="543"/>
  <c r="K18" i="543"/>
  <c r="K17" i="543"/>
  <c r="K16" i="543"/>
  <c r="K15" i="543"/>
  <c r="K14" i="543"/>
  <c r="K13" i="543"/>
  <c r="K12" i="543"/>
  <c r="L11" i="543"/>
  <c r="K11" i="543"/>
  <c r="L10" i="543"/>
  <c r="K10" i="543"/>
  <c r="L9" i="543"/>
  <c r="K9" i="543"/>
  <c r="L8" i="543"/>
  <c r="K12" i="542"/>
  <c r="L11" i="542"/>
  <c r="K11" i="542"/>
  <c r="L10" i="542"/>
  <c r="K10" i="542"/>
  <c r="L9" i="542"/>
  <c r="K9" i="542"/>
  <c r="L8" i="542"/>
  <c r="K8" i="542"/>
  <c r="K12" i="541"/>
  <c r="L11" i="541"/>
  <c r="K11" i="541"/>
  <c r="L10" i="541"/>
  <c r="K10" i="541"/>
  <c r="L9" i="541"/>
  <c r="K9" i="541"/>
  <c r="L8" i="541"/>
  <c r="K8" i="541"/>
  <c r="K12" i="540"/>
  <c r="L11" i="540"/>
  <c r="K11" i="540"/>
  <c r="L10" i="540"/>
  <c r="K10" i="540"/>
  <c r="L9" i="540"/>
  <c r="K9" i="540"/>
  <c r="L8" i="540"/>
  <c r="K8" i="540"/>
  <c r="K12" i="539"/>
  <c r="L11" i="539"/>
  <c r="K11" i="539"/>
  <c r="L10" i="539"/>
  <c r="K10" i="539"/>
  <c r="L9" i="539"/>
  <c r="K9" i="539"/>
  <c r="L8" i="539"/>
  <c r="K8" i="539"/>
  <c r="K12" i="538"/>
  <c r="L11" i="538"/>
  <c r="K11" i="538"/>
  <c r="L10" i="538"/>
  <c r="K10" i="538"/>
  <c r="L9" i="538"/>
  <c r="K9" i="538"/>
  <c r="L8" i="538"/>
  <c r="K8" i="538"/>
  <c r="K12" i="537"/>
  <c r="L11" i="537"/>
  <c r="K11" i="537"/>
  <c r="L10" i="537"/>
  <c r="K10" i="537"/>
  <c r="L9" i="537"/>
  <c r="K9" i="537"/>
  <c r="L8" i="537"/>
  <c r="K8" i="537"/>
  <c r="K12" i="536"/>
  <c r="L11" i="536"/>
  <c r="K11" i="536"/>
  <c r="L10" i="536"/>
  <c r="K10" i="536"/>
  <c r="L9" i="536"/>
  <c r="K9" i="536"/>
  <c r="L8" i="536"/>
  <c r="K8" i="536"/>
  <c r="I19" i="534"/>
  <c r="I18" i="534"/>
  <c r="I17" i="534"/>
  <c r="I16" i="534"/>
  <c r="I15" i="534"/>
  <c r="I14" i="534"/>
  <c r="I13" i="534"/>
  <c r="I12" i="534"/>
  <c r="I11" i="534"/>
  <c r="I10" i="534"/>
  <c r="I9" i="534"/>
  <c r="I8" i="534"/>
  <c r="I18" i="533"/>
  <c r="I17" i="533"/>
  <c r="I16" i="533"/>
  <c r="I15" i="533"/>
  <c r="I14" i="533"/>
  <c r="I13" i="533"/>
  <c r="I12" i="533"/>
  <c r="I11" i="533"/>
  <c r="I10" i="533"/>
  <c r="I9" i="533"/>
  <c r="I8" i="533"/>
  <c r="I19" i="532"/>
  <c r="I18" i="532"/>
  <c r="I17" i="532"/>
  <c r="I16" i="532"/>
  <c r="I15" i="532"/>
  <c r="I14" i="532"/>
  <c r="I13" i="532"/>
  <c r="I12" i="532"/>
  <c r="I11" i="532"/>
  <c r="I10" i="532"/>
  <c r="I9" i="532"/>
  <c r="I8" i="532"/>
  <c r="M15" i="531"/>
  <c r="M14" i="531"/>
  <c r="M13" i="531"/>
  <c r="M12" i="531"/>
  <c r="M11" i="531"/>
  <c r="M10" i="531"/>
  <c r="M9" i="531"/>
  <c r="M8" i="531"/>
  <c r="M7" i="531"/>
  <c r="C25" i="44"/>
  <c r="B25" i="44"/>
  <c r="C24" i="44"/>
  <c r="B24" i="44"/>
  <c r="C23" i="44"/>
  <c r="B23" i="44"/>
  <c r="C22" i="44"/>
  <c r="B22" i="44"/>
  <c r="C21" i="44"/>
  <c r="B21" i="44"/>
  <c r="C20" i="44"/>
  <c r="B20" i="44"/>
  <c r="C19" i="44"/>
  <c r="B19" i="44"/>
  <c r="C18" i="44"/>
  <c r="B18" i="44"/>
  <c r="C25" i="43"/>
  <c r="B25" i="43"/>
  <c r="C24" i="43"/>
  <c r="B24" i="43"/>
  <c r="C23" i="43"/>
  <c r="B23" i="43"/>
  <c r="C22" i="43"/>
  <c r="B22" i="43"/>
  <c r="C21" i="43"/>
  <c r="B21" i="43"/>
  <c r="C20" i="43"/>
  <c r="B20" i="43"/>
  <c r="C19" i="43"/>
  <c r="B19" i="43"/>
  <c r="C18" i="43"/>
  <c r="B18" i="43"/>
  <c r="C25" i="42"/>
  <c r="B25" i="42"/>
  <c r="C24" i="42"/>
  <c r="B24" i="42"/>
  <c r="C23" i="42"/>
  <c r="B23" i="42"/>
  <c r="C22" i="42"/>
  <c r="B22" i="42"/>
  <c r="C21" i="42"/>
  <c r="B21" i="42"/>
  <c r="C20" i="42"/>
  <c r="B20" i="42"/>
  <c r="C19" i="42"/>
  <c r="B19" i="42"/>
  <c r="C18" i="42"/>
  <c r="B18" i="42"/>
  <c r="D53" i="520"/>
  <c r="C53" i="520"/>
  <c r="D52" i="520"/>
  <c r="C52" i="520"/>
  <c r="D51" i="520"/>
  <c r="C51" i="520"/>
  <c r="D50" i="520"/>
  <c r="C50" i="520"/>
  <c r="D49" i="520"/>
  <c r="C49" i="520"/>
  <c r="D48" i="520"/>
  <c r="C48" i="520"/>
  <c r="D47" i="520"/>
  <c r="C47" i="520"/>
  <c r="A52" i="506"/>
  <c r="A50" i="506"/>
  <c r="A49" i="506"/>
  <c r="A48" i="506"/>
  <c r="A47" i="506"/>
  <c r="I13" i="505"/>
  <c r="H13" i="505"/>
  <c r="J13" i="505" s="1"/>
  <c r="G13" i="505"/>
  <c r="D13" i="505"/>
  <c r="I12" i="505"/>
  <c r="H12" i="505"/>
  <c r="G12" i="505"/>
  <c r="D12" i="505"/>
  <c r="I11" i="505"/>
  <c r="H11" i="505"/>
  <c r="J11" i="505" s="1"/>
  <c r="G11" i="505"/>
  <c r="D11" i="505"/>
  <c r="I10" i="505"/>
  <c r="H10" i="505"/>
  <c r="G10" i="505"/>
  <c r="D10" i="505"/>
  <c r="I9" i="505"/>
  <c r="H9" i="505"/>
  <c r="J9" i="505" s="1"/>
  <c r="G9" i="505"/>
  <c r="D9" i="505"/>
  <c r="I8" i="505"/>
  <c r="H8" i="505"/>
  <c r="G8" i="505"/>
  <c r="D8" i="505"/>
  <c r="I13" i="504"/>
  <c r="H13" i="504"/>
  <c r="G13" i="504"/>
  <c r="D13" i="504"/>
  <c r="I12" i="504"/>
  <c r="H12" i="504"/>
  <c r="G12" i="504"/>
  <c r="D12" i="504"/>
  <c r="I11" i="504"/>
  <c r="H11" i="504"/>
  <c r="G11" i="504"/>
  <c r="D11" i="504"/>
  <c r="I10" i="504"/>
  <c r="H10" i="504"/>
  <c r="G10" i="504"/>
  <c r="D10" i="504"/>
  <c r="I9" i="504"/>
  <c r="H9" i="504"/>
  <c r="J9" i="504" s="1"/>
  <c r="G9" i="504"/>
  <c r="D9" i="504"/>
  <c r="I8" i="504"/>
  <c r="H8" i="504"/>
  <c r="G8" i="504"/>
  <c r="D8" i="504"/>
  <c r="C25" i="483" l="1"/>
  <c r="B32" i="31"/>
  <c r="B25" i="483"/>
  <c r="J8" i="504"/>
  <c r="B28" i="499"/>
  <c r="B30" i="499" s="1"/>
  <c r="D12" i="488"/>
  <c r="C32" i="32"/>
  <c r="C28" i="499"/>
  <c r="C30" i="499" s="1"/>
  <c r="B26" i="42"/>
  <c r="J10" i="504"/>
  <c r="J8" i="505"/>
  <c r="J12" i="505"/>
  <c r="B25" i="485"/>
  <c r="C25" i="485"/>
  <c r="C29" i="34"/>
  <c r="B29" i="34"/>
  <c r="J10" i="492"/>
  <c r="B32" i="32"/>
  <c r="C36" i="146"/>
  <c r="M27" i="355"/>
  <c r="G11" i="492"/>
  <c r="H11" i="492"/>
  <c r="I11" i="492"/>
  <c r="J11" i="504"/>
  <c r="C32" i="31"/>
  <c r="D11" i="492"/>
  <c r="J12" i="504"/>
  <c r="J10" i="505"/>
  <c r="B26" i="43"/>
  <c r="E26" i="43" s="1"/>
  <c r="B26" i="44"/>
  <c r="B27" i="44" s="1"/>
  <c r="B36" i="146"/>
  <c r="D61" i="33"/>
  <c r="J18" i="487"/>
  <c r="C26" i="42"/>
  <c r="C27" i="42" s="1"/>
  <c r="C26" i="43"/>
  <c r="C26" i="44"/>
  <c r="C27" i="44" s="1"/>
  <c r="J13" i="504"/>
  <c r="C11" i="497"/>
  <c r="F11" i="497"/>
  <c r="D26" i="42"/>
  <c r="B27" i="42"/>
  <c r="B19" i="492"/>
  <c r="C19" i="492"/>
  <c r="J8" i="492"/>
  <c r="J9" i="492"/>
  <c r="E10" i="497"/>
  <c r="E11" i="497" s="1"/>
  <c r="D26" i="44" l="1"/>
  <c r="G10" i="497"/>
  <c r="G8" i="497"/>
  <c r="J11" i="492"/>
  <c r="G9" i="497"/>
  <c r="G11" i="497"/>
</calcChain>
</file>

<file path=xl/sharedStrings.xml><?xml version="1.0" encoding="utf-8"?>
<sst xmlns="http://schemas.openxmlformats.org/spreadsheetml/2006/main" count="7117" uniqueCount="1828">
  <si>
    <t xml:space="preserve">أمى </t>
  </si>
  <si>
    <t>Read &amp; Write</t>
  </si>
  <si>
    <t>يقرأ ويكتب</t>
  </si>
  <si>
    <t>Primary</t>
  </si>
  <si>
    <t>ابتدائية</t>
  </si>
  <si>
    <t>السكان</t>
  </si>
  <si>
    <t>Population</t>
  </si>
  <si>
    <t>السكان الذكور</t>
  </si>
  <si>
    <t>السكان الإناث</t>
  </si>
  <si>
    <t>Preparatory</t>
  </si>
  <si>
    <t>إعدادية</t>
  </si>
  <si>
    <t>Secondary</t>
  </si>
  <si>
    <t>ثانوية</t>
  </si>
  <si>
    <t>Diploma</t>
  </si>
  <si>
    <t>دبلوم</t>
  </si>
  <si>
    <t>جدول رقم (7)</t>
  </si>
  <si>
    <t>الحالة العملية</t>
  </si>
  <si>
    <t>Employer</t>
  </si>
  <si>
    <t xml:space="preserve">صاحب عمل ويديره </t>
  </si>
  <si>
    <t>Own Account Worker</t>
  </si>
  <si>
    <t>يعمل لحسابه</t>
  </si>
  <si>
    <t>Employee</t>
  </si>
  <si>
    <t>يعمل بأجر</t>
  </si>
  <si>
    <t>Legislators, Senior Officials And Managers</t>
  </si>
  <si>
    <t xml:space="preserve">                         الحالة التعليمية
القطـــــــاع </t>
  </si>
  <si>
    <t xml:space="preserve">                         الحالة التعليمية
المهنــــة </t>
  </si>
  <si>
    <t xml:space="preserve">                           الحالة التعليمية
المهنــــة </t>
  </si>
  <si>
    <t>Professionals</t>
  </si>
  <si>
    <t>الاختصاصيون</t>
  </si>
  <si>
    <t>Technicians And Associate Professionals</t>
  </si>
  <si>
    <t>الفنيون والاختصاصيون المساعدون</t>
  </si>
  <si>
    <t>Clerks</t>
  </si>
  <si>
    <t>الكتبة</t>
  </si>
  <si>
    <t>Service Workers And Shop And Market Sales Workers</t>
  </si>
  <si>
    <t>العاملون في الخدمات والباعة في المحلات التجارية والأسواق</t>
  </si>
  <si>
    <t>Skilled Agricultural And Fishery Workers</t>
  </si>
  <si>
    <t>Craft And Related Trades Workers</t>
  </si>
  <si>
    <t>Plant And Machine Operators And Assemblers</t>
  </si>
  <si>
    <t>Elementary Occupations</t>
  </si>
  <si>
    <t>المهن العادية</t>
  </si>
  <si>
    <t xml:space="preserve">Occupation </t>
  </si>
  <si>
    <t xml:space="preserve">المهنــــة </t>
  </si>
  <si>
    <t>Higher Diploma</t>
  </si>
  <si>
    <t>دبلوم عالى</t>
  </si>
  <si>
    <t>ماجستير</t>
  </si>
  <si>
    <t xml:space="preserve">الحالة التعليمية </t>
  </si>
  <si>
    <t xml:space="preserve">Educational Status </t>
  </si>
  <si>
    <t>التعليم</t>
  </si>
  <si>
    <t xml:space="preserve">Government Department </t>
  </si>
  <si>
    <t xml:space="preserve">إدارة حكومية </t>
  </si>
  <si>
    <t xml:space="preserve">مؤسسة / شركة حكومية </t>
  </si>
  <si>
    <t xml:space="preserve">Mixed </t>
  </si>
  <si>
    <t>مختلط</t>
  </si>
  <si>
    <t xml:space="preserve">Private </t>
  </si>
  <si>
    <t xml:space="preserve">خاص </t>
  </si>
  <si>
    <t xml:space="preserve">Diplomatic/International/Regional </t>
  </si>
  <si>
    <t xml:space="preserve">دبلوماسى / دولى / اقليمى </t>
  </si>
  <si>
    <t>Domestic</t>
  </si>
  <si>
    <t>منزلى</t>
  </si>
  <si>
    <t>Nationality</t>
  </si>
  <si>
    <r>
      <t xml:space="preserve">المشتغلون بأجر
</t>
    </r>
    <r>
      <rPr>
        <sz val="10"/>
        <rFont val="Arial"/>
        <family val="2"/>
      </rPr>
      <t>Paid employment Workers</t>
    </r>
  </si>
  <si>
    <t>Workers in paid employment are those with status in employment = employee.</t>
  </si>
  <si>
    <t>القطاع</t>
  </si>
  <si>
    <t>Sector</t>
  </si>
  <si>
    <t>Economic Activity</t>
  </si>
  <si>
    <r>
      <t xml:space="preserve">متوسط ساعات العمل
</t>
    </r>
    <r>
      <rPr>
        <sz val="10"/>
        <rFont val="Arial"/>
        <family val="2"/>
      </rPr>
      <t>Average Work Hours</t>
    </r>
  </si>
  <si>
    <r>
      <t>عدد المشتغلين</t>
    </r>
    <r>
      <rPr>
        <sz val="10"/>
        <rFont val="Arial"/>
        <family val="2"/>
      </rPr>
      <t xml:space="preserve">
Paid employment Workers</t>
    </r>
  </si>
  <si>
    <r>
      <t>متوسط ساعات العمل</t>
    </r>
    <r>
      <rPr>
        <sz val="10"/>
        <rFont val="Arial"/>
        <family val="2"/>
      </rPr>
      <t xml:space="preserve">
Average Work Hours</t>
    </r>
  </si>
  <si>
    <t>جدول رقم (2)</t>
  </si>
  <si>
    <t>جدول رقم (3)</t>
  </si>
  <si>
    <t>جدول رقم (6)</t>
  </si>
  <si>
    <t>لا يشمل المتعطلين الذين لم يسبق لهم العمل</t>
  </si>
  <si>
    <t xml:space="preserve">                                المهنة
النشاط الاقتصادي </t>
  </si>
  <si>
    <t xml:space="preserve">                                            الحالة العملية
المهنــــة </t>
  </si>
  <si>
    <t xml:space="preserve">                        الحالة التعليمية
القطـــــــاع </t>
  </si>
  <si>
    <t>جدول رقم (8)</t>
  </si>
  <si>
    <t>جدول رقم (9)</t>
  </si>
  <si>
    <t>جدول رقم (10)</t>
  </si>
  <si>
    <t>جدول رقم (11)</t>
  </si>
  <si>
    <t>جدول رقم (16)</t>
  </si>
  <si>
    <t>جدول رقم (15)</t>
  </si>
  <si>
    <t>جدول رقم (14)</t>
  </si>
  <si>
    <t>جدول رقم (13)</t>
  </si>
  <si>
    <t>البلدية</t>
  </si>
  <si>
    <t>Municipality</t>
  </si>
  <si>
    <t>Table No. (2)</t>
  </si>
  <si>
    <t>السكان (15 سنة فأكثر)</t>
  </si>
  <si>
    <t>المشتغلون</t>
  </si>
  <si>
    <t>Population (15 Years &amp; above)</t>
  </si>
  <si>
    <t>Employed</t>
  </si>
  <si>
    <t>Economically Inactive</t>
  </si>
  <si>
    <t>الدوحة</t>
  </si>
  <si>
    <t>الريان</t>
  </si>
  <si>
    <t>الوكرة</t>
  </si>
  <si>
    <t>أم صلال</t>
  </si>
  <si>
    <t>الخور</t>
  </si>
  <si>
    <t>الشمال</t>
  </si>
  <si>
    <t>الظعاين</t>
  </si>
  <si>
    <t>Doha</t>
  </si>
  <si>
    <t>Al Rayyan</t>
  </si>
  <si>
    <t>Al Wakra</t>
  </si>
  <si>
    <t>Umm Salal</t>
  </si>
  <si>
    <t>Al Shamal</t>
  </si>
  <si>
    <t>Al Khor</t>
  </si>
  <si>
    <t>السكان القطريون (15 سنة فأكثر) حسب الحالة التعليمية وفئات العمر</t>
  </si>
  <si>
    <t>الذكور القطريون (15 سنة فأكثر) حسب الحالة التعليمية وفئات العمر</t>
  </si>
  <si>
    <t>الإناث القطريات (15 سنة فأكثر) حسب الحالة التعليمية وفئات العمر</t>
  </si>
  <si>
    <t>السكان غير القطريين (15 سنة فأكثر) حسب الحالة التعليمية وفئات العمر</t>
  </si>
  <si>
    <t>الذكور غير القطريين (15 سنة فأكثر) حسب الحالة التعليمية وفئات العمر</t>
  </si>
  <si>
    <t>الإناث غير القطريات (15 سنة فأكثر) حسب الحالة التعليمية وفئات العمر</t>
  </si>
  <si>
    <t>السكان (15 سنة فأكثر) حسب الحالة التعليمية وفئات العمر</t>
  </si>
  <si>
    <t>السكان الذكور (15 سنة فأكثر) حسب الحالة التعليمية وفئات العمر</t>
  </si>
  <si>
    <t>السكان الإناث (15 سنة فأكثر) حسب الحالة التعليمية وفئات العمر</t>
  </si>
  <si>
    <t>Table No. (3)</t>
  </si>
  <si>
    <t>Educational Status</t>
  </si>
  <si>
    <t>الحالة التعليمية</t>
  </si>
  <si>
    <t>جامعي فما فوق</t>
  </si>
  <si>
    <t xml:space="preserve">Total </t>
  </si>
  <si>
    <t>أمي</t>
  </si>
  <si>
    <t>ابتدائي</t>
  </si>
  <si>
    <t>إعدادي</t>
  </si>
  <si>
    <t>ثانوي</t>
  </si>
  <si>
    <t>دبلوم أقل من الجامعة</t>
  </si>
  <si>
    <t>75 +</t>
  </si>
  <si>
    <t>70 - 74</t>
  </si>
  <si>
    <t>المشتغلات</t>
  </si>
  <si>
    <t>Pre.U. Diploma</t>
  </si>
  <si>
    <t>65 - 69</t>
  </si>
  <si>
    <t>جدول رقم (17)</t>
  </si>
  <si>
    <t>Table No. (17)</t>
  </si>
  <si>
    <t>Marital Status</t>
  </si>
  <si>
    <t>الحالة الزواجية</t>
  </si>
  <si>
    <t>لم يسبق له الزواج</t>
  </si>
  <si>
    <t>متزوج</t>
  </si>
  <si>
    <t>مطلق</t>
  </si>
  <si>
    <t>أرمل</t>
  </si>
  <si>
    <t>Never Married</t>
  </si>
  <si>
    <t>Table No. (100)</t>
  </si>
  <si>
    <t>جدول رقم (100)</t>
  </si>
  <si>
    <t>جدول رقم (101)</t>
  </si>
  <si>
    <t>Table No. (101)</t>
  </si>
  <si>
    <t>Table No. (102)</t>
  </si>
  <si>
    <t>جدول رقم (102)</t>
  </si>
  <si>
    <t xml:space="preserve">فئات العمر </t>
  </si>
  <si>
    <t xml:space="preserve">Age Groups </t>
  </si>
  <si>
    <t>Married</t>
  </si>
  <si>
    <t>Divorced</t>
  </si>
  <si>
    <t>Widowed</t>
  </si>
  <si>
    <t>جدول رقم (18)</t>
  </si>
  <si>
    <t>Table No. (18)</t>
  </si>
  <si>
    <t>جدول رقم (19)</t>
  </si>
  <si>
    <t>Table No. (19)</t>
  </si>
  <si>
    <t>جدول رقم (20)</t>
  </si>
  <si>
    <t>Table No. (20)</t>
  </si>
  <si>
    <t>جدول رقم (21)</t>
  </si>
  <si>
    <t>Table No. (21)</t>
  </si>
  <si>
    <t>جدول رقم (22)</t>
  </si>
  <si>
    <t>Table No. (22)</t>
  </si>
  <si>
    <t>جدول رقم (23)</t>
  </si>
  <si>
    <t>Table No. (23)</t>
  </si>
  <si>
    <t>جدول رقم (24)</t>
  </si>
  <si>
    <t>Table No. (24)</t>
  </si>
  <si>
    <t>University and above</t>
  </si>
  <si>
    <t>جدول رقم (26)</t>
  </si>
  <si>
    <t>Table No. (26)</t>
  </si>
  <si>
    <t>Table No. (27)</t>
  </si>
  <si>
    <t>جدول رقم (27)</t>
  </si>
  <si>
    <t>جدول رقم (28)</t>
  </si>
  <si>
    <t>Table No. (28)</t>
  </si>
  <si>
    <t>جدول رقم (29)</t>
  </si>
  <si>
    <t>Table No. (29)</t>
  </si>
  <si>
    <t>جدول رقم (30)</t>
  </si>
  <si>
    <t>Table No. (30)</t>
  </si>
  <si>
    <t>منزلي</t>
  </si>
  <si>
    <t>القطــــاع</t>
  </si>
  <si>
    <t>Table No. (31)</t>
  </si>
  <si>
    <t>جدول رقم (31)</t>
  </si>
  <si>
    <t>Stability at Work</t>
  </si>
  <si>
    <t>دائم</t>
  </si>
  <si>
    <t>Permanent</t>
  </si>
  <si>
    <t>جدول رقم (32)</t>
  </si>
  <si>
    <t>Table No. (32)</t>
  </si>
  <si>
    <t>جدول رقم (33)</t>
  </si>
  <si>
    <t>Table No. (33)</t>
  </si>
  <si>
    <t>جدول رقم (34)</t>
  </si>
  <si>
    <t>Table No. (34)</t>
  </si>
  <si>
    <t>جدول رقم (35)</t>
  </si>
  <si>
    <t>Table No. (35)</t>
  </si>
  <si>
    <t>جدول رقم (36)</t>
  </si>
  <si>
    <t>Table No. (36)</t>
  </si>
  <si>
    <t>جدول رقم (37)</t>
  </si>
  <si>
    <t>Table No. (37)</t>
  </si>
  <si>
    <t>جدول رقم (38)</t>
  </si>
  <si>
    <t>Table No. (38)</t>
  </si>
  <si>
    <t>جدول رقم (39)</t>
  </si>
  <si>
    <t>Table No. (39)</t>
  </si>
  <si>
    <t>جدول رقم (40)</t>
  </si>
  <si>
    <t>Table No. (40)</t>
  </si>
  <si>
    <t>جدول رقم (41)</t>
  </si>
  <si>
    <t>Table No. (41)</t>
  </si>
  <si>
    <t>جدول رقم (42)</t>
  </si>
  <si>
    <t>Table No. (42)</t>
  </si>
  <si>
    <t>جدول رقم (43)</t>
  </si>
  <si>
    <t>Table No. (43)</t>
  </si>
  <si>
    <t xml:space="preserve">Diplomatic/ International/ Regional </t>
  </si>
  <si>
    <t xml:space="preserve">                                                  Sector
Economic Activity </t>
  </si>
  <si>
    <t xml:space="preserve">                                        الحالة التعليمية
المهنــــة </t>
  </si>
  <si>
    <t>جدول رقم (44)</t>
  </si>
  <si>
    <t>Table No. (44)</t>
  </si>
  <si>
    <t>جدول رقم (45)</t>
  </si>
  <si>
    <t>Table No. (45)</t>
  </si>
  <si>
    <t>جدول رقم (47)</t>
  </si>
  <si>
    <t>Table No. (47)</t>
  </si>
  <si>
    <t xml:space="preserve">                         فئات العمر
المهنــــة </t>
  </si>
  <si>
    <t xml:space="preserve">                       Age Group
Occupation </t>
  </si>
  <si>
    <t>جدول رقم (51)</t>
  </si>
  <si>
    <t>Table No. (51)</t>
  </si>
  <si>
    <t>جدول رقم (52)</t>
  </si>
  <si>
    <t>Table No. (52)</t>
  </si>
  <si>
    <t>جدول رقم (50)</t>
  </si>
  <si>
    <t>Table No. (50)</t>
  </si>
  <si>
    <t>جدول رقم (53)</t>
  </si>
  <si>
    <t>Table No. (53)</t>
  </si>
  <si>
    <t xml:space="preserve">                          القطـــاع
النشاط الاقتصادي </t>
  </si>
  <si>
    <t>Table No. (54)</t>
  </si>
  <si>
    <t>جدول رقم (54)</t>
  </si>
  <si>
    <t>جدول رقم (55)</t>
  </si>
  <si>
    <t>Table No. (55)</t>
  </si>
  <si>
    <t>جدول رقم (56)</t>
  </si>
  <si>
    <t>Table No. (56)</t>
  </si>
  <si>
    <t>جدول رقم (57)</t>
  </si>
  <si>
    <t>Table No. (57)</t>
  </si>
  <si>
    <t>جدول رقم (59)</t>
  </si>
  <si>
    <t>Table No. (59)</t>
  </si>
  <si>
    <t>جدول رقم (60)</t>
  </si>
  <si>
    <t>Table No. (60)</t>
  </si>
  <si>
    <t>جدول رقم (61)</t>
  </si>
  <si>
    <t>Table No. (61)</t>
  </si>
  <si>
    <t>جدول رقم (62)</t>
  </si>
  <si>
    <t>Table No. (62)</t>
  </si>
  <si>
    <t>جدول رقم (63)</t>
  </si>
  <si>
    <t>Table No. (63)</t>
  </si>
  <si>
    <t>جدول رقم (64)</t>
  </si>
  <si>
    <t>Table No. (64)</t>
  </si>
  <si>
    <t>جدول رقم (65)</t>
  </si>
  <si>
    <t>Table No. (65)</t>
  </si>
  <si>
    <t>جدول رقم (66)</t>
  </si>
  <si>
    <t>Table No. (66)</t>
  </si>
  <si>
    <t>Table No. (116)</t>
  </si>
  <si>
    <t>جدول رقم (116)</t>
  </si>
  <si>
    <t>Table No. (115)</t>
  </si>
  <si>
    <t>جدول رقم (115)</t>
  </si>
  <si>
    <t>جدول رقم (67)</t>
  </si>
  <si>
    <t>Table No. (67)</t>
  </si>
  <si>
    <t>جدول رقم (68)</t>
  </si>
  <si>
    <t>Table No. (68)</t>
  </si>
  <si>
    <t xml:space="preserve">Government Company / Corporation </t>
  </si>
  <si>
    <t xml:space="preserve">Government Company / Corporation  </t>
  </si>
  <si>
    <t>جدول رقم (69)</t>
  </si>
  <si>
    <t>Table No. (69)</t>
  </si>
  <si>
    <t>جدول رقم (70)</t>
  </si>
  <si>
    <t>Table No. (70)</t>
  </si>
  <si>
    <t>جدول رقم (71)</t>
  </si>
  <si>
    <t>Table No. (71)</t>
  </si>
  <si>
    <t>جدول رقم (72)</t>
  </si>
  <si>
    <t>Table No. (72)</t>
  </si>
  <si>
    <t>جدول رقم (73)</t>
  </si>
  <si>
    <t>Table No. (73)</t>
  </si>
  <si>
    <t>جدول رقم (74)</t>
  </si>
  <si>
    <t>Table No. (74)</t>
  </si>
  <si>
    <t>جدول رقم (75)</t>
  </si>
  <si>
    <t>Table No. (75)</t>
  </si>
  <si>
    <t>Table No. (77)</t>
  </si>
  <si>
    <t>جدول رقم (78)</t>
  </si>
  <si>
    <t>Table No. (78)</t>
  </si>
  <si>
    <t>جدول رقم (79)</t>
  </si>
  <si>
    <t>جدول رقم (80)</t>
  </si>
  <si>
    <t>Table No. (80)</t>
  </si>
  <si>
    <t>جدول رقم (81)</t>
  </si>
  <si>
    <t>Table No. (81)</t>
  </si>
  <si>
    <t>جدول رقم (83)</t>
  </si>
  <si>
    <t>Table No. (83)</t>
  </si>
  <si>
    <t>جدول رقم (84)</t>
  </si>
  <si>
    <t>Table No. (84)</t>
  </si>
  <si>
    <t>Table No. (85)</t>
  </si>
  <si>
    <t>جدول رقم (85)</t>
  </si>
  <si>
    <t>جدول رقم (86)</t>
  </si>
  <si>
    <t>Table No. (86)</t>
  </si>
  <si>
    <t>جدول رقم (87)</t>
  </si>
  <si>
    <t>Table No. (87)</t>
  </si>
  <si>
    <t>جدول رقم (88)</t>
  </si>
  <si>
    <t>Table No. (88)</t>
  </si>
  <si>
    <t>جدول رقم (12)</t>
  </si>
  <si>
    <t>Table No (12)</t>
  </si>
  <si>
    <t>Table No (13)</t>
  </si>
  <si>
    <t>Table No (14)</t>
  </si>
  <si>
    <t>Table No (15)</t>
  </si>
  <si>
    <t>جدول رقم (46)</t>
  </si>
  <si>
    <t>Table No. (46)</t>
  </si>
  <si>
    <t>جدول رقم (48)</t>
  </si>
  <si>
    <t>Table No. (48)</t>
  </si>
  <si>
    <t>جدول رقم (49)</t>
  </si>
  <si>
    <t>Table No. (49)</t>
  </si>
  <si>
    <t>جدول رقم (82)</t>
  </si>
  <si>
    <t>Table No. (82)</t>
  </si>
  <si>
    <t>Table No. (91)</t>
  </si>
  <si>
    <t>جدول رقم (91)</t>
  </si>
  <si>
    <t>جدول رقم (90)</t>
  </si>
  <si>
    <t>Table No. (90)</t>
  </si>
  <si>
    <t>جدول رقم (89)</t>
  </si>
  <si>
    <t>Table No. (89)</t>
  </si>
  <si>
    <t>Table No. (94)</t>
  </si>
  <si>
    <t>جدول رقم (94)</t>
  </si>
  <si>
    <t>Table No. (93)</t>
  </si>
  <si>
    <t>جدول رقم (93)</t>
  </si>
  <si>
    <t>جدول رقم (92)</t>
  </si>
  <si>
    <t>Table No. (92)</t>
  </si>
  <si>
    <t>جدول رقم (95)</t>
  </si>
  <si>
    <t>Table No. (95)</t>
  </si>
  <si>
    <t>جدول رقم (96)</t>
  </si>
  <si>
    <t>Table No. (96)</t>
  </si>
  <si>
    <t>Table No. (97)</t>
  </si>
  <si>
    <t>جدول رقم (97)</t>
  </si>
  <si>
    <t>Table No (16)</t>
  </si>
  <si>
    <t>Al Daayen</t>
  </si>
  <si>
    <t>Qatari</t>
  </si>
  <si>
    <t>Non-Qatari</t>
  </si>
  <si>
    <t xml:space="preserve"> Employment Status</t>
  </si>
  <si>
    <t>Not including persons seeking work for the first time</t>
  </si>
  <si>
    <t xml:space="preserve">Government Company/ Corporation   </t>
  </si>
  <si>
    <t xml:space="preserve">Government Company/Corporation  </t>
  </si>
  <si>
    <t xml:space="preserve">                            Employment Status
Occupation </t>
  </si>
  <si>
    <t xml:space="preserve">                             Employment Status
Occupation </t>
  </si>
  <si>
    <t xml:space="preserve">Government Company/Corporation </t>
  </si>
  <si>
    <t>Attended</t>
  </si>
  <si>
    <t>Not Attended</t>
  </si>
  <si>
    <t>No. of Repetition Males</t>
  </si>
  <si>
    <t>No. of Repetition Females</t>
  </si>
  <si>
    <t xml:space="preserve">University and above </t>
  </si>
  <si>
    <t>جدول رقم (99)</t>
  </si>
  <si>
    <t>Table No. (99)</t>
  </si>
  <si>
    <t>جدول رقم (98)</t>
  </si>
  <si>
    <t>Table No. (98)</t>
  </si>
  <si>
    <t>جدول رقم (103)</t>
  </si>
  <si>
    <t>Table No. (103)</t>
  </si>
  <si>
    <t>جدول رقم (76)</t>
  </si>
  <si>
    <t>Table No. (76)</t>
  </si>
  <si>
    <r>
      <t xml:space="preserve">متوسط الأجر الشهري
</t>
    </r>
    <r>
      <rPr>
        <sz val="10"/>
        <rFont val="Arial"/>
        <family val="2"/>
      </rPr>
      <t>Monthly Average Wage</t>
    </r>
  </si>
  <si>
    <t>المشتغلون بأجر هم الذين تكون حالتهم العملية = يعمل بأجر</t>
  </si>
  <si>
    <t>جدول رقم (104)</t>
  </si>
  <si>
    <t>Table No. (104)</t>
  </si>
  <si>
    <t>جدول رقم (106)</t>
  </si>
  <si>
    <t>Table No. (106)</t>
  </si>
  <si>
    <t>جدول رقم (108)</t>
  </si>
  <si>
    <t>Table No. (108)</t>
  </si>
  <si>
    <t>التحق</t>
  </si>
  <si>
    <t>لم يلتحق</t>
  </si>
  <si>
    <t>جدول رقم (109)</t>
  </si>
  <si>
    <t>Table No. (109)</t>
  </si>
  <si>
    <t>لغـة انجليزية</t>
  </si>
  <si>
    <t>حاسب آلــى</t>
  </si>
  <si>
    <t>English Language</t>
  </si>
  <si>
    <t>Computer</t>
  </si>
  <si>
    <t>Total Repetitions</t>
  </si>
  <si>
    <t>Total Persons</t>
  </si>
  <si>
    <t>عدد تكرارات الذكور</t>
  </si>
  <si>
    <t>عدد تكرارات الإناث</t>
  </si>
  <si>
    <t xml:space="preserve">                                  الحالة العملية
المهنــــة </t>
  </si>
  <si>
    <t xml:space="preserve">                                            الحالة العملية
النشاط الاقتصادي </t>
  </si>
  <si>
    <t xml:space="preserve">                                      Sector
Economic Activity </t>
  </si>
  <si>
    <t>جدول رقم (1)</t>
  </si>
  <si>
    <t>Table No. (1)</t>
  </si>
  <si>
    <t>جدول رقم (5)</t>
  </si>
  <si>
    <t>Table No (9)</t>
  </si>
  <si>
    <t>Table No (10)</t>
  </si>
  <si>
    <t>Table No (11)</t>
  </si>
  <si>
    <t>No. of repetition Total</t>
  </si>
  <si>
    <t>جدول رقم (110)</t>
  </si>
  <si>
    <t>Table No. (110)</t>
  </si>
  <si>
    <t>جدول رقم (111)</t>
  </si>
  <si>
    <t>Table No. (111)</t>
  </si>
  <si>
    <t>01 - 06</t>
  </si>
  <si>
    <t>07 - 12</t>
  </si>
  <si>
    <t>13 +</t>
  </si>
  <si>
    <t>جدول رقم (112)</t>
  </si>
  <si>
    <t>Table No. (112)</t>
  </si>
  <si>
    <t>Table No. (79)</t>
  </si>
  <si>
    <t>Repetition : Means every person has a maximum of three choices</t>
  </si>
  <si>
    <t>No. Of Repetition Males</t>
  </si>
  <si>
    <t>No. Of Repetition Females</t>
  </si>
  <si>
    <t>Not including perosns seeking work for the first time</t>
  </si>
  <si>
    <t>قلة فرص العمل</t>
  </si>
  <si>
    <t>نقص الخبرة</t>
  </si>
  <si>
    <t>قلة الأجر</t>
  </si>
  <si>
    <t>البحث عن عمل أفضل</t>
  </si>
  <si>
    <t>عدم وجود العمل المناسب</t>
  </si>
  <si>
    <t>عدم وجود مؤهلات علمية مناسبة</t>
  </si>
  <si>
    <t>أخــــرى</t>
  </si>
  <si>
    <t>Lack Of Job Opportunities</t>
  </si>
  <si>
    <t>Lack Of Experiance</t>
  </si>
  <si>
    <t>Low Wage</t>
  </si>
  <si>
    <t>Search For A Better Job</t>
  </si>
  <si>
    <t>Lack Of Suitable Work</t>
  </si>
  <si>
    <t>Lack Of Adequate Academic Qualifications</t>
  </si>
  <si>
    <t>جدول رقم (113)</t>
  </si>
  <si>
    <t>عـــــــــــرض عليهم</t>
  </si>
  <si>
    <t>لم يعـــــرض عليهم</t>
  </si>
  <si>
    <t>Offered</t>
  </si>
  <si>
    <t>Not Offered</t>
  </si>
  <si>
    <t>جدول رقم (114)</t>
  </si>
  <si>
    <t>Table No. (114)</t>
  </si>
  <si>
    <t>Table No. (113)</t>
  </si>
  <si>
    <t>راغـــــــــــــــــــــــب</t>
  </si>
  <si>
    <t>غير راغـــــــــــــــــب</t>
  </si>
  <si>
    <t>Willing</t>
  </si>
  <si>
    <t>Not Willing</t>
  </si>
  <si>
    <t>ساعات الــدوام</t>
  </si>
  <si>
    <t>Hours Of Work</t>
  </si>
  <si>
    <t>Registration At The Labour Dept.</t>
  </si>
  <si>
    <t>Application To Employers</t>
  </si>
  <si>
    <t>Contact With Relatives And Friends</t>
  </si>
  <si>
    <t>Advertising In Daily Newspapers</t>
  </si>
  <si>
    <t>Manufacturing</t>
  </si>
  <si>
    <t>Construction</t>
  </si>
  <si>
    <t>Education</t>
  </si>
  <si>
    <t>M.A / M.Sc.</t>
  </si>
  <si>
    <t>Ph.D.</t>
  </si>
  <si>
    <t>Other Methods</t>
  </si>
  <si>
    <t>التسجيل فى إدارة العمل</t>
  </si>
  <si>
    <t>متابعة المكتب الذى سجل فيه سابقا</t>
  </si>
  <si>
    <t>التقدم بطلب لأرباب العمل</t>
  </si>
  <si>
    <t>الإتصال بالأقارب والمعارف</t>
  </si>
  <si>
    <t>الإعلان بالصحف</t>
  </si>
  <si>
    <t>إجراءات أخرى</t>
  </si>
  <si>
    <t>مجموع التكرارات</t>
  </si>
  <si>
    <t>مجموع الأفراد</t>
  </si>
  <si>
    <t>Total of Repetitions</t>
  </si>
  <si>
    <t>Total of Persons</t>
  </si>
  <si>
    <t>التكرار : يعنى ان لكل فرد ثلاثة اختيارات كحد أعلى</t>
  </si>
  <si>
    <t>البحث عن عمل يشمل العمل بأجر أو العمل لحسابه</t>
  </si>
  <si>
    <t>السكان الإناث (15 سنة فأكثر)</t>
  </si>
  <si>
    <t>Female Population (15 Years &amp; above)</t>
  </si>
  <si>
    <t>السكان الذكور (15 سنة فأكثر)</t>
  </si>
  <si>
    <t>Male Population (15 Years &amp; above)</t>
  </si>
  <si>
    <t>جدول رقم (25)</t>
  </si>
  <si>
    <t>Table No. (25)</t>
  </si>
  <si>
    <t>Table No. (58)</t>
  </si>
  <si>
    <t>جدول رقم (58)</t>
  </si>
  <si>
    <t>لا يشمل المتعطلات اللاتي لم يسبق لهن العمل</t>
  </si>
  <si>
    <t>Repetition : Means every person has a maximum of three choice</t>
  </si>
  <si>
    <t>عدد تكرار الذكور</t>
  </si>
  <si>
    <t>عدد تكرار الإناث</t>
  </si>
  <si>
    <t>No. Of Repetition Total</t>
  </si>
  <si>
    <t>جدول رقم (107)</t>
  </si>
  <si>
    <t>Table No. (107)</t>
  </si>
  <si>
    <t>جدول رقم (105)</t>
  </si>
  <si>
    <t>Table No. (105)</t>
  </si>
  <si>
    <t>Took Steps Last Month And Waiting For Reply</t>
  </si>
  <si>
    <t>Family Responsibilities</t>
  </si>
  <si>
    <t>Others</t>
  </si>
  <si>
    <t xml:space="preserve">                                          الحالة العملية
المهنــــة </t>
  </si>
  <si>
    <t xml:space="preserve">                                 Occupation
Economic Activity </t>
  </si>
  <si>
    <t xml:space="preserve">                                           القطاع
المهنــــة </t>
  </si>
  <si>
    <t xml:space="preserve">                                        Sector
Occupation </t>
  </si>
  <si>
    <t xml:space="preserve">                                          القطـــاع
النشاط الاقتصادي </t>
  </si>
  <si>
    <t xml:space="preserve">                                         Sector
Economic Activity </t>
  </si>
  <si>
    <t>اتخاذ إجراء قبل الشهر الماضى وفى انتظار النتيجة</t>
  </si>
  <si>
    <t>مسئوليات عائلية</t>
  </si>
  <si>
    <t>المجموع</t>
  </si>
  <si>
    <t>Total</t>
  </si>
  <si>
    <t>Females</t>
  </si>
  <si>
    <t>Males</t>
  </si>
  <si>
    <t>ذكور</t>
  </si>
  <si>
    <t>إناث</t>
  </si>
  <si>
    <t>الجنسية</t>
  </si>
  <si>
    <t>قطريون</t>
  </si>
  <si>
    <t>Economically Active</t>
  </si>
  <si>
    <t>غير قطريين</t>
  </si>
  <si>
    <t>جدول رقم (77)</t>
  </si>
  <si>
    <t>فئات العمر</t>
  </si>
  <si>
    <t>Age Groups</t>
  </si>
  <si>
    <t>19 - 15</t>
  </si>
  <si>
    <t>24 - 20</t>
  </si>
  <si>
    <t>29 - 25</t>
  </si>
  <si>
    <t>34 - 30</t>
  </si>
  <si>
    <t>39 - 35</t>
  </si>
  <si>
    <t>44 - 40</t>
  </si>
  <si>
    <t>49 - 45</t>
  </si>
  <si>
    <t>54 - 50</t>
  </si>
  <si>
    <t>59 - 55</t>
  </si>
  <si>
    <t>64 - 60</t>
  </si>
  <si>
    <t>65 +</t>
  </si>
  <si>
    <t>15 - 19</t>
  </si>
  <si>
    <t>20 - 24</t>
  </si>
  <si>
    <t>25 - 29</t>
  </si>
  <si>
    <t>30 - 34</t>
  </si>
  <si>
    <t>35 - 39</t>
  </si>
  <si>
    <t>40 - 44</t>
  </si>
  <si>
    <t>45 - 49</t>
  </si>
  <si>
    <t>50 - 54</t>
  </si>
  <si>
    <t>55 - 59</t>
  </si>
  <si>
    <t>60 - 64</t>
  </si>
  <si>
    <t>Illiterate</t>
  </si>
  <si>
    <r>
      <t>الحالة التعليمية</t>
    </r>
    <r>
      <rPr>
        <b/>
        <sz val="10"/>
        <rFont val="Arial"/>
        <family val="2"/>
      </rPr>
      <t xml:space="preserve"> Educational Status</t>
    </r>
  </si>
  <si>
    <r>
      <t xml:space="preserve">المجموع
</t>
    </r>
    <r>
      <rPr>
        <b/>
        <sz val="10"/>
        <rFont val="Arial"/>
        <family val="2"/>
      </rPr>
      <t>Total</t>
    </r>
  </si>
  <si>
    <r>
      <t xml:space="preserve">المجموع </t>
    </r>
    <r>
      <rPr>
        <b/>
        <sz val="10"/>
        <rFont val="Arial"/>
        <family val="2"/>
      </rPr>
      <t>Total</t>
    </r>
  </si>
  <si>
    <t xml:space="preserve">                              المهنة
النشاط الاقتصادي </t>
  </si>
  <si>
    <t>جدول رقم (4)</t>
  </si>
  <si>
    <t>Table No. (4)</t>
  </si>
  <si>
    <t>أسباب العمل</t>
  </si>
  <si>
    <t>Working Reasons</t>
  </si>
  <si>
    <t xml:space="preserve">السكان (15 سنة فأكثر) حسب العلاقة بقوة العمل وفئات العمــــر </t>
  </si>
  <si>
    <t xml:space="preserve">                                      المهنة
النشاط الاقتصادي </t>
  </si>
  <si>
    <t xml:space="preserve">                                   المهنة
النشاط الاقتصادي </t>
  </si>
  <si>
    <t xml:space="preserve">السكان الذكور (15 سنة فأكثر) حسب العلاقة بقوة العمل وفئات العمــــر </t>
  </si>
  <si>
    <t xml:space="preserve">السكان الإناث (15 سنة فأكثر) حسب العلاقة بقوة العمل وفئات العمــــر </t>
  </si>
  <si>
    <t>Male Population</t>
  </si>
  <si>
    <t>Female Population</t>
  </si>
  <si>
    <t>الزراعة  والحراجة وصيد الأسماك</t>
  </si>
  <si>
    <t>التعدين واستغلال المحاجر</t>
  </si>
  <si>
    <t>الصناعة التحويلية</t>
  </si>
  <si>
    <t>إمدادات الكهرباء والغاز والبخار وتكييف الهواء</t>
  </si>
  <si>
    <t>إمدادات المياه وأنشطة الصرف وإدارة النفايات ومعالجتها</t>
  </si>
  <si>
    <t>التشييد</t>
  </si>
  <si>
    <t>تجارة الجملة والتجزئة؛ إصلاح المركبات ذات المحركات والدراجات النارية</t>
  </si>
  <si>
    <t>النقل والتخزين</t>
  </si>
  <si>
    <t>أنشطة خدمات الإقامة والطعام</t>
  </si>
  <si>
    <t>المعلومات والاتصالات</t>
  </si>
  <si>
    <t>الأنشطة المالية وأنشطة التأمين</t>
  </si>
  <si>
    <t>الأنشطة العقارية</t>
  </si>
  <si>
    <t>الأنشطة المهنية والعلمية والتقنية</t>
  </si>
  <si>
    <t>أنشطة الخدمات الإدارية وخدمات الدعم</t>
  </si>
  <si>
    <t>الإدارة العامة والدفاع؛ والضمان الاجتماعي الإلزامي</t>
  </si>
  <si>
    <t>الأنشطة في مجال صحة الإنسان والعمل الاجتماعي</t>
  </si>
  <si>
    <t>الفنون والترفيه والتسلية</t>
  </si>
  <si>
    <t>أنشطة الخدمات الأخرى</t>
  </si>
  <si>
    <t>أنشطة الأُسَر المعيشية التي تستخدم أفراداً؛ وأنشطة الأُسَر المعيشية في إنتاج سلع وخدمات غير مميَّزة لاستعمالها الخاص</t>
  </si>
  <si>
    <t>أنشطة المنظمات والهيئات غير الخاضعة للولاية القضائية الوطنية</t>
  </si>
  <si>
    <t>Agriculture, forestry and fishing</t>
  </si>
  <si>
    <t>Mining and quarrying</t>
  </si>
  <si>
    <t>Electricity, gas, steam and air conditioning supply</t>
  </si>
  <si>
    <t>Water supply; sewerage, waste management and remediation activities</t>
  </si>
  <si>
    <t>Wholesale and retail trade; repair of motor vehicles and motorcycles</t>
  </si>
  <si>
    <t>Transportation and storage</t>
  </si>
  <si>
    <t>Accommodation and food service activities</t>
  </si>
  <si>
    <t>Information and communication</t>
  </si>
  <si>
    <t>Financial and insurance activities</t>
  </si>
  <si>
    <t>Real estate activities</t>
  </si>
  <si>
    <t>Professional, scientific and technical activities</t>
  </si>
  <si>
    <t>Administrative and support service activities</t>
  </si>
  <si>
    <t>Public administration and defence; compulsory social security</t>
  </si>
  <si>
    <t>Human health and social work activities</t>
  </si>
  <si>
    <t>Arts, entertainment and recreation</t>
  </si>
  <si>
    <t>Other service activities</t>
  </si>
  <si>
    <t>Activities of households as employers; undifferentiated goods- and services-producing activities of households for own use</t>
  </si>
  <si>
    <t>Activities of extraterritorial organizations and bodies</t>
  </si>
  <si>
    <t>غير ربحي</t>
  </si>
  <si>
    <t>Non profit</t>
  </si>
  <si>
    <t>ذكور Male</t>
  </si>
  <si>
    <t>اناث Female</t>
  </si>
  <si>
    <t>المديرون Managers</t>
  </si>
  <si>
    <t>الكتبة Clerks</t>
  </si>
  <si>
    <t xml:space="preserve">الفنيون Technicians </t>
  </si>
  <si>
    <t>العاملون في الخدمات والباعة Service Workers And Shop</t>
  </si>
  <si>
    <t>المهن العادية  Elementary Occupations</t>
  </si>
  <si>
    <t>العاملون في الحرف Craft  Workers</t>
  </si>
  <si>
    <t>التعليم Education</t>
  </si>
  <si>
    <t>النقل والتخزين Transportation and storage</t>
  </si>
  <si>
    <t>الصناعة التحويلية Manufacturing</t>
  </si>
  <si>
    <t>التشييد Construction</t>
  </si>
  <si>
    <t>القطريون Qataris</t>
  </si>
  <si>
    <t>التجارة  Trade</t>
  </si>
  <si>
    <t>أمي
Illiterate</t>
  </si>
  <si>
    <t>يقرأ ويكتب
Read &amp; Write</t>
  </si>
  <si>
    <t>إعدادية
 Preparatory</t>
  </si>
  <si>
    <t>ثانوية
.Secondary</t>
  </si>
  <si>
    <t>دبلوم أقل من الجامعة
Pre.U. Diploma</t>
  </si>
  <si>
    <t>جامعي فما فوق
University and above</t>
  </si>
  <si>
    <t>ابتدائية 
Primary</t>
  </si>
  <si>
    <t>إعدادية
Preparatory</t>
  </si>
  <si>
    <t>ثانوية 
Secondary</t>
  </si>
  <si>
    <t>دبلوم
Diploma</t>
  </si>
  <si>
    <t>الأنشطة العقارية Real estate activities</t>
  </si>
  <si>
    <t>أنشطة الأُسَر المعيشية التي تستخدم أفراداً Activities of households as employers</t>
  </si>
  <si>
    <t xml:space="preserve">الإدارة العامة   Public administration </t>
  </si>
  <si>
    <t>أنشطة الخدمات الإدارية   Administrative service activities</t>
  </si>
  <si>
    <t>النقل والتخزين Transportation &amp; storage</t>
  </si>
  <si>
    <t>التعدين واستغلال المحاجر Mining &amp; quarrying</t>
  </si>
  <si>
    <t>إمدادات الكهرباء والغاز والبخار وتكييف الهواء Electricity, gas, steam &amp; air conditioning supply</t>
  </si>
  <si>
    <t>أنشطة خدمات الإقامة والطعام Accommodation &amp; food service activities</t>
  </si>
  <si>
    <t>المعلومات والاتصالات Information &amp; communication</t>
  </si>
  <si>
    <t>الأنشطة المالية وأنشطة التأمين Financial &amp; insurance activities</t>
  </si>
  <si>
    <t>الأنشطة المهنية والعلمية والتقنية  Professional, scientific &amp; technical activities</t>
  </si>
  <si>
    <t>الأنشطة في مجال صحة الإنسان والعمل الاجتماعي Human health &amp; social work activities</t>
  </si>
  <si>
    <t>أنشطة المنظمات والهيئات غير الخاضعة للولاية القضائية الوطنية Activities of extraterritorial organizations &amp; bodies</t>
  </si>
  <si>
    <t>65+</t>
  </si>
  <si>
    <t>Table No. (5)</t>
  </si>
  <si>
    <t>Table No. (6)</t>
  </si>
  <si>
    <t>Table No. (8)</t>
  </si>
  <si>
    <t>Table No. (7)</t>
  </si>
  <si>
    <t>الدوحة
 Doha</t>
  </si>
  <si>
    <t>الريان
 Al Rayyan</t>
  </si>
  <si>
    <t>الوكرة
 Al Wakra</t>
  </si>
  <si>
    <t>الخور
 Al Khor</t>
  </si>
  <si>
    <t>أم صلال
 Umm Salal</t>
  </si>
  <si>
    <t>الشمال
Al Shamal</t>
  </si>
  <si>
    <t>الظعاين
Al Daayen</t>
  </si>
  <si>
    <t>الظعاين
 Al Daayen</t>
  </si>
  <si>
    <t>الشمال
 Al Shamal</t>
  </si>
  <si>
    <t>75+</t>
  </si>
  <si>
    <t xml:space="preserve">                                 Employment Status
  Economic Activity </t>
  </si>
  <si>
    <t xml:space="preserve">                                                     الحالة العملية
النشاط الاقتصادي </t>
  </si>
  <si>
    <t xml:space="preserve">                                   Occupation
Economic Activity </t>
  </si>
  <si>
    <t xml:space="preserve">                Educational Status
Occupation </t>
  </si>
  <si>
    <t xml:space="preserve">                                        Sector
Occupation </t>
  </si>
  <si>
    <t xml:space="preserve">                          Educational Status
Economic Activity </t>
  </si>
  <si>
    <t xml:space="preserve">                                الحالة التعليمية
النشاط الاقتصادي </t>
  </si>
  <si>
    <t xml:space="preserve">                               الحالة التعليمية
النشاط الاقتصادي </t>
  </si>
  <si>
    <t xml:space="preserve">                            الحالة التعليمية
النشاط الاقتصادي </t>
  </si>
  <si>
    <t xml:space="preserve">                            Age Group
Economic Activity </t>
  </si>
  <si>
    <t xml:space="preserve">                          فئات العمر
النشاط الاقتصادي </t>
  </si>
  <si>
    <t xml:space="preserve">                    Educational Status
Sector </t>
  </si>
  <si>
    <t xml:space="preserve">Diplomatic/International/ Regional </t>
  </si>
  <si>
    <t xml:space="preserve">                                  الحالة العملية
النشاط الاقتصادي </t>
  </si>
  <si>
    <t xml:space="preserve">                                         Employment Status
Economic Activity </t>
  </si>
  <si>
    <t xml:space="preserve">                                  Employment Status
Economic Activity </t>
  </si>
  <si>
    <t xml:space="preserve">                                   الحالة التعليمية
المهنــــة </t>
  </si>
  <si>
    <t xml:space="preserve">                                   Educational Status
   Occupation </t>
  </si>
  <si>
    <t xml:space="preserve">                         Employment Status
  Occupation </t>
  </si>
  <si>
    <t xml:space="preserve">                          Employment Status
  Occupation </t>
  </si>
  <si>
    <t xml:space="preserve">                                      Occupation
  Economic Activity </t>
  </si>
  <si>
    <t xml:space="preserve">                                 المهنة
النشاط الاقتصادي </t>
  </si>
  <si>
    <t xml:space="preserve">                                     Occupation
  Economic Activity </t>
  </si>
  <si>
    <t xml:space="preserve">                                المهنة
النشاط الاقتصادي </t>
  </si>
  <si>
    <t xml:space="preserve">                                        Occupation
    Economic Activity </t>
  </si>
  <si>
    <t xml:space="preserve">                    Educational Status
 Occupation </t>
  </si>
  <si>
    <t xml:space="preserve">                    Educational Status
 Sector </t>
  </si>
  <si>
    <t xml:space="preserve">                   Educational Status
            Sector </t>
  </si>
  <si>
    <t xml:space="preserve">                  Educational Status
Sector </t>
  </si>
  <si>
    <t xml:space="preserve">                            القطـــاع
المهنة </t>
  </si>
  <si>
    <t xml:space="preserve">                                      Sector
 Occupation </t>
  </si>
  <si>
    <t xml:space="preserve">                                  Sector
      Occupation </t>
  </si>
  <si>
    <t xml:space="preserve">                                   القطـــاع
المهنة </t>
  </si>
  <si>
    <t xml:space="preserve">                            Employment Status
   Occupation </t>
  </si>
  <si>
    <t xml:space="preserve">                                      Educational Status
      Occupation </t>
  </si>
  <si>
    <t xml:space="preserve">                                   Educational Status
    Occupation </t>
  </si>
  <si>
    <t xml:space="preserve">                                    Employment Status
 Economic Activity </t>
  </si>
  <si>
    <t xml:space="preserve">                                Employment Status
Occupation </t>
  </si>
  <si>
    <t xml:space="preserve">                         Educational Status
Economic Activity </t>
  </si>
  <si>
    <t xml:space="preserve">                           Educational Status
Economic Activity </t>
  </si>
  <si>
    <t>التعدين واستغلال المحاجرMining and quarrying</t>
  </si>
  <si>
    <t>الصناعة التحويليةManufacturing</t>
  </si>
  <si>
    <t>إمدادات الكهرباء والغاز والبخار وتكييف الهواءElectricity, gas, steam and air conditioning supply</t>
  </si>
  <si>
    <t>إمدادات المياه وأنشطة الصرف وإدارة النفايات ومعالجتهاWater supply; sewerage, waste management and remediation activities</t>
  </si>
  <si>
    <t>التشييدConstruction</t>
  </si>
  <si>
    <t>تجارة الجملة والتجزئة؛ إصلاح المركبات ذات المحركات والدراجات الناريةWholesale and retail trade; repair of motor vehicles and motorcycles</t>
  </si>
  <si>
    <t>النقل والتخزينTransportation and storage</t>
  </si>
  <si>
    <t>أنشطة خدمات الإقامة والطعامAccommodation and food service activities</t>
  </si>
  <si>
    <t>المعلومات والاتصالاتInformation and communication</t>
  </si>
  <si>
    <t>الأنشطة المالية وأنشطة التأمينFinancial and insurance activities</t>
  </si>
  <si>
    <t>الأنشطة العقاريةReal estate activities</t>
  </si>
  <si>
    <t>الأنشطة المهنية والعلمية والتقنيةProfessional, scientific and technical activities</t>
  </si>
  <si>
    <t xml:space="preserve">إدارة حكومية Government Department </t>
  </si>
  <si>
    <t xml:space="preserve">خاص Private </t>
  </si>
  <si>
    <t xml:space="preserve">أنشطة الخدمات الإدارية وخدمات الدعم Administrative and support service activities </t>
  </si>
  <si>
    <t>الأنشطة المهنية والعلمية والتقنية Professional, scientific and technical activities</t>
  </si>
  <si>
    <t xml:space="preserve">التعليم Education </t>
  </si>
  <si>
    <t>المعلومات والاتصالات Information and communication</t>
  </si>
  <si>
    <t>الأنشطة المالية وأنشطة التأمين Financial and insurance activities</t>
  </si>
  <si>
    <t>الزراعة  والحراجة وصيد الأسماك Agriculture, forestry and fishing</t>
  </si>
  <si>
    <t>الأنشطة في مجال صحة الإنسان والعمل الاجتماعي Human health and social work activities</t>
  </si>
  <si>
    <t>أنشطة خدمات الإقامة والطعام Accommodation and food service activities</t>
  </si>
  <si>
    <t xml:space="preserve">التعدين واستغلال المحاجر Mining and quarrying </t>
  </si>
  <si>
    <t xml:space="preserve">مؤسسة / شركة حكومية Government Company/Corporation  </t>
  </si>
  <si>
    <t>الزراعة والحراجة وصيد الأسماك</t>
  </si>
  <si>
    <t xml:space="preserve">تجارة الجملة والتجزئة؛ إصلاح المركبات ذات المحركات والدراجات النارية
</t>
  </si>
  <si>
    <t xml:space="preserve">Water supply; sewerage, waste management and remediation activities
</t>
  </si>
  <si>
    <t xml:space="preserve">Wholesale and retail trade; repair of motor vehicles and motorcycles
</t>
  </si>
  <si>
    <t>Follow-up With Office Where Registered</t>
  </si>
  <si>
    <t>1 - 6</t>
  </si>
  <si>
    <t>7 - 12</t>
  </si>
  <si>
    <t>مجموع الأفراد المتعطلون القطريون الحاصلون على الثانوية العامة والتحقوا بدورات تدريبية</t>
  </si>
  <si>
    <t>gender</t>
  </si>
  <si>
    <t>السكان والقوى العاملة حسب البلدية</t>
  </si>
  <si>
    <t>الذكور من السكان والقوى العاملة حسب البلدية</t>
  </si>
  <si>
    <t>الإناث من السكان والقوى العاملة حسب البلدية</t>
  </si>
  <si>
    <t>محو أمية</t>
  </si>
  <si>
    <t>جامعى</t>
  </si>
  <si>
    <t>دكتوراة</t>
  </si>
  <si>
    <t>Literacy</t>
  </si>
  <si>
    <t xml:space="preserve">University </t>
  </si>
  <si>
    <t xml:space="preserve">السكان (15 سنة فأكثر) حسب العلاقة بقوة العمل والجنسية والنوع </t>
  </si>
  <si>
    <t>مؤقت</t>
  </si>
  <si>
    <t>Temporary</t>
  </si>
  <si>
    <t>أخرى</t>
  </si>
  <si>
    <t>Other</t>
  </si>
  <si>
    <t>النسبة</t>
  </si>
  <si>
    <t>Percentage</t>
  </si>
  <si>
    <t>Where :</t>
  </si>
  <si>
    <t>حيث</t>
  </si>
  <si>
    <t>LF</t>
  </si>
  <si>
    <t xml:space="preserve">  =   </t>
  </si>
  <si>
    <t>Y</t>
  </si>
  <si>
    <t>× 100</t>
  </si>
  <si>
    <t xml:space="preserve">It is calculated as follows: </t>
  </si>
  <si>
    <t>ويحسب كما يلي:</t>
  </si>
  <si>
    <t>percentage of the current economically active population in age group (15-24 years)  of the total number of labor force</t>
  </si>
  <si>
    <t>عدد الافراد العاملين في الفئة العمرية 15 إلى 24 منسوباً إلى إجمالي عدد القوى العاملة بالمئة.</t>
  </si>
  <si>
    <t>6- Percentage of youth in labor force</t>
  </si>
  <si>
    <t>6- نسبة الشباب في قوة العمل</t>
  </si>
  <si>
    <t>E</t>
  </si>
  <si>
    <t>(Pop - E)</t>
  </si>
  <si>
    <t>5- Economic dependency ratio</t>
  </si>
  <si>
    <t>Percentage of employed persons of the labor force.</t>
  </si>
  <si>
    <t xml:space="preserve">هو نسبة المشتغلين إلى القوى العاملة من السكان. </t>
  </si>
  <si>
    <t>4- Employment rate</t>
  </si>
  <si>
    <t>U</t>
  </si>
  <si>
    <t>Percentage of unemployed of the labor force .</t>
  </si>
  <si>
    <t>هو نسبة المتعطلين عن العمل إلى القوى العاملة</t>
  </si>
  <si>
    <t>2- Unemployment rate</t>
  </si>
  <si>
    <t>2- معدل البطالة</t>
  </si>
  <si>
    <t>=</t>
  </si>
  <si>
    <t>percentage of the current economically active population, i.e. the labor force, of the population in working age .</t>
  </si>
  <si>
    <t xml:space="preserve">هو نسبة السكان الناشطين حالياً أي القوى العاملة، إلى السكان في سن العمل. </t>
  </si>
  <si>
    <t xml:space="preserve">اشتملت هذه النشــرة على عدد من المؤشرات فيما يلي نعرض تعريفاً مختصراً لكل منها :-  </t>
  </si>
  <si>
    <t>Indicators</t>
  </si>
  <si>
    <t>Study of the relation between occupation and education specialization.</t>
  </si>
  <si>
    <t>دراسة العلاقة بين المهنة والتخصص التعليمي.</t>
  </si>
  <si>
    <t>Estimate labor force size in the State of Qatar.</t>
  </si>
  <si>
    <t>تقدير حجم قوة العمل في دولة قطر.</t>
  </si>
  <si>
    <t>Survey objectives</t>
  </si>
  <si>
    <t>Survey description</t>
  </si>
  <si>
    <t>الاجمالي</t>
  </si>
  <si>
    <t>Large collective households</t>
  </si>
  <si>
    <t>الأسر الجماعية الكبيرة</t>
  </si>
  <si>
    <t>Small collective households</t>
  </si>
  <si>
    <t>الأسر الجماعية الصغيرة</t>
  </si>
  <si>
    <t>Non-Qatari households</t>
  </si>
  <si>
    <t>الأسر غير القطرية</t>
  </si>
  <si>
    <t>Qatari households</t>
  </si>
  <si>
    <t xml:space="preserve">الأسر القطرية </t>
  </si>
  <si>
    <t>Particular</t>
  </si>
  <si>
    <t>العينة Sample</t>
  </si>
  <si>
    <t>القوائم Lists</t>
  </si>
  <si>
    <t xml:space="preserve">البيان </t>
  </si>
  <si>
    <t>and small and large collective households</t>
  </si>
  <si>
    <t xml:space="preserve">The final sample of Qatari, non-Qatari households </t>
  </si>
  <si>
    <t>في الأسر الجماعية الصغيرة والكبيرة</t>
  </si>
  <si>
    <t>العينة النهائية للأسر القطرية وغير القطرية والأفراد</t>
  </si>
  <si>
    <t xml:space="preserve">4- Non-Qatari large collective households (7 persons or more).  </t>
  </si>
  <si>
    <t>3- Non-Qatari small collective households (2 – 6 persons).</t>
  </si>
  <si>
    <t>2- Non-Qatari regular (non-collective) households</t>
  </si>
  <si>
    <t>1- Qatari households.</t>
  </si>
  <si>
    <t>تنفيذ المســح</t>
  </si>
  <si>
    <t>113</t>
  </si>
  <si>
    <t>112</t>
  </si>
  <si>
    <t>Unemployed Qataris ( 15 Years And Above ) Less Than Secondary By gender And Readiness To Train For Craft Work</t>
  </si>
  <si>
    <t>Unemployed (15 Years &amp; above) by Nationality , gender &amp; Methods of Employment Search</t>
  </si>
  <si>
    <t>Unemployed (15 Years &amp; above) by Nationality , gender &amp; Age Groups</t>
  </si>
  <si>
    <t>Unemployed (15 Years &amp; above) by Nationality, gender &amp; Educational Status</t>
  </si>
  <si>
    <t>Economically Active Non-Qatari Population (15 Years &amp; above) by Sector &amp; Economic Activity</t>
  </si>
  <si>
    <t>Economically Active Non-Qatari Population (15 Years &amp; above) by Sector &amp; Occupation</t>
  </si>
  <si>
    <t>Economically Active Non-Qatari  Females (15 Years &amp; above) by Educational Status &amp; Sector</t>
  </si>
  <si>
    <t>Economically Active Non-Qatari Males (15 Years &amp; above) by Educational Status &amp; Sector</t>
  </si>
  <si>
    <t>Economically Active Non-Qatari Population (15 Years &amp; above) by Educational Status &amp; Sector</t>
  </si>
  <si>
    <t>Economically Active Non-Qatari Population (15 Years &amp; above) by Educational Status &amp; Occupation</t>
  </si>
  <si>
    <t>Economically Active Non-Qatari Population (15 Years &amp; above) by Occupation &amp; Economic Activity</t>
  </si>
  <si>
    <t>Economically Active Non-Qatari Population (15 Years &amp; above) by Employment Status &amp; Economic Activity</t>
  </si>
  <si>
    <t>Economically Active Non-Qatari Population (15 Years &amp; above) by Employment Status &amp; Occupation</t>
  </si>
  <si>
    <t>Economically Active Qatari Population (15 Years &amp; above) by Sector &amp; Economic Activity</t>
  </si>
  <si>
    <t>Economically Active Qatari Population (15 Years &amp; above) by Sector &amp; Occupation</t>
  </si>
  <si>
    <t>Economically Active Qatari Population (15 Years &amp; above) by Educational Status &amp; Occupation</t>
  </si>
  <si>
    <t>Economically Active Qatari Population (15 Years &amp; above) by Occupation &amp; Economic Activity</t>
  </si>
  <si>
    <t>Economically Active Qatari Population (15 Years &amp; above) by Employment Status &amp; Economic Activity</t>
  </si>
  <si>
    <t>Economically Active Qatari Population (15 Years &amp; above) by Employment Status &amp; Occupation</t>
  </si>
  <si>
    <t>Economically Active Population (15 Years &amp; above) by Educational Status &amp; Sector</t>
  </si>
  <si>
    <t>Economically Active Population (15 Years &amp; above) by Age Groups &amp; Economic Activity</t>
  </si>
  <si>
    <t>Economically Active Population (15 Years &amp; above) by Sector &amp; Economic Activity</t>
  </si>
  <si>
    <t>Economically Active Population (15 Years &amp; above) by Educational Status &amp; Economic Activity</t>
  </si>
  <si>
    <t>Economically Active Population (15 Years &amp; above) by Age Groups &amp; Occupation</t>
  </si>
  <si>
    <t>Economically Active Population (15 Years &amp; above) by Sector &amp; Occupation</t>
  </si>
  <si>
    <t>Economically Active Population (15 Years &amp; above) by Educational Status &amp; Occupation</t>
  </si>
  <si>
    <t>Economically Active Population (15 Years &amp; above) by Occupation &amp; Economic Activity</t>
  </si>
  <si>
    <t>Economically Active Population (15 Years &amp; above) by Employment Status &amp; Economic Activity</t>
  </si>
  <si>
    <t>Economically Active Population (15 Years &amp; above) by Employment Status &amp; Occupation</t>
  </si>
  <si>
    <t>Employed Persons (15 Years &amp; above) by Nationality , gender &amp; Stability at Work</t>
  </si>
  <si>
    <t>Employed Persons (15 Years &amp; above) and Average Work Hours by gender &amp; Sector</t>
  </si>
  <si>
    <t>Employed Persons (15 Years &amp; above) and Average Work Hours by gender &amp; Educational Status</t>
  </si>
  <si>
    <t>Employed Persons (15 Years &amp; above) and Average Work Hours by gender &amp; Economic Activity</t>
  </si>
  <si>
    <t>Employed Persons (15 Years &amp; above) and Average Work Hours by Nationality, gender &amp; Occupation</t>
  </si>
  <si>
    <t>Workers in Paid Employment (15 Years &amp; above) and Average Monthly Wage (Q.R.) by gender and Sector</t>
  </si>
  <si>
    <t>Economically Active Population (15 Years and above) by Nationality , gender &amp; Sector</t>
  </si>
  <si>
    <t>Economically Active Population (15 Years and above) by Nationality, gender &amp; Economic Activity</t>
  </si>
  <si>
    <t>Economically Active Population (15 Years and above) by Nationality, gender &amp; Educational Status</t>
  </si>
  <si>
    <t>Economically Active Population (15 Years and above) by Nationality , gender &amp; Age Group</t>
  </si>
  <si>
    <t>Economically Active Population (15 Years and above) by Nationality, gender &amp; Occupation</t>
  </si>
  <si>
    <t>Economically Active Population (15 Years and above) by Nationality, gender &amp; Employment Status</t>
  </si>
  <si>
    <t>Population (15 Years &amp; above) by Nationality , gender &amp; Marital Status</t>
  </si>
  <si>
    <t>Female Population (15 Years &amp; above) by Educational Status &amp; Age Groups</t>
  </si>
  <si>
    <t>Male Population (15 Years &amp; above) by Educational Status &amp; Age Groups</t>
  </si>
  <si>
    <t>Population (15 Years &amp; above) by Educational Status &amp; Age Groups</t>
  </si>
  <si>
    <t>Non-Qatari Population (15 Years &amp; above) by Educational Status &amp; Age Groups</t>
  </si>
  <si>
    <t xml:space="preserve"> الذكور القطريون (15 سنة فأكثر) حسب الحالة التعليمية وفئات العمر</t>
  </si>
  <si>
    <t>Qatari Population (15 Years &amp; above) by Educational Status &amp; Age Groups</t>
  </si>
  <si>
    <t>Population (15 Years &amp; above) by Relation to Labour Force and Age Groups</t>
  </si>
  <si>
    <t>السكان (15 سنة فأكثر) حسب العلاقة بقوة العمل وفئات العمر</t>
  </si>
  <si>
    <t>Population (15 Years &amp; above) by Relation to Labour Force, Nationality &amp; gender</t>
  </si>
  <si>
    <t>Tables</t>
  </si>
  <si>
    <t xml:space="preserve">الجداول  </t>
  </si>
  <si>
    <r>
      <t xml:space="preserve">المجموع
</t>
    </r>
    <r>
      <rPr>
        <b/>
        <sz val="8"/>
        <rFont val="Arial"/>
        <family val="2"/>
      </rPr>
      <t>Total</t>
    </r>
  </si>
  <si>
    <t>المجموع Total</t>
  </si>
  <si>
    <t>قطريون Qatari</t>
  </si>
  <si>
    <t>Years</t>
  </si>
  <si>
    <t>السنوات</t>
  </si>
  <si>
    <t>الخدمات
Services</t>
  </si>
  <si>
    <t>الصناعة
Industry</t>
  </si>
  <si>
    <t>الزراعة
Agriculture</t>
  </si>
  <si>
    <t>حصة الإناث في الوظائف المدفوعة الأجر في القطاع غير الزراعي</t>
  </si>
  <si>
    <r>
      <t xml:space="preserve">النسبة
</t>
    </r>
    <r>
      <rPr>
        <b/>
        <sz val="10"/>
        <rFont val="Arial"/>
        <family val="2"/>
      </rPr>
      <t>Percentage</t>
    </r>
  </si>
  <si>
    <t>نسبة الذين يعملون لحسابهم الخاص والذين يعملون لدى العائلة 
من إجمالي القوى العاملة</t>
  </si>
  <si>
    <t>معدل البطالة للشباب (15 -24 سنة) حسب الجنسية والنوع</t>
  </si>
  <si>
    <t>النوع</t>
  </si>
  <si>
    <t>المشتغلون (15 سنة فأكثر) ومتوسط ساعات العمل حسب الجنسية والنوع والمهنة</t>
  </si>
  <si>
    <t>المشتغلون (15 سنة فأكثر) ومتوسط ساعات العمل حسب النوع والحالة التعليمية</t>
  </si>
  <si>
    <t>المشتغلون (15 سنة فأكثر) ومتوسط ساعات العمل حسب النوع والقطاع</t>
  </si>
  <si>
    <t>المتعطلون (15 سنة فأكثر) حسب الجنسية والنوع والحالة التعليمية</t>
  </si>
  <si>
    <t xml:space="preserve">                الجنسية والنوع
الحالة التعليمية</t>
  </si>
  <si>
    <t>المتعطلون (15 سنة فأكثر) حسب الجنسية والنوع والفئات العمرية</t>
  </si>
  <si>
    <t>المتعطلون (15 سنة فأكثر) حسب الجنسية والنوع وإجراءات البحث عن عمل</t>
  </si>
  <si>
    <t>المتعطلون القطريون ( 15 سنة فأكثر ) الحاصلون على الثانوية الذين التحقوا بدورات تدريبية 
حسب النوع ونوع الدورة</t>
  </si>
  <si>
    <t>المتعطلون القطريون ( 15 سنة فأكثر ) دون الثانوية حسب النوع واستعدادهم للتدريب فى المجال الحرفى</t>
  </si>
  <si>
    <t>المتعطلون ( 15 سنة فأكثر ) حسب الجنسية والنوع ومدة البحث عن العمل بالشهور</t>
  </si>
  <si>
    <t xml:space="preserve">                الجنسية والنوع
مدة البحث عن 
العمل بالشهور</t>
  </si>
  <si>
    <t>المتعطلون ( 15 سنة فأكثر ) حسب الجنسية والنوع وأسباب التعطل</t>
  </si>
  <si>
    <t>المتعطلون القطريون ( 15 سنة فأكثر ) حسب النوع والحصول على عرض للعمل بالقطاع الخاص</t>
  </si>
  <si>
    <t xml:space="preserve">                                   النوع
العرض للعمل
فى القطاع الخاص </t>
  </si>
  <si>
    <t>المتعطلون القطريون ( 15 سنة فأكثر ) حسب النوع والرغبة للعمل فى القطاع الخاص</t>
  </si>
  <si>
    <t xml:space="preserve">                                     النوع
الرغبة للعمل 
فى القطاع الخاص </t>
  </si>
  <si>
    <t xml:space="preserve">                 النـوع
الأسباب</t>
  </si>
  <si>
    <t xml:space="preserve">                    الجنسية والنوع
الحالة التعليمية</t>
  </si>
  <si>
    <t xml:space="preserve">                    الجنسية والنوع
فئات العمر</t>
  </si>
  <si>
    <t xml:space="preserve">                 الجنسية والنوع
الحالة الزواجية</t>
  </si>
  <si>
    <t>المشتغلون بأجر (15 سنة فأكثر) ومتوسط الأجر الشهري (بالريال القطري)  حسب النوع والمهنة</t>
  </si>
  <si>
    <t>المشتغلون بأجر (15 سنة فأكثر) ومتوسط الأجر الشهري (بالريال القطري) حسب النوع والحالة التعليمية</t>
  </si>
  <si>
    <t>المشتغلون بأجر (15 سنة فأكثر) ومتوسط الأجر الشهري (بالريال القطري) حسب النوع والقطاع</t>
  </si>
  <si>
    <t>المتعطلون القطريون (15 سنة فأكثر) حسب النوع والرغبة للعمل في القطاع الخاص</t>
  </si>
  <si>
    <t>السكان (15 سنة فأكثر) حسب العلاقة بقوة العمل والجنسية والنوع</t>
  </si>
  <si>
    <t>السكان (15 سنة فأكثر) حسب الجنسية والنوع والحالة الزواجية</t>
  </si>
  <si>
    <t>المتعطلون (15 سنة فأكثر) حسب الجنسية  والنوع وفئات العمر</t>
  </si>
  <si>
    <t>المتعطلون (15 سنة فأكثر) حسب الجنسية والنوع ومدة البحث عن العمل بالشهور</t>
  </si>
  <si>
    <t>المتعطلون (15 سنة فأكثر) حسب الجنسية والنوع وأسباب التعطل</t>
  </si>
  <si>
    <r>
      <t>Pop</t>
    </r>
    <r>
      <rPr>
        <vertAlign val="subscript"/>
        <sz val="10"/>
        <rFont val="Arial"/>
        <family val="2"/>
      </rPr>
      <t xml:space="preserve"> (15 years &amp;above)</t>
    </r>
  </si>
  <si>
    <t>3- نسبة العمالة للسكان</t>
  </si>
  <si>
    <t xml:space="preserve">3- Employment to population ratio </t>
  </si>
  <si>
    <t>Percentage of employed persons of the working-age population</t>
  </si>
  <si>
    <t>7- حصة الإناث في الوظائف المدفوعة الأجر في القطاع غير الزراعي</t>
  </si>
  <si>
    <t>The number of women in non-agricultural paid employment divided by the total number of persons in paid employment in the non-agricultural sector.</t>
  </si>
  <si>
    <t>1- معدل المشاركة الاقتصادية  *</t>
  </si>
  <si>
    <t>1- Paricipation rate *</t>
  </si>
  <si>
    <t>* المنقح</t>
  </si>
  <si>
    <t>* Refined</t>
  </si>
  <si>
    <t>المشتغلون (15 سنة فأكثر) حسب الجنسية والنوع والإستقرار في العمل</t>
  </si>
  <si>
    <t>المتعطلون القطريون ( 15 سنة فأكثر ) دون الثانوية حسب النوع واستعدادهم للتدريب فى المجال الحرفي</t>
  </si>
  <si>
    <t xml:space="preserve">           الجنسية والنوع
    السنوات</t>
  </si>
  <si>
    <t>إناث Female</t>
  </si>
  <si>
    <t xml:space="preserve">                                 النوع
مدى الإستعداد
للتدريب فى المجال الحرفي</t>
  </si>
  <si>
    <t xml:space="preserve">              الجنسية والنوع
    السنوات</t>
  </si>
  <si>
    <t>غير القطريين Non-Qataris</t>
  </si>
  <si>
    <t>غير قطريين Non-Qatari</t>
  </si>
  <si>
    <t>معدل المشاركة الاقتصادية للإناث القطريات (15 سنة فأكثر) حسب فئات العمر</t>
  </si>
  <si>
    <t>معدل المشاركة الاقتصادية للإناث (15 سنة فأكثر) حسب فئات العمر</t>
  </si>
  <si>
    <t>معدل المشاركة الاقتصادية لإجمالي السكان (15 سنة فأكثر) حسب فئات العمر</t>
  </si>
  <si>
    <t>نسبة العمالة لإجمالي السكان حسب النوع</t>
  </si>
  <si>
    <t>معدل البطالة (15 سنة فأكثر) حسب الجنسية والنوع</t>
  </si>
  <si>
    <t>العاملون في الخدمات والباعة في المحلات التجارية والأسواق Service Workers And Shop And Market Sales Workers</t>
  </si>
  <si>
    <t>مشغلو الآلات والمعدات ومجمعوها Plant And Machine Operators And Assemblers</t>
  </si>
  <si>
    <t xml:space="preserve">أنشطة المنظمات والهيئات غير الخاضعة للولاية القضائية الوطنية Activities of extraterritorial organizations and bodies </t>
  </si>
  <si>
    <t>إمدادات المياه وأنشطة الصرف وإدارة النفايات ومعالجتها Water supply; sewerage, waste management and remediation  activities</t>
  </si>
  <si>
    <t>أنشطة الخدمات الأخرى Other service activities</t>
  </si>
  <si>
    <t>إمدادات الكهرباء والغاز والبخار وتكييف الهواء Electricity, gas, steam and air conditioning supply</t>
  </si>
  <si>
    <t>الفنون والترفيه والتسلية Arts, entertainment and recreation</t>
  </si>
  <si>
    <t>الإدارة العامة والدفاع؛ والضمان الاجتماعي الإلزامي Public administration and defence; compulsory social security</t>
  </si>
  <si>
    <t>أنشطة الأُسَر المعيشية التي تستخدم أفراداً  Activities of households as employers</t>
  </si>
  <si>
    <t xml:space="preserve">تجارة الجملة والتجزئة Wholesale and retail trade </t>
  </si>
  <si>
    <t>المهن العادية Elementary Occupations</t>
  </si>
  <si>
    <t>العمال المهرة في الزراعة وصيد الأسماك Skilled Agricultural And Fishery Workers</t>
  </si>
  <si>
    <t>العاملون في الحرف وما إليها من المهن Craft And Related Trades Workers</t>
  </si>
  <si>
    <t>الفنيون والإختصاصيون المساعدون Technicians And Associate Professionals</t>
  </si>
  <si>
    <t>الإختصاصيون Professionals</t>
  </si>
  <si>
    <t>المشرعون وموظفو الإدارة العليا والمديرون Legislators, Senior Officials And Managers</t>
  </si>
  <si>
    <t>إبتدائية
Primary</t>
  </si>
  <si>
    <t>منزلي Domestic</t>
  </si>
  <si>
    <t>غير ربحي Non profit</t>
  </si>
  <si>
    <t xml:space="preserve">مختلط Mixed </t>
  </si>
  <si>
    <t xml:space="preserve">دبلوماسي / دولي / اقليمي </t>
  </si>
  <si>
    <t>مشغلو الآلات والمعدات Plant And Machine</t>
  </si>
  <si>
    <t>العمال المهرة في الزراعة وصيد الأسماك   Agricultural And Fishery Workers</t>
  </si>
  <si>
    <t xml:space="preserve">أمي </t>
  </si>
  <si>
    <t xml:space="preserve">دبلوماسي / دولي / إقليمي Diplomatic/International/Regional </t>
  </si>
  <si>
    <t>الإستقرار في العمل</t>
  </si>
  <si>
    <t>Definitions</t>
  </si>
  <si>
    <t xml:space="preserve">اشتملت هذه النشــرة على عدد من المصطلحات فيما يلي نعرض تعريفاً مختصراً لكل منها :-  </t>
  </si>
  <si>
    <t>This bulletin contains a number of terminologies. Underneath are brief definitions for each:</t>
  </si>
  <si>
    <t>1- السكان النشيطون اقتصاديا (القوى العاملة)</t>
  </si>
  <si>
    <t>1 - Economically active population (Labor Force)</t>
  </si>
  <si>
    <t xml:space="preserve">People in the working age including employed and unemployed </t>
  </si>
  <si>
    <t>2- المشتغلون:</t>
  </si>
  <si>
    <t>2 - Employed :</t>
  </si>
  <si>
    <t>All persons aged 15 years an above, who were during the week preceding the survey:</t>
  </si>
  <si>
    <t>أ-</t>
  </si>
  <si>
    <t>A- Perform a work for a wage, salary, profits or household gains, whether it was in cash or in kind.</t>
  </si>
  <si>
    <t>ب-</t>
  </si>
  <si>
    <t>B- Temporarily not employed, however, they are still have an official relation with their work</t>
  </si>
  <si>
    <t xml:space="preserve">3- العاملون بأجر: </t>
  </si>
  <si>
    <t>3 - Paid work :</t>
  </si>
  <si>
    <t>The persons who have work, whether they were working or temporarily not working, and performing their work in exchange for wage and salary, whether in cash or in kind.</t>
  </si>
  <si>
    <t xml:space="preserve">4-  العاملون لحسابهم: </t>
  </si>
  <si>
    <t>The persons who own a project, and work or temporarily do not work. Those persons are performing their work profits or household gains, whether in cash or in kind, through a commercial work, farm, contract to present services or other projects.</t>
  </si>
  <si>
    <t>5- المتعطلون :</t>
  </si>
  <si>
    <t>All persons aged 15 years and over who were, during the week preceding the survey, without work and were willing to work and looking seriously for work. There is a distinction between two kinds of unemployed persons:</t>
  </si>
  <si>
    <t>الزراعة  والحراجة وصيد الأسماكAgriculture, forestry and fishing</t>
  </si>
  <si>
    <t>أنشطة الخدمات الإدارية وخدمات الدعمAdministrative and support service activities</t>
  </si>
  <si>
    <t>الإدارة العامة والدفاع؛ والضمان الاجتماعي الإلزاميPublic administration and defence; compulsory social security</t>
  </si>
  <si>
    <t>التعليمEducation</t>
  </si>
  <si>
    <t>الأنشطة في مجال صحة الإنسان والعمل الاجتماعيHuman health and social work activities</t>
  </si>
  <si>
    <t>الفنون والترفيه والتسليةArts, entertainment and recreation</t>
  </si>
  <si>
    <t>أنشطة الخدمات الأخرىOther service activities</t>
  </si>
  <si>
    <t>أنشطة الأُسَر المعيشية التي تستخدم أفراداً؛ وأنشطة الأُسَر المعيشية في إنتاج سلع وخدمات غير مميَّزة لاستعمالها الخاصActivities of households as employers; undifferentiated goods- and services-producing activities of households for own use</t>
  </si>
  <si>
    <t>أنشطة المنظمات والهيئات غير الخاضعة للولاية القضائية الوطنيةActivities of extraterritorial organizations and bodies</t>
  </si>
  <si>
    <t>Measuring employment and unemployment levels in the State of Qatar</t>
  </si>
  <si>
    <t>بناء قاعدة بيانات حديثة وتوفير كافة البيانات والمعلومات اللازمة للقيام بالدراسات</t>
  </si>
  <si>
    <t>Construction of updated database and make all data and information available for studies</t>
  </si>
  <si>
    <t>المتعطلون الذين يبحثون عن عمل للمرة الأولى: هم الأشخاص الذين لم يعملوا من قبل وكانوا خلال الأسبوع السابق للمسح يبحثون بنشاط عن عمل. يطلق على هؤلاء الأشخاص أيضاً تسمية "الداخلون الجدد".</t>
  </si>
  <si>
    <t>First time unemployed: They are the persons who never worked previously, and were during the week preceding the survey looking actively for work. Those are called “new comers” too</t>
  </si>
  <si>
    <t>المتعطلون الذين سبق لهم العمل: هم الأشخاص الذين لهم خبرة عمل سابقة وكانوا خلال الأسبوع السابق للمسح بدون عمل ويبحثون بنشاط عن عمل.</t>
  </si>
  <si>
    <t>Unemployed who previously worked: They are the persons with previous experience work and during the week preceding the survey were actively looking for work.</t>
  </si>
  <si>
    <t>LF : هو إجمالي عدد القوى العاملة  خلال سنة معينة.</t>
  </si>
  <si>
    <t xml:space="preserve">LF : Total number of labor force (Economically active) in a specific year. </t>
  </si>
  <si>
    <t xml:space="preserve">U : Total number of Unemployed person  in a specific year. </t>
  </si>
  <si>
    <t xml:space="preserve">LF : Total number of labor force (Economically active population) in a specific year. </t>
  </si>
  <si>
    <t>E : هو إجمالي عدد المشتغلين خلال سنة معينة.</t>
  </si>
  <si>
    <t xml:space="preserve">  عدد إجمالي السكان خلال سنة معينة : Pop</t>
  </si>
  <si>
    <t xml:space="preserve">Pop : Total number of population  in a specific year. </t>
  </si>
  <si>
    <t>E : إجمالي عدد المشتغلين خلال سنة معينة.</t>
  </si>
  <si>
    <t>Y: عدد السكان للفئة العمرية (15-24 ) سنة خلال سنة معينة</t>
  </si>
  <si>
    <t xml:space="preserve">Y: Number of population  in age group (15-24)years  in a specific year. </t>
  </si>
  <si>
    <t>أهــداف المســح</t>
  </si>
  <si>
    <t>المؤشـــرات</t>
  </si>
  <si>
    <t>تعــــاريف</t>
  </si>
  <si>
    <t>هم فئة السكان في سن العمل التي تضم العاملين الفعليين والعاطلين عن العمل</t>
  </si>
  <si>
    <t>يعود للأشخاص الذين لهم عمل ويعملون ولو لم يكونوا على رأس عملهم وقت المسح، لكنهم يؤدون عملهم، مقابل أجر أو راتب نقدي أو عيني.</t>
  </si>
  <si>
    <t>أ- يؤدون عملا من أجل الحصول على أجر أو راتب أو أرباح أو مكاسب عائلية سواء كان ذلك نقدا أو عينيا.</t>
  </si>
  <si>
    <t xml:space="preserve">ب- لا يعملون مؤقتا ولكن لهم ارتباط رسمي بعملهم. </t>
  </si>
  <si>
    <t xml:space="preserve">هو نسبة المشتغلين إلى السكان في سن العمل. </t>
  </si>
  <si>
    <t>LF : هو إجمالي عدد السكان النشيطين اقتصاديا (القوى العاملة)  خلال سنة معينة.</t>
  </si>
  <si>
    <t xml:space="preserve">E: All employed persons aged 15 years an above  in a specific year. </t>
  </si>
  <si>
    <t xml:space="preserve">LF : Total number of economically active (labor force ) in a specific year. </t>
  </si>
  <si>
    <t>This bulletin contains indicators underneath are brief definitions for each:</t>
  </si>
  <si>
    <t>5- نسبة الإعالة الاقتصادية</t>
  </si>
  <si>
    <t>LF : إجمالي عدد السكان النشيطين اقتصاديا (القوى العاملة)  خلال سنة معينة.</t>
  </si>
  <si>
    <t>7- Female share of paid jobs in non-agriculture sector</t>
  </si>
  <si>
    <t xml:space="preserve">LF : Total number of  economically active population (labor force) in a specific year. </t>
  </si>
  <si>
    <t>Number of non-employed(unemploed and inactive popuation) of the number of employed  .</t>
  </si>
  <si>
    <t>قياس مستوى الاستخدام والبطالة في دولة قطر</t>
  </si>
  <si>
    <t>المشتغلون بأجر (15 سنة فأكثر) ومتوسط الأجر الشهري (بالريال القطري) حسب النوع والنشاط الاقتصادي</t>
  </si>
  <si>
    <t>المشتغلون (15 سنة فأكثر) ومتوسط ساعات العمل حسب  النوع والنشاط الاقتصادي</t>
  </si>
  <si>
    <t>المشتغلون (15 سنة فأكثر) حسب الجنسية والنوع والاستقرار في العمل</t>
  </si>
  <si>
    <t>المتعطلون القطريون ( 15 سنة فأكثر ) الحاصلون على الثانوية الذين التحقوا بدورات تدريبية غير الراغبين بالعمل في القطاع الخاص حسب النوع وأسباب عدم الرغبة</t>
  </si>
  <si>
    <t>السكان النشيطون اقتصادياً (15 سنة فأكثر) حسب الجنسية والنوع والحالة العملية</t>
  </si>
  <si>
    <t>السكان النشيطون اقتصادياً (15 سنة فأكثر) حسب الجنسية والنوع والمهنة</t>
  </si>
  <si>
    <t>السكان النشيطون اقتصادياً (15 سنة فأكثر) حسب الجنسية والنوع وفئات العمر</t>
  </si>
  <si>
    <t>السكان النشيطون اقتصادياً (15 سنة فأكثر) حسب الجنسية والنوع والحالة التعليمية</t>
  </si>
  <si>
    <t>السكان النشيطون اقتصادياً (15 سنة فأكثر) حسب الجنسية والنوع والنشاط الاقتصادي</t>
  </si>
  <si>
    <t>السكان النشيطون اقتصادياً (15 سنة فأكثر) حسب الجنسية والنوع والقطاع</t>
  </si>
  <si>
    <t>السكان النشيطون اقتصادياً (15 سنة فأكثر) حسب الحالة العملية والمهنة</t>
  </si>
  <si>
    <t>الذكور النشيطون اقتصادياً (15 سنة فأكثر) حسب الحالة العملية والمهنة</t>
  </si>
  <si>
    <t>الإناث النشيطات اقتصادياً (15 سنة فأكثر) حسب الحالة العملية والمهنة</t>
  </si>
  <si>
    <t>السكان النشيطون اقتصادياً (15 سنة فأكثر) حسب الحالة العملية والنشاط الاقتصادي</t>
  </si>
  <si>
    <t>الذكور النشيطون اقتصادياً (15 سنة فأكثر) حسب الحالة العملية والنشاط الاقتصادي</t>
  </si>
  <si>
    <t>الإناث النشيطات اقتصادياً (15 سنة فأكثر) حسب الحالة العملية والنشاط الاقتصادي</t>
  </si>
  <si>
    <t>السكان النشيطون اقتصادياً (15 سنة فأكثر) حسب المهنة والنشاط الاقتصادي</t>
  </si>
  <si>
    <t>الذكور النشيطون اقتصادياً (15 سنة فأكثر) حسب المهنة والنشاط الاقتصادي</t>
  </si>
  <si>
    <t>الإناث النشيطات اقتصادياً (15 سنة فأكثر) حسب المهنة والنشاط الاقتصادي</t>
  </si>
  <si>
    <t>السكان النشيطون اقتصادياً (15 سنة فأكثر) حسب الحالة التعليمية والمهنة</t>
  </si>
  <si>
    <t>الذكور النشيطون اقتصادياً (15 سنة فأكثر) حسب الحالة التعليمية والمهنة</t>
  </si>
  <si>
    <t>الإناث النشيطات اقتصادياً (15 سنة فأكثر) حسب الحالة التعليمية والمهنة</t>
  </si>
  <si>
    <t>السكان النشيطون اقتصادياً (15 سنة فأكثر) حسب القطاع والمهنة</t>
  </si>
  <si>
    <t>الذكور النشيطون اقتصادياً (15 سنة فأكثر) حسب القطاع والمهنة</t>
  </si>
  <si>
    <t>الإناث النشيطات اقتصادياً (15 سنة فأكثر) حسب القطاع والمهنة</t>
  </si>
  <si>
    <t>السكان النشيطون اقتصادياً (15 سنة فأكثر) حسب فئات العمر والمهنة</t>
  </si>
  <si>
    <t>الذكور النشيطون اقتصادياً (15 سنة فأكثر) حسب فئات العمر والمهنة</t>
  </si>
  <si>
    <t>الإناث النشيطات اقتصادياً (15 سنة فأكثر) حسب فئات العمر والمهنة</t>
  </si>
  <si>
    <t>السكان النشيطون اقتصادياً (15 سنة فأكثر) حسب الحالة التعليمية والنشاط الاقتصادي</t>
  </si>
  <si>
    <t>الذكور النشيطون اقتصادياً (15 سنة فأكثر) حسب الحالة التعليمية والنشاط الاقتصادي</t>
  </si>
  <si>
    <t>الإناث النشيطات اقتصادياً (15 سنة فأكثر) حسب الحالة التعليمية والنشاط الاقتصادي</t>
  </si>
  <si>
    <t>السكان النشيطون اقتصادياً (15 سنة فأكثر) حسب القطاع  والنشاط الاقتصادي</t>
  </si>
  <si>
    <t>الذكور النشيطون اقتصادياً (15 سنة فأكثر) حسب القطاع  والنشاط الاقتصادي</t>
  </si>
  <si>
    <t>الإناث النشيطات اقتصادياً (15 سنة فأكثر) حسب القطاع  والنشاط الاقتصادي</t>
  </si>
  <si>
    <t>السكان النشيطون اقتصادياً (15 سنة فأكثر) حسب فئات العمر والنشاط الاقتصادي</t>
  </si>
  <si>
    <t>الذكور النشيطون اقتصادياً (15 سنة فأكثر) حسب فئات العمر والنشاط الاقتصادي</t>
  </si>
  <si>
    <t>الإناث النشيطات اقتصادياً (15 سنة فأكثر) حسب فئات العمر والنشاط الاقتصادي</t>
  </si>
  <si>
    <t>السكان النشيطون اقتصادياً (15 سنة فأكثر) حسب الحالة التعليمية والقطاع</t>
  </si>
  <si>
    <t>الذكور النشيطون اقتصادياً (15 سنة فأكثر) حسب الحالة التعليمية والقطاع</t>
  </si>
  <si>
    <t>الإناث النشيطات اقتصادياً (15 سنة فأكثر) حسب الحالة التعليمية والقطاع</t>
  </si>
  <si>
    <t>السكان القطريون النشيطون اقتصادياً (15 سنة فأكثر) حسب الحالة العملية والمهنة</t>
  </si>
  <si>
    <t>الذكور القطريون النشيطون اقتصادياً (15 سنة فأكثر) حسب الحالة العملية والمهنة</t>
  </si>
  <si>
    <t>الإناث القطريات النشيطات اقتصادياً (15 سنة فأكثر) حسب الحالة العملية والمهنة</t>
  </si>
  <si>
    <t>السكان القطريون النشيطون اقتصادياً (15 سنة فأكثر) حسب الحالة العملية والنشاط الاقتصادي</t>
  </si>
  <si>
    <t>الذكور القطريون النشيطون اقتصادياً (15 سنة فأكثر) حسب الحالة العملية والنشاط الاقتصادي</t>
  </si>
  <si>
    <t>الإناث القطريات النشيطات اقتصادياً (15 سنة فأكثر) حسب الحالة العملية والنشاط الاقتصادي</t>
  </si>
  <si>
    <t>السكان القطريون النشيطون اقتصادياً (15 سنة فأكثر) حسب المهنة والنشاط الاقتصادي</t>
  </si>
  <si>
    <t>الذكور القطريون النشيطون اقتصادياً (15 سنة فأكثر) حسب المهنة والنشاط الاقتصادي</t>
  </si>
  <si>
    <t>الإناث القطريات النشيطات اقتصادياً (15 سنة فأكثر) حسب المهنة والنشاط الاقتصادي</t>
  </si>
  <si>
    <t>السكان القطريون النشيطون اقتصادياً (15 سنة فأكثر) حسب الحالة التعليمية والمهنة</t>
  </si>
  <si>
    <t>الذكور القطريون النشيطون اقتصادياً (15 سنة فأكثر) حسب الحالة التعليمية والمهنة</t>
  </si>
  <si>
    <t>الإناث القطريات النشيطات اقتصادياً (15 سنة فأكثر) حسب الحالة التعليمية والمهنة</t>
  </si>
  <si>
    <t>السكان القطريون النشيطون اقتصادياً (15 سنة فأكثر) حسب القطاع والمهنة</t>
  </si>
  <si>
    <t>الذكور القطريون النشيطون اقتصادياً (15 سنة فأكثر) حسب القطاع والمهنة</t>
  </si>
  <si>
    <t>الإناث القطريات النشيطات اقتصادياً (15 سنة فأكثر) حسب القطاع والمهنة</t>
  </si>
  <si>
    <t>السكان القطريون النشيطون اقتصادياً (15 سنة فأكثر) حسب القطاع والنشاط الاقتصادي</t>
  </si>
  <si>
    <t>الذكور القطريون النشيطون اقتصادياً (15 سنة فأكثر) حسب القطاع والنشاط الاقتصادي</t>
  </si>
  <si>
    <t>الإناث القطريات النشيطات اقتصادياً (15 سنة فأكثر) حسب القطاع والنشاط الاقتصادي</t>
  </si>
  <si>
    <t>السكان غير القطريين النشيطين اقتصادياً (15 سنة فأكثر) حسب الحالة العملية والمهنة</t>
  </si>
  <si>
    <t>الذكور غير القطريين النشيطين اقتصادياً (15 سنة فأكثر) حسب الحالة العملية والمهنة</t>
  </si>
  <si>
    <t>الإناث غير القطريات النشيطات اقتصادياً (15 سنة فأكثر) حسب الحالة العملية والمهنة</t>
  </si>
  <si>
    <t>السكان غير القطريين النشيطين اقتصادياً (15 سنة فأكثر) حسب الحالة العملية والنشاط الاقتصادي</t>
  </si>
  <si>
    <t>الذكور غير القطريين النشيطين اقتصادياً (15 سنة فأكثر) حسب الحالة العملية والنشاط الاقتصادي</t>
  </si>
  <si>
    <t>الإناث غير القطريات النشيطات اقتصادياً (15 سنة فأكثر) حسب الحالة العملية والنشاط الاقتصادي</t>
  </si>
  <si>
    <t>السكان غير القطريين النشيطين اقتصادياً (15 سنة فأكثر) حسب المهنة والنشاط الاقتصادي</t>
  </si>
  <si>
    <t>الذكور غير القطريين النشيطين اقتصادياً (15 سنة فأكثر) حسب المهنة والنشاط الاقتصادي</t>
  </si>
  <si>
    <t>الإناث غير القطريات النشيطات اقتصادياً (15 سنة فأكثر) حسب المهنة والنشاط الاقتصادي</t>
  </si>
  <si>
    <t>السكان غير القطريين النشيطين اقتصادياً (15 سنة فأكثر) حسب الحالة التعليمية والمهنة</t>
  </si>
  <si>
    <t>الذكور غير القطريين النشيطين اقتصادياً (15 سنة فأكثر) حسب الحالة التعليمية والمهنة</t>
  </si>
  <si>
    <t>الإناث غير القطريات النشيطات اقتصادياً (15 سنة فأكثر) حسب الحالة التعليمية والمهنة</t>
  </si>
  <si>
    <t>السكان غير القطريين النشيطين اقتصادياً (15 سنة فأكثر) حسب الحالة التعليمية والقطاع</t>
  </si>
  <si>
    <t>الذكور غير القطريين النشيطين اقتصادياً (15 سنة فأكثر) حسب الحالة التعليمية والقطاع</t>
  </si>
  <si>
    <t>السكان غير القطريين النشيطين اقتصادياً (15 سنة فأكثر) حسب القطاع والمهنة</t>
  </si>
  <si>
    <t>الذكور غير القطريين النشيطين اقتصادياً (15 سنة فأكثر) حسب القطاع والمهنة</t>
  </si>
  <si>
    <t>الإناث غير القطريات النشيطات اقتصادياً (15 سنة فأكثر) حسب القطاع والمهنة</t>
  </si>
  <si>
    <t>السكان غير القطريين النشيطين اقتصادياً (15 سنة فأكثر) حسب القطاع والنشاط الاقتصادي</t>
  </si>
  <si>
    <t>الذكور غير القطريين النشيطين اقتصادياً (15 سنة فأكثر) حسب القطاع والنشاط الاقتصادي</t>
  </si>
  <si>
    <t>الإناث غير القطريات النشيطات اقتصادياً (15 سنة فأكثر) حسب القطاع والنشاط الاقتصادي</t>
  </si>
  <si>
    <t xml:space="preserve"> هم كافة الأشخاص البالغين 15 سنة فأكثر وكانوا يعملون خلال  الأسبوع السابق من المسح:</t>
  </si>
  <si>
    <t>توزيع قوة العمل حسب الخصائص المختلفة : فئات العمر – النوع – المستوى التعليمي – الحالة الزواجية – الحالة العملية – النشاط الاقتصادي – المهنة – القطاع ... إلخ.</t>
  </si>
  <si>
    <t>Distribution of labor force by different characteristics: Age groups, gender, educational level, marital status, employment status, economic activity, occupation, sector… etc.</t>
  </si>
  <si>
    <t>Study the population classified outside labor force by: age groups, gender, nationality, educational level, marital status, desire to work, reasons of abstaining from work and reasons for leaving previous work.</t>
  </si>
  <si>
    <t>معدل المشاركة الاقتصادية حسب الجنسية والنوع</t>
  </si>
  <si>
    <t>المشتغلون (15 سنة فأكثر) ومتوسط ساعات العمل حسب النوع والنشاط الاقتصادي</t>
  </si>
  <si>
    <t>النشاط الاقتصادي</t>
  </si>
  <si>
    <t>نسبة الإعالة الاقتصادية حسب النوع</t>
  </si>
  <si>
    <t>معدل المشاركة الاقتصادية للشباب (15- 24 سنة) حسب الجنسية والنوع</t>
  </si>
  <si>
    <t xml:space="preserve">السكان النشيطون اقتصادياً (15 سنة فأكثر) حسب الجنسية والنوع </t>
  </si>
  <si>
    <t xml:space="preserve">السكان النشيطون اقتصادياً (15 سنة فأكثر) حسب الجنسية والنوع والقطاع </t>
  </si>
  <si>
    <t xml:space="preserve">السكان النشيطون اقتصادياً (15 سنة فأكثر) حسب الجنسية والنوع والحالة التعليميـة </t>
  </si>
  <si>
    <t xml:space="preserve">السكان النشيطون اقتصادياً (15 سنة فأكثر) حسب الجنسية والنوع وفئات العمر </t>
  </si>
  <si>
    <t xml:space="preserve">السكان النشيطون اقتصادياً (15 سنة فأكثر) حسب الجنسية والنوع والمهنـــة </t>
  </si>
  <si>
    <t xml:space="preserve">السكان النشيطون اقتصادياً ( 15 سنة فأكثر ) حسب الجنسية والنوع والحالة العملية </t>
  </si>
  <si>
    <t>معدل المشاركة الاقتصادية للذكور القطريين (15 سنة فأكثر) حسب فئات العمر</t>
  </si>
  <si>
    <t xml:space="preserve">معدل المشاركة الاقتصادية  لإجمالي القطريين (15 سنة فأكثر) حسب فئات العمر </t>
  </si>
  <si>
    <t>معدل المشاركة الاقتصادية للذكور (15 سنة فأكثر) حسب فئات العمر</t>
  </si>
  <si>
    <t>المتعطلون (15 سنة فأكثر) الذين لم يتخذوا أي إجراء للبحث عن عمل حسب الجنسية  والنوع والسبب</t>
  </si>
  <si>
    <t>المتعطلون القطريون ( 15 سنة فأكثر ) الحاصلون على الثانوية الذين التحقوا بدورات تدريبية 
غير الراغبين بالعمل في القطاع الخاص حسب النوع وأسباب عدم الرغبة</t>
  </si>
  <si>
    <t>LABOR FORCE PARTICIPATION RATE ( LFPR)  BY NATIOANLITY &amp; GENDER</t>
  </si>
  <si>
    <t>ECONOMICALLY ACTIVE POPULATION (15 YEARS &amp; ABOVE) BY NATIONALITY &amp; GENDER</t>
  </si>
  <si>
    <t>ECONOMICALLY INACTIVE POPULATION (15 YEARS &amp; ABOVE) BY NATIONALITY &amp; GENDER</t>
  </si>
  <si>
    <t>EMPLOYMENT TO POPULATION RATIO BY GENDER</t>
  </si>
  <si>
    <t>EMPLOYMENT RATE BY NATIONALITY &amp; GENDER</t>
  </si>
  <si>
    <t>ECONOMIC DEPENDENCY RATIO BY GENDER</t>
  </si>
  <si>
    <t>POPULATION &amp; LABOUR FORCE BY MUNICIPALITY</t>
  </si>
  <si>
    <t>MALE POPULATION AND LABOUR FORCE BY MUNICIPALITY</t>
  </si>
  <si>
    <t>FEMALE POPULATION AND LABOUR FORCE BY MUNICIPALITY</t>
  </si>
  <si>
    <t>POPULATION (15 YEARS AND ABOVE) BY RELATION TO LABOUR FORCE, 
NATIONALITY &amp; GENDER</t>
  </si>
  <si>
    <t>POPULATION (15 YEARS &amp; ABOVE) BY RELATION TO LABOUR FORCE
 &amp; AGE GROUPS</t>
  </si>
  <si>
    <t>MALE POPULATION (15 YEARS &amp; ABOVE) BY RELATION 
TO LABOUR FORCE &amp; AGE GROUPS</t>
  </si>
  <si>
    <t>FEMALE POPULATION (15 YEARS &amp; ABOVE) BY RELATION 
TO LABOUR FORCE &amp; AGE GROUPS</t>
  </si>
  <si>
    <t>QATARI POPULATION (15 YEARS &amp; ABOVE) BY EDUCATIONAL STATUS &amp; AGE GROUPS</t>
  </si>
  <si>
    <t>QATARI MALES (15 YEARS &amp; ABOVE) BY EDUCATIONAL STATUS &amp; AGE GROUPS</t>
  </si>
  <si>
    <t>QATARI FEMALES (15 YEARS &amp; ABOVE) BY EDUCATIONAL STATUS &amp; AGE GROUPS</t>
  </si>
  <si>
    <t>NON-QATARI POPULATION (15 YEARS &amp; ABOVE) BY EDUCATIONAL STATUS &amp; AGE GROUPS</t>
  </si>
  <si>
    <t>NON-QATARI MALES (15 YEARS &amp; ABOVE) BY EDUCATIONAL STATUS &amp; AGE GROUPS</t>
  </si>
  <si>
    <t>NON-QATARI FEMALES (15 YEARS &amp; ABOVE) BY EDUCATIONAL STATUS &amp; AGE GROUPS</t>
  </si>
  <si>
    <t>POPULATION (15 YEARS &amp; ABOVE) BY EDUCATIONAL STATUS &amp; AGE GROUPS</t>
  </si>
  <si>
    <t>MALE POPULATION (15 YEARS &amp; ABOVE) BY EDUCATIONAL STATUS &amp; AGE GROUPS</t>
  </si>
  <si>
    <t>FEMALE POPULATION (15 YEARS &amp; ABOVE) BY EDUCATIONAL STATUS &amp; AGE GROUPS</t>
  </si>
  <si>
    <t>POPULATION (15 YEARS &amp; ABOVE) BY NATIONALITY, GENDER &amp; MARITAL STATUS</t>
  </si>
  <si>
    <t xml:space="preserve">ECONOMICALLY ACTIVE POPULATION ( 15 YEARS &amp; ABOVE ) BY NATIONALITY, 
GENDER &amp; EMPLOYMENT STATUS  </t>
  </si>
  <si>
    <t>ECONOMICALLY ACTIVE POPULATION (15 YEARS &amp; ABOVE) BY NATIONALITY , 
GENDER &amp; OCCUPATION</t>
  </si>
  <si>
    <t>ECONOMICALLY ACTIVE POPULATION (15 YEARS &amp; ABOVE) BY NATIONALITY , 
GENDER &amp; AGE GROUPS</t>
  </si>
  <si>
    <t>ECONOMICALLY ACTIVE POPULATION (15 YEARS &amp; ABOVE) BY NATIONALITY, 
GENDER &amp; EDUCATIONAL STATUS</t>
  </si>
  <si>
    <t>ECONOMICALLY ACTIVE POPULATION (15 YEARS &amp; ABOVE) BY NATIONALITY, GENDER &amp; ECONOMIC ACTIVITY</t>
  </si>
  <si>
    <t>EMPLOYED PERSONS (15 YEARS &amp; ABOVE) AND AVERAGE WORK HOURS BY GENDER &amp; ECONOMIC ACTIVITY</t>
  </si>
  <si>
    <t>EMPLOYED PERSONS (15 YEARS &amp; ABOVE) AND AVERAGE WORK HOURS 
BY GENDER &amp; EDUCATIONAL STATUS</t>
  </si>
  <si>
    <t>EMPLOYED PERSONS (15 YEARS &amp; ABOVE) AND AVERAGE WORK HOURS BY GENDER &amp; SECTOR</t>
  </si>
  <si>
    <t>EMPLOYED PERSONS ( 15 YEARS &amp; ABOVE ) BY NATIONALITY, GENDER &amp; STABILITY AT WORK</t>
  </si>
  <si>
    <t>ECONOMICALLY ACTIVE FEMALES (15 YEARS &amp; ABOVE) BY STATUS IN EMPLOYMENT &amp; OCCUPATION</t>
  </si>
  <si>
    <t>ECONOMICALLY ACTIVE POPULATION (15 YEARS &amp; ABOVE) BY STATUS IN EMPLOYMENT &amp; ECONOMIC ACTIVITY</t>
  </si>
  <si>
    <t>ECONOMICALLY ACTIVE MALES (15 YEARS &amp; ABOVE) BY STATUS IN EMPLOYMENT &amp; ECONOMIC ACTIVITY</t>
  </si>
  <si>
    <t>ECONOMICALLY ACTIVE FEMALES (15 YEARS &amp; ABOVE) BY STATUS IN EMPLOYMENT &amp; ECONOMIC ACTIVITY</t>
  </si>
  <si>
    <t>ECONOMICALLY ACTIVE POPULATION (15 YEARS &amp; ABOVE) BY OCCUPATION &amp; ECONOMIC ACTIVITY</t>
  </si>
  <si>
    <t>ECONOMICALLY ACTIVE FEMALES (15 YEARS &amp; ABOVE) BY OCCUPATION &amp; ECONOMIC ACTIVITY</t>
  </si>
  <si>
    <t>ECONOMICALLY ACTIVE POPULATION (15 YEARS &amp; ABOVE) BY EDUCATIONAL STATUS &amp; OCCUPATION</t>
  </si>
  <si>
    <t>ECONOMICALLY ACTIVE MALES (15 YEARS &amp; ABOVE) BY EDUCATIONAL STATUS &amp; OCCUPATION</t>
  </si>
  <si>
    <t>ECONOMICALLY ACTIVE FEMALES (15 YEARS &amp; ABOVE) BY EDUCATIONAL STATUS &amp; OCCUPATION</t>
  </si>
  <si>
    <t>ECONOMICALLY ACTIVE POPULATION (15 YEARS &amp; ABOVE) BY SECTOR &amp; OCCUPATION</t>
  </si>
  <si>
    <t>ECONOMICALLY ACTIVE MALES (15 YEARS &amp; ABOVE) BY SECTOR &amp; OCCUPATION</t>
  </si>
  <si>
    <t>ECONOMICALLY ACTIVE FEMALES (15 YEARS &amp; ABOVE) BY SECTOR &amp; OCCUPATION</t>
  </si>
  <si>
    <t>ECONOMICALLY ACTIVE POPULATION (15 YEARS &amp; ABOVE) BY AGE GROUP &amp; OCCUPATION</t>
  </si>
  <si>
    <t>ECONOMICALLY ACTIVE MALES (15 YEARS &amp; ABOVE) BY AGE GROUP &amp; OCCUPATION</t>
  </si>
  <si>
    <t>ECONOMICALLY ACTIVE FEMALES (15 YEARS &amp; ABOVE) BY AGE GROUP &amp; OCCUPATION</t>
  </si>
  <si>
    <t>ECONOMICALLY ACTIVE POPULATION (15 YEARS &amp; ABOVE) BY EDUCATIONAL STATUS &amp; ECONOMIC ACTIVITY</t>
  </si>
  <si>
    <t>ECONOMICALLY ACTIVE MALES (15 YEARS &amp; ABOVE) BY EDUCATIONAL STATUS &amp; ECONOMIC ACTIVITY</t>
  </si>
  <si>
    <t>ECONOMICALLY ACTIVE FEMALES (15 YEARS &amp; ABOVE) BY EDUCATIONAL STATUS &amp; ECONOMIC ACTIVITY</t>
  </si>
  <si>
    <t>ECONOMICALLY ACTIVE POPULATION (15 YEARS &amp; ABOVE) BY SECTOR &amp; ECONOMIC ACTIVITY</t>
  </si>
  <si>
    <t>ECONOMICALLY ACTIVE MALES (15 YEARS &amp; ABOVE) BY SECTOR &amp; ECONOMIC ACTIVITY</t>
  </si>
  <si>
    <t>ECONOMICALLY ACTIVE FEMALES (15 YEARS &amp; ABOVE) BY SECTOR &amp; ECONOMIC ACTIVITY</t>
  </si>
  <si>
    <t>ECONOMICALLY ACTIVE POPULATION (15 YEARS &amp; ABOVE) BY AGE GROUP &amp; ECONOMIC ACTIVITY</t>
  </si>
  <si>
    <t>ECONOMICALLY ACTIVE MALES (15 YEARS &amp; ABOVE) BY AGE GROUP &amp; ECONOMIC ACTIVITY</t>
  </si>
  <si>
    <t>ECONOMICALLY ACTIVE FEMALES (15 YEARS &amp; ABOVE) BY AGE GROUP &amp; ECONOMIC ACTIVITY</t>
  </si>
  <si>
    <t>ECONOMICALLY ACTIVE POPULATION (15 YEARS &amp; ABOVE) BY EDUCATIONAL STATUS &amp; SECTOR</t>
  </si>
  <si>
    <t>ECONOMICALLY ACTIVE MALES (15 YEARS &amp; ABOVE) BY EDUCATIONAL STATUS &amp; SECTOR</t>
  </si>
  <si>
    <t>ECONOMICALLY ACTIVE FEMALES (15 YEARS &amp; ABOVE) BY EDUCATIONAL STATUS &amp; SECTOR</t>
  </si>
  <si>
    <t>ECONOMICALLY ACTIVE QATARI POPULATION (15 YEARS &amp; ABOVE) 
BY STATUS IN EMPLOYMENT &amp; OCCUPATION</t>
  </si>
  <si>
    <t>ECONOMICALLY ACTIVE QATARI MALES (15 YEARS &amp; ABOVE) 
BY STATUS IN EMPLOYMENT &amp; OCCUPATION</t>
  </si>
  <si>
    <t>ECONOMICALLY ACTIVE QATARI FEMALES (15 YEARS &amp; ABOVE) 
BY STATUS IN EMPLOYMENT &amp; OCCUPATION</t>
  </si>
  <si>
    <t>ECONOMICALLY ACTIVE QATARI POPULATION (15 YEARS &amp; ABOVE)
 BY STATUS IN EMPLOYMENT &amp; ECONOMIC ACTIVITY</t>
  </si>
  <si>
    <t>ECONOMICALLY ACTIVE QATARI MALES (15 YEARS &amp; ABOVE) 
BY STATUS IN EMPLOYMENT &amp; ECONOMIC ACTIVITY</t>
  </si>
  <si>
    <t>ECONOMICALLY ACTIVE QATARI FEMALES (15 YEARS &amp; ABOVE) 
BY STATUS IN EMPLOYMENT &amp; ECONOMIC ACTIVITY</t>
  </si>
  <si>
    <t>ECONOMICALLY ACTIVE QATARI POPULATION (15 YEARS &amp; ABOVE) BY OCCUPATION &amp; ECONOMIC ACTIVITY</t>
  </si>
  <si>
    <t>ECONOMICALLY ACTIVE QATARI MALES (15 YEARS &amp; ABOVE) BY OCCUPATION &amp; ECONOMIC ACTIVITY</t>
  </si>
  <si>
    <t>ECONOMICALLY ACTIVE QATARI FEMALES (15 YEARS &amp; ABOVE) BY OCCUPATION &amp; ECONOMIC ACTIVITY</t>
  </si>
  <si>
    <t>ECONOMICALLY ACTIVE QATARI POPULATION (15 YEARS &amp; ABOVE) BY EDUCATIONAL STATUS &amp; OCCUPATION</t>
  </si>
  <si>
    <t xml:space="preserve">  ECONOMICALLY ACTIVE QATARI MALES (15 YEARS &amp; ABOVE) BY EDUCATIONAL STATUS &amp; OCCUPATION</t>
  </si>
  <si>
    <t>ECONOMICALLY ACTIVE QATARI FEMALES (15 YEARS &amp; ABOVE) BY EDUCATIONAL STATUS &amp; OCCUPATION</t>
  </si>
  <si>
    <t>ECONOMICALLY ACTIVE QATARI POPULATION (15 YEARS &amp; ABOVE) BY SECTOR &amp; OCCUPATION</t>
  </si>
  <si>
    <t>ECONOMICALLY ACTIVE QATARI MALES (15 YEARS &amp; ABOVE) BY SECTOR &amp; OCCUPATION</t>
  </si>
  <si>
    <t>ECONOMICALLY ACTIVE QATARI FEMALES (15 YEARS &amp; ABOVE) BY SECTOR &amp; OCCUPATION</t>
  </si>
  <si>
    <t>ECONOMICALLY ACTIVE QATARI POPULATION (15 YEARS &amp; ABOVE) BY SECTOR &amp; ECONOMIC ACTIVITY</t>
  </si>
  <si>
    <t>ECONOMICALLY ACTIVE QATARI MALES (15 YEARS &amp; ABOVE) BY SECTOR &amp; ECONOMIC ACTIVITY</t>
  </si>
  <si>
    <t>ECONOMICALLY ACTIVE QATARI FEMALES (15 YEARS &amp; ABOVE) BY SECTOR &amp; ECONOMIC ACTIVITY</t>
  </si>
  <si>
    <t>ECONOMICALLY ACTIVE NON-QATARI POPULATION (15 YEARS &amp; ABOVE) 
BY STATUS IN EMPLOYMENT &amp; OCCUPATION</t>
  </si>
  <si>
    <t>المشرعون وموظفو الإدارة العليا والمديرون</t>
  </si>
  <si>
    <t>العمال المهرة في الزراعة وصيد الأسماك</t>
  </si>
  <si>
    <t>مشغلو الآلات والمعدات ومجمعوها</t>
  </si>
  <si>
    <t>العاملون في الحرف وما إليها من المهن</t>
  </si>
  <si>
    <t>ECONOMICALLY ACTIVE NON-QATARI MALES (15 YEARS &amp; ABOVE) 
BY STATUS IN EMPLOYMENT &amp; OCCUPATION</t>
  </si>
  <si>
    <t>ECONOMICALLY ACTIVE NON-QATARI FEMALES (15 YEARS &amp; ABOVE)
BY STATUS IN EMPLOYMENT &amp; OCCUPATION</t>
  </si>
  <si>
    <t>ECONOMICALLY ACTIVE NON-QATARI POPULATION (15 YEARS &amp; ABOVE) 
BY STATUS IN EMPLOYMENT &amp; ECONOMIC ACTIVITY</t>
  </si>
  <si>
    <t xml:space="preserve">                                   الحالة العملية
النشاط الاقتصادي </t>
  </si>
  <si>
    <t>ECONOMICALLY ACTIVE NON-QATARI MALES (15 YEARS &amp; ABOVE) 
BY STATUS IN EMPLOYMENT &amp; ECONOMIC ACTIVITY</t>
  </si>
  <si>
    <t xml:space="preserve">                                            الحالة العملية
النشاط الاقتصادي </t>
  </si>
  <si>
    <t>ECONOMICALLY ACTIVE NON-QATARI FEMALES (15 YEARS &amp; ABOVE) 
BY STATUS IN EMPLOYMENT &amp; ECONOMIC ACTIVITY</t>
  </si>
  <si>
    <t>ECONOMICALLY ACTIVE NON-QATARI POPULATION (15 YEARS &amp; ABOVE) BY OCCUPATION &amp; ECONOMIC ACTIVITY</t>
  </si>
  <si>
    <t>ECONOMICALLY ACTIVE NON-QATARI MALES (15 YEARS &amp; ABOVE) BY OCCUPATION &amp; ECONOMIC ACTIVITY</t>
  </si>
  <si>
    <t>ECONOMICALLY ACTIVE NON-QATARI FEMALES (15 YEARS &amp; ABOVE) BY OCCUPATION &amp; ECONOMIC ACTIVITY</t>
  </si>
  <si>
    <t>ECONOMICALLY ACTIVE NON-QATARI POPULATION (15 YEARS &amp; ABOVE) 
BY EDUCATIONAL STATUS &amp; OCCUPATION</t>
  </si>
  <si>
    <t>ECONOMICALLY ACTIVE NON-QATARI  MALES (15 YEARS &amp; ABOVE)
 BY EDUCATIONAL STATUS &amp; OCCUPATION</t>
  </si>
  <si>
    <t>ECONOMICALLY ACTIVE NON-QATARI FEMALES (15 YEARS &amp; ABOVE) 
BY EDUCATIONAL STATUS &amp; OCCUPATION</t>
  </si>
  <si>
    <t>ECONOMICALLY ACTIVE NON-QATARI POPULATION (15 YEARS &amp; ABOVE) 
BY EDUCATIONAL STATUS &amp; SECTOR</t>
  </si>
  <si>
    <t>ECONOMICALLY ACTIVE NON-QATARI MALES (15 YEARS &amp; ABOVE) 
BY EDUCATIONAL STATUS &amp; SECTOR</t>
  </si>
  <si>
    <t>ECONOMICALLY ACTIVE NON-QATARI  FEMALES (15 YEARS &amp; ABOVE)
 BY EDUCATIONAL STATUS &amp; SECTOR</t>
  </si>
  <si>
    <t>ECONOMICALLY ACTIVE NON-QATARI POPULATION (15 YEARS &amp; ABOVE) 
BY SECTOR &amp; OCCUPATION</t>
  </si>
  <si>
    <t>ECONOMICALLY ACTIVE NON-QATARI MALES (15 YEARS &amp; ABOVE) BY SECTOR &amp; OCCUPATION</t>
  </si>
  <si>
    <t>ECONOMICALLY ACTIVE NON-QATARI FEMALES (15 YEARS &amp; ABOVE) BY SECTOR &amp; OCCUPATION</t>
  </si>
  <si>
    <t>ECONOMICALLY ACTIVE NON-QATARI POPULATION (15 YEARS &amp; ABOVE) BY SECTOR &amp; ECONOMIC ACTIVITY</t>
  </si>
  <si>
    <t>ECONOMICALLY ACTIVE NON-QATARI MALES (15 YEARS &amp; ABOVE) BY SECTOR &amp; ECONOMIC ACTIVITY</t>
  </si>
  <si>
    <t>ECONOMICALLY ACTIVE NON-QATARI FEMALES (15 YEARS &amp; ABOVE) BY SECTOR &amp; ECONOMIC ACTIVITY</t>
  </si>
  <si>
    <t>UNEMPLOYED (15 YEARS &amp; ABOVE) BY NATIONALITY, GENDER &amp; EDUCATIONAL STATUS</t>
  </si>
  <si>
    <t>UNEMPLOYED (15 YEARS &amp; ABOVE) BY NATIONALITY , GENDER &amp; AGE GROUP</t>
  </si>
  <si>
    <t>UNEMPLOYED (15 YEARS &amp; ABOVE) BY NATIONALITY, GENDER &amp; METHODS OF EMPLOYMENT SEARCH</t>
  </si>
  <si>
    <t>UNEMPLOYED QATARIS ( 15 YEARS &amp; ABOVE ) WITH SECONDARY EDUCATION 
WHO ATTENDED TRAINING PROGRAMS BY GENDER &amp; TYPE OF TRAINING</t>
  </si>
  <si>
    <t>UNEMPLOYED QATARIS ( 15 YEARS &amp; ABOVE ) LESS THAN SECONDARY 
BY GENDER &amp; READINESS TO TRAIN FOR CRAFT WORK</t>
  </si>
  <si>
    <t>UNEMPLOYED ( 15 YEARS &amp; ABOVE ) BY NATIONALITY, GENDER &amp; DURATION 
OF EMPLOYMENT SEARCH IN MONTHS</t>
  </si>
  <si>
    <t>UNEMPLOYED ( 15 YEARS &amp; ABOVE ) BY NATIONALITY, GENDER &amp; REASONS OF UNEMPLOYMENT</t>
  </si>
  <si>
    <t>UNEMPLOYED QATARIS ( 15 YEARS &amp; ABOVE ) BY GENDER 
&amp; WHETHER OFFERED WORK IN PRIVATE SECTOR</t>
  </si>
  <si>
    <t>ECONOMICALLY INACTIVE POPULATION (15 YEARS &amp; ABOVE)
BY NATIONALITY, GENDER &amp; AGE GROUP</t>
  </si>
  <si>
    <t>ECONOMICALLY INACTIVE POPULATION (15 YEARS &amp; ABOVE) 
BY NATIONALITY, GENDER &amp; MARITAL STATUS</t>
  </si>
  <si>
    <t>YOUTH PARTICIPATION RATE (15 - 24 YEARS) BY NATIONALITY &amp; GENDER</t>
  </si>
  <si>
    <t>الإناث المشتغلات باجر في القطاع غير الزراعي
Femal paid employment in non-agricultura sector</t>
  </si>
  <si>
    <t>ECONOMICALLY INACTIVE POPULATION (15 YEARS &amp; ABOVE) BY NATIONALITY, 
GENDER &amp; EDUCATIONAL STATUS</t>
  </si>
  <si>
    <t>الإناث النشيطات اقتصادياً (15 سنة فأكثر) حسب القطاع والنشاط الاقتصادي</t>
  </si>
  <si>
    <t>الذكور النشيطون اقتصادياً (15 سنة فأكثر) حسب القطاع والنشاط الاقتصادي</t>
  </si>
  <si>
    <t>السكان النشيطون اقتصادياً (15 سنة فأكثر) حسب القطاع والنشاط الاقتصادي</t>
  </si>
  <si>
    <t>السكان غير النشيطين اقتصادياً (15 سنة فأكثر) حسب الجنسية والنوع والفئات العمرية</t>
  </si>
  <si>
    <t>السكان غير النشيطين اقتصادياً (15 سنة فأكثر)  حسب الجنسية  والنوع والحالة الزواجية</t>
  </si>
  <si>
    <t>السكان غير النشيطين اقتصادياً (15 سنة فأكثر) حسب الجنسية والنوع</t>
  </si>
  <si>
    <t>غير النشيطين اقتصادياً</t>
  </si>
  <si>
    <t>النشيطون اقتصادياً</t>
  </si>
  <si>
    <t>غير النشيطات اقتصادياً Economically Inactive</t>
  </si>
  <si>
    <t>المتعطلون القطريون ( 15 سنة فأكثر ) الحاصلون على الثانوية حسب النــوع والإلتحاق بدورات تدريبية</t>
  </si>
  <si>
    <t>UNEMPLOYED QATARIS( 15 YEARS &amp; ABOVE ) WITH SECONDARY EDUCATION 
BY GENDER &amp; TRAINING PROGRAM ATTENDANCE</t>
  </si>
  <si>
    <t xml:space="preserve">               الجنسية والنوع
    السنوات</t>
  </si>
  <si>
    <t xml:space="preserve">                      النشاط الاقتصادي                                      والنوع
    السنوات</t>
  </si>
  <si>
    <t xml:space="preserve">                  Nationality &amp; gender  
    Years                     </t>
  </si>
  <si>
    <t xml:space="preserve">                     الجنسية والنوع
    السنوات</t>
  </si>
  <si>
    <t>النشيطون اقتصادياً Economically Active</t>
  </si>
  <si>
    <t>غير النشيطين اقتصادياً  Economically Inactive</t>
  </si>
  <si>
    <t>النشيطات اقتصادياً Economically Active</t>
  </si>
  <si>
    <t>النشيطات اقتصادياً</t>
  </si>
  <si>
    <t>غير النشيطات اقتصادياً</t>
  </si>
  <si>
    <t>تماشياً مع النمو المطرد الذي تشهده البلاد في شتى نواحي الحياة الاجتماعية والاقتصادية وما واكب ذلك من طلب متزايد على القوى العاملة، تأتي أهمية الإحصاءات والدراسات المتعلقة بنمو وتركيب وتوزيع القوى البشرية وقوة العمل بمختلف أنواعها وخصائصها.</t>
  </si>
  <si>
    <t>In line with the steady growth of the State of Qatar in various aspects of social and economic life along with a growing demand for labor force, comes the importance of statistics and studies on growth, structure and distribution of manpower and labor force as well as their various characteristics of types.</t>
  </si>
  <si>
    <t>الأشخاص الذين يملكون يديرون أو ينفذون مشروعا مقابل مبلغ مقطوع أو غير محدد لكن ليس دورياَ أو منتظماً أو ثابتاً، ويعملون أو لا يعملون مؤقتا. وهؤلاء الأشخاص هم الذين يؤدون عملاً من أجل الحصول على أرباح أو مكاسب عائلية أو فردية، نقدا أو عينياً من خلال عمل تجاري أو علمي أو تقني أو مزرعة أو تعهد بأداء خدمات أو مشاريع أخرى</t>
  </si>
  <si>
    <t>هم كافة الأفراد الذين تتراوح أعمارهم بين 15 سنة فأكثر، والذين كانوا أثناء الأسبوع السابق من المسح بدون عمل يبحثون عن عمل بشكل نشط وهم جاهزون حالياً للعمل. هنالك تمييز بين نوعين من المتعطلين:</t>
  </si>
  <si>
    <t>a-</t>
  </si>
  <si>
    <t>b-</t>
  </si>
  <si>
    <t xml:space="preserve">هو عدد السكان غير المشتغلين (العاطلون والسكان غير النشيطين) إلى عدد المشتغلين </t>
  </si>
  <si>
    <t>عدد الإناث المشتغلات بأجر في القطاع غير الزراعي منسوباً إلى إجمالي "المشتغلون بأجر" في القطاع الغير الزراعي</t>
  </si>
  <si>
    <r>
      <t xml:space="preserve">الأسر </t>
    </r>
    <r>
      <rPr>
        <sz val="10"/>
        <rFont val="Arial"/>
        <family val="2"/>
      </rPr>
      <t>Households</t>
    </r>
  </si>
  <si>
    <r>
      <t xml:space="preserve">الأفراد
</t>
    </r>
    <r>
      <rPr>
        <sz val="10"/>
        <rFont val="Arial"/>
        <family val="2"/>
      </rPr>
      <t>Individuals</t>
    </r>
  </si>
  <si>
    <t>لم يتخذ أي إجراءات خلال الشهر السابق للمسح</t>
  </si>
  <si>
    <t>No steps taken during the last month</t>
  </si>
  <si>
    <t>13+</t>
  </si>
  <si>
    <t>تدريب مهني</t>
  </si>
  <si>
    <t>Vocational Training</t>
  </si>
  <si>
    <t>U : هو إجمالي عدد المتعطلين خلال سنة معينة.</t>
  </si>
  <si>
    <t>إجمالي المشتغلين بأجر في القطاع غير الزراعي
Total number of persons in paid employment in non-agricultural sector</t>
  </si>
  <si>
    <t>دراسة السكان المصنفين خارج قوة العمل من حيث: فئات العمر، النوع، الجنسية، المستوى التعليمي، الحالة الزواجية، الرغبة في العمل، أسباب العزوف عن العمل، وأسباب ترك العمل السابق.</t>
  </si>
  <si>
    <t>السكان غير النشيطين اقتصادياً (15 سنة فأكثر) حسب الجنسية والنوع والحالة التعليمية</t>
  </si>
  <si>
    <t>ام صلال</t>
  </si>
  <si>
    <t>الشحانية</t>
  </si>
  <si>
    <t>Al Sheehaniya</t>
  </si>
  <si>
    <t>الشحانية
Al Sheehaniya</t>
  </si>
  <si>
    <r>
      <t xml:space="preserve">ذكور
</t>
    </r>
    <r>
      <rPr>
        <b/>
        <sz val="8"/>
        <rFont val="Arial"/>
        <family val="2"/>
      </rPr>
      <t>Male</t>
    </r>
  </si>
  <si>
    <r>
      <t xml:space="preserve">مجموع
</t>
    </r>
    <r>
      <rPr>
        <b/>
        <sz val="8"/>
        <rFont val="Arial"/>
        <family val="2"/>
      </rPr>
      <t>Total</t>
    </r>
  </si>
  <si>
    <r>
      <t xml:space="preserve">إناث
</t>
    </r>
    <r>
      <rPr>
        <b/>
        <sz val="8"/>
        <rFont val="Arial"/>
        <family val="2"/>
      </rPr>
      <t>Female</t>
    </r>
  </si>
  <si>
    <r>
      <t xml:space="preserve">ذكور
</t>
    </r>
    <r>
      <rPr>
        <b/>
        <sz val="10"/>
        <rFont val="Arial"/>
        <family val="2"/>
      </rPr>
      <t>Males</t>
    </r>
  </si>
  <si>
    <r>
      <t xml:space="preserve">إناث
</t>
    </r>
    <r>
      <rPr>
        <b/>
        <sz val="10"/>
        <rFont val="Arial"/>
        <family val="2"/>
      </rPr>
      <t>Females</t>
    </r>
  </si>
  <si>
    <r>
      <t xml:space="preserve">مؤشر المساواة بين الجنسين
</t>
    </r>
    <r>
      <rPr>
        <b/>
        <sz val="10"/>
        <rFont val="Arial"/>
        <family val="2"/>
      </rPr>
      <t>GPI</t>
    </r>
  </si>
  <si>
    <r>
      <t xml:space="preserve">النشيطون اقتصادياً
</t>
    </r>
    <r>
      <rPr>
        <b/>
        <sz val="10"/>
        <color indexed="8"/>
        <rFont val="Arial"/>
        <family val="2"/>
      </rPr>
      <t>Economically Active</t>
    </r>
  </si>
  <si>
    <r>
      <t xml:space="preserve">غير النشيطين اقتصادياً
</t>
    </r>
    <r>
      <rPr>
        <b/>
        <sz val="10"/>
        <color indexed="8"/>
        <rFont val="Arial"/>
        <family val="2"/>
      </rPr>
      <t>Economically Inactive</t>
    </r>
  </si>
  <si>
    <r>
      <t xml:space="preserve">المجموع الكلي
</t>
    </r>
    <r>
      <rPr>
        <b/>
        <sz val="9"/>
        <rFont val="Arial"/>
        <family val="2"/>
      </rPr>
      <t>Grand Total</t>
    </r>
  </si>
  <si>
    <r>
      <t xml:space="preserve">النشيطون اقتصادياً
</t>
    </r>
    <r>
      <rPr>
        <b/>
        <sz val="9"/>
        <rFont val="Arial"/>
        <family val="2"/>
      </rPr>
      <t>Economically Active</t>
    </r>
    <r>
      <rPr>
        <b/>
        <sz val="10"/>
        <rFont val="Arial"/>
        <family val="2"/>
      </rPr>
      <t> </t>
    </r>
  </si>
  <si>
    <r>
      <rPr>
        <b/>
        <sz val="12"/>
        <rFont val="Arial"/>
        <family val="2"/>
      </rPr>
      <t>غير النشيطين اقتصادياً</t>
    </r>
    <r>
      <rPr>
        <b/>
        <sz val="10"/>
        <rFont val="Arial"/>
        <family val="2"/>
      </rPr>
      <t xml:space="preserve"> Economically Inactive</t>
    </r>
  </si>
  <si>
    <r>
      <t xml:space="preserve">عاجز
</t>
    </r>
    <r>
      <rPr>
        <b/>
        <sz val="10"/>
        <color indexed="8"/>
        <rFont val="Arial"/>
        <family val="2"/>
      </rPr>
      <t xml:space="preserve">Disabled </t>
    </r>
  </si>
  <si>
    <r>
      <t xml:space="preserve">المجموع العام
</t>
    </r>
    <r>
      <rPr>
        <b/>
        <sz val="9"/>
        <color indexed="8"/>
        <rFont val="Arial"/>
        <family val="2"/>
      </rPr>
      <t>Grand Total</t>
    </r>
  </si>
  <si>
    <r>
      <t xml:space="preserve">المجموع
</t>
    </r>
    <r>
      <rPr>
        <b/>
        <sz val="9"/>
        <color indexed="8"/>
        <rFont val="Arial"/>
        <family val="2"/>
      </rPr>
      <t>Total</t>
    </r>
    <r>
      <rPr>
        <b/>
        <sz val="10"/>
        <color indexed="8"/>
        <rFont val="Arial"/>
        <family val="2"/>
      </rPr>
      <t> </t>
    </r>
  </si>
  <si>
    <r>
      <t xml:space="preserve">أخرى
</t>
    </r>
    <r>
      <rPr>
        <b/>
        <sz val="9"/>
        <color indexed="8"/>
        <rFont val="Arial"/>
        <family val="2"/>
      </rPr>
      <t>Other</t>
    </r>
  </si>
  <si>
    <r>
      <t xml:space="preserve">متقاعد
</t>
    </r>
    <r>
      <rPr>
        <b/>
        <sz val="9"/>
        <color indexed="8"/>
        <rFont val="Arial"/>
        <family val="2"/>
      </rPr>
      <t>Retired</t>
    </r>
    <r>
      <rPr>
        <b/>
        <sz val="10"/>
        <color indexed="8"/>
        <rFont val="Arial"/>
        <family val="2"/>
      </rPr>
      <t> </t>
    </r>
  </si>
  <si>
    <r>
      <t xml:space="preserve">متفرغ للدراسة
</t>
    </r>
    <r>
      <rPr>
        <b/>
        <sz val="9"/>
        <color indexed="8"/>
        <rFont val="Arial"/>
        <family val="2"/>
      </rPr>
      <t>Student</t>
    </r>
  </si>
  <si>
    <r>
      <t xml:space="preserve">متفرغة لأعمال المنزل
</t>
    </r>
    <r>
      <rPr>
        <b/>
        <sz val="9"/>
        <color indexed="8"/>
        <rFont val="Arial"/>
        <family val="2"/>
      </rPr>
      <t>Housewife</t>
    </r>
  </si>
  <si>
    <r>
      <t xml:space="preserve">متعطل سبق له العمل
</t>
    </r>
    <r>
      <rPr>
        <b/>
        <sz val="9"/>
        <color indexed="8"/>
        <rFont val="Arial"/>
        <family val="2"/>
      </rPr>
      <t xml:space="preserve">Unemployed with previous employment </t>
    </r>
  </si>
  <si>
    <r>
      <t xml:space="preserve">متعطل لم يسبق له العمل
</t>
    </r>
    <r>
      <rPr>
        <b/>
        <sz val="9"/>
        <color indexed="8"/>
        <rFont val="Arial"/>
        <family val="2"/>
      </rPr>
      <t>Seeking Work for first time</t>
    </r>
    <r>
      <rPr>
        <b/>
        <sz val="10"/>
        <color indexed="8"/>
        <rFont val="Arial"/>
        <family val="2"/>
      </rPr>
      <t xml:space="preserve">  </t>
    </r>
  </si>
  <si>
    <r>
      <t xml:space="preserve">مشتغل
</t>
    </r>
    <r>
      <rPr>
        <b/>
        <sz val="9"/>
        <color indexed="8"/>
        <rFont val="Arial"/>
        <family val="2"/>
      </rPr>
      <t>Employed</t>
    </r>
  </si>
  <si>
    <t>Housewife</t>
  </si>
  <si>
    <t>Student</t>
  </si>
  <si>
    <t>Disabled</t>
  </si>
  <si>
    <t>Retired</t>
  </si>
  <si>
    <r>
      <t>متفرغة لأعمال المنزل</t>
    </r>
    <r>
      <rPr>
        <b/>
        <sz val="10"/>
        <rFont val="Arial"/>
        <family val="2"/>
      </rPr>
      <t> </t>
    </r>
  </si>
  <si>
    <r>
      <t>متفرغ للدراسة</t>
    </r>
    <r>
      <rPr>
        <b/>
        <sz val="10"/>
        <rFont val="Arial"/>
        <family val="2"/>
      </rPr>
      <t> </t>
    </r>
  </si>
  <si>
    <t>عاجز</t>
  </si>
  <si>
    <r>
      <t>متقاعد</t>
    </r>
    <r>
      <rPr>
        <b/>
        <sz val="9"/>
        <rFont val="Arial"/>
        <family val="2"/>
      </rPr>
      <t> </t>
    </r>
  </si>
  <si>
    <r>
      <t>المجموع</t>
    </r>
    <r>
      <rPr>
        <b/>
        <sz val="10"/>
        <rFont val="Arial"/>
        <family val="2"/>
      </rPr>
      <t> </t>
    </r>
  </si>
  <si>
    <t xml:space="preserve">متفرغة لأعمال المنزل </t>
  </si>
  <si>
    <r>
      <t xml:space="preserve">قطريون
</t>
    </r>
    <r>
      <rPr>
        <b/>
        <sz val="10"/>
        <rFont val="Arabic Transparent"/>
        <charset val="178"/>
      </rPr>
      <t>Qatari</t>
    </r>
  </si>
  <si>
    <r>
      <t xml:space="preserve">غير قطريين
</t>
    </r>
    <r>
      <rPr>
        <b/>
        <sz val="10"/>
        <rFont val="Arabic Transparent"/>
        <charset val="178"/>
      </rPr>
      <t>Non-Qatari</t>
    </r>
  </si>
  <si>
    <r>
      <t xml:space="preserve">المجموع
</t>
    </r>
    <r>
      <rPr>
        <b/>
        <sz val="10"/>
        <rFont val="Arabic Transparent"/>
        <charset val="178"/>
      </rPr>
      <t>Total</t>
    </r>
  </si>
  <si>
    <r>
      <t>ذكــور</t>
    </r>
    <r>
      <rPr>
        <b/>
        <sz val="10"/>
        <rFont val="Arial"/>
        <family val="2"/>
      </rPr>
      <t xml:space="preserve"> Males</t>
    </r>
  </si>
  <si>
    <r>
      <t xml:space="preserve">إناث  </t>
    </r>
    <r>
      <rPr>
        <b/>
        <sz val="10"/>
        <rFont val="Arial"/>
        <family val="2"/>
      </rPr>
      <t>Females</t>
    </r>
  </si>
  <si>
    <r>
      <t xml:space="preserve">إناث
</t>
    </r>
    <r>
      <rPr>
        <b/>
        <sz val="10"/>
        <rFont val="Arial"/>
        <family val="2"/>
      </rPr>
      <t xml:space="preserve"> Females</t>
    </r>
  </si>
  <si>
    <r>
      <rPr>
        <b/>
        <sz val="12"/>
        <rFont val="Arial"/>
        <family val="2"/>
      </rPr>
      <t>المجموع</t>
    </r>
    <r>
      <rPr>
        <b/>
        <sz val="14"/>
        <rFont val="Arial"/>
        <family val="2"/>
      </rPr>
      <t xml:space="preserve">
</t>
    </r>
    <r>
      <rPr>
        <b/>
        <sz val="10"/>
        <rFont val="Arial"/>
        <family val="2"/>
      </rPr>
      <t>Total</t>
    </r>
  </si>
  <si>
    <r>
      <t xml:space="preserve">ذكــور
</t>
    </r>
    <r>
      <rPr>
        <b/>
        <sz val="10"/>
        <rFont val="Arial"/>
        <family val="2"/>
      </rPr>
      <t>Males</t>
    </r>
  </si>
  <si>
    <r>
      <t xml:space="preserve">غير القطريين </t>
    </r>
    <r>
      <rPr>
        <b/>
        <sz val="10"/>
        <rFont val="Arial"/>
        <family val="2"/>
      </rPr>
      <t>Non-Qataris</t>
    </r>
  </si>
  <si>
    <r>
      <t xml:space="preserve">القطريون </t>
    </r>
    <r>
      <rPr>
        <b/>
        <sz val="10"/>
        <rFont val="Arial"/>
        <family val="2"/>
      </rPr>
      <t>Qataris</t>
    </r>
  </si>
  <si>
    <r>
      <t xml:space="preserve">إناث
 </t>
    </r>
    <r>
      <rPr>
        <b/>
        <sz val="10"/>
        <rFont val="Arial"/>
        <family val="2"/>
      </rPr>
      <t>Females</t>
    </r>
  </si>
  <si>
    <r>
      <t xml:space="preserve">ذكــور </t>
    </r>
    <r>
      <rPr>
        <b/>
        <sz val="10"/>
        <rFont val="Arial"/>
        <family val="2"/>
      </rPr>
      <t>Males</t>
    </r>
  </si>
  <si>
    <t xml:space="preserve">المجموع
</t>
  </si>
  <si>
    <r>
      <t xml:space="preserve">إناث
</t>
    </r>
    <r>
      <rPr>
        <b/>
        <sz val="8"/>
        <rFont val="Arial"/>
        <family val="2"/>
      </rPr>
      <t>Females</t>
    </r>
  </si>
  <si>
    <r>
      <t xml:space="preserve">ذكور
</t>
    </r>
    <r>
      <rPr>
        <b/>
        <sz val="8"/>
        <rFont val="Arial"/>
        <family val="2"/>
      </rPr>
      <t>Males</t>
    </r>
  </si>
  <si>
    <t>ذكور
Male</t>
  </si>
  <si>
    <t>إناث
Female</t>
  </si>
  <si>
    <t>اقل من الابتدائي
 Less than primary</t>
  </si>
  <si>
    <t>الابتدائي 
 Primary</t>
  </si>
  <si>
    <t xml:space="preserve">الاعدادي والثانوي وتدريب مهني 
 Preparatory &amp; Secondary &amp; Vocational Training </t>
  </si>
  <si>
    <t>دبلوم اقل من الجامعة
 Pre.U. Diploma</t>
  </si>
  <si>
    <t xml:space="preserve">جامعي فما فوق
 University and above
</t>
  </si>
  <si>
    <t>العمال المهرة في الزراعة وصيد الأسماك
Skilled Agricultural And Fishery Workers</t>
  </si>
  <si>
    <t xml:space="preserve">المشرعون وموظفو الإدارة العليا والمديرون
Legislators, Senior Officials And Managers
</t>
  </si>
  <si>
    <t>الكتبة  
Clerks</t>
  </si>
  <si>
    <t>الفنيون والاختصاصيون المساعدون
Technicians And Associate Professionals</t>
  </si>
  <si>
    <t>الاختصاصيون
Professionals</t>
  </si>
  <si>
    <t>العاملون في الخدمات والباعة في المحلات التجارية والأسواق
Service Workers And Shop And Market Sales Workers</t>
  </si>
  <si>
    <t>مشغلو الآلات والمعدات ومجمعوها
Plant And Machine Operators And Assemblers</t>
  </si>
  <si>
    <t>المهن العادية
Elementary Occupations</t>
  </si>
  <si>
    <t>العاملون في الحرف وما إليها من المهن
Craft And Related Trades Workers</t>
  </si>
  <si>
    <t>غير ربحي
Non profit</t>
  </si>
  <si>
    <t xml:space="preserve">مختلط
Mixed </t>
  </si>
  <si>
    <t xml:space="preserve">مؤسسة / شركة حكومية 
Government Company/ Corporation   </t>
  </si>
  <si>
    <t xml:space="preserve">إدارة حكومية 
Government Department </t>
  </si>
  <si>
    <t>منزلى
Domestic</t>
  </si>
  <si>
    <t xml:space="preserve">خاص 
Private </t>
  </si>
  <si>
    <t>أمى 
Illiterate</t>
  </si>
  <si>
    <t>يقرأ ويكتب 
Read &amp; Write</t>
  </si>
  <si>
    <t>ابتدائية
Primary</t>
  </si>
  <si>
    <t>ثانوية
Secondary</t>
  </si>
  <si>
    <t xml:space="preserve">جامعي فما فوق
University and above </t>
  </si>
  <si>
    <t>منزلي 
Domestic</t>
  </si>
  <si>
    <t>غير ربحي 
Non profit</t>
  </si>
  <si>
    <t xml:space="preserve">مختلط 
Mixed </t>
  </si>
  <si>
    <t xml:space="preserve">دبلوماسي / دولي / اقليمي 
Diplomatic/ International/ Regional </t>
  </si>
  <si>
    <r>
      <t xml:space="preserve">قطريون
</t>
    </r>
    <r>
      <rPr>
        <b/>
        <sz val="9"/>
        <rFont val="Arial"/>
        <family val="2"/>
      </rPr>
      <t>Qataris</t>
    </r>
  </si>
  <si>
    <r>
      <t xml:space="preserve">غير قطريين
</t>
    </r>
    <r>
      <rPr>
        <b/>
        <sz val="9"/>
        <rFont val="Arial"/>
        <family val="2"/>
      </rPr>
      <t>Non-Qataris</t>
    </r>
  </si>
  <si>
    <r>
      <t xml:space="preserve">المجموع
</t>
    </r>
    <r>
      <rPr>
        <b/>
        <sz val="9"/>
        <rFont val="Arial"/>
        <family val="2"/>
      </rPr>
      <t>Total</t>
    </r>
  </si>
  <si>
    <r>
      <rPr>
        <b/>
        <sz val="11"/>
        <rFont val="Arial"/>
        <family val="2"/>
      </rPr>
      <t>الزراعة</t>
    </r>
    <r>
      <rPr>
        <b/>
        <sz val="10"/>
        <rFont val="Arial"/>
        <family val="2"/>
      </rPr>
      <t xml:space="preserve">
</t>
    </r>
    <r>
      <rPr>
        <b/>
        <sz val="9"/>
        <rFont val="Arial"/>
        <family val="2"/>
      </rPr>
      <t>Agriculture</t>
    </r>
  </si>
  <si>
    <r>
      <rPr>
        <b/>
        <sz val="11"/>
        <rFont val="Arial"/>
        <family val="2"/>
      </rPr>
      <t>الصناعة</t>
    </r>
    <r>
      <rPr>
        <b/>
        <sz val="10"/>
        <rFont val="Arial"/>
        <family val="2"/>
      </rPr>
      <t xml:space="preserve">
</t>
    </r>
    <r>
      <rPr>
        <b/>
        <sz val="9"/>
        <rFont val="Arial"/>
        <family val="2"/>
      </rPr>
      <t>Industry</t>
    </r>
  </si>
  <si>
    <r>
      <rPr>
        <b/>
        <sz val="11"/>
        <rFont val="Arial"/>
        <family val="2"/>
      </rPr>
      <t>الخدمات</t>
    </r>
    <r>
      <rPr>
        <b/>
        <sz val="10"/>
        <rFont val="Arial"/>
        <family val="2"/>
      </rPr>
      <t xml:space="preserve">
</t>
    </r>
    <r>
      <rPr>
        <b/>
        <sz val="9"/>
        <rFont val="Arial"/>
        <family val="2"/>
      </rPr>
      <t>Services</t>
    </r>
  </si>
  <si>
    <r>
      <rPr>
        <b/>
        <sz val="11"/>
        <rFont val="Arial"/>
        <family val="2"/>
      </rPr>
      <t>المجموع</t>
    </r>
    <r>
      <rPr>
        <b/>
        <sz val="10"/>
        <rFont val="Arial"/>
        <family val="2"/>
      </rPr>
      <t xml:space="preserve">
</t>
    </r>
    <r>
      <rPr>
        <b/>
        <sz val="9"/>
        <rFont val="Arial"/>
        <family val="2"/>
      </rPr>
      <t>Total</t>
    </r>
  </si>
  <si>
    <t xml:space="preserve">                 الجنسية والنوع
    السنوات</t>
  </si>
  <si>
    <t xml:space="preserve">                  Nationality &amp; gender  
    Year                     </t>
  </si>
  <si>
    <t>No. of Repetition Total</t>
  </si>
  <si>
    <t xml:space="preserve">                                  Gender
Type
of Training </t>
  </si>
  <si>
    <t xml:space="preserve">                                     Gender
Ready To Be
Trained On Craft Work</t>
  </si>
  <si>
    <t xml:space="preserve">                      Gender
Reasons</t>
  </si>
  <si>
    <t xml:space="preserve">                 Nationality &amp; Gender
Educational Status</t>
  </si>
  <si>
    <t xml:space="preserve">         Nationality &amp; Gender
Marital Status</t>
  </si>
  <si>
    <t xml:space="preserve">                                  Gender
Willingness
to Work in Private Sector</t>
  </si>
  <si>
    <t xml:space="preserve">                                 Gender
Offer to 
Work in Private Sector</t>
  </si>
  <si>
    <t xml:space="preserve">          Nationality &amp;                               Gender
Duration
of Employment 
Search in Months</t>
  </si>
  <si>
    <t xml:space="preserve">                                      Sector
  Occupation </t>
  </si>
  <si>
    <t xml:space="preserve">                                                  Sector
   Economic Activity </t>
  </si>
  <si>
    <t xml:space="preserve">                                        Occupation
       Economic Activity </t>
  </si>
  <si>
    <t xml:space="preserve">                                  Occupation
    Economic Activity </t>
  </si>
  <si>
    <t xml:space="preserve">                                       Occupation
       Economic Activity </t>
  </si>
  <si>
    <t xml:space="preserve">                               Sector
Economic Activity </t>
  </si>
  <si>
    <t xml:space="preserve">                                Sector
Economic Activity </t>
  </si>
  <si>
    <t xml:space="preserve">                 Nationality
                       &amp;Gender
  Years                     </t>
  </si>
  <si>
    <t xml:space="preserve">                   Nationality
                      &amp;Gender
  Years                     </t>
  </si>
  <si>
    <t>رقم الجدول
Table No.</t>
  </si>
  <si>
    <t>رقم الصفحة
Page No.</t>
  </si>
  <si>
    <t>تقديم</t>
  </si>
  <si>
    <t>Preface</t>
  </si>
  <si>
    <t>أهداف المسح</t>
  </si>
  <si>
    <t>تنفيذ المسح</t>
  </si>
  <si>
    <t>الملاحق</t>
  </si>
  <si>
    <t>الملحق (ج): استمارة مسح القوى العاملة</t>
  </si>
  <si>
    <t>Survey Objectives</t>
  </si>
  <si>
    <t>Survey Implementation</t>
  </si>
  <si>
    <t>Annex</t>
  </si>
  <si>
    <t>الإناث غير القطريات النشيطات اقتصادياً (15 سنة فأكثر) حسب الحالة التعليمية والقطاع</t>
  </si>
  <si>
    <t>Table No. (16)</t>
  </si>
  <si>
    <t>Table No. (15)</t>
  </si>
  <si>
    <t>Table No. (14)</t>
  </si>
  <si>
    <t>Table No. (13)</t>
  </si>
  <si>
    <t>Table No. (12)</t>
  </si>
  <si>
    <t>Table No. (11)</t>
  </si>
  <si>
    <t>Table No. (10)</t>
  </si>
  <si>
    <t>Table No. (9)</t>
  </si>
  <si>
    <t>الموضوع</t>
  </si>
  <si>
    <t>Subject</t>
  </si>
  <si>
    <t>التعاريف</t>
  </si>
  <si>
    <t>المؤشرات</t>
  </si>
  <si>
    <t xml:space="preserve">Definitions </t>
  </si>
  <si>
    <t>الملحق (أ): المنهجية المتبعة في المسح</t>
  </si>
  <si>
    <t>الملحق (ب): الأخطاء القياسية في تقديرات المسح</t>
  </si>
  <si>
    <t>وصف المسح</t>
  </si>
  <si>
    <t>Survey Description</t>
  </si>
  <si>
    <t>وصف المســح</t>
  </si>
  <si>
    <t>علاقة السكان بقوة العاملة</t>
  </si>
  <si>
    <t>Relation of population with labor market</t>
  </si>
  <si>
    <t>الجـــداول المنشـــورة</t>
  </si>
  <si>
    <t xml:space="preserve">تعرض نتائج مسح القوى العاملة في 116 جدول مقسمة وفق المجموعات التالية: </t>
  </si>
  <si>
    <t xml:space="preserve">أ- خصائص السكان. </t>
  </si>
  <si>
    <t xml:space="preserve">ب- العلاقة بقوة العمل. </t>
  </si>
  <si>
    <t xml:space="preserve">ج- خصائص القوى العاملة (النشطون اقتصادياً). </t>
  </si>
  <si>
    <t xml:space="preserve">د- خصائص المشتغلون. </t>
  </si>
  <si>
    <t xml:space="preserve">هـ - خصائص المتعطلون </t>
  </si>
  <si>
    <t xml:space="preserve">و- خصائص الذين هم خارج قوة العمل (غير النشطون اقتصادياً). </t>
  </si>
  <si>
    <t>Published Tables</t>
  </si>
  <si>
    <t>The Labor Force Survey results are presented in 116 tables divided into the following groups:</t>
  </si>
  <si>
    <t>Male or female.  Refers to the universal, biologically determined difference between men and women.  According to the ILO, data are disaggregated by sex, not by gender, with the latter referring to social differences.</t>
  </si>
  <si>
    <t>محسوب بالسنوات بناءً على تاريخ الميلاد</t>
  </si>
  <si>
    <r>
      <t>يوجه لكافة الأشخاص البالغين من العمر 15 سنة فأكثر ويكون واحداً من الحالات التالية: لم يتزوج أبداً ، متزوج، مطلق أو أرمل.</t>
    </r>
    <r>
      <rPr>
        <sz val="13"/>
        <rFont val="Arial"/>
        <family val="2"/>
      </rPr>
      <t> </t>
    </r>
  </si>
  <si>
    <t>Asked of all persons aged 15 years and above. Consists of one of the following: never married, married, divorced, or widowed.</t>
  </si>
  <si>
    <r>
      <t>يوجه للمشتغلين في إشارة للعمل الحالي والمتعطلين الذين سبق لهم العمل إشارة إلى آخر عمل. في دولة قطر تنتسب المؤسسات والمنشآت إلى القطاعات التالية:</t>
    </r>
    <r>
      <rPr>
        <sz val="13"/>
        <rFont val="Arial"/>
        <family val="2"/>
      </rPr>
      <t> </t>
    </r>
  </si>
  <si>
    <t xml:space="preserve">أ- دائرة حكومية : </t>
  </si>
  <si>
    <t>وهى الأجهزة الحكومية المرتبطة بالأنشطة الإدارية أو الخدمية مثل الوزارات والمدارس الحكومية والمراكز الصحية والمستشفيات.</t>
  </si>
  <si>
    <t xml:space="preserve">ب- شركات / مؤسسات حكومية : </t>
  </si>
  <si>
    <t>ج- خاص :</t>
  </si>
  <si>
    <t xml:space="preserve">د- مختلط : </t>
  </si>
  <si>
    <t>وهى المنشآت التي تساهم الحكومة في رأسمالها مع طرف آخر سواء كان محلياً (مثل بنك قطر الوطني) أو أجنبياً (مثل شركة قطر للأسمدة الكيماوية).</t>
  </si>
  <si>
    <t xml:space="preserve">هـ- دبلوماسي / دولي / إقليمي : </t>
  </si>
  <si>
    <t xml:space="preserve">و- القطـاع المنزلي : </t>
  </si>
  <si>
    <t xml:space="preserve">ويشمل كافة أولئك الذين يعملون لدى الأسر في مقابل أجر ، سواء كانوا ذكوراً أو إناثاً مثل الخدم والطباخين والسائقين ... إلخ. </t>
  </si>
  <si>
    <t>Asked of the employed in reference to current employment and the unemployed who worked before in reference to last employment.  In Qatar, employing establishments/firms/ enterprises are affiliated to the following sectors:</t>
  </si>
  <si>
    <t>Government bodies engaged in administrative or service activities, such as ministries, public schools, public health centers, and hospitals.</t>
  </si>
  <si>
    <t>Companies engaged in productive activities whose capital is entirely owned by government, such as Central Bank of Qatar, Qatar Petroleum.</t>
  </si>
  <si>
    <t>Establishments owned by individuals or a group of individuals either Qatari nationals or non-Qataris, whether natural or legal personalities.</t>
  </si>
  <si>
    <t>Establishments in which the government shares capital with another party, whether national (such as Qatar National Bank) or foreign (such as Gulf Air Corporation).</t>
  </si>
  <si>
    <t>Establishments engaged in diplomatic or consulate activities on behalf of other countries or those belonging to regional or international organizations.</t>
  </si>
  <si>
    <t>Includes all those working in a household for a salary, either males or females, such as housemaids, cooks, drivers, and gardeners.</t>
  </si>
  <si>
    <t xml:space="preserve">أ- أصحاب العمل هم أولئك المشتغلون الذين يعملون لحسابهم أو مع شريك واحد أو عدة شركاء ويحوزون على عمل يوصف بأنه "توظيف ذاتي" ويقومون بتوظيف شخص أو أكثر للعمل لديهم في أعمالهم "كمشتغلين". </t>
  </si>
  <si>
    <t xml:space="preserve">ب- العاملين لحسابهم هم أولئك المشتغلون الذين يعملون لحسابهم أو مع شريك واحد أو عدة شركاء ويحوزون على عمل يوصف بأنه "توظيف ذاتي" ولا يقومون بتوظيف أي "مشتغلون" بصفة مستمرة. </t>
  </si>
  <si>
    <t xml:space="preserve">ج- العاملين بأجر هم كافة أولئك المشتغلون الذين يحوزون على عمل يوصف بأنه "عمل بأجر". </t>
  </si>
  <si>
    <t>د- العاملين للأسر بدون أجر هم أولئك المشتغلون الذين يحوزون على عمل يوصف بأنه "توظيف ذاتي" في منشأة سوقية يديرها شخص تربطهم به علاقة قرابة ويعيش مع نفس الأسرة ولا يمكن اعتبارهم شركاء حيث أن درجة التزامهم بتشغيل المنشأة فيما يتعلق بأوقات العمل والعوامل الأخرى لا ترقي إلى مستوى التزامات رب المنشأة.</t>
  </si>
  <si>
    <t xml:space="preserve">هـ- آخرون هم أولئك المشتغلون الذين لم يصنفوا حسب الحالة ويشمل أولئك الذين لم تتوفر عنهم بيانات وافية وكذلك أولئك الذين لا يمكن تصنيفهم مع أي من الفئات السابقة. </t>
  </si>
  <si>
    <r>
      <t>يوجه للأشخاص المشتغلون أثناء أسبوع المسح وهى ساعات العمل الفعلية المؤداة خلال أسبوع المسح ويشمل ذات ساعات العمل العادية والساعات الإضافية (عمل إضافي). "متوسط الساعات المؤداة" هى المتوسط لكافة الأشخاص المشتغلون.</t>
    </r>
    <r>
      <rPr>
        <sz val="13"/>
        <rFont val="Arial"/>
        <family val="2"/>
      </rPr>
      <t> </t>
    </r>
  </si>
  <si>
    <t>يوجه للأشخاص الذين تكون حالتهم العملية "عاملين بأجر" ويشمل مدفوعات الأجور/الرواتب علاوة على قيمة المدفوعات العينية مثل المسكن والسيارة ومخصصاتهم غير النقدية الأخرى. "متوسط الأجر الشهري" هو المتوسط لكافة العاملين الحاليين بأجر.</t>
  </si>
  <si>
    <r>
      <t>أي أن كان عقد الاستخدام دائم أو مؤقت أو موسمي أو عرضي.</t>
    </r>
    <r>
      <rPr>
        <sz val="13"/>
        <rFont val="Arial"/>
        <family val="2"/>
      </rPr>
      <t> </t>
    </r>
  </si>
  <si>
    <t xml:space="preserve">Asked of the employed in reference to current employment and the unemployed who worked before in reference to last employment.  The International Classification of Status in Employment (ICSE) is used to distinguish among:  employers, own-account workers, employees, unpaid family workers, and others, as follows: </t>
  </si>
  <si>
    <t>Asked of persons at work during the survey week.  The number of hours actually worked during the survey week, including normal scheduled hours and additional hours (overtime). “Average Hours Worked” is the average over all persons at work.</t>
  </si>
  <si>
    <t>Asked of those whose current status in employment is “employee”.  Includes wage/salary payments as well as the value of in-kind payments such as housing, vehicle, and other employer non-cash provisions.  “Average Monthly Earnings” is the average over all current employees.</t>
  </si>
  <si>
    <t>Whether the employment contract is permanent, temporary, seasonal, or occasional.</t>
  </si>
  <si>
    <t>الرسوم</t>
  </si>
  <si>
    <t>Graphs</t>
  </si>
  <si>
    <t xml:space="preserve">السكان حسب العلاقة بقوة العمل والبلدية (بالألف) </t>
  </si>
  <si>
    <t xml:space="preserve">POPULATION BY RELATION TO LABOUR FORCE &amp; MUNICIPALITY (THOUSANDS)  </t>
  </si>
  <si>
    <t xml:space="preserve">الذكور حسب العلاقة بقوة العمل والبلدية (بالألف) </t>
  </si>
  <si>
    <t xml:space="preserve">MALE BY RELATION TO LABOUR FORCE &amp; MUNICIPALITY (THOUSAND) </t>
  </si>
  <si>
    <t xml:space="preserve">الإناث حسب العلاقة بقوة العمل والبلدية (بالألف) </t>
  </si>
  <si>
    <t xml:space="preserve">FEMALE BY RELATION TO LABOUR FORCE &amp; MUNICIPALITY (THOUSAND) </t>
  </si>
  <si>
    <t xml:space="preserve">السكان النشيطون اقتصادياً (15سنة فأكثر) حسب النوع و المهنة (بالألف) </t>
  </si>
  <si>
    <t>السكان النشيطون اقتصادياً (15سنة فأكثر) حسب النوع و فئات العمر (بالألف)</t>
  </si>
  <si>
    <t xml:space="preserve">ECONOMICALLY ACTIVE POPULATION (15 YEARS &amp; ABOVE) BY GENDER &amp; AGE GROUP (THOUSAND) </t>
  </si>
  <si>
    <t>السكان النشيطون اقتصادياً (15سنة فأكثر) حسب النوع و الحالة التعليمية (بالألف)</t>
  </si>
  <si>
    <t xml:space="preserve">السكان النشيطون اقتصادياً (15 سنة فأكثر) حسب النشاط الاقتصادي (بالألف) </t>
  </si>
  <si>
    <t xml:space="preserve">ECONOMICALLY ACTIVE POPULATION (15 YEARS &amp; ABOVE) BY ECONOMIC ACTIVE (THOUSAND)  </t>
  </si>
  <si>
    <t xml:space="preserve">السكان النشيطون اقتصادياً (15 سنة فأكثر) حسب الجنسية والقطاع (بالألف) </t>
  </si>
  <si>
    <t xml:space="preserve">متوسط ساعات عمل المشتغلين (15سنة فأكثر) حسب النوع والمهنة </t>
  </si>
  <si>
    <t xml:space="preserve">AVERAGE WORK HOURS FOR EMPLOYED PERSONS (15 YEARS &amp; ABOVE) BY GENDER &amp; OCCUPATION </t>
  </si>
  <si>
    <t xml:space="preserve">متوسط ساعات عمل المشتغلين (15 سنة فأكثر)  حسب النوع والقطاع  </t>
  </si>
  <si>
    <t xml:space="preserve">AVERAGE WORK HOURS FOR EMPLOYED PERSONS (15 YEARS &amp; ABOVE) BY GENDER &amp; SECTOR </t>
  </si>
  <si>
    <t xml:space="preserve">المتعطلون (15 سنة فأكثر) حسب الجنسية والحالة التعليمية </t>
  </si>
  <si>
    <t xml:space="preserve">UNEMPLOYED (15 YEARS &amp; ABOVE) BY NATIONALITY &amp; EDUCATIONAL STATUS </t>
  </si>
  <si>
    <t xml:space="preserve">UNEMPLOYED (15 YEARS &amp; ABOVE) BY GENDER &amp; AGE GROUPS </t>
  </si>
  <si>
    <t xml:space="preserve">المتعطلون (15 سنة فأكثر ) حسب النوع ومدة البحث عن العمل بالشهور </t>
  </si>
  <si>
    <t>UNEMPLOYED ( 15 YEARS &amp; ABOVE ) BY  GENDER &amp; DURATION OF EMPLOYMENT SEARCH IN MONTHS</t>
  </si>
  <si>
    <t xml:space="preserve">السكان غير النشيطين اقتصادياً (15 سنة فأكثر) حسب النوع والحالة التعليمية </t>
  </si>
  <si>
    <t xml:space="preserve">ECONOMICALLY INACTIVE POPULATION (15 YEARS &amp; ABOVE) BY GENDER &amp; EDUCATIONAL STATUS </t>
  </si>
  <si>
    <t xml:space="preserve">السكان غير النشيطين اقتصادياً (15 سنة فأكثر) حسب النوع والفئات العمرية </t>
  </si>
  <si>
    <t>ECONOMICALLY INACTIVE POPULATION (15 YEARS &amp; ABOVE) BY GENDER &amp; AGE GROUP</t>
  </si>
  <si>
    <t>دولة قطر تقسم إدارياً إلى ثمانية بلديات: الدوحة ، الريان ، الوكرة ، أم صلال، الخور ، الشمال، الظعاين و الشيحانية.</t>
  </si>
  <si>
    <t>رقم الرسم
Graph No.</t>
  </si>
  <si>
    <t>f- Characteristics of those Out of the Labor Force (Economically Inactive)</t>
  </si>
  <si>
    <r>
      <t>ذكور أو إناث ويشير إلى التحديد البيولوجي العام للفارق بين الرجال والنساء. وفقاً لمنظمة العمل الدولية (ILO) فإن البيانات مفصلة حسب الجنس وليس النوع حيث أن الأخير يشير إلى الفوارق الاجتماعية.</t>
    </r>
    <r>
      <rPr>
        <sz val="13"/>
        <rFont val="Arial"/>
        <family val="2"/>
      </rPr>
      <t> </t>
    </r>
  </si>
  <si>
    <r>
      <t>يوجه للمشتغلين في إشارة إلى العمل الحالي وإلى المتعطلين الذين سبق لهم العمل في إشارة إلى آخر عمل. تم استخدام التصنيف الدولي للحالة العملية (ISCE) للتمييز بين أصحاب الأعمال ، العاملين لحسابهم، العاملين بأجر، العاملين للأسر بدون أجر ، آخرون وذلك على النحو التالي:</t>
    </r>
    <r>
      <rPr>
        <sz val="13"/>
        <rFont val="Arial"/>
        <family val="2"/>
      </rPr>
      <t> </t>
    </r>
  </si>
  <si>
    <t>6- البلديــــــات</t>
  </si>
  <si>
    <t>7- الجنـــــــس:</t>
  </si>
  <si>
    <t>8- العمــــــــــر:</t>
  </si>
  <si>
    <t>9- الحـــالة الاجتمـــــاعية:</t>
  </si>
  <si>
    <t>10- المستــــــوى التـعليـــمي:</t>
  </si>
  <si>
    <t>11- القطــــــــاع:</t>
  </si>
  <si>
    <t>12- النشــــاط الاقتصــادي:</t>
  </si>
  <si>
    <t>13- المهنــة:</t>
  </si>
  <si>
    <r>
      <t>14- الحالـة العمليــة:</t>
    </r>
    <r>
      <rPr>
        <sz val="11"/>
        <rFont val="Arial"/>
        <family val="2"/>
      </rPr>
      <t> </t>
    </r>
  </si>
  <si>
    <t>15- سـاعات العمل المـؤادة خلال أسبوع المسـح:</t>
  </si>
  <si>
    <t>17- الاستقــــرار في العمل:</t>
  </si>
  <si>
    <t xml:space="preserve">17- Stability at work.  </t>
  </si>
  <si>
    <t xml:space="preserve">15- Hours worked during survey week.  </t>
  </si>
  <si>
    <r>
      <t>14- Status in Employment</t>
    </r>
    <r>
      <rPr>
        <sz val="10"/>
        <rFont val="Arial"/>
        <family val="2"/>
      </rPr>
      <t> </t>
    </r>
  </si>
  <si>
    <t xml:space="preserve">13- Occupation  </t>
  </si>
  <si>
    <t xml:space="preserve">12- Economic Activity  </t>
  </si>
  <si>
    <t xml:space="preserve">11- Sector  </t>
  </si>
  <si>
    <t xml:space="preserve">10- Educational Level </t>
  </si>
  <si>
    <t>9- Marital Status</t>
  </si>
  <si>
    <t>8- Age</t>
  </si>
  <si>
    <t xml:space="preserve">6- Municipality  </t>
  </si>
  <si>
    <t>5 - Unemployed :</t>
  </si>
  <si>
    <t>4 - Self employed :</t>
  </si>
  <si>
    <t>a)     Employers are those workers who, working on their own account or with one or a few partners, hold the type of job defined as a "self-employment" and have engaged one or more persons to work for them in their business as "employees".</t>
  </si>
  <si>
    <t>b)    Own-account workers are those workers who, working on their own account or with one or more partners, hold the type of job defined as a "self-employment", and have not engaged on a continuous basis any "employees".</t>
  </si>
  <si>
    <t>c)     Employees are all those workers who hold the type of job defined as "paid employment".</t>
  </si>
  <si>
    <t xml:space="preserve">d)    Unpaid family workers are those workers who hold a "self-employment" job in a market-oriented establishment operated by a related person living in the same household, who cannot be regarded as a partner, because their degree of commitment to the operation of the establishment, in terms of working time or other factors, is not at a level comparable to that of the head of the establishment. </t>
  </si>
  <si>
    <t xml:space="preserve">e)     Other.  Workers not classifiable by status, including those for whom insufficient relevant information is available and those who cannot be included in any of the preceding categories. </t>
  </si>
  <si>
    <t xml:space="preserve"> The State of Qatar is divided into eight municipalities:  Doha, Rayyan, Al Wakra, Um Slal, Al Khor, Al Shamal, Al Dha'ain and Al Sheehaniya.</t>
  </si>
  <si>
    <r>
      <t>يوجه لكافة الأشخاص البالغين من العمر 10 سنوات فأكثر ويعني أعلى مستوى تعليمي تم إكماله. إتساقاً مع تعداد 2010 حيث تم استخدام دليل التصنيف المعياري التعليمي المبنى على التنصيف المعياري الدولي للتعليم (ISCED) الصادر من منظمة التربية والعلوم والثقافة التابعة للأمم المتحدة (UNESCO) وذلك لتصنيف الردود. تم ترميز البيانات على مستوى الحد الخامس ولكن تم التبويب على المستوى الرئيسي فقط.</t>
    </r>
    <r>
      <rPr>
        <sz val="13"/>
        <rFont val="Arial"/>
        <family val="2"/>
      </rPr>
      <t> </t>
    </r>
  </si>
  <si>
    <t>Asked of all persons aged 10 years and above.  It is the highest educational level completed.  Consistent with the 2010 Census, the Directory of Standard Classification of Education, based on UNESCO’s International Standard Classification of Education (ISCED), was used to classify responses.  Information was coded at the five-digit level and tabulated at the broad level only.</t>
  </si>
  <si>
    <r>
      <t>يوجه للمشتغلين في إشارة للعمل الحالي والمتعطلين الذين سبق لهم العمل في إشارة إلى آخر عمل. النشاط الاقتصادي هو نوع العمل الذي تزاوله المنشأة أو الشركة المخدمة بغض النظر عن مهنة الشخص أو حالته العملية. إذا كانت المنشأة تزاول أكثر من نشاط واحد يتم تحديد النشاط الاقتصادي الرئيسي. اتساقاً مع تعداد 2010 فقد تم استخدام التصنيف الصناعي المعياري الدولي لكافة الأنشطة الاقتصادية (ISIC4) الصادر من الأمم المتحدة. تم ترميز البيانات على مستوى الحد الرابع وجرى تبويبها على الأقسام العريضة.</t>
    </r>
    <r>
      <rPr>
        <sz val="13"/>
        <rFont val="Arial"/>
        <family val="2"/>
      </rPr>
      <t> </t>
    </r>
  </si>
  <si>
    <t>Asked of the employed in reference to current employment and the unemployed who worked before in reference to last employment.  Economic activity is the type of work in which the employing firm or enterprise engages, irrespective of the person’s occupation or status in employment.  If the firm engages in more than one activity, the primary economic activity is determined.  Consistent with the 2010 Census, the UN International Standard Industrial Classification of All Economic Activities (ISIC4) was used.  Information was coded at the four-digit level and tabulated at the broad “section” level.</t>
  </si>
  <si>
    <t xml:space="preserve">وهى تشير إلى نوع العمل الذي يزاوله الشخص بغض النظر عن النشاط الاقتصادي للمنشأة المخدمة وبغض النظر عن الحالة العملية للشخص. إذا كان الشخص يمارس أكثر من مهنة واحدة يتم تحديد المهنة الرئيسية. يوجه إلى المشتغلين (المهنة الحالية) والمتعطلون الذين سبق لهم العمل (آخر مهنة جرت مزاولتها قبل أن يصبح متعطلاً) . إتساقاً مع تعداد 2010 فقد جرى استخدام التصنيف المعياري الدولي (ISCO88) الصادر من منظمة العمل الدولية. تم ترميز البيانات على مستوى الحد الرابع وجرى تبويبها على مستوى "المجموعات الرئيسية". </t>
  </si>
  <si>
    <t>Refers to the type of work practiced by a person, irrespective of the employing establishment’s economic activity and irrespective of the person’s status in employment.  If the individual practices more than one occupation, the primary  occupation is determined.  Primary occupation is asked of the employed (current occupation) and the unemployed who worked before (last practiced occupation before unemployment).  Consistent with the 2010 Census, the ILO International Standard Classification of Occupations (ISCO88) was used.  Information was coded at the four-digit level and tabulated at the “major group level”.</t>
  </si>
  <si>
    <t>16- إجمالي الأجر الشهري:</t>
  </si>
  <si>
    <t xml:space="preserve">16- Total monthly wage.  </t>
  </si>
  <si>
    <t xml:space="preserve"> قائمة الجداول</t>
  </si>
  <si>
    <t xml:space="preserve"> قائمة الرسوم البيانية</t>
  </si>
  <si>
    <t>a.  Characteristics of the Population</t>
  </si>
  <si>
    <t>b. Relationship with the Labor Force</t>
  </si>
  <si>
    <t>c.  Characteristics of the Labor Force (Economically Active)</t>
  </si>
  <si>
    <t>d. Characteristics of the Employed</t>
  </si>
  <si>
    <t>e.  Characteristics of Unemployed</t>
  </si>
  <si>
    <t xml:space="preserve"> تم توزيع وحدات المعاينة على أساس أربعة مجالات:</t>
  </si>
  <si>
    <t xml:space="preserve">The sampling units are distributed on the basis of four categories: 
</t>
  </si>
  <si>
    <t>Calculated in years, based on date of birth.</t>
  </si>
  <si>
    <r>
      <t>7- Sex</t>
    </r>
    <r>
      <rPr>
        <sz val="11"/>
        <rFont val="Arial"/>
        <family val="2"/>
      </rPr>
      <t> </t>
    </r>
  </si>
  <si>
    <t xml:space="preserve">f)     Domestic sector:  </t>
  </si>
  <si>
    <t xml:space="preserve">e)    Diplomatic/International/Regional:  </t>
  </si>
  <si>
    <t xml:space="preserve">d)    Mixed:  </t>
  </si>
  <si>
    <t xml:space="preserve">c)    Private:  </t>
  </si>
  <si>
    <t xml:space="preserve">a)    Governmental department:  </t>
  </si>
  <si>
    <t xml:space="preserve">b)   Government corporation/company:  </t>
  </si>
  <si>
    <t xml:space="preserve">وهى الشركات المرتبطة بالأنشطة الإنتاجية والتي يكون رأسمالها مملوكاً بالكامل للحكومة مثل مصرف قطر المركزي، قطر للبترول. </t>
  </si>
  <si>
    <t xml:space="preserve">وهى المنشآت التي يمتلكها الأفراد أو مجموعة من الأفراد سواء كانوا قطريون أو غير قطريين وسواء كانوا طبيعين أو إعتباريين. </t>
  </si>
  <si>
    <t xml:space="preserve">وهى المؤسسات المرتبطة بالأنشطة الدبلوماسية أو القنصلية نيابة عن دول أخرى أو تلك التي تتبع لمنظمات إقليمية أو دولية. </t>
  </si>
  <si>
    <r>
      <t xml:space="preserve">Pop </t>
    </r>
    <r>
      <rPr>
        <vertAlign val="subscript"/>
        <sz val="12"/>
        <rFont val="Arial"/>
        <family val="2"/>
      </rPr>
      <t>(15 years &amp;above)</t>
    </r>
    <r>
      <rPr>
        <sz val="12"/>
        <rFont val="Arial"/>
        <family val="2"/>
      </rPr>
      <t>:
عدد السكان في سن العمل 15 سنة فأكثر(يشمل السكان النشيطون اقتصاديا والسكان غير النشيطين اقتصاديا) خلال سنة معينة</t>
    </r>
  </si>
  <si>
    <r>
      <t xml:space="preserve">Pop </t>
    </r>
    <r>
      <rPr>
        <vertAlign val="subscript"/>
        <sz val="12"/>
        <rFont val="Arial"/>
        <family val="2"/>
      </rPr>
      <t>(15 years &amp;above)</t>
    </r>
    <r>
      <rPr>
        <sz val="12"/>
        <rFont val="Arial"/>
        <family val="2"/>
      </rPr>
      <t>:
عدد السكان في سن العمل 15 سنة فأكثر خلال سنة معينة</t>
    </r>
  </si>
  <si>
    <r>
      <t xml:space="preserve">Pop </t>
    </r>
    <r>
      <rPr>
        <vertAlign val="subscript"/>
        <sz val="9"/>
        <rFont val="Arial"/>
        <family val="2"/>
      </rPr>
      <t>(15 years &amp;above)</t>
    </r>
    <r>
      <rPr>
        <sz val="9"/>
        <rFont val="Arial"/>
        <family val="2"/>
      </rPr>
      <t xml:space="preserve"> : Population at age 15 year and above in a specific year. </t>
    </r>
  </si>
  <si>
    <r>
      <t xml:space="preserve">Pop </t>
    </r>
    <r>
      <rPr>
        <vertAlign val="subscript"/>
        <sz val="10"/>
        <rFont val="Arial"/>
        <family val="2"/>
      </rPr>
      <t>(15 years &amp;above)</t>
    </r>
    <r>
      <rPr>
        <sz val="10"/>
        <rFont val="Arial"/>
        <family val="2"/>
      </rPr>
      <t xml:space="preserve"> : Population( incloude economically active population and economically in active population at age 15 year and above in a specific year. </t>
    </r>
  </si>
  <si>
    <t>UNEMPLOYMENT RATE (15 YEARS &amp; ABOVE) BY NATIONALITY &amp; GENDER</t>
  </si>
  <si>
    <t>المحتويات</t>
  </si>
  <si>
    <t>Contents</t>
  </si>
  <si>
    <t>الباب الأول : مؤشرات القوى العاملة</t>
  </si>
  <si>
    <t>الباب الثاني : الجداول والرسوم البيانية لنتائج المسح</t>
  </si>
  <si>
    <t>Chapter One: Population and Labor Force</t>
  </si>
  <si>
    <t>الفصل الأول : السكان والقوى العاملة</t>
  </si>
  <si>
    <t>الفصل الثاني : السكان النشيطون اقتصادياً</t>
  </si>
  <si>
    <t>Chapter Two: Economically Active Population</t>
  </si>
  <si>
    <t>الفصل الثالث : السكان المتعطلون</t>
  </si>
  <si>
    <t>Chapter Three: Unemployed Population</t>
  </si>
  <si>
    <t>Chapter Four: Economically Inactive Population</t>
  </si>
  <si>
    <t>الفصل الرابع: السكان غير النشيطين اقتصادياً</t>
  </si>
  <si>
    <t xml:space="preserve"> Annex  (B) :  Standard Errors of Survey Estimates</t>
  </si>
  <si>
    <t>  Annex  (C) : Labor Force Survey Questionnaire</t>
  </si>
  <si>
    <t>د. صالح بن محمد النابت</t>
  </si>
  <si>
    <t>Dr. Saleh bin Mohamed Al-Nabit</t>
  </si>
  <si>
    <t>ECONOMICALLY ACTIVE POPULATION (15 YEARS &amp; ABOVE) BY NATIONALITY ,
 GENDER &amp; SECTOR</t>
  </si>
  <si>
    <t>ECONOMICALLY ACTIVE POPULATION (15 YEARS &amp; ABOVE) BY STATUS 
IN EMPLOYMENT &amp; OCCUPATION</t>
  </si>
  <si>
    <t>ECONOMICALLY ACTIVE MALES (15 YEARS &amp; ABOVE) BY STATUS 
IN EMPLOYMENT &amp; OCCUPATION</t>
  </si>
  <si>
    <t>Discharged</t>
  </si>
  <si>
    <t>استغناء من جهة العمل</t>
  </si>
  <si>
    <t xml:space="preserve">                                              Sector
    Occupation </t>
  </si>
  <si>
    <t xml:space="preserve">                                   القطاع
المهنــــة </t>
  </si>
  <si>
    <t xml:space="preserve">                                     القطاع
المهنــــة </t>
  </si>
  <si>
    <t xml:space="preserve">                                           Sector
    Occupation </t>
  </si>
  <si>
    <t xml:space="preserve">                                         Sector
    Occupation </t>
  </si>
  <si>
    <t xml:space="preserve">                                      القطاع
المهنــــة </t>
  </si>
  <si>
    <t xml:space="preserve">                                         القطـــاع
النشاط الاقتصادي </t>
  </si>
  <si>
    <t xml:space="preserve">                                   القطـــاع
النشاط الاقتصادي </t>
  </si>
  <si>
    <t xml:space="preserve">                 الجنسية والنوع
فئات العمر</t>
  </si>
  <si>
    <t>UNEMPLOYED QATARIS ( 15 YEARS &amp; ABOVE ) WITH SECONDARY EDUCATION 
WHO HAVE ATTENDED TRAINING COURSES NOT WILLING TO WORK
 IN THE PRIVATE  SECTOR BY GENDER &amp; REASONS</t>
  </si>
  <si>
    <t xml:space="preserve">                                  Gender
Training Program 
Attendance</t>
  </si>
  <si>
    <t xml:space="preserve">                                       النوع
الالتحاق بدورات تدريبية</t>
  </si>
  <si>
    <t xml:space="preserve">                                               Sector
Economic Activity </t>
  </si>
  <si>
    <t xml:space="preserve">    المجموع</t>
  </si>
  <si>
    <t>QATARI MALE PARTICIPATION RATE (15 YEARS &amp; ABOVE) 
BY AGE GROUP</t>
  </si>
  <si>
    <t xml:space="preserve">                   Years         
  Age Groups</t>
  </si>
  <si>
    <t>QATARI FEMALE PARTICIPATION RATE 
(15 YEARS &amp; ABOVE)  BY AGE GROUP</t>
  </si>
  <si>
    <t xml:space="preserve">             السنوات       
   فئات العمر</t>
  </si>
  <si>
    <t xml:space="preserve">                    Years         
  Age Groups</t>
  </si>
  <si>
    <t>TOTAL QATARI PARTICIPATION RATE
(15 YEARS &amp; ABOVE) BY  AGE GROUP</t>
  </si>
  <si>
    <t xml:space="preserve">              السنوات       
   فئات العمر</t>
  </si>
  <si>
    <t>معدل المشاركة الاقتصادية  للذكور غير القطريين (15 سنة فأكثر)
 حسب فئات العمر</t>
  </si>
  <si>
    <t>NON-QATARI MALE PARTICIPATION RATE
(15 YEARS &amp; ABOVE)  BY  AGE GROUP</t>
  </si>
  <si>
    <t xml:space="preserve">                  Years         
  Age Groups</t>
  </si>
  <si>
    <t>معدل المشاركة الاقتصادية  للإناث غير القطريات (15 سنة فأكثر)
 حسب فئات العمر</t>
  </si>
  <si>
    <t>NON-QATARI FEMALE PARTICIPATION RATE
(15 YEARS &amp; ABOVE)  BY AGE GROUP</t>
  </si>
  <si>
    <t xml:space="preserve">معدل المشاركة الاقتصادية  لإجمالي غير القطريين (15 سنة فأكثر) 
حسب فئات العمر </t>
  </si>
  <si>
    <t>MALE PARTICIPATION RATE(15 YEARS &amp; ABOVE)  
BY AGE GROUP</t>
  </si>
  <si>
    <t>FEMALE PARTICIPATION RATE (15 YEARS &amp; ABOVE)  
BY AGE GROUP</t>
  </si>
  <si>
    <t>FEMALE SHARE OF PAID JOBS IN 
NON-AGRICULTURE SECTOR</t>
  </si>
  <si>
    <t xml:space="preserve">                       Nationality 
                            &amp; Gender
Age Group</t>
  </si>
  <si>
    <t>AVERAGE MONTHLY WAGE (Q.R.) FOR WORKERS IN PAID 
EMPLOYMENT  ( 15 YEARS AND ABOVE ) BY GENDER &amp; GPI</t>
  </si>
  <si>
    <r>
      <t xml:space="preserve">1- نطــاق المسـح
</t>
    </r>
    <r>
      <rPr>
        <sz val="12"/>
        <rFont val="Sakkal Majalla"/>
      </rPr>
      <t>السكان المستهدفون بمسح القوى العاملة هم كافة الأسر القطرية وغير القطرية داخل الدولة. وهذا يشمل الأشخاص الذين يعيشون في أسر عادية وفي أسر جماعية وهذه مجموعة أشخاص لا تربطهم صلة قرابة ويتشاركون الظروف المعيشية في وحدة سكنية، مثل التجمعات العمالية، والطلاب القاطنين في الأقسام الداخلية، والممرضات في المستشفيات ... إلخ. وقد شمل هذا المسح كلاً من الأسر الجماعية الصغيرة (المكونة من أفراد يقل عددهم عن 7 أشخاص) والأسر الجماعية الكبيرة (التي تضم 7 أشخاص أو أكثر). ولم يشمل أماكن الإقامة القصيرة مثل الفنادق.</t>
    </r>
  </si>
  <si>
    <r>
      <t xml:space="preserve">2. فترة الإسناد الزمني
</t>
    </r>
    <r>
      <rPr>
        <sz val="12"/>
        <rFont val="Sakkal Majalla"/>
      </rPr>
      <t>يتم جمع البيانات كل شهر، وتكون الفترة المرجعية للمسح هي الأسبوع السابق لأسبوع إجراء المقابلات.</t>
    </r>
  </si>
  <si>
    <r>
      <t xml:space="preserve">3. المحاور التي تمت تغطيتها
</t>
    </r>
    <r>
      <rPr>
        <sz val="12"/>
        <rFont val="Sakkal Majalla"/>
      </rPr>
      <t>قام المسح بقياس إحصاءات القوى العاملة الرئيسية – السكان النشيطين اقتصادياً، الاستخدام والبطالة والمتغيرات الديموغرافية، والاجتماعية، والاقتصادية ذات العلاقة، وشمل القطاع، النشاط الاقتصادي، المهنة، المستوى التعليمي،... إلخ. وبالإضافة إلى المحاور الرئيسية فقد استقصى المسح عن الدخل، ساعات العمل ونوعه للمشتغلين، المهنة الحالية والسابقة، النشاط الاقتصادي، الحالة العملية، الاستقرار في العمل، أسباب عدم العمل بدوام كامل، العمل الثانوي (مهن متعددة)، فترة البحث عن العمل وأساليبه ، أسباب البطالة أو عدم البحث عن العمل، الرغبة والاستعداد للعمل أو التدريب بغرض العمل والمتغيرات الأخرى. كذلك فلقد بحث المسح الأساليب التي استخدمت في السابق من قبل العاملين القطريين (أقل من 25 سنة) للحصول على وظائفهم الحالية والأسباب الخاصة لعدم البحث عن عمل في القطاع الخاص من قبل القطريين المتعطلين.</t>
    </r>
  </si>
  <si>
    <r>
      <rPr>
        <b/>
        <sz val="10"/>
        <rFont val="Arial"/>
        <family val="2"/>
      </rPr>
      <t xml:space="preserve">1. Survey scope </t>
    </r>
    <r>
      <rPr>
        <sz val="10"/>
        <rFont val="Arial"/>
        <family val="2"/>
      </rPr>
      <t xml:space="preserve">
The target population for the labor force survey was all Qatari and non-Qatari households in the state. This included persons living in regular households as well as in collective households. Collective households are groups of unrelated persons sharing living arrangements in a residential unit, such as labor camps, students in dormitories, nurses in hospitals, and others. The survey covered both small collective households (composed of less than 7 persons) and large collective households (composed of 7 persons and above). Short period accommodations, such as hotels, were kept out of the scope of the survey.</t>
    </r>
  </si>
  <si>
    <r>
      <rPr>
        <b/>
        <sz val="10"/>
        <rFont val="Arial"/>
        <family val="2"/>
      </rPr>
      <t>2. Reference period</t>
    </r>
    <r>
      <rPr>
        <sz val="10"/>
        <rFont val="Arial"/>
        <family val="2"/>
      </rPr>
      <t xml:space="preserve">
The data collection for the survey is done every month. The reference period for the survey is the week prior to the week the interview is conducted.</t>
    </r>
  </si>
  <si>
    <r>
      <rPr>
        <b/>
        <sz val="10"/>
        <rFont val="Arial"/>
        <family val="2"/>
      </rPr>
      <t>3. Topics covered</t>
    </r>
    <r>
      <rPr>
        <sz val="10"/>
        <rFont val="Arial"/>
        <family val="2"/>
      </rPr>
      <t xml:space="preserve">
The survey measured the key labor force statistics: Economically active population, employment and unemployment as well as relevant demographic, social and economic variables including sectors, economic activities, occupations, educational levels… etc. In addition, the survey investigated: income, hours and type of work for the employees, current and previous occupation, economic activity, employment status, work stability, reasons for working part-time, secondary work (multiple jobs) length and methods of looking for job, reasons for unemployment or not seeking work, desire and readiness for work, or for training to work and other variables. Besides, the survey explored the methods previously used by the Qatari employees (less than 25 years old) to get their current jobs and the reasons of the unemployed Qatari nationals for not seeking jobs in the private sector.</t>
    </r>
  </si>
  <si>
    <t xml:space="preserve"> Diplomatic/International/Regional</t>
  </si>
  <si>
    <t>دبلوماسى / دولى / اقليمى 
 Diplomatic/International/Regional</t>
  </si>
  <si>
    <t>إمدادات المياه وأنشطة الصرف والنفايات  Water supply; sewerage and waste activities</t>
  </si>
  <si>
    <t>UNEMPLOYED (15 YEARS &amp; ABOVE) WHO DID NOT TAKE ANY STEPS 
TO SEEK EMPLOYMENT BY NATIONALITY , GENDER &amp; REASON</t>
  </si>
  <si>
    <t xml:space="preserve">                             النوع
نــوع الدورة</t>
  </si>
  <si>
    <t>غير مســـــــــــــتعد</t>
  </si>
  <si>
    <t>Not Ready</t>
  </si>
  <si>
    <t>Total Persons of Unemployed Qataris with Secondary Education who Have attend training courses</t>
  </si>
  <si>
    <t xml:space="preserve">متوسط الأجر الشهري (بالريال القطري) للمشتغلين بأجر (15سنة فأكثر) حسب النوع و القطاع (بالألف)   </t>
  </si>
  <si>
    <t>متوسط الأجر الشهري (بالريال القطري) للمشتغلين بأجر (15سنة فأكثر) حسب النوع والمهنة (بالألف)</t>
  </si>
  <si>
    <t>MONTHLY AVERAGE WAGE (Q.R.) FOR PAID EMPLOYMENT WORKERS (15 YEARS &amp; ABOVE) BY GENDER &amp; OCCUPATION (THOUSAND)</t>
  </si>
  <si>
    <t>MONTHLY AVERAGE WAGE (Q.R.) FOR PAID EMPLOYMENT WORKERS (15 YEARS &amp; ABOVE) BY GENDER &amp; SECTOR (THOUSANDS)</t>
  </si>
  <si>
    <t xml:space="preserve">متوسط ساعات عمل المشتغلين (15 سنة فأكثر) حسب النشاط الاقتصادي </t>
  </si>
  <si>
    <t xml:space="preserve">AVERAGE WORK HOURS FOR EMPLOYED PERSONS (15 YEARS &amp; ABOVE) BY ECONOMIC ACTIVITY </t>
  </si>
  <si>
    <t>TOTAL POPULATION PARTICIPATION RATE 
(15 YEARS &amp; ABOVE) BY AGE GROUP</t>
  </si>
  <si>
    <t>Population &amp; labour Force by Municipality</t>
  </si>
  <si>
    <t>Male Population &amp; labour Force by Municipality</t>
  </si>
  <si>
    <t>Female Population &amp; labour Force by Municipality</t>
  </si>
  <si>
    <t>السكان الذكور (15 سنة فأكثر) حسب العلاقة بقوة العمل وفئات العمر</t>
  </si>
  <si>
    <t>Male Population (15 Years &amp; above) by Relation to Labour Force and Age Groups</t>
  </si>
  <si>
    <t>Female Population (15 Years &amp; above) by Relation to Labour Force and Age Groups</t>
  </si>
  <si>
    <t>السكان الإناث (15 سنة فأكثر) حسب العلاقة بقوة العمل وفئات العمر</t>
  </si>
  <si>
    <t>Qatari Male (15 Years &amp; above) by Educational Status &amp; Age Groups</t>
  </si>
  <si>
    <t>Qatari Female (15 Years &amp; above) by Educational Status &amp; Age Groups</t>
  </si>
  <si>
    <t>Non-Qatari Male (15 Years &amp; above) by Educational Status &amp; Age Groups</t>
  </si>
  <si>
    <t>Non-Qatari Female (15 Years &amp; above) by Educational Status &amp; Age Groups</t>
  </si>
  <si>
    <t xml:space="preserve">السكان الذكور (15 سنة فأكثر) حسب الحالة التعليمية وفئات العمر </t>
  </si>
  <si>
    <t xml:space="preserve">السكان الإناث (15 سنة فأكثر) حسب الحالة التعليمية وفئات العمر </t>
  </si>
  <si>
    <t>Chapter One : Population and Labor Force</t>
  </si>
  <si>
    <t>الفصل الأول: السكان والقوى العاملة</t>
  </si>
  <si>
    <t>الفصل الثاني: السكان النشيطون اقتصادياً</t>
  </si>
  <si>
    <t>Chapter Two : Economically Active Population</t>
  </si>
  <si>
    <t>المشتغلون بأجر (15 سنة فأكثر) ومتوسط الأجر الشهري (بالريال القطري) حسب النوع والمهنة</t>
  </si>
  <si>
    <t>WORKERS IN PAID EMPLOYMENT (15 YEARS &amp; ABOVE) AND MONTHLY AVERAGE WAGE (Q.R.), 
BY GENDER &amp; OCCUPATION</t>
  </si>
  <si>
    <t>WORKERS IN PAID EMPLOYMENT (15 YEARS &amp; ABOVE) AND MONTHLY AVERAGE WAGE (Q.R.), 
BY GENDER &amp; ECONOMIC ACTIVITY</t>
  </si>
  <si>
    <t>WORKERS IN PAID EMPLOYMENT (15 YEARS &amp; ABOVE) AND AVERAGE MONTHLY WAGE (Q.R), 
BY GENDER &amp; SECTOR</t>
  </si>
  <si>
    <t>WORKERS IN PAID EMPLOYMENT (15 YEARS &amp; ABOVE) AND MONTHLY AVERAGE WAGE (Q.R.), 
BY GENDER &amp; EDUCATIONAL STATUS</t>
  </si>
  <si>
    <t>Economically Active Males (15 Years &amp; above) by Employment Status &amp; Economic Activity</t>
  </si>
  <si>
    <t>Economically Active Females (15 Years &amp; above) by Employment Status &amp; Economic Activity</t>
  </si>
  <si>
    <t>Economically Active Males (15 Years &amp; above) by Occupation &amp; Economic Activity</t>
  </si>
  <si>
    <t>Economically Active Females (15 Years &amp; above) by Occupation &amp; Economic Activity</t>
  </si>
  <si>
    <t>Economically Active Males (15 Years &amp; above) by Educational Status &amp; Occupation</t>
  </si>
  <si>
    <t>Economically Active Females (15 Years &amp; above) by Educational Status &amp; Occupation</t>
  </si>
  <si>
    <t>Economically Active Males (15 Years &amp; above) by Sector &amp; Occupation</t>
  </si>
  <si>
    <t>Economically Active Females (15 Years &amp; above) by Sector &amp; Occupation</t>
  </si>
  <si>
    <t>Economically Active Males (15 Years &amp; above) by Age Groups &amp; Occupation</t>
  </si>
  <si>
    <t>Economically Active Females (15 Years &amp; above) by Age Groups &amp; Occupation</t>
  </si>
  <si>
    <t>Economically Active Males (15 Years &amp; above) by Educational Status &amp; Economic Activity</t>
  </si>
  <si>
    <t>Economically Active Females (15 Years &amp; above) by Educational Status &amp; Economic Activity</t>
  </si>
  <si>
    <t>Economically Active Males (15 Years &amp; above) by Sector &amp; Economic Activity</t>
  </si>
  <si>
    <t>Economically Active Females (15 Years &amp; above) by Sector &amp; Economic Activity</t>
  </si>
  <si>
    <t>Economically Active Males (15 Years &amp; above) by Age Groups &amp; Economic Activity</t>
  </si>
  <si>
    <t>Economically Active Females (15 Years &amp; above) by Age Groups &amp; Economic Activity</t>
  </si>
  <si>
    <t>Economically Active Males (15 Years &amp; above) by Educational Status &amp; Sector</t>
  </si>
  <si>
    <t>Economically Active Females (15 Years &amp; above) by Educational Status &amp; Sector</t>
  </si>
  <si>
    <t>Economically Active Qatari Males (15 Years &amp; above) by Employment Status &amp; Occupation</t>
  </si>
  <si>
    <t>Economically Active Qatari Females (15 Years &amp; above) by Employment Status &amp; Occupation</t>
  </si>
  <si>
    <t>Economically Active Qatari Males (15 Years &amp; above) by Employment Status &amp; Economic Activity</t>
  </si>
  <si>
    <t>Economically Active Qatari Females (15 Years &amp; above) by Employment Status &amp; Economic Activity</t>
  </si>
  <si>
    <t>Economically Active Qatari Males (15 Years &amp; above) by Occupation &amp; Economic Activity</t>
  </si>
  <si>
    <t>Economically Active Qatari Females (15 Years &amp; above) by Occupation &amp; Economic Activity</t>
  </si>
  <si>
    <t>Economically Active Qatari Males (15 Years &amp; above) by Educational Status &amp; Occupation</t>
  </si>
  <si>
    <t>Economically Active Qatari Females (15 Years &amp; above) by Educational Status &amp; Occupation</t>
  </si>
  <si>
    <t>Economically Active Qatari Males (15 Years &amp; above) by Sector &amp; Occupation</t>
  </si>
  <si>
    <t>Economically Active Qatari Females (15 Years &amp; above) by Sector &amp; Occupation</t>
  </si>
  <si>
    <t>Economically Active Qatari Males (15 Years &amp; above) by Sector &amp; Economic Activity</t>
  </si>
  <si>
    <t>Economically Active Qatari Females (15 Years &amp; above) by Sector &amp; Economic Activity</t>
  </si>
  <si>
    <t>Economically Active Non-Qatari Males (15 Years &amp; above) by Employment Status &amp; Occupation</t>
  </si>
  <si>
    <t>Economically Active Non-Qatari Females (15 Years &amp; above) by Employment Status &amp; Occupation</t>
  </si>
  <si>
    <t>Economically Active Non-Qatari Males (15 Years &amp; above) by Employment Status &amp; Economic Activity</t>
  </si>
  <si>
    <t>Economically Active Non-Qatari Females (15 Years &amp; above) by Employment Status &amp; Economic Activity</t>
  </si>
  <si>
    <t>Economically Active Non-Qatari Males (15 Years &amp; above) by Occupation &amp; Economic Activity</t>
  </si>
  <si>
    <t>Economically Active Non-Qatari Females (15 Years &amp; above) by Occupation &amp; Economic Activity</t>
  </si>
  <si>
    <t>Economically Active Non-Qatari Males (15 Years &amp; above) by Educational Status &amp; Occupation</t>
  </si>
  <si>
    <t>Economically Active Non-Qatari Females (15 Years &amp; above) by Educational Status &amp; Occupation</t>
  </si>
  <si>
    <t>Economically Active Non-Qatari Males (15 Years &amp; above) by Sector &amp; Occupation</t>
  </si>
  <si>
    <t>Economically Active Non-Qatari Females (15 Years &amp; above) by Sector &amp; Occupation</t>
  </si>
  <si>
    <t>Economically Active Non-Qatari Males (15 Years &amp; above) by Sector &amp; Economic Activity</t>
  </si>
  <si>
    <t xml:space="preserve"> Economically Active Non-Qatari Females (15 Years &amp; above) by Sector &amp; Economic Activity</t>
  </si>
  <si>
    <t>الفصل الثالث: السكان المتعطلون</t>
  </si>
  <si>
    <t>Chapter Three : Unemployed Population</t>
  </si>
  <si>
    <t xml:space="preserve">Unemployed (15 Years &amp; above)Who Did not Take Any Steps To seek  Employment by Nationality , gender &amp; Reason </t>
  </si>
  <si>
    <t>Unemployed Qataris (15 Years &amp; above) with Secondary Education by gender and Training Program Attendance</t>
  </si>
  <si>
    <t>المتعطلون القطريون (15 سنة فأكثر) الحاصلون على الثانوية الذين التحقوا بدورات تدريبية حسب النوع ونوع الدورة</t>
  </si>
  <si>
    <t>Unemployed Qataris (15 Years &amp; above) with Secondary Education who Attended Training Programs by gender &amp; Type of Training</t>
  </si>
  <si>
    <t>Chapter Four : Economically Inactive Population</t>
  </si>
  <si>
    <t>السكان غير النشيطين اقتصادياً (15 سنة فأكثر) حسب الجنسية والنوع وفئات العمر</t>
  </si>
  <si>
    <t>السكان غير النشيطين اقتصادياً (15 سنة فأكثر) حسب الجنسية والنوع والحالة الزواجية</t>
  </si>
  <si>
    <t>Tables List</t>
  </si>
  <si>
    <t>Charts List</t>
  </si>
  <si>
    <t>قائمة الجداول</t>
  </si>
  <si>
    <t>قائمة الرسوم البيانية</t>
  </si>
  <si>
    <t xml:space="preserve">First Section: Labor Force Indicators </t>
  </si>
  <si>
    <t>Table List</t>
  </si>
  <si>
    <t>Economically active population (15 years &amp; above) by nationality &amp; gender</t>
  </si>
  <si>
    <t>Economically inactive population (15 years &amp; above) by nationality &amp; gender</t>
  </si>
  <si>
    <t>Qatari male participation rate (15 years &amp; above) by age group</t>
  </si>
  <si>
    <t>Qatari female participation rate  (15 years &amp; above) by age group</t>
  </si>
  <si>
    <t>Total Qatari  participation rate  (15 years &amp; above) by age group</t>
  </si>
  <si>
    <t>Non-Qatari male participation rate (15 years &amp; above) by age group</t>
  </si>
  <si>
    <t>Non-Qatari female participation rate (15 years &amp; above) by age group</t>
  </si>
  <si>
    <t>Total Non-Qatari  participation rate (15 years &amp; above) by age group</t>
  </si>
  <si>
    <t>Male participation rate (15 years &amp; above) by age group</t>
  </si>
  <si>
    <t>Female participation rate (15 years &amp; above) by age group</t>
  </si>
  <si>
    <t>Total participation rate (15 years &amp; above) by age group</t>
  </si>
  <si>
    <t>Employment to population ratio by Gender</t>
  </si>
  <si>
    <t>Employment rate by nationality &amp; gender</t>
  </si>
  <si>
    <t>Economic dependency ratio by gender</t>
  </si>
  <si>
    <t>Unemployment rate (15 years &amp; above) by nationality &amp; gender</t>
  </si>
  <si>
    <t>Average monthly wage (Q.R.) for workers in paid employment ( 15 years and above ) by gender &amp; GPI</t>
  </si>
  <si>
    <t>Female share of paid jobs in non-agriculture sector</t>
  </si>
  <si>
    <t>السكان النشيطون اقتصاديا (15 سنة فأكثر) حسب الجنسية والنوع</t>
  </si>
  <si>
    <t>معدل المشاركة الاقتصادية لإجمالي القطريين (15 سنة فأكثر) حسب فئات العمر</t>
  </si>
  <si>
    <t>معدل المشاركة الاقتصادية للذكور غير القطريين (15 سنة فأكثر) حسب فئات العمر</t>
  </si>
  <si>
    <t>معدل المشاركة الاقتصادية للإناث غير القطريات (15 سنة فأكثر) حسب فئات العمر</t>
  </si>
  <si>
    <t>معدل المشاركة الاقتصادية لإجمالي غير القطريين (15 سنة فأكثر) حسب فئات العمر</t>
  </si>
  <si>
    <t xml:space="preserve">نسبة الإعالة الاقتصادية حسب النوع </t>
  </si>
  <si>
    <t xml:space="preserve">متوسط الأجر الشهري (بالريال القطري) للمشتغلين بأجر (15 سنة فأكثر) حسب النوع ومؤشر المساواة بين الجنسين </t>
  </si>
  <si>
    <t>نسبة الذين يعملون لحسابهم الخاص والذين يعملون لدى العائلة من إجمالي القوى العاملة</t>
  </si>
  <si>
    <t>Self-employed and family-employed percentage out of total labor force</t>
  </si>
  <si>
    <t>Youth participation rate (15-24 years) by nationality &amp; gender</t>
  </si>
  <si>
    <t>Total population participation rate (15 years &amp; above) by age group</t>
  </si>
  <si>
    <t>معدل التوظيف حسب الجنسية والنوع</t>
  </si>
  <si>
    <t>نسبة السكان النشيطين اقتصاديا (15 سنة فأكثر) حسب النشاط الاقتصادي والنوع</t>
  </si>
  <si>
    <t>4- معدل التوظيف</t>
  </si>
  <si>
    <t>Economically Active Males (15 Years &amp; above) by Employment Status &amp; Occupation</t>
  </si>
  <si>
    <t>Economically Active Females (15 Years &amp; above) by Employment Status &amp; Occupation</t>
  </si>
  <si>
    <t>Economically active population (15 years &amp; above) by gender</t>
  </si>
  <si>
    <t>Economically inactive population (15 years &amp; above) by  gender</t>
  </si>
  <si>
    <t xml:space="preserve">Male participation rate (15 years &amp; above) by age group </t>
  </si>
  <si>
    <t xml:space="preserve">Employment to population ratio </t>
  </si>
  <si>
    <t xml:space="preserve">Employment rate by gender </t>
  </si>
  <si>
    <t>Economic dependency ratio</t>
  </si>
  <si>
    <t xml:space="preserve">Average monthly wage (Q.R.) for workers in paid employment ( 15 years and above ) </t>
  </si>
  <si>
    <t xml:space="preserve">Female share of paid jobs in non-agriculture sector </t>
  </si>
  <si>
    <t xml:space="preserve">self-employed and family-employed percentage out of total labor force </t>
  </si>
  <si>
    <t xml:space="preserve">السكان النشيطون اقتصاديا (15 سنة فأكثر) حسب النوع </t>
  </si>
  <si>
    <t>معدل المشاركة الاقتصادية حسب الجنسية</t>
  </si>
  <si>
    <t>معدل المشاركة الاقتصادية للشباب (15- 24 سنة) حسب الجنسية</t>
  </si>
  <si>
    <t xml:space="preserve">معدل المشاركة الاقتصادية للإناث القطريات (15 سنة فأكثر) حسب فئات العمر </t>
  </si>
  <si>
    <t xml:space="preserve">معدل المشاركة الاقتصادية لإجمالي القطريين (15 سنة فأكثر) حسب فئات العمر  </t>
  </si>
  <si>
    <t xml:space="preserve">معدل المشاركة الاقتصادية للذكور غير القطريين (15 سنة فأكثر) حسب فئات العمر </t>
  </si>
  <si>
    <t xml:space="preserve">معدل المشاركة الاقتصادية للإناث غير القطريات (15 سنة فأكثر) حسب فئات العمر </t>
  </si>
  <si>
    <t>نسبة العمالة لإجمالي السكان</t>
  </si>
  <si>
    <t>معدل التوظيف حسب النوع</t>
  </si>
  <si>
    <t xml:space="preserve">نسبة الإعالة الاقتصادية </t>
  </si>
  <si>
    <t>معدل البطالة (15 سنة فأكثر) حسب النوع</t>
  </si>
  <si>
    <t>معدل البطالة للشباب (15 -24 سنة) حسب النوع</t>
  </si>
  <si>
    <t>متوسط الأجر الشهري (بالريال القطري) للمشتغلين بأجر (15 سنة فأكثر)</t>
  </si>
  <si>
    <t xml:space="preserve">Unemployment rate ( 15 years and above ) by gender </t>
  </si>
  <si>
    <t xml:space="preserve">Youth unemployment rate  (15-24 years ) by gender </t>
  </si>
  <si>
    <t>Labor force participation Rate by Natioanlity</t>
  </si>
  <si>
    <t>Youth participation rate (15-24 years) by nationality</t>
  </si>
  <si>
    <t>YOUTH UNEMPLOYMENT RATE (15 - 24 YEAR) BY NATIONALITY &amp; GENDER</t>
  </si>
  <si>
    <t>نسبة السكان النشيطين اقتصادياً (15 سنة فأكثر) حسب النشاط الاقتصادي والنوع</t>
  </si>
  <si>
    <t xml:space="preserve">                Nationality                      &amp;Gender 
  Year                     </t>
  </si>
  <si>
    <t xml:space="preserve">Diplomatic/International/
Regional </t>
  </si>
  <si>
    <t xml:space="preserve">Diplomatic/
International/
Regional </t>
  </si>
  <si>
    <t>Employment search includes search for paid employment or self employment.</t>
  </si>
  <si>
    <t>We would like to extend our appreciation to all sample households for their co-operation and positive response which made this task a success. We also thank all those who worked on this survey, whether from inside or outside the Authority.</t>
  </si>
  <si>
    <t>كما نود أن نعبر عن تقديرنا لجميع أسر العينة التي كان لتجاوبها وتعاونها أكبر الأثر في إنجاح هذا المسح، وكذلك الشكر لجميع الذين عملوا في هذا المسح من داخل الجهاز أو خارجه.</t>
  </si>
  <si>
    <t>رئيس جهاز التخطيط والإحصاء</t>
  </si>
  <si>
    <t>Planning and Statistics Authority, President</t>
  </si>
  <si>
    <t>SELF-EMPLOYED AND FAMILY-EMPLOYED PERCENTAGE
 OUT OF TOTAL LABOR FORCE</t>
  </si>
  <si>
    <t>وقد جرى تنفيذ المسح آخذين في الاعتبار توصيات منظمة العمل الدولية، حيث يتم جمع البيانات بشكل شهري، ويتم نشر خصائص القوى العاملة بشكل ربع سنوي من خلال موقع الجهاز على الإنترنت.</t>
  </si>
  <si>
    <t>The survey was implemented taking into account the recommendations of the International Labor Organization, Where data is collected on a monthly basis, and labor force characteristics are published on a quarterly basis on PSA website.</t>
  </si>
  <si>
    <t>  Annex  (A) : Methodology of Survey</t>
  </si>
  <si>
    <t>الزراعة  والحراجة وصيد الأسماك  Agriculture, forestry and fishing</t>
  </si>
  <si>
    <t>Labor force participation Rate ( LFPR)  by Natioanlity &amp; gender</t>
  </si>
  <si>
    <t xml:space="preserve"> حصة الإناث في الوظائف المدفوعة الأجر في القطاع غير الزراعي</t>
  </si>
  <si>
    <t>مســـــــــــــتعد</t>
  </si>
  <si>
    <t>Ready</t>
  </si>
  <si>
    <t xml:space="preserve">               الجنسية والنوع
اسباب عدم البحث
 عن عمل</t>
  </si>
  <si>
    <t xml:space="preserve">                      Nationality &amp; Gender
Reasons for not Seeking 
Employment</t>
  </si>
  <si>
    <t xml:space="preserve">               الجنسية والنوع
أسباب التعطل</t>
  </si>
  <si>
    <t xml:space="preserve">                     Nationality
                       &amp; Gender
Reasons of 
Unemployment</t>
  </si>
  <si>
    <t>نسبة العمالة إلى السكان حسب النوع</t>
  </si>
  <si>
    <t>* تم مراجعة وتحديث السلسلة الزمنيه لهذا المؤشر</t>
  </si>
  <si>
    <t>* The time series of this indicator were reviewed and updated</t>
  </si>
  <si>
    <t xml:space="preserve">                                  Employment Status
   Economic Activity </t>
  </si>
  <si>
    <t xml:space="preserve">                   الجنسية والنوع
إجراءات البحث عن 
عمل (خلال الشهر السابق 
لأسبوع المسح)</t>
  </si>
  <si>
    <t xml:space="preserve">                               Nationality &amp; Gender
Methods of Employment 
Search (During Month Prior 
to Survey Week)</t>
  </si>
  <si>
    <t xml:space="preserve">               Nationality &amp; Gender
Age Groups</t>
  </si>
  <si>
    <t>Second Section: Tables and Charts for Survey Results</t>
  </si>
  <si>
    <t>Workers in Paid Employment (15 Years &amp; above) and Monthly Average  Wage (Q.R.) by gender and Occupation</t>
  </si>
  <si>
    <t>Workers in Paid Employment (15 Years &amp; above) and Monthly Average  Wage (Q.R.) by gender and Economic Activity</t>
  </si>
  <si>
    <t>Workers in Paid Employment (15 Years &amp; above) and Monthly Average  Wage (Q.R.) by gender and Educational Status</t>
  </si>
  <si>
    <t>Percentage of Active population (15 years &amp; above) by economic activity &amp; gender</t>
  </si>
  <si>
    <t>Percentage of active population (15 years and above) by economic activity &amp; gender</t>
  </si>
  <si>
    <t>تقديم طلب تسجيل منشأة خاصة</t>
  </si>
  <si>
    <t>Application For Registration Of private Business</t>
  </si>
  <si>
    <t>أخــــــرى</t>
  </si>
  <si>
    <t>الوضع الإجتماعى</t>
  </si>
  <si>
    <t>Social Status</t>
  </si>
  <si>
    <t>ECONOMICALLY ACTIVE MALES (15 YEARS &amp; ABOVE) BY OCCUPATION &amp; ECONOMIC ACTIVITY</t>
  </si>
  <si>
    <t>Dismissed</t>
  </si>
  <si>
    <t>الفصل</t>
  </si>
  <si>
    <t>أخرى Others</t>
  </si>
  <si>
    <t>Youth unemployment rate (15-24 years) by nationality &amp; gender</t>
  </si>
  <si>
    <t>EMPLOYED PERSONS (15 YEARS &amp; ABOVE) AND AVERAGE WORK HOURS BY NATIONALITY, GENDER &amp; OCCUPATION</t>
  </si>
  <si>
    <r>
      <t xml:space="preserve">عدد المشتغلين
</t>
    </r>
    <r>
      <rPr>
        <sz val="10"/>
        <rFont val="Arial"/>
        <family val="2"/>
      </rPr>
      <t>number of employees</t>
    </r>
  </si>
  <si>
    <r>
      <t>عدد المشتغلين</t>
    </r>
    <r>
      <rPr>
        <sz val="10"/>
        <rFont val="Arial"/>
        <family val="2"/>
      </rPr>
      <t xml:space="preserve">
number of employees</t>
    </r>
  </si>
  <si>
    <t xml:space="preserve">           الجنسية والنوع
    السنوات</t>
  </si>
  <si>
    <t xml:space="preserve">                السنوات  
   فئات العمر</t>
  </si>
  <si>
    <t xml:space="preserve">            الجنسية والنوع
    السنوات</t>
  </si>
  <si>
    <t xml:space="preserve">                    Econnomic activity                                       &amp;gender 
    Years                     </t>
  </si>
  <si>
    <t>قام جهاز التخطيط والاحصاء بتنفيذ مسح القوى العاملة بالعينة  للعام 2022 للوقوف على حجم وتركيبة القوى العاملة في قطر . وتكمن أهمية هذا المسح في توفير بيانات هامة حول العلاقة بين سوق العمل والخصائص الديموغرافية والاجتماعية والاقتصادية للسكان مثل التعليم والمهن . هذه البيانات تعتبر ضرورية لتصميم وتقييم سياسات وبرامج الدولة كالتخطيط الاقتصادي الكلي وتخطيط تنمية الموارد البشرية .</t>
  </si>
  <si>
    <t>The Planning and Statistics Authority carried out the Labor Force Sample Survey for 2022 to outline the size and composition of the labor force in Qatar. The survey is very important as it provides necessary data on the relation between labor market in Qatar and demographic and socioeconomic characteristics of the population such as education and professions. It goes without saying that these data are imperative for the design and evaluation of the development policies and programs in the State such as macroeconomic planning and human resources development planning.</t>
  </si>
  <si>
    <t>2017 - 2022</t>
  </si>
  <si>
    <t>تقديم طلب قرض لبدء مشروع خاص</t>
  </si>
  <si>
    <t>نقص التدريب والخبرة اللازمة</t>
  </si>
  <si>
    <t>Lack Of Necessary Training And Experience</t>
  </si>
  <si>
    <t>سكرتاريـــة</t>
  </si>
  <si>
    <t>Secretarial</t>
  </si>
  <si>
    <t>اغلاق المنشأة</t>
  </si>
  <si>
    <t>ظروف صحية</t>
  </si>
  <si>
    <t>Health Conditions</t>
  </si>
  <si>
    <t>Closing Of Establishment</t>
  </si>
  <si>
    <t>أيام الــدوام</t>
  </si>
  <si>
    <t>Days Of Work</t>
  </si>
  <si>
    <t>15-24</t>
  </si>
  <si>
    <t>25-49</t>
  </si>
  <si>
    <t>50+</t>
  </si>
  <si>
    <t>15+</t>
  </si>
  <si>
    <t>2022</t>
  </si>
  <si>
    <t>40+</t>
  </si>
  <si>
    <t>متفرغة لأعمال المنزل </t>
  </si>
  <si>
    <t>متفرغة للدراسة </t>
  </si>
  <si>
    <t xml:space="preserve">                 فئات العمر
المهنــــة </t>
  </si>
  <si>
    <t xml:space="preserve">                         Age Group
Occupation </t>
  </si>
  <si>
    <r>
      <t>4-</t>
    </r>
    <r>
      <rPr>
        <b/>
        <sz val="7"/>
        <rFont val="Sakkal Majalla"/>
      </rPr>
      <t xml:space="preserve"> </t>
    </r>
    <r>
      <rPr>
        <b/>
        <sz val="12"/>
        <rFont val="Sakkal Majalla"/>
      </rPr>
      <t>الأسرة الجماعية الكبيرة غير القطرية (7 أفراد أو أكثر).</t>
    </r>
  </si>
  <si>
    <r>
      <t>3-</t>
    </r>
    <r>
      <rPr>
        <b/>
        <sz val="7"/>
        <rFont val="Sakkal Majalla"/>
      </rPr>
      <t xml:space="preserve"> </t>
    </r>
    <r>
      <rPr>
        <b/>
        <sz val="12"/>
        <rFont val="Sakkal Majalla"/>
      </rPr>
      <t>الأسر الجماعية الصغيرة غير القطرية (2 – 6 أفراد)</t>
    </r>
  </si>
  <si>
    <r>
      <t>2-</t>
    </r>
    <r>
      <rPr>
        <b/>
        <sz val="7"/>
        <rFont val="Sakkal Majalla"/>
      </rPr>
      <t xml:space="preserve"> </t>
    </r>
    <r>
      <rPr>
        <b/>
        <sz val="12"/>
        <rFont val="Sakkal Majalla"/>
      </rPr>
      <t xml:space="preserve">الأسر غير القطرية (غير جماعية) </t>
    </r>
  </si>
  <si>
    <r>
      <t>1-</t>
    </r>
    <r>
      <rPr>
        <b/>
        <sz val="7"/>
        <rFont val="Sakkal Majalla"/>
      </rPr>
      <t xml:space="preserve"> </t>
    </r>
    <r>
      <rPr>
        <b/>
        <sz val="12"/>
        <rFont val="Sakkal Majalla"/>
      </rPr>
      <t xml:space="preserve">الأسر القطرية </t>
    </r>
  </si>
  <si>
    <t>The sampling frame used for this survey is based on Census of Population, Housing, and Establishments 2020 . The whole country is divided into small geographical areas called Census blocks.  These were enumeration areas during the Census.  These Blocks were combined to create Primary Sampling Units (PSUs). Separate frames were constructed; for Qatari households, non-Qatari households and small collective households (2-6 persons). For the large collective households (7 or more persons) the list of all such households from census is used as frame.</t>
  </si>
  <si>
    <t>يستند إطار أخذ العينات المستخدم في هذا المسح إلى التعداد المبسط للسكان والمساكن والمنشآت 2020. وقد تم تقسيم الدولة إلى وحدات جغرافية صغيرة تسمى كتل التعداد، والتي كانت بمثابة مناطق العد المستخدمة في التعداد. وقد تم جمع هذه الكتل لوضع وحدات المعاينة الأولية. وفضلاً عن ذلك، تم وضع أطر معاينة منفصلة؛ للأسر القطرية  والأسر غير القطرية والأسر الجماعية الصغيرة (من فردين إلى 6 أفراد). ويتم استخدام قائمة التعداد الخاصة بجميع الأسر الجماعية الكبيرة (7 أشخاص فأكثر) كإطار.</t>
  </si>
  <si>
    <t>The data is collected monthly and key labor force characteristics are published every Quarter.
The sample design for the labor force survey 2022 was based on probability sampling technique. A two-stage sample design is used, selecting PSUs at the first stage and a sample of households within each selected PSU at the second stage.  The unit chosen at the first stage is called the Primary Sampling Unit and the unit selected at the second stage is called the Secondary Sampling Unit.</t>
  </si>
  <si>
    <t xml:space="preserve">وتتم عملية جمع البيانات بصفة شهرية وتنشر الخصائص الرئيسية للقوى العاملة بصفة ربع سنوية. استند تصميم العينة لمسح القوى العاملة 2022 على تقنية المعاينة الاحتمالية. ويتم تصميم عينة ذات مرحلتين، المرحلة الأولى هي تحديد وحدات المعاينة الأولية، والمرحلة الثانية هي اختيار عينه من الأسر المعيشية داخل كل وحدة من وحدات المعاينة الأولية المحددة. ويطلق على الوحدة المختارة في المرحلة الأولى "وحدة المعاينة الأولية"، بينما يطلق على الوحدة المختارة في المرحلة الثانية "وحدة المعاينة الثانوية". </t>
  </si>
  <si>
    <t>The labor force survey estimates for 2022 are based on probability sampling technique composed of 10560 households and 65253 individuals, distributed as shown in the table below.</t>
  </si>
  <si>
    <t xml:space="preserve">تقوم تقديرات مسح القوى العاملة لعام 2022 على أساس عينة احتمالية مكونة من 10560 أسرة و 65253 فرداً موزعين حسب ما هو موضح في الجدول. </t>
  </si>
  <si>
    <r>
      <t xml:space="preserve">متوسط الأجر الشهري
 </t>
    </r>
    <r>
      <rPr>
        <sz val="10"/>
        <rFont val="Arial"/>
        <family val="2"/>
      </rPr>
      <t>Monthly</t>
    </r>
    <r>
      <rPr>
        <b/>
        <sz val="10"/>
        <rFont val="Arial"/>
        <family val="2"/>
      </rPr>
      <t xml:space="preserve"> </t>
    </r>
    <r>
      <rPr>
        <sz val="10"/>
        <rFont val="Arial"/>
        <family val="2"/>
      </rPr>
      <t xml:space="preserve">Average Wage </t>
    </r>
  </si>
  <si>
    <r>
      <rPr>
        <b/>
        <sz val="12"/>
        <rFont val="Arial"/>
        <family val="2"/>
      </rPr>
      <t>المجموع</t>
    </r>
    <r>
      <rPr>
        <b/>
        <sz val="14"/>
        <rFont val="Arial"/>
        <family val="2"/>
      </rPr>
      <t xml:space="preserve"> </t>
    </r>
    <r>
      <rPr>
        <b/>
        <sz val="10"/>
        <rFont val="Arial"/>
        <family val="2"/>
      </rPr>
      <t>Total</t>
    </r>
  </si>
  <si>
    <t>الباب الأول : مؤشرات القوى العاملة
2017-2022</t>
  </si>
  <si>
    <t>First Section : Labor Force Indicators
2017-2022</t>
  </si>
  <si>
    <t>السكان غير النشيطين اقتصاديا (15 سنة فأكثر) حسب الجنسية والنوع</t>
  </si>
  <si>
    <t>الباب الثاني: الجداول والرسوم البيانية لنتائج المسح 2022</t>
  </si>
  <si>
    <t>Second Section : Tables and Chart of the Survey Results 2022</t>
  </si>
  <si>
    <t>Unemployed (15 Years &amp; above) by Nationality , Gender &amp; Reasons of Unemploment</t>
  </si>
  <si>
    <t>Unemployed (15 Years &amp; above) by Nationality , Gender &amp; Duration of Employment Search in Months</t>
  </si>
  <si>
    <t>Unemployed Qataris ( 15 years &amp; above ) By Gender And Whether Offered Work In Private Sector</t>
  </si>
  <si>
    <t>Unemployed Qataris (15 Years &amp; above) By Gender and Willingness to Work in Private Sector</t>
  </si>
  <si>
    <t>Unemployed Qataris ( 15 Years &amp; Above ) With Secondary Education Who Have Attended Training Courses Not Willing to Work In the Private Sector By Gender And Reasons</t>
  </si>
  <si>
    <t>Economically Inactive Population (15 Years &amp; above) by Nationality , Gender &amp; Educational Status</t>
  </si>
  <si>
    <t>Economically Inactive Population (15 Years &amp; above) by Nationality , Gender &amp; Age Group</t>
  </si>
  <si>
    <t>Economically Inactive Population (15 Years &amp; above) by Nationality , Gender &amp; Marital Status</t>
  </si>
  <si>
    <t>الباب الأول : مؤشرات القوى العاملة
2017 - 2022</t>
  </si>
  <si>
    <t>First Section : Labor Force Indicators
2017 - 2022</t>
  </si>
  <si>
    <t>السكان غير النشيطين اقتصاديا (15 سنة فأكثر) حسب النوع</t>
  </si>
  <si>
    <t>Qatari female participation rate (15 years &amp; above) by age group</t>
  </si>
  <si>
    <t>Total Qatari  participation rate (15 years &amp; above) by age group</t>
  </si>
  <si>
    <t>الباب الثاني: الرسوم البيانية لنتائج المسح 2022</t>
  </si>
  <si>
    <t>Second Section : Chart of the Survey Results 2022</t>
  </si>
  <si>
    <t xml:space="preserve">ECONOMICALLY ACTIVE POPULATION (15 YEARS &amp;ABOVE) BY GENDER &amp; OCCUPATION (THOUSANDS)   </t>
  </si>
  <si>
    <t xml:space="preserve">ECONOMICALLY ACTIVE POPULATION (15 YEARS &amp; ABOVE) BY GENDER &amp; EDUCATIONAL STATUS (THOUSAND) </t>
  </si>
  <si>
    <t xml:space="preserve">ECONOMICALLY ACTIVE POPULATION (15 YEARS &amp;ABOVE) BY NATIONALITY &amp; SECTOR (THOUSAND)  </t>
  </si>
  <si>
    <t xml:space="preserve">المتعطلون ( 15 سنة فأكثر) حسب النوع وفئات العمر  </t>
  </si>
  <si>
    <t>TOTAL NON-QATARI PARTICIPATION RATE
(15 YEARS &amp; ABOVE) BY AGE GROUP</t>
  </si>
  <si>
    <t>PERCENTAGE OF ACTIVE POPULATION  (15 YEARS &amp; ABOVE) BY ECONOMIC ACTIVITY &amp; GENDER</t>
  </si>
  <si>
    <t>متوسط الأجر الشهري (بالريال القطري) للمشتغلين بأجر (15 سنة فأكثر) 
حسب النوع ومؤشر المساواة بين الجنسين</t>
  </si>
  <si>
    <t xml:space="preserve">                              القطـــاع
المهنة </t>
  </si>
  <si>
    <t>UNEMPLOYED QATARIS ( 15 YEARS &amp; ABOVE ) BY GENDER AND WILLINGNESS 
TO WORK IN PRIVATE SECTOR</t>
  </si>
  <si>
    <t>لا يشمل المشتغلين المتغيبين مؤقتاً وعددهم 32156</t>
  </si>
  <si>
    <t>Not Including Employed Temporarily Absent 32156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</si>
</sst>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_-;_-* #,##0\-;_-* &quot;-&quot;_-;_-@_-"/>
    <numFmt numFmtId="165" formatCode="_-* #,##0.00_-;_-* #,##0.00\-;_-* &quot;-&quot;??_-;_-@_-"/>
    <numFmt numFmtId="166" formatCode="0.0"/>
    <numFmt numFmtId="167" formatCode="0_ "/>
    <numFmt numFmtId="168" formatCode="#,##0.0"/>
    <numFmt numFmtId="169" formatCode="#,##0_ ;\-#,##0\ "/>
    <numFmt numFmtId="170" formatCode="#,##0_ "/>
    <numFmt numFmtId="171" formatCode="0.0%"/>
    <numFmt numFmtId="172" formatCode="#,##0.0_ ;\-#,##0.0\ "/>
  </numFmts>
  <fonts count="164">
    <font>
      <sz val="10"/>
      <name val="Arial"/>
      <charset val="178"/>
    </font>
    <font>
      <sz val="11"/>
      <color theme="1"/>
      <name val="Calibri"/>
      <family val="2"/>
      <charset val="178"/>
      <scheme val="minor"/>
    </font>
    <font>
      <sz val="11"/>
      <color theme="1"/>
      <name val="Calibri"/>
      <family val="2"/>
      <scheme val="minor"/>
    </font>
    <font>
      <sz val="10"/>
      <name val="Arial"/>
      <family val="2"/>
    </font>
    <font>
      <b/>
      <sz val="13.5"/>
      <name val="Arial"/>
      <family val="2"/>
    </font>
    <font>
      <sz val="10"/>
      <name val="Arial"/>
      <family val="2"/>
    </font>
    <font>
      <b/>
      <sz val="10"/>
      <name val="Arial"/>
      <family val="2"/>
    </font>
    <font>
      <sz val="8"/>
      <name val="Arial"/>
      <family val="2"/>
    </font>
    <font>
      <b/>
      <sz val="12"/>
      <name val="Arial"/>
      <family val="2"/>
    </font>
    <font>
      <sz val="10"/>
      <color indexed="12"/>
      <name val="Arial"/>
      <family val="2"/>
    </font>
    <font>
      <b/>
      <sz val="12"/>
      <color indexed="12"/>
      <name val="Arial"/>
      <family val="2"/>
    </font>
    <font>
      <b/>
      <sz val="10"/>
      <color indexed="12"/>
      <name val="Arial"/>
      <family val="2"/>
    </font>
    <font>
      <sz val="10"/>
      <color indexed="10"/>
      <name val="Arial"/>
      <family val="2"/>
    </font>
    <font>
      <b/>
      <sz val="10"/>
      <color indexed="10"/>
      <name val="Arial"/>
      <family val="2"/>
    </font>
    <font>
      <sz val="12"/>
      <name val="Arial"/>
      <family val="2"/>
    </font>
    <font>
      <b/>
      <sz val="16"/>
      <color indexed="12"/>
      <name val="Arial"/>
      <family val="2"/>
    </font>
    <font>
      <b/>
      <sz val="14"/>
      <color indexed="12"/>
      <name val="Arial"/>
      <family val="2"/>
    </font>
    <font>
      <b/>
      <sz val="12"/>
      <color indexed="12"/>
      <name val="Arial"/>
      <family val="2"/>
    </font>
    <font>
      <b/>
      <sz val="12"/>
      <name val="Arial"/>
      <family val="2"/>
    </font>
    <font>
      <b/>
      <sz val="9"/>
      <name val="Arial"/>
      <family val="2"/>
    </font>
    <font>
      <b/>
      <sz val="12"/>
      <name val="Arial"/>
      <family val="2"/>
      <charset val="178"/>
    </font>
    <font>
      <b/>
      <sz val="11"/>
      <name val="Arial"/>
      <family val="2"/>
      <charset val="178"/>
    </font>
    <font>
      <b/>
      <sz val="8"/>
      <name val="Arial"/>
      <family val="2"/>
    </font>
    <font>
      <u/>
      <sz val="10"/>
      <color indexed="12"/>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b/>
      <sz val="14"/>
      <name val="Arial"/>
      <family val="2"/>
    </font>
    <font>
      <b/>
      <sz val="14"/>
      <color indexed="12"/>
      <name val="Arabic Transparent"/>
      <charset val="178"/>
    </font>
    <font>
      <sz val="10"/>
      <color indexed="12"/>
      <name val="Arabic Transparent"/>
      <charset val="178"/>
    </font>
    <font>
      <b/>
      <sz val="11"/>
      <name val="Arial"/>
      <family val="2"/>
    </font>
    <font>
      <sz val="9"/>
      <name val="Arial"/>
      <family val="2"/>
    </font>
    <font>
      <sz val="11"/>
      <name val="Arial"/>
      <family val="2"/>
    </font>
    <font>
      <b/>
      <sz val="16"/>
      <name val="Arial"/>
      <family val="2"/>
    </font>
    <font>
      <b/>
      <sz val="10"/>
      <color indexed="8"/>
      <name val="Arial"/>
      <family val="2"/>
    </font>
    <font>
      <b/>
      <sz val="12"/>
      <name val="Arabic Transparent"/>
      <charset val="178"/>
    </font>
    <font>
      <b/>
      <sz val="10"/>
      <name val="Arabic Transparent"/>
      <charset val="178"/>
    </font>
    <font>
      <b/>
      <sz val="11"/>
      <name val="PT Bold Heading"/>
      <charset val="178"/>
    </font>
    <font>
      <sz val="13"/>
      <name val="Arial"/>
      <family val="2"/>
    </font>
    <font>
      <vertAlign val="subscript"/>
      <sz val="10"/>
      <name val="Arial"/>
      <family val="2"/>
    </font>
    <font>
      <b/>
      <sz val="14"/>
      <name val="Traditional Arabic"/>
      <family val="1"/>
    </font>
    <font>
      <b/>
      <sz val="13"/>
      <name val="Arial"/>
      <family val="2"/>
    </font>
    <font>
      <b/>
      <sz val="13"/>
      <color indexed="10"/>
      <name val="Arial"/>
      <family val="2"/>
    </font>
    <font>
      <b/>
      <sz val="14"/>
      <name val="Sakkal Majalla"/>
    </font>
    <font>
      <sz val="10"/>
      <name val="Arial"/>
      <family val="2"/>
    </font>
    <font>
      <b/>
      <sz val="9"/>
      <color indexed="8"/>
      <name val="Arial"/>
      <family val="2"/>
    </font>
    <font>
      <b/>
      <sz val="12"/>
      <name val="Sakkal Majalla"/>
    </font>
    <font>
      <sz val="13"/>
      <name val="Sakkal Majalla"/>
    </font>
    <font>
      <vertAlign val="subscript"/>
      <sz val="12"/>
      <name val="Arial"/>
      <family val="2"/>
    </font>
    <font>
      <vertAlign val="subscript"/>
      <sz val="9"/>
      <name val="Arial"/>
      <family val="2"/>
    </font>
    <font>
      <b/>
      <sz val="9"/>
      <name val="Arial Black"/>
      <family val="2"/>
    </font>
    <font>
      <sz val="26"/>
      <name val="Tahoma"/>
      <family val="2"/>
    </font>
    <font>
      <b/>
      <sz val="7"/>
      <name val="Sakkal Majalla"/>
    </font>
    <font>
      <b/>
      <sz val="10"/>
      <name val="Sakkal Majalla"/>
    </font>
    <font>
      <sz val="12"/>
      <name val="Sakkal Majalla"/>
    </font>
    <font>
      <b/>
      <sz val="9"/>
      <name val="PT Bold Heading"/>
      <charset val="178"/>
    </font>
    <font>
      <b/>
      <sz val="16"/>
      <name val="Sakkal Majalla"/>
    </font>
    <font>
      <sz val="11"/>
      <color theme="1"/>
      <name val="Calibri"/>
      <family val="2"/>
      <charset val="178"/>
      <scheme val="minor"/>
    </font>
    <font>
      <sz val="11"/>
      <color theme="1"/>
      <name val="Calibri"/>
      <family val="2"/>
      <scheme val="minor"/>
    </font>
    <font>
      <sz val="10"/>
      <color rgb="FFFF0000"/>
      <name val="Arial"/>
      <family val="2"/>
    </font>
    <font>
      <b/>
      <sz val="12"/>
      <color theme="1"/>
      <name val="Arial"/>
      <family val="2"/>
    </font>
    <font>
      <sz val="10"/>
      <color theme="1"/>
      <name val="Arial"/>
      <family val="2"/>
    </font>
    <font>
      <b/>
      <sz val="10"/>
      <color theme="1"/>
      <name val="Arial"/>
      <family val="2"/>
    </font>
    <font>
      <sz val="10"/>
      <name val="Calibri"/>
      <family val="2"/>
      <scheme val="minor"/>
    </font>
    <font>
      <b/>
      <sz val="16"/>
      <color theme="0"/>
      <name val="Calibri"/>
      <family val="2"/>
      <scheme val="minor"/>
    </font>
    <font>
      <sz val="10"/>
      <color theme="0"/>
      <name val="Calibri"/>
      <family val="2"/>
      <scheme val="minor"/>
    </font>
    <font>
      <b/>
      <sz val="10"/>
      <name val="Calibri"/>
      <family val="2"/>
      <scheme val="minor"/>
    </font>
    <font>
      <b/>
      <sz val="10"/>
      <color rgb="FFFF0000"/>
      <name val="Arial"/>
      <family val="2"/>
    </font>
    <font>
      <b/>
      <sz val="11"/>
      <color theme="1"/>
      <name val="Arial"/>
      <family val="2"/>
    </font>
    <font>
      <b/>
      <sz val="14"/>
      <color theme="0"/>
      <name val="Arial"/>
      <family val="2"/>
    </font>
    <font>
      <b/>
      <sz val="10"/>
      <color theme="0"/>
      <name val="Arial"/>
      <family val="2"/>
    </font>
    <font>
      <b/>
      <sz val="12"/>
      <color theme="0"/>
      <name val="Arial"/>
      <family val="2"/>
    </font>
    <font>
      <b/>
      <sz val="20"/>
      <color rgb="FFFF0000"/>
      <name val="Arial"/>
      <family val="2"/>
    </font>
    <font>
      <sz val="14"/>
      <color theme="0"/>
      <name val="Arial"/>
      <family val="2"/>
    </font>
    <font>
      <sz val="10"/>
      <color rgb="FFC00000"/>
      <name val="Arial"/>
      <family val="2"/>
    </font>
    <font>
      <sz val="12"/>
      <name val="Calibri"/>
      <family val="2"/>
      <scheme val="minor"/>
    </font>
    <font>
      <b/>
      <sz val="16"/>
      <color rgb="FFC00000"/>
      <name val="Arial"/>
      <family val="2"/>
    </font>
    <font>
      <b/>
      <sz val="16"/>
      <color rgb="FFC00000"/>
      <name val="Sakkal Majalla"/>
    </font>
    <font>
      <b/>
      <sz val="14"/>
      <color rgb="FFC00000"/>
      <name val="Arial"/>
      <family val="2"/>
    </font>
    <font>
      <sz val="26"/>
      <color rgb="FF660033"/>
      <name val="Sakkal Majalla"/>
    </font>
    <font>
      <b/>
      <sz val="12"/>
      <color rgb="FFFF0000"/>
      <name val="Arial"/>
      <family val="2"/>
    </font>
    <font>
      <b/>
      <sz val="24"/>
      <color rgb="FF66664B"/>
      <name val="Sakkal Majalla"/>
    </font>
    <font>
      <sz val="10"/>
      <color rgb="FF66664B"/>
      <name val="Arial"/>
      <family val="2"/>
    </font>
    <font>
      <b/>
      <sz val="15"/>
      <color rgb="FF66664B"/>
      <name val="Arial"/>
      <family val="2"/>
    </font>
    <font>
      <b/>
      <sz val="16"/>
      <color rgb="FF66664B"/>
      <name val="Arial"/>
      <family val="2"/>
    </font>
    <font>
      <sz val="10"/>
      <color rgb="FF66664B"/>
      <name val="Calibri"/>
      <family val="2"/>
      <scheme val="minor"/>
    </font>
    <font>
      <b/>
      <sz val="20"/>
      <color rgb="FF66664B"/>
      <name val="Sakkal Majalla"/>
    </font>
    <font>
      <b/>
      <sz val="14"/>
      <color rgb="FF66664B"/>
      <name val="Arial"/>
      <family val="2"/>
    </font>
    <font>
      <b/>
      <sz val="16"/>
      <color rgb="FF66664B"/>
      <name val="Sakkal Majalla"/>
    </font>
    <font>
      <b/>
      <sz val="16"/>
      <color rgb="FF66664B"/>
      <name val="Calibri"/>
      <family val="2"/>
      <scheme val="minor"/>
    </font>
    <font>
      <b/>
      <sz val="12"/>
      <name val="Calibri"/>
      <family val="2"/>
      <scheme val="minor"/>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10"/>
      <name val="Arial"/>
      <family val="2"/>
    </font>
    <font>
      <b/>
      <sz val="9"/>
      <color rgb="FFFF0000"/>
      <name val="Arial"/>
      <family val="2"/>
    </font>
    <font>
      <sz val="10"/>
      <name val="Arial"/>
      <charset val="178"/>
    </font>
    <font>
      <b/>
      <sz val="10"/>
      <name val="Arial"/>
      <family val="2"/>
      <charset val="178"/>
    </font>
    <font>
      <sz val="26"/>
      <color rgb="FFC00000"/>
      <name val="Tahoma"/>
      <family val="2"/>
      <charset val="178"/>
    </font>
    <font>
      <sz val="26"/>
      <color rgb="FFC00000"/>
      <name val="Sakkal Majalla"/>
    </font>
    <font>
      <sz val="50"/>
      <color rgb="FFC00000"/>
      <name val="Sakkal Majalla"/>
    </font>
    <font>
      <b/>
      <sz val="40"/>
      <name val="Arial Narrow"/>
      <family val="2"/>
      <charset val="178"/>
    </font>
    <font>
      <sz val="13"/>
      <color theme="0"/>
      <name val="Arial"/>
      <family val="2"/>
      <charset val="178"/>
    </font>
    <font>
      <b/>
      <sz val="10"/>
      <color theme="0"/>
      <name val="Arial"/>
      <family val="2"/>
      <charset val="178"/>
    </font>
    <font>
      <sz val="9"/>
      <color theme="0"/>
      <name val="Arial"/>
      <family val="2"/>
      <charset val="178"/>
    </font>
    <font>
      <sz val="10"/>
      <color theme="0"/>
      <name val="Arial"/>
      <family val="2"/>
      <charset val="178"/>
    </font>
    <font>
      <sz val="9"/>
      <name val="Arial"/>
      <family val="2"/>
      <charset val="178"/>
    </font>
    <font>
      <b/>
      <sz val="14"/>
      <color theme="2" tint="-0.749992370372631"/>
      <name val="Sakkal Majalla"/>
    </font>
    <font>
      <sz val="10"/>
      <color theme="2" tint="-0.749992370372631"/>
      <name val="Arial"/>
      <family val="2"/>
      <charset val="178"/>
    </font>
    <font>
      <sz val="9"/>
      <color theme="2" tint="-0.749992370372631"/>
      <name val="Arial"/>
      <family val="2"/>
    </font>
  </fonts>
  <fills count="34">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
      <patternFill patternType="solid">
        <fgColor theme="2"/>
        <bgColor indexed="64"/>
      </patternFill>
    </fill>
  </fills>
  <borders count="210">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theme="0"/>
      </left>
      <right style="medium">
        <color theme="0"/>
      </right>
      <top style="thin">
        <color indexed="64"/>
      </top>
      <bottom style="thin">
        <color indexed="64"/>
      </bottom>
      <diagonal/>
    </border>
    <border>
      <left/>
      <right style="medium">
        <color theme="0"/>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thin">
        <color indexed="64"/>
      </top>
      <bottom style="medium">
        <color theme="0"/>
      </bottom>
      <diagonal/>
    </border>
    <border>
      <left/>
      <right style="medium">
        <color theme="0"/>
      </right>
      <top style="medium">
        <color theme="0"/>
      </top>
      <bottom/>
      <diagonal/>
    </border>
    <border>
      <left/>
      <right style="medium">
        <color theme="0"/>
      </right>
      <top style="thin">
        <color indexed="64"/>
      </top>
      <bottom style="thin">
        <color indexed="64"/>
      </bottom>
      <diagonal/>
    </border>
    <border>
      <left/>
      <right style="medium">
        <color theme="0"/>
      </right>
      <top/>
      <bottom/>
      <diagonal/>
    </border>
    <border>
      <left/>
      <right style="thick">
        <color theme="0"/>
      </right>
      <top/>
      <bottom style="thick">
        <color theme="0"/>
      </bottom>
      <diagonal/>
    </border>
    <border>
      <left/>
      <right style="thick">
        <color theme="0"/>
      </right>
      <top style="thick">
        <color theme="0"/>
      </top>
      <bottom style="thick">
        <color theme="0"/>
      </bottom>
      <diagonal/>
    </border>
    <border>
      <left style="thick">
        <color theme="0"/>
      </left>
      <right style="thick">
        <color theme="0"/>
      </right>
      <top/>
      <bottom style="thin">
        <color indexed="64"/>
      </bottom>
      <diagonal/>
    </border>
    <border>
      <left style="thick">
        <color theme="0"/>
      </left>
      <right style="thick">
        <color theme="0"/>
      </right>
      <top style="thin">
        <color indexed="64"/>
      </top>
      <bottom/>
      <diagonal/>
    </border>
    <border>
      <left style="medium">
        <color theme="0"/>
      </left>
      <right/>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diagonal/>
    </border>
    <border>
      <left/>
      <right style="thick">
        <color theme="0"/>
      </right>
      <top style="thick">
        <color theme="0"/>
      </top>
      <bottom/>
      <diagonal/>
    </border>
    <border>
      <left style="medium">
        <color theme="0"/>
      </left>
      <right style="medium">
        <color theme="0"/>
      </right>
      <top style="thin">
        <color indexed="64"/>
      </top>
      <bottom style="medium">
        <color theme="0"/>
      </bottom>
      <diagonal/>
    </border>
    <border>
      <left/>
      <right style="medium">
        <color theme="0"/>
      </right>
      <top style="thin">
        <color indexed="64"/>
      </top>
      <bottom/>
      <diagonal/>
    </border>
    <border>
      <left style="medium">
        <color theme="0"/>
      </left>
      <right style="medium">
        <color theme="0"/>
      </right>
      <top/>
      <bottom/>
      <diagonal/>
    </border>
    <border>
      <left style="medium">
        <color theme="0"/>
      </left>
      <right/>
      <top style="thin">
        <color indexed="64"/>
      </top>
      <bottom style="thin">
        <color indexed="64"/>
      </bottom>
      <diagonal/>
    </border>
    <border>
      <left style="thin">
        <color theme="0"/>
      </left>
      <right style="thin">
        <color theme="0"/>
      </right>
      <top style="thin">
        <color indexed="64"/>
      </top>
      <bottom/>
      <diagonal/>
    </border>
    <border>
      <left style="thin">
        <color theme="0"/>
      </left>
      <right style="thin">
        <color theme="0"/>
      </right>
      <top/>
      <bottom style="thin">
        <color indexed="64"/>
      </bottom>
      <diagonal/>
    </border>
    <border>
      <left style="medium">
        <color theme="0"/>
      </left>
      <right/>
      <top/>
      <bottom/>
      <diagonal/>
    </border>
    <border>
      <left/>
      <right style="thin">
        <color theme="0"/>
      </right>
      <top style="thin">
        <color indexed="64"/>
      </top>
      <bottom/>
      <diagonal/>
    </border>
    <border>
      <left/>
      <right style="thin">
        <color theme="0"/>
      </right>
      <top/>
      <bottom style="thin">
        <color indexed="64"/>
      </bottom>
      <diagonal/>
    </border>
    <border>
      <left/>
      <right style="medium">
        <color theme="0"/>
      </right>
      <top style="thin">
        <color theme="1"/>
      </top>
      <bottom style="thin">
        <color indexed="64"/>
      </bottom>
      <diagonal/>
    </border>
    <border>
      <left/>
      <right style="medium">
        <color theme="0"/>
      </right>
      <top style="thin">
        <color indexed="64"/>
      </top>
      <bottom style="thick">
        <color theme="0"/>
      </bottom>
      <diagonal/>
    </border>
    <border>
      <left/>
      <right style="medium">
        <color theme="0"/>
      </right>
      <top style="thick">
        <color theme="0"/>
      </top>
      <bottom style="thick">
        <color theme="0"/>
      </bottom>
      <diagonal/>
    </border>
    <border>
      <left/>
      <right style="medium">
        <color theme="0"/>
      </right>
      <top/>
      <bottom style="thick">
        <color theme="0"/>
      </bottom>
      <diagonal/>
    </border>
    <border>
      <left/>
      <right style="medium">
        <color theme="0"/>
      </right>
      <top style="thick">
        <color theme="0"/>
      </top>
      <bottom/>
      <diagonal/>
    </border>
    <border>
      <left/>
      <right style="thick">
        <color theme="0"/>
      </right>
      <top style="thick">
        <color theme="0"/>
      </top>
      <bottom style="thin">
        <color indexed="64"/>
      </bottom>
      <diagonal/>
    </border>
    <border>
      <left/>
      <right style="thick">
        <color theme="0"/>
      </right>
      <top style="thin">
        <color indexed="64"/>
      </top>
      <bottom style="thin">
        <color indexed="64"/>
      </bottom>
      <diagonal/>
    </border>
    <border diagonalDown="1">
      <left/>
      <right style="medium">
        <color theme="0"/>
      </right>
      <top style="thin">
        <color indexed="64"/>
      </top>
      <bottom style="thin">
        <color indexed="64"/>
      </bottom>
      <diagonal style="medium">
        <color theme="0"/>
      </diagonal>
    </border>
    <border diagonalUp="1">
      <left style="medium">
        <color theme="0"/>
      </left>
      <right/>
      <top style="thin">
        <color indexed="64"/>
      </top>
      <bottom style="thin">
        <color indexed="64"/>
      </bottom>
      <diagonal style="medium">
        <color theme="0"/>
      </diagonal>
    </border>
    <border>
      <left/>
      <right style="thick">
        <color theme="0"/>
      </right>
      <top style="thin">
        <color indexed="64"/>
      </top>
      <bottom style="thick">
        <color theme="0"/>
      </bottom>
      <diagonal/>
    </border>
    <border>
      <left/>
      <right/>
      <top style="thick">
        <color theme="0"/>
      </top>
      <bottom style="thin">
        <color indexed="64"/>
      </bottom>
      <diagonal/>
    </border>
    <border>
      <left style="medium">
        <color theme="0"/>
      </left>
      <right style="medium">
        <color theme="0"/>
      </right>
      <top/>
      <bottom style="thin">
        <color indexed="64"/>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style="thin">
        <color indexed="64"/>
      </bottom>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medium">
        <color theme="0"/>
      </right>
      <top style="thin">
        <color indexed="64"/>
      </top>
      <bottom/>
      <diagonal/>
    </border>
    <border>
      <left style="medium">
        <color theme="0"/>
      </left>
      <right style="medium">
        <color theme="0"/>
      </right>
      <top style="thin">
        <color theme="1"/>
      </top>
      <bottom style="thin">
        <color indexed="64"/>
      </bottom>
      <diagonal/>
    </border>
    <border>
      <left/>
      <right style="medium">
        <color theme="0"/>
      </right>
      <top style="medium">
        <color theme="0"/>
      </top>
      <bottom style="thin">
        <color indexed="64"/>
      </bottom>
      <diagonal/>
    </border>
    <border>
      <left/>
      <right style="medium">
        <color theme="0"/>
      </right>
      <top style="thin">
        <color indexed="64"/>
      </top>
      <bottom style="thin">
        <color theme="1"/>
      </bottom>
      <diagonal/>
    </border>
    <border>
      <left/>
      <right style="thick">
        <color theme="0"/>
      </right>
      <top style="thin">
        <color indexed="64"/>
      </top>
      <bottom style="medium">
        <color theme="0"/>
      </bottom>
      <diagonal/>
    </border>
    <border>
      <left style="thick">
        <color theme="0"/>
      </left>
      <right style="thick">
        <color theme="0"/>
      </right>
      <top style="thin">
        <color indexed="64"/>
      </top>
      <bottom style="medium">
        <color theme="0"/>
      </bottom>
      <diagonal/>
    </border>
    <border>
      <left/>
      <right style="thick">
        <color theme="0"/>
      </right>
      <top style="medium">
        <color theme="0"/>
      </top>
      <bottom style="medium">
        <color theme="0"/>
      </bottom>
      <diagonal/>
    </border>
    <border>
      <left style="thick">
        <color theme="0"/>
      </left>
      <right style="thick">
        <color theme="0"/>
      </right>
      <top style="medium">
        <color theme="0"/>
      </top>
      <bottom style="medium">
        <color theme="0"/>
      </bottom>
      <diagonal/>
    </border>
    <border>
      <left/>
      <right style="thick">
        <color theme="0"/>
      </right>
      <top style="medium">
        <color theme="0"/>
      </top>
      <bottom style="thin">
        <color indexed="64"/>
      </bottom>
      <diagonal/>
    </border>
    <border>
      <left style="thick">
        <color theme="0"/>
      </left>
      <right style="thick">
        <color theme="0"/>
      </right>
      <top style="medium">
        <color theme="0"/>
      </top>
      <bottom style="thin">
        <color indexed="64"/>
      </bottom>
      <diagonal/>
    </border>
    <border>
      <left style="thick">
        <color theme="0"/>
      </left>
      <right style="thick">
        <color theme="0"/>
      </right>
      <top style="thin">
        <color indexed="64"/>
      </top>
      <bottom style="thick">
        <color theme="0"/>
      </bottom>
      <diagonal/>
    </border>
    <border>
      <left style="medium">
        <color theme="0"/>
      </left>
      <right/>
      <top style="medium">
        <color theme="0"/>
      </top>
      <bottom/>
      <diagonal/>
    </border>
    <border>
      <left style="medium">
        <color theme="0"/>
      </left>
      <right/>
      <top style="thin">
        <color indexed="64"/>
      </top>
      <bottom style="medium">
        <color theme="0"/>
      </bottom>
      <diagonal/>
    </border>
    <border>
      <left/>
      <right style="medium">
        <color theme="0"/>
      </right>
      <top style="thick">
        <color theme="0"/>
      </top>
      <bottom style="thin">
        <color indexed="64"/>
      </bottom>
      <diagonal/>
    </border>
    <border>
      <left style="medium">
        <color theme="0"/>
      </left>
      <right style="medium">
        <color theme="0"/>
      </right>
      <top style="thin">
        <color indexed="64"/>
      </top>
      <bottom style="thick">
        <color theme="0"/>
      </bottom>
      <diagonal/>
    </border>
    <border>
      <left style="medium">
        <color theme="0"/>
      </left>
      <right style="medium">
        <color theme="0"/>
      </right>
      <top/>
      <bottom style="thick">
        <color theme="0"/>
      </bottom>
      <diagonal/>
    </border>
    <border>
      <left style="medium">
        <color theme="0"/>
      </left>
      <right/>
      <top style="thin">
        <color indexed="64"/>
      </top>
      <bottom/>
      <diagonal/>
    </border>
    <border>
      <left style="medium">
        <color theme="0"/>
      </left>
      <right style="medium">
        <color theme="0"/>
      </right>
      <top style="thin">
        <color theme="0"/>
      </top>
      <bottom style="thin">
        <color indexed="64"/>
      </bottom>
      <diagonal/>
    </border>
    <border>
      <left style="thick">
        <color theme="0"/>
      </left>
      <right/>
      <top style="thin">
        <color indexed="64"/>
      </top>
      <bottom style="medium">
        <color theme="0"/>
      </bottom>
      <diagonal/>
    </border>
    <border>
      <left style="thick">
        <color theme="0"/>
      </left>
      <right/>
      <top style="medium">
        <color theme="0"/>
      </top>
      <bottom style="thin">
        <color indexed="64"/>
      </bottom>
      <diagonal/>
    </border>
    <border>
      <left style="thick">
        <color theme="0"/>
      </left>
      <right/>
      <top style="medium">
        <color theme="0"/>
      </top>
      <bottom style="medium">
        <color theme="0"/>
      </bottom>
      <diagonal/>
    </border>
    <border>
      <left/>
      <right/>
      <top style="thin">
        <color theme="0"/>
      </top>
      <bottom/>
      <diagonal/>
    </border>
    <border>
      <left/>
      <right style="medium">
        <color theme="0"/>
      </right>
      <top/>
      <bottom style="thin">
        <color indexed="64"/>
      </bottom>
      <diagonal/>
    </border>
    <border>
      <left style="medium">
        <color theme="0"/>
      </left>
      <right style="medium">
        <color theme="0"/>
      </right>
      <top style="thick">
        <color theme="0"/>
      </top>
      <bottom style="thin">
        <color indexed="64"/>
      </bottom>
      <diagonal/>
    </border>
    <border>
      <left style="thick">
        <color theme="0"/>
      </left>
      <right style="medium">
        <color theme="0"/>
      </right>
      <top style="medium">
        <color theme="0"/>
      </top>
      <bottom style="thin">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top/>
      <bottom style="medium">
        <color theme="0"/>
      </bottom>
      <diagonal/>
    </border>
    <border>
      <left/>
      <right/>
      <top style="medium">
        <color theme="0"/>
      </top>
      <bottom style="medium">
        <color theme="0"/>
      </bottom>
      <diagonal/>
    </border>
    <border>
      <left/>
      <right/>
      <top style="medium">
        <color theme="0"/>
      </top>
      <bottom/>
      <diagonal/>
    </border>
    <border diagonalUp="1">
      <left style="medium">
        <color theme="0"/>
      </left>
      <right/>
      <top style="thin">
        <color indexed="64"/>
      </top>
      <bottom style="medium">
        <color theme="0"/>
      </bottom>
      <diagonal style="medium">
        <color theme="0"/>
      </diagonal>
    </border>
    <border diagonalUp="1">
      <left style="medium">
        <color theme="0"/>
      </left>
      <right/>
      <top style="medium">
        <color theme="0"/>
      </top>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diagonal style="medium">
        <color theme="0"/>
      </diagonal>
    </border>
    <border diagonalDown="1">
      <left/>
      <right style="medium">
        <color theme="0"/>
      </right>
      <top style="thin">
        <color indexed="64"/>
      </top>
      <bottom style="medium">
        <color theme="0"/>
      </bottom>
      <diagonal style="medium">
        <color theme="0"/>
      </diagonal>
    </border>
    <border diagonalDown="1">
      <left/>
      <right style="medium">
        <color theme="0"/>
      </right>
      <top style="medium">
        <color theme="0"/>
      </top>
      <bottom/>
      <diagonal style="medium">
        <color theme="0"/>
      </diagonal>
    </border>
    <border>
      <left style="thin">
        <color theme="0"/>
      </left>
      <right style="medium">
        <color theme="0"/>
      </right>
      <top style="thin">
        <color indexed="64"/>
      </top>
      <bottom style="thin">
        <color theme="0"/>
      </bottom>
      <diagonal/>
    </border>
    <border>
      <left style="thin">
        <color theme="0"/>
      </left>
      <right style="medium">
        <color theme="0"/>
      </right>
      <top style="thin">
        <color theme="0"/>
      </top>
      <bottom style="thin">
        <color theme="0"/>
      </bottom>
      <diagonal/>
    </border>
    <border>
      <left style="thin">
        <color theme="0"/>
      </left>
      <right style="medium">
        <color theme="0"/>
      </right>
      <top style="thin">
        <color theme="0"/>
      </top>
      <bottom/>
      <diagonal/>
    </border>
    <border>
      <left style="thin">
        <color theme="0"/>
      </left>
      <right style="medium">
        <color theme="0"/>
      </right>
      <top style="thin">
        <color indexed="64"/>
      </top>
      <bottom style="medium">
        <color theme="0"/>
      </bottom>
      <diagonal/>
    </border>
    <border>
      <left style="thin">
        <color theme="0"/>
      </left>
      <right style="medium">
        <color theme="0"/>
      </right>
      <top style="medium">
        <color theme="0"/>
      </top>
      <bottom style="thin">
        <color indexed="64"/>
      </bottom>
      <diagonal/>
    </border>
    <border>
      <left style="thin">
        <color theme="0"/>
      </left>
      <right style="medium">
        <color theme="0"/>
      </right>
      <top style="thin">
        <color theme="0"/>
      </top>
      <bottom style="thin">
        <color indexed="64"/>
      </bottom>
      <diagonal/>
    </border>
    <border>
      <left style="medium">
        <color theme="0"/>
      </left>
      <right style="thin">
        <color theme="0"/>
      </right>
      <top style="thin">
        <color indexed="64"/>
      </top>
      <bottom style="medium">
        <color theme="0"/>
      </bottom>
      <diagonal/>
    </border>
    <border>
      <left style="medium">
        <color theme="0"/>
      </left>
      <right style="thin">
        <color theme="0"/>
      </right>
      <top style="medium">
        <color theme="0"/>
      </top>
      <bottom style="thin">
        <color indexed="64"/>
      </bottom>
      <diagonal/>
    </border>
    <border>
      <left style="medium">
        <color theme="0"/>
      </left>
      <right style="thin">
        <color theme="0"/>
      </right>
      <top style="thin">
        <color indexed="64"/>
      </top>
      <bottom style="thin">
        <color theme="0"/>
      </bottom>
      <diagonal/>
    </border>
    <border>
      <left style="medium">
        <color theme="0"/>
      </left>
      <right style="thin">
        <color theme="0"/>
      </right>
      <top style="thin">
        <color theme="0"/>
      </top>
      <bottom style="thin">
        <color theme="0"/>
      </bottom>
      <diagonal/>
    </border>
    <border>
      <left style="medium">
        <color theme="0"/>
      </left>
      <right style="thin">
        <color theme="0"/>
      </right>
      <top style="thin">
        <color theme="0"/>
      </top>
      <bottom style="thin">
        <color indexed="64"/>
      </bottom>
      <diagonal/>
    </border>
    <border>
      <left style="medium">
        <color theme="0"/>
      </left>
      <right style="thin">
        <color theme="0"/>
      </right>
      <top style="thin">
        <color theme="0"/>
      </top>
      <bottom/>
      <diagonal/>
    </border>
    <border>
      <left style="medium">
        <color theme="0"/>
      </left>
      <right style="medium">
        <color theme="0"/>
      </right>
      <top style="thin">
        <color indexed="64"/>
      </top>
      <bottom style="thin">
        <color theme="0"/>
      </bottom>
      <diagonal/>
    </border>
    <border>
      <left style="medium">
        <color theme="0"/>
      </left>
      <right/>
      <top/>
      <bottom style="thin">
        <color indexed="64"/>
      </bottom>
      <diagonal/>
    </border>
    <border>
      <left style="thin">
        <color theme="0"/>
      </left>
      <right style="medium">
        <color theme="0"/>
      </right>
      <top style="thin">
        <color indexed="64"/>
      </top>
      <bottom/>
      <diagonal/>
    </border>
    <border>
      <left style="thin">
        <color theme="0"/>
      </left>
      <right style="medium">
        <color theme="0"/>
      </right>
      <top/>
      <bottom/>
      <diagonal/>
    </border>
    <border>
      <left style="thin">
        <color theme="0"/>
      </left>
      <right style="medium">
        <color theme="0"/>
      </right>
      <top/>
      <bottom style="thin">
        <color indexed="64"/>
      </bottom>
      <diagonal/>
    </border>
    <border>
      <left style="medium">
        <color theme="0"/>
      </left>
      <right style="thin">
        <color theme="0"/>
      </right>
      <top style="thin">
        <color indexed="64"/>
      </top>
      <bottom/>
      <diagonal/>
    </border>
    <border>
      <left style="medium">
        <color theme="0"/>
      </left>
      <right style="thin">
        <color theme="0"/>
      </right>
      <top/>
      <bottom/>
      <diagonal/>
    </border>
    <border>
      <left style="medium">
        <color theme="0"/>
      </left>
      <right style="thin">
        <color theme="0"/>
      </right>
      <top/>
      <bottom style="thin">
        <color indexed="64"/>
      </bottom>
      <diagonal/>
    </border>
    <border diagonalUp="1">
      <left style="thin">
        <color theme="0"/>
      </left>
      <right style="medium">
        <color theme="0"/>
      </right>
      <top style="thin">
        <color indexed="64"/>
      </top>
      <bottom style="thin">
        <color theme="0"/>
      </bottom>
      <diagonal style="thin">
        <color theme="0"/>
      </diagonal>
    </border>
    <border diagonalUp="1">
      <left style="thin">
        <color theme="0"/>
      </left>
      <right style="medium">
        <color theme="0"/>
      </right>
      <top style="thin">
        <color theme="0"/>
      </top>
      <bottom style="thin">
        <color indexed="64"/>
      </bottom>
      <diagonal style="thin">
        <color theme="0"/>
      </diagonal>
    </border>
    <border diagonalDown="1">
      <left style="medium">
        <color theme="0"/>
      </left>
      <right style="thin">
        <color theme="0"/>
      </right>
      <top style="thin">
        <color indexed="64"/>
      </top>
      <bottom style="thin">
        <color theme="0"/>
      </bottom>
      <diagonal style="thin">
        <color theme="0"/>
      </diagonal>
    </border>
    <border diagonalDown="1">
      <left style="medium">
        <color theme="0"/>
      </left>
      <right style="thin">
        <color theme="0"/>
      </right>
      <top style="thin">
        <color theme="0"/>
      </top>
      <bottom style="thin">
        <color indexed="64"/>
      </bottom>
      <diagonal style="thin">
        <color theme="0"/>
      </diagonal>
    </border>
    <border diagonalDown="1">
      <left style="medium">
        <color theme="0"/>
      </left>
      <right/>
      <top style="thin">
        <color indexed="64"/>
      </top>
      <bottom/>
      <diagonal style="thin">
        <color theme="0"/>
      </diagonal>
    </border>
    <border diagonalDown="1">
      <left style="medium">
        <color theme="0"/>
      </left>
      <right/>
      <top/>
      <bottom style="thin">
        <color indexed="64"/>
      </bottom>
      <diagonal style="thin">
        <color theme="0"/>
      </diagonal>
    </border>
    <border diagonalUp="1">
      <left style="thin">
        <color theme="0"/>
      </left>
      <right style="medium">
        <color theme="0"/>
      </right>
      <top style="thin">
        <color indexed="64"/>
      </top>
      <bottom/>
      <diagonal style="thick">
        <color theme="0"/>
      </diagonal>
    </border>
    <border diagonalUp="1">
      <left style="thin">
        <color theme="0"/>
      </left>
      <right style="medium">
        <color theme="0"/>
      </right>
      <top/>
      <bottom style="thin">
        <color indexed="64"/>
      </bottom>
      <diagonal style="thick">
        <color theme="0"/>
      </diagonal>
    </border>
    <border diagonalDown="1">
      <left style="medium">
        <color theme="0"/>
      </left>
      <right style="thin">
        <color theme="0"/>
      </right>
      <top style="thin">
        <color indexed="64"/>
      </top>
      <bottom/>
      <diagonal style="thick">
        <color theme="0"/>
      </diagonal>
    </border>
    <border diagonalDown="1">
      <left style="medium">
        <color theme="0"/>
      </left>
      <right style="thin">
        <color theme="0"/>
      </right>
      <top/>
      <bottom style="thin">
        <color indexed="64"/>
      </bottom>
      <diagonal style="thick">
        <color theme="0"/>
      </diagonal>
    </border>
    <border diagonalUp="1">
      <left style="thin">
        <color theme="0"/>
      </left>
      <right style="medium">
        <color theme="0"/>
      </right>
      <top style="thin">
        <color indexed="64"/>
      </top>
      <bottom style="thin">
        <color theme="0"/>
      </bottom>
      <diagonal style="medium">
        <color theme="0"/>
      </diagonal>
    </border>
    <border diagonalUp="1">
      <left style="thin">
        <color theme="0"/>
      </left>
      <right style="medium">
        <color theme="0"/>
      </right>
      <top style="thin">
        <color theme="0"/>
      </top>
      <bottom style="thin">
        <color indexed="64"/>
      </bottom>
      <diagonal style="medium">
        <color theme="0"/>
      </diagonal>
    </border>
    <border diagonalDown="1">
      <left style="medium">
        <color theme="0"/>
      </left>
      <right style="thin">
        <color theme="0"/>
      </right>
      <top style="thin">
        <color indexed="64"/>
      </top>
      <bottom style="thin">
        <color theme="0"/>
      </bottom>
      <diagonal style="medium">
        <color theme="0"/>
      </diagonal>
    </border>
    <border diagonalDown="1">
      <left style="medium">
        <color theme="0"/>
      </left>
      <right style="thin">
        <color theme="0"/>
      </right>
      <top style="thin">
        <color theme="0"/>
      </top>
      <bottom style="thin">
        <color indexed="64"/>
      </bottom>
      <diagonal style="medium">
        <color theme="0"/>
      </diagonal>
    </border>
    <border diagonalUp="1">
      <left style="thin">
        <color theme="0"/>
      </left>
      <right style="medium">
        <color theme="0"/>
      </right>
      <top style="thin">
        <color indexed="64"/>
      </top>
      <bottom/>
      <diagonal style="medium">
        <color theme="0"/>
      </diagonal>
    </border>
    <border diagonalUp="1">
      <left style="thin">
        <color theme="0"/>
      </left>
      <right style="medium">
        <color theme="0"/>
      </right>
      <top/>
      <bottom style="thin">
        <color indexed="64"/>
      </bottom>
      <diagonal style="medium">
        <color theme="0"/>
      </diagonal>
    </border>
    <border diagonalDown="1">
      <left style="medium">
        <color theme="0"/>
      </left>
      <right style="thin">
        <color theme="0"/>
      </right>
      <top style="thin">
        <color indexed="64"/>
      </top>
      <bottom/>
      <diagonal style="medium">
        <color theme="0"/>
      </diagonal>
    </border>
    <border diagonalDown="1">
      <left style="medium">
        <color theme="0"/>
      </left>
      <right style="thin">
        <color theme="0"/>
      </right>
      <top/>
      <bottom style="thin">
        <color indexed="64"/>
      </bottom>
      <diagonal style="medium">
        <color theme="0"/>
      </diagonal>
    </border>
    <border diagonalUp="1">
      <left style="thin">
        <color theme="0"/>
      </left>
      <right style="thin">
        <color theme="0"/>
      </right>
      <top style="thin">
        <color indexed="64"/>
      </top>
      <bottom/>
      <diagonal style="medium">
        <color theme="0"/>
      </diagonal>
    </border>
    <border diagonalUp="1">
      <left style="thin">
        <color theme="0"/>
      </left>
      <right style="thin">
        <color theme="0"/>
      </right>
      <top/>
      <bottom style="thin">
        <color indexed="64"/>
      </bottom>
      <diagonal style="medium">
        <color theme="0"/>
      </diagonal>
    </border>
    <border diagonalDown="1">
      <left style="thin">
        <color theme="0"/>
      </left>
      <right style="thin">
        <color theme="0"/>
      </right>
      <top style="thin">
        <color indexed="64"/>
      </top>
      <bottom/>
      <diagonal style="medium">
        <color theme="0"/>
      </diagonal>
    </border>
    <border diagonalDown="1">
      <left style="thin">
        <color theme="0"/>
      </left>
      <right style="thin">
        <color theme="0"/>
      </right>
      <top/>
      <bottom style="thin">
        <color indexed="64"/>
      </bottom>
      <diagonal style="medium">
        <color theme="0"/>
      </diagonal>
    </border>
    <border diagonalDown="1">
      <left style="medium">
        <color theme="0"/>
      </left>
      <right style="thin">
        <color theme="0"/>
      </right>
      <top/>
      <bottom/>
      <diagonal style="thick">
        <color theme="0"/>
      </diagonal>
    </border>
    <border diagonalUp="1">
      <left style="thin">
        <color theme="0"/>
      </left>
      <right style="medium">
        <color theme="0"/>
      </right>
      <top/>
      <bottom/>
      <diagonal style="medium">
        <color theme="0"/>
      </diagonal>
    </border>
    <border diagonalDown="1">
      <left style="medium">
        <color theme="0"/>
      </left>
      <right/>
      <top style="thin">
        <color indexed="64"/>
      </top>
      <bottom/>
      <diagonal style="medium">
        <color theme="0"/>
      </diagonal>
    </border>
    <border diagonalDown="1">
      <left style="medium">
        <color theme="0"/>
      </left>
      <right/>
      <top/>
      <bottom/>
      <diagonal style="medium">
        <color theme="0"/>
      </diagonal>
    </border>
    <border diagonalDown="1">
      <left style="medium">
        <color theme="0"/>
      </left>
      <right/>
      <top/>
      <bottom style="thin">
        <color indexed="64"/>
      </bottom>
      <diagonal style="medium">
        <color theme="0"/>
      </diagonal>
    </border>
    <border diagonalUp="1">
      <left/>
      <right style="medium">
        <color theme="0"/>
      </right>
      <top style="thin">
        <color indexed="64"/>
      </top>
      <bottom/>
      <diagonal style="medium">
        <color theme="0"/>
      </diagonal>
    </border>
    <border diagonalUp="1">
      <left/>
      <right style="medium">
        <color theme="0"/>
      </right>
      <top/>
      <bottom/>
      <diagonal style="medium">
        <color theme="0"/>
      </diagonal>
    </border>
    <border diagonalUp="1">
      <left/>
      <right style="medium">
        <color theme="0"/>
      </right>
      <top/>
      <bottom style="thin">
        <color indexed="64"/>
      </bottom>
      <diagonal style="medium">
        <color theme="0"/>
      </diagonal>
    </border>
    <border>
      <left style="medium">
        <color theme="0"/>
      </left>
      <right/>
      <top style="thin">
        <color theme="1"/>
      </top>
      <bottom style="thin">
        <color indexed="64"/>
      </bottom>
      <diagonal/>
    </border>
    <border>
      <left style="medium">
        <color theme="0"/>
      </left>
      <right style="medium">
        <color theme="0"/>
      </right>
      <top style="thin">
        <color indexed="64"/>
      </top>
      <bottom/>
      <diagonal/>
    </border>
    <border>
      <left style="medium">
        <color theme="0"/>
      </left>
      <right style="medium">
        <color theme="0"/>
      </right>
      <top/>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thin">
        <color indexed="64"/>
      </top>
      <bottom style="thin">
        <color indexed="64"/>
      </bottom>
      <diagonal/>
    </border>
    <border>
      <left style="medium">
        <color theme="0"/>
      </left>
      <right style="medium">
        <color theme="0"/>
      </right>
      <top/>
      <bottom/>
      <diagonal/>
    </border>
    <border>
      <left style="medium">
        <color theme="0"/>
      </left>
      <right style="medium">
        <color theme="0"/>
      </right>
      <top style="thin">
        <color indexed="64"/>
      </top>
      <bottom/>
      <diagonal/>
    </border>
    <border>
      <left style="medium">
        <color theme="0"/>
      </left>
      <right style="medium">
        <color theme="0"/>
      </right>
      <top style="thin">
        <color indexed="64"/>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thin">
        <color indexed="64"/>
      </top>
      <bottom style="thin">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style="medium">
        <color theme="0"/>
      </right>
      <top style="thin">
        <color indexed="64"/>
      </top>
      <bottom style="thin">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style="medium">
        <color theme="0"/>
      </right>
      <top style="thin">
        <color indexed="64"/>
      </top>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medium">
        <color theme="0"/>
      </top>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thin">
        <color indexed="64"/>
      </top>
      <bottom/>
      <diagonal/>
    </border>
    <border>
      <left style="medium">
        <color theme="0"/>
      </left>
      <right style="medium">
        <color theme="0"/>
      </right>
      <top style="thin">
        <color indexed="64"/>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style="thin">
        <color indexed="64"/>
      </top>
      <bottom style="thin">
        <color indexed="64"/>
      </bottom>
      <diagonal/>
    </border>
  </borders>
  <cellStyleXfs count="68">
    <xf numFmtId="0" fontId="0" fillId="0" borderId="0"/>
    <xf numFmtId="165" fontId="3"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0" fontId="16" fillId="0" borderId="0" applyAlignment="0">
      <alignment horizontal="centerContinuous" vertical="center"/>
    </xf>
    <xf numFmtId="0" fontId="16" fillId="0" borderId="0" applyAlignment="0">
      <alignment horizontal="centerContinuous" vertical="center"/>
    </xf>
    <xf numFmtId="0" fontId="17" fillId="0" borderId="0" applyAlignment="0">
      <alignment horizontal="centerContinuous" vertical="center"/>
    </xf>
    <xf numFmtId="0" fontId="10" fillId="0" borderId="0" applyAlignment="0">
      <alignment horizontal="centerContinuous" vertical="center"/>
    </xf>
    <xf numFmtId="0" fontId="18" fillId="2" borderId="1">
      <alignment horizontal="right" vertical="center" wrapText="1"/>
    </xf>
    <xf numFmtId="0" fontId="8" fillId="2" borderId="1">
      <alignment horizontal="right" vertical="center" wrapText="1"/>
    </xf>
    <xf numFmtId="1" fontId="19" fillId="2" borderId="2">
      <alignment horizontal="left" vertical="center" wrapText="1"/>
    </xf>
    <xf numFmtId="1" fontId="20" fillId="2" borderId="3">
      <alignment horizontal="center" vertical="center"/>
    </xf>
    <xf numFmtId="0" fontId="21" fillId="2" borderId="3">
      <alignment horizontal="center" vertical="center" wrapText="1"/>
    </xf>
    <xf numFmtId="0" fontId="22" fillId="2" borderId="3">
      <alignment horizontal="center" vertical="center" wrapText="1"/>
    </xf>
    <xf numFmtId="0" fontId="23" fillId="0" borderId="0" applyNumberFormat="0" applyFill="0" applyBorder="0" applyAlignment="0" applyProtection="0">
      <alignment vertical="top"/>
      <protection locked="0"/>
    </xf>
    <xf numFmtId="0" fontId="3" fillId="0" borderId="0">
      <alignment horizontal="center" vertical="center" readingOrder="2"/>
    </xf>
    <xf numFmtId="0" fontId="24" fillId="0" borderId="0">
      <alignment horizontal="left" vertical="center"/>
    </xf>
    <xf numFmtId="0" fontId="5" fillId="0" borderId="0"/>
    <xf numFmtId="0" fontId="5" fillId="0" borderId="0"/>
    <xf numFmtId="0" fontId="60" fillId="0" borderId="0"/>
    <xf numFmtId="0" fontId="59" fillId="0" borderId="0"/>
    <xf numFmtId="0" fontId="3" fillId="0" borderId="0"/>
    <xf numFmtId="0" fontId="46" fillId="0" borderId="0"/>
    <xf numFmtId="0" fontId="5" fillId="0" borderId="0"/>
    <xf numFmtId="0" fontId="25" fillId="0" borderId="0">
      <alignment horizontal="right" vertical="center"/>
    </xf>
    <xf numFmtId="0" fontId="26" fillId="0" borderId="0">
      <alignment horizontal="left" vertical="center"/>
    </xf>
    <xf numFmtId="9" fontId="3" fillId="0" borderId="0" applyFont="0" applyFill="0" applyBorder="0" applyAlignment="0" applyProtection="0"/>
    <xf numFmtId="0" fontId="18" fillId="0" borderId="0">
      <alignment horizontal="right" vertical="center"/>
    </xf>
    <xf numFmtId="0" fontId="8" fillId="0" borderId="0">
      <alignment horizontal="right" vertical="center"/>
    </xf>
    <xf numFmtId="0" fontId="3" fillId="0" borderId="0">
      <alignment horizontal="left" vertical="center"/>
    </xf>
    <xf numFmtId="0" fontId="5" fillId="0" borderId="0">
      <alignment horizontal="left" vertical="center"/>
    </xf>
    <xf numFmtId="0" fontId="5" fillId="0" borderId="0">
      <alignment horizontal="left" vertical="center"/>
    </xf>
    <xf numFmtId="0" fontId="27" fillId="2" borderId="3" applyAlignment="0">
      <alignment horizontal="center" vertical="center"/>
    </xf>
    <xf numFmtId="0" fontId="27" fillId="2" borderId="3" applyAlignment="0">
      <alignment horizontal="center" vertical="center"/>
    </xf>
    <xf numFmtId="0" fontId="25" fillId="0" borderId="4">
      <alignment horizontal="right" vertical="center" indent="1"/>
    </xf>
    <xf numFmtId="0" fontId="18" fillId="2" borderId="4">
      <alignment horizontal="right" vertical="center" wrapText="1" indent="1" readingOrder="2"/>
    </xf>
    <xf numFmtId="0" fontId="28" fillId="0" borderId="4">
      <alignment horizontal="right" vertical="center" indent="1"/>
    </xf>
    <xf numFmtId="0" fontId="28" fillId="2" borderId="4">
      <alignment horizontal="left" vertical="center" wrapText="1" indent="1"/>
    </xf>
    <xf numFmtId="0" fontId="28" fillId="0" borderId="5">
      <alignment horizontal="left" vertical="center"/>
    </xf>
    <xf numFmtId="0" fontId="28" fillId="0" borderId="6">
      <alignment horizontal="left" vertical="center"/>
    </xf>
    <xf numFmtId="0" fontId="3" fillId="0" borderId="0"/>
    <xf numFmtId="165" fontId="3" fillId="0" borderId="0" applyFont="0" applyFill="0" applyBorder="0" applyAlignment="0" applyProtection="0"/>
    <xf numFmtId="0" fontId="3" fillId="0" borderId="0"/>
    <xf numFmtId="0" fontId="2" fillId="0" borderId="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1" fillId="0" borderId="0"/>
    <xf numFmtId="0" fontId="3" fillId="0" borderId="0">
      <alignment horizontal="left" vertical="center"/>
    </xf>
    <xf numFmtId="0" fontId="3" fillId="0" borderId="0">
      <alignment horizontal="left" vertical="center"/>
    </xf>
    <xf numFmtId="0" fontId="8" fillId="2" borderId="4">
      <alignment horizontal="right" vertical="center" wrapText="1" indent="1" readingOrder="2"/>
    </xf>
    <xf numFmtId="165" fontId="3" fillId="0" borderId="0" applyFont="0" applyFill="0" applyBorder="0" applyAlignment="0" applyProtection="0"/>
    <xf numFmtId="165" fontId="3" fillId="0" borderId="0" applyFont="0" applyFill="0" applyBorder="0" applyAlignment="0" applyProtection="0"/>
    <xf numFmtId="0" fontId="1" fillId="0" borderId="0"/>
    <xf numFmtId="0" fontId="3" fillId="0" borderId="0"/>
    <xf numFmtId="0" fontId="3" fillId="0" borderId="0">
      <alignment horizontal="left" vertical="center"/>
    </xf>
    <xf numFmtId="165" fontId="1" fillId="0" borderId="0" applyFont="0" applyFill="0" applyBorder="0" applyAlignment="0" applyProtection="0"/>
    <xf numFmtId="0" fontId="150" fillId="0" borderId="0"/>
    <xf numFmtId="0" fontId="1" fillId="0" borderId="0"/>
    <xf numFmtId="0" fontId="26" fillId="0" borderId="0">
      <alignment horizontal="left" vertical="center"/>
    </xf>
    <xf numFmtId="9" fontId="3" fillId="0" borderId="0" applyFont="0" applyFill="0" applyBorder="0" applyAlignment="0" applyProtection="0"/>
    <xf numFmtId="0" fontId="3" fillId="0" borderId="0">
      <alignment horizontal="left" vertical="center"/>
    </xf>
    <xf numFmtId="0" fontId="8" fillId="2" borderId="4">
      <alignment horizontal="right" vertical="center" wrapText="1" indent="1" readingOrder="2"/>
    </xf>
    <xf numFmtId="0" fontId="3" fillId="0" borderId="0"/>
  </cellStyleXfs>
  <cellXfs count="1419">
    <xf numFmtId="0" fontId="0" fillId="0" borderId="0" xfId="0"/>
    <xf numFmtId="0" fontId="0" fillId="0" borderId="0" xfId="0" applyAlignment="1">
      <alignment vertical="center"/>
    </xf>
    <xf numFmtId="0" fontId="0" fillId="0" borderId="0" xfId="0" applyAlignment="1">
      <alignment vertical="center" wrapText="1"/>
    </xf>
    <xf numFmtId="0" fontId="6" fillId="0" borderId="0" xfId="0" applyFont="1" applyAlignment="1">
      <alignment vertical="center" wrapText="1"/>
    </xf>
    <xf numFmtId="0" fontId="9" fillId="0" borderId="0" xfId="0" applyFont="1" applyAlignment="1">
      <alignment vertical="center"/>
    </xf>
    <xf numFmtId="0" fontId="11" fillId="0" borderId="0" xfId="0" applyFont="1" applyAlignment="1">
      <alignment vertical="center" wrapText="1"/>
    </xf>
    <xf numFmtId="0" fontId="13" fillId="0" borderId="0" xfId="0" applyFont="1" applyAlignment="1">
      <alignment vertical="center"/>
    </xf>
    <xf numFmtId="0" fontId="15" fillId="0" borderId="0" xfId="22" applyFont="1" applyAlignment="1">
      <alignment vertical="center"/>
    </xf>
    <xf numFmtId="0" fontId="9" fillId="0" borderId="0" xfId="22" applyFont="1" applyAlignment="1">
      <alignment vertical="center"/>
    </xf>
    <xf numFmtId="0" fontId="29" fillId="0" borderId="0" xfId="22" applyFont="1" applyAlignment="1">
      <alignment horizontal="center" vertical="center"/>
    </xf>
    <xf numFmtId="0" fontId="6" fillId="0" borderId="0" xfId="22" applyFont="1" applyAlignment="1">
      <alignment horizontal="center" vertical="center"/>
    </xf>
    <xf numFmtId="0" fontId="5" fillId="0" borderId="0" xfId="22" applyFont="1" applyAlignment="1">
      <alignment vertical="center"/>
    </xf>
    <xf numFmtId="0" fontId="8" fillId="0" borderId="0" xfId="22" applyFont="1" applyAlignment="1">
      <alignment horizontal="right" vertical="center" readingOrder="2"/>
    </xf>
    <xf numFmtId="0" fontId="13" fillId="0" borderId="0" xfId="0" applyFont="1" applyAlignment="1">
      <alignment vertical="center" wrapText="1"/>
    </xf>
    <xf numFmtId="0" fontId="11" fillId="0" borderId="0" xfId="0" applyFont="1" applyAlignment="1">
      <alignment vertical="center"/>
    </xf>
    <xf numFmtId="0" fontId="15" fillId="0" borderId="0" xfId="22" applyFont="1" applyAlignment="1">
      <alignment vertical="center" wrapText="1"/>
    </xf>
    <xf numFmtId="0" fontId="10" fillId="0" borderId="0" xfId="22" applyFont="1" applyAlignment="1">
      <alignment vertical="center" wrapText="1"/>
    </xf>
    <xf numFmtId="0" fontId="12" fillId="0" borderId="0" xfId="0" applyFont="1" applyAlignment="1">
      <alignment vertical="center"/>
    </xf>
    <xf numFmtId="0" fontId="12" fillId="0" borderId="0" xfId="22" applyFont="1" applyAlignment="1">
      <alignment vertical="center"/>
    </xf>
    <xf numFmtId="0" fontId="13" fillId="0" borderId="0" xfId="22" applyFont="1" applyAlignment="1">
      <alignment vertical="center"/>
    </xf>
    <xf numFmtId="0" fontId="30" fillId="0" borderId="0" xfId="0" applyFont="1" applyAlignment="1">
      <alignment vertical="center" wrapText="1"/>
    </xf>
    <xf numFmtId="0" fontId="30" fillId="0" borderId="0" xfId="0" applyFont="1" applyAlignment="1">
      <alignment vertical="center"/>
    </xf>
    <xf numFmtId="0" fontId="10" fillId="0" borderId="0" xfId="0" applyFont="1" applyAlignment="1">
      <alignment vertical="center" wrapText="1"/>
    </xf>
    <xf numFmtId="0" fontId="10" fillId="0" borderId="0" xfId="0" applyFont="1" applyAlignment="1">
      <alignment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pplyAlignment="1">
      <alignment wrapText="1"/>
    </xf>
    <xf numFmtId="0" fontId="5" fillId="0" borderId="0" xfId="0" applyFont="1"/>
    <xf numFmtId="0" fontId="31" fillId="0" borderId="0" xfId="0" applyFont="1" applyAlignment="1">
      <alignment vertical="center" wrapText="1"/>
    </xf>
    <xf numFmtId="0" fontId="31" fillId="0" borderId="0" xfId="0" applyFont="1" applyAlignment="1">
      <alignment vertical="center"/>
    </xf>
    <xf numFmtId="0" fontId="6" fillId="0" borderId="0" xfId="22" applyFont="1" applyAlignment="1">
      <alignment vertical="center"/>
    </xf>
    <xf numFmtId="0" fontId="61" fillId="0" borderId="0" xfId="0" applyFont="1" applyAlignment="1">
      <alignment vertical="center"/>
    </xf>
    <xf numFmtId="0" fontId="35" fillId="0" borderId="0" xfId="22" applyFont="1" applyAlignment="1">
      <alignment vertical="center"/>
    </xf>
    <xf numFmtId="0" fontId="13" fillId="0" borderId="0" xfId="0" applyFont="1" applyAlignment="1">
      <alignment horizontal="center" vertical="center"/>
    </xf>
    <xf numFmtId="0" fontId="6" fillId="0" borderId="0" xfId="0" applyFont="1" applyAlignment="1">
      <alignment vertical="center"/>
    </xf>
    <xf numFmtId="0" fontId="35" fillId="0" borderId="0" xfId="22" applyFont="1" applyAlignment="1">
      <alignment vertical="center" wrapText="1"/>
    </xf>
    <xf numFmtId="166" fontId="5" fillId="0" borderId="0" xfId="22" applyNumberFormat="1" applyFont="1" applyAlignment="1">
      <alignment vertical="center"/>
    </xf>
    <xf numFmtId="169" fontId="6" fillId="3" borderId="10" xfId="1" applyNumberFormat="1" applyFont="1" applyFill="1" applyBorder="1" applyAlignment="1">
      <alignment horizontal="left" vertical="center" wrapText="1" indent="1"/>
    </xf>
    <xf numFmtId="0" fontId="32" fillId="0" borderId="11" xfId="0" applyFont="1" applyBorder="1" applyAlignment="1">
      <alignment horizontal="right" vertical="center" wrapText="1" indent="1"/>
    </xf>
    <xf numFmtId="0" fontId="32" fillId="3" borderId="12" xfId="0" applyFont="1" applyFill="1" applyBorder="1" applyAlignment="1">
      <alignment horizontal="right" vertical="center" wrapText="1" indent="1"/>
    </xf>
    <xf numFmtId="0" fontId="32" fillId="0" borderId="12" xfId="0" applyFont="1" applyBorder="1" applyAlignment="1">
      <alignment horizontal="right" vertical="center" wrapText="1" indent="1"/>
    </xf>
    <xf numFmtId="0" fontId="32" fillId="0" borderId="15" xfId="0" applyFont="1" applyBorder="1" applyAlignment="1">
      <alignment horizontal="right" vertical="center" wrapText="1" indent="1"/>
    </xf>
    <xf numFmtId="0" fontId="32" fillId="0" borderId="16" xfId="0" applyFont="1" applyBorder="1" applyAlignment="1">
      <alignment horizontal="right" vertical="center" wrapText="1" indent="1"/>
    </xf>
    <xf numFmtId="0" fontId="34" fillId="3" borderId="12" xfId="0" applyFont="1" applyFill="1" applyBorder="1" applyAlignment="1">
      <alignment horizontal="left" vertical="center" wrapText="1" indent="1"/>
    </xf>
    <xf numFmtId="0" fontId="34" fillId="0" borderId="12" xfId="0" applyFont="1" applyBorder="1" applyAlignment="1">
      <alignment horizontal="left" vertical="center" wrapText="1" indent="1"/>
    </xf>
    <xf numFmtId="0" fontId="32" fillId="3" borderId="16" xfId="0" applyFont="1" applyFill="1" applyBorder="1" applyAlignment="1">
      <alignment horizontal="right" vertical="center" wrapText="1" indent="1"/>
    </xf>
    <xf numFmtId="0" fontId="32" fillId="3" borderId="17" xfId="0" applyFont="1" applyFill="1" applyBorder="1" applyAlignment="1">
      <alignment vertical="center" wrapText="1"/>
    </xf>
    <xf numFmtId="0" fontId="32" fillId="0" borderId="18" xfId="0" applyFont="1" applyBorder="1" applyAlignment="1">
      <alignment horizontal="right" vertical="center" wrapText="1" indent="1"/>
    </xf>
    <xf numFmtId="0" fontId="5" fillId="4" borderId="21" xfId="13" applyFont="1" applyFill="1" applyBorder="1" applyAlignment="1">
      <alignment horizontal="center" vertical="top" wrapText="1"/>
    </xf>
    <xf numFmtId="0" fontId="8" fillId="4" borderId="22" xfId="13" applyFont="1" applyFill="1" applyBorder="1" applyAlignment="1">
      <alignment horizontal="center" wrapText="1"/>
    </xf>
    <xf numFmtId="0" fontId="5" fillId="0" borderId="23" xfId="0" applyFont="1" applyBorder="1" applyAlignment="1">
      <alignment horizontal="left" vertical="center" wrapText="1" indent="1"/>
    </xf>
    <xf numFmtId="0" fontId="5" fillId="3" borderId="24" xfId="0" applyFont="1" applyFill="1" applyBorder="1" applyAlignment="1">
      <alignment horizontal="left" vertical="center" wrapText="1" indent="1"/>
    </xf>
    <xf numFmtId="0" fontId="5" fillId="0" borderId="24" xfId="0" applyFont="1" applyBorder="1" applyAlignment="1">
      <alignment horizontal="left" vertical="center" wrapText="1" indent="1"/>
    </xf>
    <xf numFmtId="0" fontId="5" fillId="0" borderId="0" xfId="22" applyFont="1" applyAlignment="1">
      <alignment vertical="center" wrapText="1"/>
    </xf>
    <xf numFmtId="169" fontId="6" fillId="3" borderId="10" xfId="1" applyNumberFormat="1" applyFont="1" applyFill="1" applyBorder="1" applyAlignment="1">
      <alignment horizontal="center" vertical="center" wrapText="1"/>
    </xf>
    <xf numFmtId="0" fontId="32" fillId="3" borderId="17" xfId="0" applyFont="1" applyFill="1" applyBorder="1" applyAlignment="1">
      <alignment horizontal="center" vertical="center" wrapText="1"/>
    </xf>
    <xf numFmtId="0" fontId="8" fillId="0" borderId="15" xfId="0" applyFont="1" applyBorder="1" applyAlignment="1">
      <alignment horizontal="right" vertical="center" wrapText="1" indent="1"/>
    </xf>
    <xf numFmtId="0" fontId="8" fillId="3" borderId="12" xfId="0" applyFont="1" applyFill="1" applyBorder="1" applyAlignment="1">
      <alignment horizontal="right" vertical="center" wrapText="1" indent="1"/>
    </xf>
    <xf numFmtId="0" fontId="8" fillId="0" borderId="12" xfId="0" applyFont="1" applyBorder="1" applyAlignment="1">
      <alignment horizontal="right" vertical="center" wrapText="1" indent="1"/>
    </xf>
    <xf numFmtId="0" fontId="8" fillId="3" borderId="16" xfId="0" applyFont="1" applyFill="1" applyBorder="1" applyAlignment="1">
      <alignment horizontal="right" vertical="center" wrapText="1" indent="1"/>
    </xf>
    <xf numFmtId="0" fontId="8" fillId="0" borderId="17" xfId="0" applyFont="1" applyBorder="1" applyAlignment="1">
      <alignment horizontal="right" vertical="center" wrapText="1" indent="1"/>
    </xf>
    <xf numFmtId="0" fontId="8" fillId="0" borderId="28" xfId="0" applyFont="1" applyBorder="1" applyAlignment="1">
      <alignment horizontal="right" vertical="center" wrapText="1" indent="1"/>
    </xf>
    <xf numFmtId="0" fontId="8" fillId="3" borderId="17" xfId="0" applyFont="1" applyFill="1" applyBorder="1" applyAlignment="1">
      <alignment horizontal="right" vertical="center" wrapText="1" indent="1"/>
    </xf>
    <xf numFmtId="3" fontId="6" fillId="0" borderId="30" xfId="0" applyNumberFormat="1" applyFont="1" applyBorder="1" applyAlignment="1">
      <alignment horizontal="left" vertical="center" wrapText="1" indent="1"/>
    </xf>
    <xf numFmtId="0" fontId="8" fillId="4" borderId="31" xfId="0" applyFont="1" applyFill="1" applyBorder="1" applyAlignment="1">
      <alignment horizontal="center" wrapText="1"/>
    </xf>
    <xf numFmtId="0" fontId="5" fillId="4" borderId="32" xfId="0" applyFont="1" applyFill="1" applyBorder="1" applyAlignment="1">
      <alignment horizontal="center" vertical="top" wrapText="1"/>
    </xf>
    <xf numFmtId="0" fontId="32" fillId="0" borderId="28" xfId="0" applyFont="1" applyBorder="1" applyAlignment="1">
      <alignment horizontal="right" vertical="center" wrapText="1" indent="1"/>
    </xf>
    <xf numFmtId="3" fontId="6" fillId="3" borderId="10" xfId="1" applyNumberFormat="1" applyFont="1" applyFill="1" applyBorder="1" applyAlignment="1">
      <alignment horizontal="left" vertical="center" wrapText="1" indent="1"/>
    </xf>
    <xf numFmtId="0" fontId="8" fillId="3" borderId="12" xfId="0" applyFont="1" applyFill="1" applyBorder="1" applyAlignment="1">
      <alignment horizontal="right" vertical="center" wrapText="1" indent="1" readingOrder="2"/>
    </xf>
    <xf numFmtId="0" fontId="8" fillId="3" borderId="16" xfId="0" applyFont="1" applyFill="1" applyBorder="1" applyAlignment="1">
      <alignment horizontal="right" vertical="center" wrapText="1" indent="1" readingOrder="2"/>
    </xf>
    <xf numFmtId="0" fontId="5" fillId="0" borderId="0" xfId="0" applyFont="1" applyAlignment="1">
      <alignment vertical="center" readingOrder="1"/>
    </xf>
    <xf numFmtId="0" fontId="6" fillId="4" borderId="32" xfId="0" applyFont="1" applyFill="1" applyBorder="1" applyAlignment="1">
      <alignment horizontal="center" vertical="top" wrapText="1"/>
    </xf>
    <xf numFmtId="0" fontId="8" fillId="0" borderId="11" xfId="0" applyFont="1" applyBorder="1" applyAlignment="1">
      <alignment horizontal="right" vertical="center" wrapText="1" indent="1" readingOrder="2"/>
    </xf>
    <xf numFmtId="166" fontId="5" fillId="0" borderId="0" xfId="0" applyNumberFormat="1" applyFont="1" applyAlignment="1">
      <alignment vertical="center"/>
    </xf>
    <xf numFmtId="3" fontId="5" fillId="0" borderId="0" xfId="22" applyNumberFormat="1" applyFont="1" applyAlignment="1">
      <alignment vertical="center"/>
    </xf>
    <xf numFmtId="3" fontId="5" fillId="0" borderId="0" xfId="0" applyNumberFormat="1" applyFont="1" applyAlignment="1">
      <alignment vertical="center"/>
    </xf>
    <xf numFmtId="167" fontId="8" fillId="0" borderId="0" xfId="0" applyNumberFormat="1" applyFont="1" applyAlignment="1">
      <alignment horizontal="right"/>
    </xf>
    <xf numFmtId="169" fontId="5" fillId="0" borderId="0" xfId="22" applyNumberFormat="1" applyFont="1" applyAlignment="1">
      <alignment vertical="center"/>
    </xf>
    <xf numFmtId="169" fontId="5" fillId="0" borderId="0" xfId="0" applyNumberFormat="1" applyFont="1" applyAlignment="1">
      <alignment vertical="center"/>
    </xf>
    <xf numFmtId="0" fontId="32" fillId="3" borderId="28" xfId="0" applyFont="1" applyFill="1" applyBorder="1" applyAlignment="1">
      <alignment horizontal="right" vertical="center" wrapText="1" indent="1"/>
    </xf>
    <xf numFmtId="0" fontId="32" fillId="5" borderId="17" xfId="0" applyFont="1" applyFill="1" applyBorder="1" applyAlignment="1">
      <alignment horizontal="right" vertical="center" wrapText="1" indent="1"/>
    </xf>
    <xf numFmtId="0" fontId="32" fillId="5" borderId="36" xfId="0" applyFont="1" applyFill="1" applyBorder="1" applyAlignment="1">
      <alignment horizontal="right" vertical="center" wrapText="1" indent="1"/>
    </xf>
    <xf numFmtId="0" fontId="32" fillId="5" borderId="12" xfId="0" applyFont="1" applyFill="1" applyBorder="1" applyAlignment="1">
      <alignment horizontal="right" vertical="center" wrapText="1" indent="1"/>
    </xf>
    <xf numFmtId="49" fontId="5" fillId="0" borderId="0" xfId="0" applyNumberFormat="1" applyFont="1" applyAlignment="1">
      <alignment vertical="center" readingOrder="1"/>
    </xf>
    <xf numFmtId="1" fontId="0" fillId="0" borderId="0" xfId="0" applyNumberFormat="1" applyAlignment="1">
      <alignment vertical="center"/>
    </xf>
    <xf numFmtId="169" fontId="0" fillId="0" borderId="0" xfId="0" applyNumberFormat="1" applyAlignment="1">
      <alignment vertical="center"/>
    </xf>
    <xf numFmtId="0" fontId="32" fillId="3" borderId="17" xfId="0" applyFont="1" applyFill="1" applyBorder="1" applyAlignment="1">
      <alignment horizontal="right" vertical="center" wrapText="1" indent="1"/>
    </xf>
    <xf numFmtId="0" fontId="5" fillId="5" borderId="0" xfId="18" applyFill="1" applyAlignment="1">
      <alignment horizontal="justify" vertical="center"/>
    </xf>
    <xf numFmtId="0" fontId="5" fillId="5" borderId="0" xfId="18" applyFill="1" applyAlignment="1">
      <alignment vertical="center"/>
    </xf>
    <xf numFmtId="0" fontId="5" fillId="0" borderId="0" xfId="18"/>
    <xf numFmtId="0" fontId="5" fillId="0" borderId="0" xfId="18" applyAlignment="1">
      <alignment horizontal="left" vertical="top" wrapText="1" indent="1" readingOrder="1"/>
    </xf>
    <xf numFmtId="0" fontId="8" fillId="0" borderId="0" xfId="18" applyFont="1" applyAlignment="1">
      <alignment horizontal="right" vertical="top" wrapText="1" indent="1" readingOrder="2"/>
    </xf>
    <xf numFmtId="0" fontId="14" fillId="0" borderId="0" xfId="18" applyFont="1" applyAlignment="1">
      <alignment horizontal="left" vertical="center" wrapText="1" readingOrder="1"/>
    </xf>
    <xf numFmtId="0" fontId="6" fillId="0" borderId="0" xfId="18" applyFont="1" applyAlignment="1">
      <alignment horizontal="left" vertical="top" wrapText="1" readingOrder="1"/>
    </xf>
    <xf numFmtId="0" fontId="5" fillId="0" borderId="0" xfId="18" applyAlignment="1">
      <alignment vertical="top" wrapText="1" readingOrder="1"/>
    </xf>
    <xf numFmtId="0" fontId="8" fillId="0" borderId="0" xfId="18" applyFont="1" applyAlignment="1">
      <alignment horizontal="center" vertical="center" wrapText="1" readingOrder="2"/>
    </xf>
    <xf numFmtId="0" fontId="29" fillId="0" borderId="0" xfId="18" applyFont="1" applyAlignment="1">
      <alignment horizontal="center" vertical="center" wrapText="1" readingOrder="2"/>
    </xf>
    <xf numFmtId="0" fontId="35" fillId="0" borderId="0" xfId="18" applyFont="1" applyAlignment="1">
      <alignment horizontal="center" vertical="center" wrapText="1" readingOrder="2"/>
    </xf>
    <xf numFmtId="0" fontId="5" fillId="0" borderId="0" xfId="18" applyAlignment="1">
      <alignment vertical="center"/>
    </xf>
    <xf numFmtId="0" fontId="29" fillId="5" borderId="0" xfId="18" applyFont="1" applyFill="1" applyAlignment="1">
      <alignment vertical="center"/>
    </xf>
    <xf numFmtId="0" fontId="5" fillId="0" borderId="0" xfId="18" applyAlignment="1">
      <alignment horizontal="left" vertical="center" indent="1" readingOrder="1"/>
    </xf>
    <xf numFmtId="0" fontId="5" fillId="0" borderId="0" xfId="18" applyAlignment="1">
      <alignment vertical="center" readingOrder="1"/>
    </xf>
    <xf numFmtId="0" fontId="5" fillId="0" borderId="0" xfId="18" applyAlignment="1">
      <alignment horizontal="right" vertical="center" indent="1"/>
    </xf>
    <xf numFmtId="0" fontId="5" fillId="0" borderId="0" xfId="18" applyAlignment="1">
      <alignment horizontal="right" vertical="center" indent="1" readingOrder="1"/>
    </xf>
    <xf numFmtId="0" fontId="33" fillId="0" borderId="0" xfId="18" applyFont="1" applyAlignment="1">
      <alignment horizontal="left" vertical="center" indent="1" readingOrder="1"/>
    </xf>
    <xf numFmtId="0" fontId="33" fillId="5" borderId="0" xfId="18" applyFont="1" applyFill="1" applyAlignment="1">
      <alignment horizontal="left" vertical="center" indent="1" readingOrder="1"/>
    </xf>
    <xf numFmtId="0" fontId="5" fillId="5" borderId="0" xfId="18" applyFill="1" applyAlignment="1">
      <alignment horizontal="right" vertical="center" indent="1" readingOrder="1"/>
    </xf>
    <xf numFmtId="0" fontId="33" fillId="5" borderId="24" xfId="15" applyFont="1" applyFill="1" applyBorder="1" applyAlignment="1" applyProtection="1">
      <alignment horizontal="left" wrapText="1" indent="1" readingOrder="1"/>
    </xf>
    <xf numFmtId="0" fontId="33" fillId="0" borderId="14" xfId="18" applyFont="1" applyBorder="1" applyAlignment="1">
      <alignment horizontal="center" vertical="center" wrapText="1" readingOrder="1"/>
    </xf>
    <xf numFmtId="0" fontId="5" fillId="5" borderId="12" xfId="15" applyFont="1" applyFill="1" applyBorder="1" applyAlignment="1" applyProtection="1">
      <alignment horizontal="right" vertical="center" wrapText="1" indent="1" readingOrder="2"/>
    </xf>
    <xf numFmtId="0" fontId="33" fillId="3" borderId="24" xfId="15" applyFont="1" applyFill="1" applyBorder="1" applyAlignment="1" applyProtection="1">
      <alignment horizontal="left" wrapText="1" indent="1" readingOrder="1"/>
    </xf>
    <xf numFmtId="0" fontId="33" fillId="3" borderId="14" xfId="18" applyFont="1" applyFill="1" applyBorder="1" applyAlignment="1">
      <alignment horizontal="center" vertical="center" wrapText="1" readingOrder="1"/>
    </xf>
    <xf numFmtId="0" fontId="5" fillId="3" borderId="12" xfId="15" applyFont="1" applyFill="1" applyBorder="1" applyAlignment="1" applyProtection="1">
      <alignment horizontal="right" vertical="center" wrapText="1" indent="1" readingOrder="2"/>
    </xf>
    <xf numFmtId="0" fontId="5" fillId="0" borderId="0" xfId="18" applyAlignment="1">
      <alignment horizontal="center" vertical="center"/>
    </xf>
    <xf numFmtId="0" fontId="40" fillId="0" borderId="0" xfId="18" applyFont="1" applyAlignment="1">
      <alignment vertical="center" readingOrder="1"/>
    </xf>
    <xf numFmtId="164" fontId="5" fillId="0" borderId="0" xfId="18" applyNumberFormat="1"/>
    <xf numFmtId="0" fontId="63" fillId="3" borderId="20" xfId="19" applyFont="1" applyFill="1" applyBorder="1" applyAlignment="1">
      <alignment horizontal="center" vertical="center" wrapText="1"/>
    </xf>
    <xf numFmtId="0" fontId="63" fillId="0" borderId="20" xfId="19" applyFont="1" applyBorder="1" applyAlignment="1">
      <alignment horizontal="center" vertical="center" wrapText="1"/>
    </xf>
    <xf numFmtId="0" fontId="63" fillId="0" borderId="19" xfId="19" applyFont="1" applyBorder="1" applyAlignment="1">
      <alignment horizontal="center" vertical="center" wrapText="1"/>
    </xf>
    <xf numFmtId="0" fontId="6" fillId="4" borderId="10" xfId="13" applyFont="1" applyFill="1" applyBorder="1">
      <alignment horizontal="center" vertical="center" wrapText="1"/>
    </xf>
    <xf numFmtId="166" fontId="5" fillId="0" borderId="0" xfId="18" applyNumberFormat="1"/>
    <xf numFmtId="0" fontId="64" fillId="3" borderId="42" xfId="19" applyFont="1" applyFill="1" applyBorder="1" applyAlignment="1">
      <alignment horizontal="center" vertical="center" wrapText="1"/>
    </xf>
    <xf numFmtId="0" fontId="62" fillId="3" borderId="42" xfId="19" applyFont="1" applyFill="1" applyBorder="1" applyAlignment="1">
      <alignment horizontal="center" vertical="center" wrapText="1"/>
    </xf>
    <xf numFmtId="0" fontId="63" fillId="0" borderId="26" xfId="19" applyFont="1" applyBorder="1" applyAlignment="1">
      <alignment horizontal="center" vertical="center" wrapText="1"/>
    </xf>
    <xf numFmtId="1" fontId="6" fillId="4" borderId="43" xfId="11" applyFont="1" applyFill="1" applyBorder="1">
      <alignment horizontal="left" vertical="center" wrapText="1"/>
    </xf>
    <xf numFmtId="0" fontId="8" fillId="4" borderId="44" xfId="10" applyFill="1" applyBorder="1">
      <alignment horizontal="right" vertical="center" wrapText="1"/>
    </xf>
    <xf numFmtId="0" fontId="64" fillId="5" borderId="41" xfId="19" applyFont="1" applyFill="1" applyBorder="1" applyAlignment="1">
      <alignment horizontal="center" vertical="center" wrapText="1"/>
    </xf>
    <xf numFmtId="0" fontId="64" fillId="3" borderId="41" xfId="19" applyFont="1" applyFill="1" applyBorder="1" applyAlignment="1">
      <alignment horizontal="center" vertical="center" wrapText="1"/>
    </xf>
    <xf numFmtId="168" fontId="5" fillId="0" borderId="0" xfId="18" applyNumberFormat="1"/>
    <xf numFmtId="0" fontId="64" fillId="5" borderId="46" xfId="19" applyFont="1" applyFill="1" applyBorder="1" applyAlignment="1">
      <alignment horizontal="center" vertical="center" wrapText="1"/>
    </xf>
    <xf numFmtId="0" fontId="64" fillId="3" borderId="46" xfId="19" applyFont="1" applyFill="1" applyBorder="1" applyAlignment="1">
      <alignment horizontal="center" vertical="center" wrapText="1"/>
    </xf>
    <xf numFmtId="0" fontId="35" fillId="0" borderId="0" xfId="6" applyFont="1" applyAlignment="1">
      <alignment vertical="center"/>
    </xf>
    <xf numFmtId="0" fontId="8" fillId="0" borderId="0" xfId="8" applyFont="1" applyAlignment="1">
      <alignment vertical="center"/>
    </xf>
    <xf numFmtId="0" fontId="38" fillId="4" borderId="29" xfId="0" applyFont="1" applyFill="1" applyBorder="1" applyAlignment="1">
      <alignment horizontal="center" vertical="center" wrapText="1"/>
    </xf>
    <xf numFmtId="0" fontId="5" fillId="4" borderId="47" xfId="0" applyFont="1" applyFill="1" applyBorder="1" applyAlignment="1">
      <alignment horizontal="center" vertical="center" wrapText="1"/>
    </xf>
    <xf numFmtId="0" fontId="0" fillId="5" borderId="0" xfId="0" applyFill="1"/>
    <xf numFmtId="0" fontId="5" fillId="0" borderId="7" xfId="18" applyBorder="1"/>
    <xf numFmtId="0" fontId="5" fillId="0" borderId="0" xfId="18" applyAlignment="1">
      <alignment horizontal="right" readingOrder="2"/>
    </xf>
    <xf numFmtId="0" fontId="5" fillId="0" borderId="0" xfId="18" applyAlignment="1">
      <alignment wrapText="1"/>
    </xf>
    <xf numFmtId="0" fontId="43" fillId="0" borderId="0" xfId="18" applyFont="1" applyAlignment="1">
      <alignment vertical="top" wrapText="1" readingOrder="2"/>
    </xf>
    <xf numFmtId="0" fontId="43" fillId="0" borderId="0" xfId="18" applyFont="1" applyAlignment="1">
      <alignment horizontal="right" vertical="top" wrapText="1" readingOrder="2"/>
    </xf>
    <xf numFmtId="0" fontId="32" fillId="0" borderId="0" xfId="18" applyFont="1" applyAlignment="1">
      <alignment horizontal="left" vertical="top" wrapText="1"/>
    </xf>
    <xf numFmtId="0" fontId="6" fillId="0" borderId="0" xfId="18" applyFont="1" applyAlignment="1">
      <alignment horizontal="left" vertical="top" wrapText="1"/>
    </xf>
    <xf numFmtId="0" fontId="34" fillId="0" borderId="0" xfId="18" applyFont="1" applyAlignment="1">
      <alignment horizontal="left" vertical="top" wrapText="1"/>
    </xf>
    <xf numFmtId="0" fontId="16" fillId="0" borderId="0" xfId="18" applyFont="1" applyAlignment="1">
      <alignment horizontal="center" vertical="center" wrapText="1" readingOrder="2"/>
    </xf>
    <xf numFmtId="49" fontId="43" fillId="0" borderId="0" xfId="18" applyNumberFormat="1" applyFont="1" applyAlignment="1">
      <alignment horizontal="center" vertical="top" readingOrder="2"/>
    </xf>
    <xf numFmtId="0" fontId="8" fillId="0" borderId="0" xfId="18" applyFont="1" applyAlignment="1">
      <alignment horizontal="right" vertical="center" wrapText="1" readingOrder="2"/>
    </xf>
    <xf numFmtId="0" fontId="44" fillId="0" borderId="0" xfId="18" applyFont="1" applyAlignment="1">
      <alignment horizontal="right" vertical="top" wrapText="1" readingOrder="2"/>
    </xf>
    <xf numFmtId="0" fontId="44" fillId="0" borderId="0" xfId="18" applyFont="1" applyAlignment="1">
      <alignment horizontal="justify" vertical="top" wrapText="1" readingOrder="2"/>
    </xf>
    <xf numFmtId="0" fontId="43" fillId="0" borderId="0" xfId="18" applyFont="1" applyAlignment="1">
      <alignment horizontal="right" vertical="center" wrapText="1" readingOrder="2"/>
    </xf>
    <xf numFmtId="0" fontId="5" fillId="0" borderId="0" xfId="18" applyAlignment="1">
      <alignment vertical="center" wrapText="1"/>
    </xf>
    <xf numFmtId="0" fontId="5" fillId="0" borderId="0" xfId="18" applyAlignment="1">
      <alignment horizontal="right" vertical="center" wrapText="1" readingOrder="1"/>
    </xf>
    <xf numFmtId="0" fontId="5" fillId="0" borderId="0" xfId="18" applyAlignment="1">
      <alignment horizontal="center" wrapText="1" readingOrder="1"/>
    </xf>
    <xf numFmtId="0" fontId="32" fillId="3" borderId="36" xfId="0" applyFont="1" applyFill="1" applyBorder="1" applyAlignment="1">
      <alignment horizontal="right" vertical="center" wrapText="1" indent="1"/>
    </xf>
    <xf numFmtId="168" fontId="5" fillId="5" borderId="48" xfId="2" applyNumberFormat="1" applyFont="1" applyFill="1" applyBorder="1" applyAlignment="1">
      <alignment horizontal="right" vertical="center" indent="1"/>
    </xf>
    <xf numFmtId="168" fontId="5" fillId="3" borderId="49" xfId="2" applyNumberFormat="1" applyFont="1" applyFill="1" applyBorder="1" applyAlignment="1">
      <alignment horizontal="right" vertical="center" indent="1"/>
    </xf>
    <xf numFmtId="166" fontId="5" fillId="0" borderId="50" xfId="19" applyNumberFormat="1" applyBorder="1" applyAlignment="1">
      <alignment horizontal="right" vertical="center" indent="1" readingOrder="1"/>
    </xf>
    <xf numFmtId="166" fontId="5" fillId="3" borderId="48" xfId="19" applyNumberFormat="1" applyFill="1" applyBorder="1" applyAlignment="1">
      <alignment horizontal="right" vertical="center" indent="1" readingOrder="1"/>
    </xf>
    <xf numFmtId="166" fontId="5" fillId="0" borderId="48" xfId="19" applyNumberFormat="1" applyBorder="1" applyAlignment="1">
      <alignment horizontal="right" vertical="center" indent="1" readingOrder="1"/>
    </xf>
    <xf numFmtId="166" fontId="5" fillId="0" borderId="51" xfId="19" applyNumberFormat="1" applyBorder="1" applyAlignment="1">
      <alignment horizontal="right" vertical="center" indent="1" readingOrder="1"/>
    </xf>
    <xf numFmtId="166" fontId="6" fillId="3" borderId="52" xfId="19" applyNumberFormat="1" applyFont="1" applyFill="1" applyBorder="1" applyAlignment="1">
      <alignment horizontal="right" vertical="center" indent="1" readingOrder="1"/>
    </xf>
    <xf numFmtId="166" fontId="5" fillId="3" borderId="49" xfId="19" applyNumberFormat="1" applyFill="1" applyBorder="1" applyAlignment="1">
      <alignment horizontal="right" vertical="center" indent="1" readingOrder="1"/>
    </xf>
    <xf numFmtId="166" fontId="5" fillId="5" borderId="49" xfId="19" applyNumberFormat="1" applyFill="1" applyBorder="1" applyAlignment="1">
      <alignment horizontal="right" vertical="center" indent="1" readingOrder="1"/>
    </xf>
    <xf numFmtId="168" fontId="5" fillId="3" borderId="53" xfId="2" applyNumberFormat="1" applyFont="1" applyFill="1" applyBorder="1" applyAlignment="1">
      <alignment horizontal="right" vertical="center" indent="1" readingOrder="1"/>
    </xf>
    <xf numFmtId="168" fontId="5" fillId="5" borderId="53" xfId="2" applyNumberFormat="1" applyFont="1" applyFill="1" applyBorder="1" applyAlignment="1">
      <alignment horizontal="right" vertical="center" indent="1" readingOrder="1"/>
    </xf>
    <xf numFmtId="3" fontId="5" fillId="3" borderId="49" xfId="19" applyNumberFormat="1" applyFill="1" applyBorder="1" applyAlignment="1">
      <alignment horizontal="right" vertical="center" indent="1" readingOrder="1"/>
    </xf>
    <xf numFmtId="2" fontId="5" fillId="3" borderId="49" xfId="19" applyNumberFormat="1" applyFill="1" applyBorder="1" applyAlignment="1">
      <alignment horizontal="right" vertical="center" indent="1" readingOrder="1"/>
    </xf>
    <xf numFmtId="3" fontId="5" fillId="5" borderId="49" xfId="19" applyNumberFormat="1" applyFill="1" applyBorder="1" applyAlignment="1">
      <alignment horizontal="right" vertical="center" indent="1" readingOrder="1"/>
    </xf>
    <xf numFmtId="2" fontId="5" fillId="5" borderId="49" xfId="19" applyNumberFormat="1" applyFill="1" applyBorder="1" applyAlignment="1">
      <alignment horizontal="right" vertical="center" indent="1" readingOrder="1"/>
    </xf>
    <xf numFmtId="169" fontId="5" fillId="0" borderId="13" xfId="1" applyNumberFormat="1" applyFont="1" applyFill="1" applyBorder="1" applyAlignment="1">
      <alignment horizontal="right" vertical="center" indent="1" readingOrder="1"/>
    </xf>
    <xf numFmtId="169" fontId="5" fillId="3" borderId="14" xfId="1" applyNumberFormat="1" applyFont="1" applyFill="1" applyBorder="1" applyAlignment="1">
      <alignment horizontal="right" vertical="center" indent="1" readingOrder="1"/>
    </xf>
    <xf numFmtId="169" fontId="5" fillId="0" borderId="14" xfId="1" applyNumberFormat="1" applyFont="1" applyFill="1" applyBorder="1" applyAlignment="1">
      <alignment horizontal="right" vertical="center" indent="1" readingOrder="1"/>
    </xf>
    <xf numFmtId="3" fontId="6" fillId="0" borderId="11" xfId="0" applyNumberFormat="1" applyFont="1" applyBorder="1" applyAlignment="1">
      <alignment horizontal="right" vertical="center" indent="1" readingOrder="1"/>
    </xf>
    <xf numFmtId="3" fontId="6" fillId="0" borderId="16" xfId="0" applyNumberFormat="1" applyFont="1" applyBorder="1" applyAlignment="1">
      <alignment horizontal="right" vertical="center" indent="1" readingOrder="1"/>
    </xf>
    <xf numFmtId="3" fontId="6" fillId="0" borderId="13" xfId="1" applyNumberFormat="1" applyFont="1" applyFill="1" applyBorder="1" applyAlignment="1">
      <alignment horizontal="right" vertical="center" indent="1" readingOrder="1"/>
    </xf>
    <xf numFmtId="3" fontId="6" fillId="3" borderId="14" xfId="1" applyNumberFormat="1" applyFont="1" applyFill="1" applyBorder="1" applyAlignment="1">
      <alignment horizontal="right" vertical="center" indent="1" readingOrder="1"/>
    </xf>
    <xf numFmtId="3" fontId="6" fillId="3" borderId="12" xfId="0" applyNumberFormat="1" applyFont="1" applyFill="1" applyBorder="1" applyAlignment="1">
      <alignment horizontal="right" vertical="center" indent="1" readingOrder="1"/>
    </xf>
    <xf numFmtId="3" fontId="6" fillId="0" borderId="14" xfId="1" applyNumberFormat="1" applyFont="1" applyFill="1" applyBorder="1" applyAlignment="1">
      <alignment horizontal="right" vertical="center" indent="1" readingOrder="1"/>
    </xf>
    <xf numFmtId="3" fontId="6" fillId="0" borderId="12" xfId="0" applyNumberFormat="1" applyFont="1" applyBorder="1" applyAlignment="1">
      <alignment horizontal="right" vertical="center" indent="1" readingOrder="1"/>
    </xf>
    <xf numFmtId="3" fontId="6" fillId="3" borderId="10" xfId="1" applyNumberFormat="1" applyFont="1" applyFill="1" applyBorder="1" applyAlignment="1">
      <alignment horizontal="right" vertical="center" indent="1" readingOrder="1"/>
    </xf>
    <xf numFmtId="3" fontId="6" fillId="0" borderId="27" xfId="1" applyNumberFormat="1" applyFont="1" applyFill="1" applyBorder="1" applyAlignment="1">
      <alignment horizontal="right" vertical="center" indent="1" readingOrder="1"/>
    </xf>
    <xf numFmtId="3" fontId="6" fillId="0" borderId="27" xfId="0" applyNumberFormat="1" applyFont="1" applyBorder="1" applyAlignment="1">
      <alignment horizontal="right" vertical="center" indent="1" readingOrder="1"/>
    </xf>
    <xf numFmtId="3" fontId="6" fillId="0" borderId="25" xfId="0" applyNumberFormat="1" applyFont="1" applyBorder="1" applyAlignment="1">
      <alignment horizontal="right" vertical="center" indent="1" readingOrder="1"/>
    </xf>
    <xf numFmtId="3" fontId="5" fillId="0" borderId="13" xfId="1" applyNumberFormat="1" applyFont="1" applyFill="1" applyBorder="1" applyAlignment="1">
      <alignment horizontal="right" vertical="center" indent="1"/>
    </xf>
    <xf numFmtId="3" fontId="5" fillId="3" borderId="14" xfId="1" applyNumberFormat="1" applyFont="1" applyFill="1" applyBorder="1" applyAlignment="1">
      <alignment horizontal="right" vertical="center" indent="1"/>
    </xf>
    <xf numFmtId="3" fontId="6" fillId="3" borderId="10" xfId="1" applyNumberFormat="1" applyFont="1" applyFill="1" applyBorder="1" applyAlignment="1">
      <alignment horizontal="right" vertical="center" indent="1"/>
    </xf>
    <xf numFmtId="3" fontId="6" fillId="0" borderId="13" xfId="1" applyNumberFormat="1" applyFont="1" applyFill="1" applyBorder="1" applyAlignment="1">
      <alignment horizontal="right" vertical="center" indent="1"/>
    </xf>
    <xf numFmtId="169" fontId="6" fillId="0" borderId="13" xfId="1" applyNumberFormat="1" applyFont="1" applyFill="1" applyBorder="1" applyAlignment="1">
      <alignment horizontal="right" vertical="center" indent="1"/>
    </xf>
    <xf numFmtId="169" fontId="6" fillId="0" borderId="27" xfId="1" applyNumberFormat="1" applyFont="1" applyFill="1" applyBorder="1" applyAlignment="1">
      <alignment horizontal="right" vertical="center" indent="1"/>
    </xf>
    <xf numFmtId="3" fontId="6" fillId="3" borderId="14" xfId="1" applyNumberFormat="1" applyFont="1" applyFill="1" applyBorder="1" applyAlignment="1">
      <alignment horizontal="right" vertical="center" indent="1"/>
    </xf>
    <xf numFmtId="169" fontId="6" fillId="3" borderId="14" xfId="1" applyNumberFormat="1" applyFont="1" applyFill="1" applyBorder="1" applyAlignment="1">
      <alignment horizontal="right" vertical="center" indent="1"/>
    </xf>
    <xf numFmtId="3" fontId="6" fillId="0" borderId="14" xfId="1" applyNumberFormat="1" applyFont="1" applyFill="1" applyBorder="1" applyAlignment="1">
      <alignment horizontal="right" vertical="center" indent="1"/>
    </xf>
    <xf numFmtId="169" fontId="6" fillId="0" borderId="14" xfId="1" applyNumberFormat="1" applyFont="1" applyFill="1" applyBorder="1" applyAlignment="1">
      <alignment horizontal="right" vertical="center" indent="1"/>
    </xf>
    <xf numFmtId="3" fontId="5" fillId="3" borderId="25" xfId="1" applyNumberFormat="1" applyFont="1" applyFill="1" applyBorder="1" applyAlignment="1">
      <alignment horizontal="right" vertical="center" indent="1"/>
    </xf>
    <xf numFmtId="3" fontId="6" fillId="3" borderId="25" xfId="1" applyNumberFormat="1" applyFont="1" applyFill="1" applyBorder="1" applyAlignment="1">
      <alignment horizontal="right" vertical="center" indent="1"/>
    </xf>
    <xf numFmtId="169" fontId="6" fillId="3" borderId="25" xfId="1" applyNumberFormat="1" applyFont="1" applyFill="1" applyBorder="1" applyAlignment="1">
      <alignment horizontal="right" vertical="center" indent="1"/>
    </xf>
    <xf numFmtId="3" fontId="6" fillId="0" borderId="10" xfId="1" applyNumberFormat="1" applyFont="1" applyFill="1" applyBorder="1" applyAlignment="1">
      <alignment horizontal="right" vertical="center" indent="1"/>
    </xf>
    <xf numFmtId="169" fontId="6" fillId="0" borderId="10" xfId="1" applyNumberFormat="1" applyFont="1" applyFill="1" applyBorder="1" applyAlignment="1">
      <alignment horizontal="right" vertical="center" indent="1"/>
    </xf>
    <xf numFmtId="3" fontId="5" fillId="0" borderId="29" xfId="1" applyNumberFormat="1" applyFont="1" applyFill="1" applyBorder="1" applyAlignment="1">
      <alignment horizontal="right" vertical="center" indent="1"/>
    </xf>
    <xf numFmtId="3" fontId="6" fillId="0" borderId="29" xfId="1" applyNumberFormat="1" applyFont="1" applyFill="1" applyBorder="1" applyAlignment="1">
      <alignment horizontal="right" vertical="center" indent="1"/>
    </xf>
    <xf numFmtId="169" fontId="6" fillId="0" borderId="29" xfId="1" applyNumberFormat="1" applyFont="1" applyFill="1" applyBorder="1" applyAlignment="1">
      <alignment horizontal="right" vertical="center" indent="1"/>
    </xf>
    <xf numFmtId="169" fontId="6" fillId="0" borderId="54" xfId="1" applyNumberFormat="1" applyFont="1" applyFill="1" applyBorder="1" applyAlignment="1">
      <alignment horizontal="right" vertical="center" indent="1"/>
    </xf>
    <xf numFmtId="169" fontId="6" fillId="3" borderId="10" xfId="1" applyNumberFormat="1" applyFont="1" applyFill="1" applyBorder="1" applyAlignment="1">
      <alignment horizontal="right" vertical="center" indent="1"/>
    </xf>
    <xf numFmtId="3" fontId="5" fillId="0" borderId="27" xfId="1" applyNumberFormat="1" applyFont="1" applyFill="1" applyBorder="1" applyAlignment="1">
      <alignment horizontal="right" vertical="center" indent="1"/>
    </xf>
    <xf numFmtId="3" fontId="6" fillId="0" borderId="27" xfId="1" applyNumberFormat="1" applyFont="1" applyFill="1" applyBorder="1" applyAlignment="1">
      <alignment horizontal="right" vertical="center" indent="1"/>
    </xf>
    <xf numFmtId="3" fontId="6" fillId="0" borderId="27" xfId="0" applyNumberFormat="1" applyFont="1" applyBorder="1" applyAlignment="1">
      <alignment horizontal="right" vertical="center" indent="1"/>
    </xf>
    <xf numFmtId="3" fontId="6" fillId="3" borderId="14" xfId="0" applyNumberFormat="1" applyFont="1" applyFill="1" applyBorder="1" applyAlignment="1">
      <alignment horizontal="right" vertical="center" indent="1"/>
    </xf>
    <xf numFmtId="3" fontId="6" fillId="0" borderId="13" xfId="0" applyNumberFormat="1" applyFont="1" applyBorder="1" applyAlignment="1">
      <alignment horizontal="right" vertical="center" indent="1"/>
    </xf>
    <xf numFmtId="3" fontId="6" fillId="0" borderId="47" xfId="0" applyNumberFormat="1" applyFont="1" applyBorder="1" applyAlignment="1">
      <alignment horizontal="right" vertical="center" indent="1"/>
    </xf>
    <xf numFmtId="3" fontId="6" fillId="0" borderId="14" xfId="0" applyNumberFormat="1" applyFont="1" applyBorder="1" applyAlignment="1">
      <alignment horizontal="right" vertical="center" indent="1"/>
    </xf>
    <xf numFmtId="3" fontId="6" fillId="0" borderId="25" xfId="1" applyNumberFormat="1" applyFont="1" applyFill="1" applyBorder="1" applyAlignment="1">
      <alignment horizontal="right" vertical="center" indent="1"/>
    </xf>
    <xf numFmtId="3" fontId="6" fillId="3" borderId="10" xfId="0" applyNumberFormat="1" applyFont="1" applyFill="1" applyBorder="1" applyAlignment="1">
      <alignment horizontal="right" vertical="center" indent="1"/>
    </xf>
    <xf numFmtId="3" fontId="6" fillId="5" borderId="10" xfId="1" applyNumberFormat="1" applyFont="1" applyFill="1" applyBorder="1" applyAlignment="1">
      <alignment horizontal="right" vertical="center" indent="1"/>
    </xf>
    <xf numFmtId="3" fontId="6" fillId="3" borderId="17" xfId="0" applyNumberFormat="1" applyFont="1" applyFill="1" applyBorder="1" applyAlignment="1">
      <alignment horizontal="right" vertical="center" indent="1"/>
    </xf>
    <xf numFmtId="2" fontId="32" fillId="3" borderId="17" xfId="0" applyNumberFormat="1" applyFont="1" applyFill="1" applyBorder="1" applyAlignment="1">
      <alignment horizontal="center" vertical="center"/>
    </xf>
    <xf numFmtId="0" fontId="65" fillId="0" borderId="0" xfId="18" applyFont="1"/>
    <xf numFmtId="0" fontId="68" fillId="4" borderId="53" xfId="13" applyFont="1" applyFill="1" applyBorder="1">
      <alignment horizontal="center" vertical="center" wrapText="1"/>
    </xf>
    <xf numFmtId="0" fontId="68" fillId="5" borderId="11" xfId="15" applyFont="1" applyFill="1" applyBorder="1" applyAlignment="1" applyProtection="1">
      <alignment horizontal="right" vertical="center" wrapText="1" indent="1" readingOrder="2"/>
    </xf>
    <xf numFmtId="0" fontId="68" fillId="5" borderId="12" xfId="15" applyFont="1" applyFill="1" applyBorder="1" applyAlignment="1" applyProtection="1">
      <alignment horizontal="right" vertical="center" wrapText="1" indent="1" readingOrder="2"/>
    </xf>
    <xf numFmtId="49" fontId="43" fillId="0" borderId="0" xfId="18" applyNumberFormat="1" applyFont="1" applyAlignment="1">
      <alignment horizontal="left" vertical="top" readingOrder="2"/>
    </xf>
    <xf numFmtId="0" fontId="6" fillId="4" borderId="54" xfId="13" applyFont="1" applyFill="1" applyBorder="1">
      <alignment horizontal="center" vertical="center" wrapText="1"/>
    </xf>
    <xf numFmtId="3" fontId="5" fillId="5" borderId="59" xfId="37" applyNumberFormat="1" applyFont="1" applyFill="1" applyBorder="1">
      <alignment horizontal="right" vertical="center" indent="1"/>
    </xf>
    <xf numFmtId="3" fontId="5" fillId="5" borderId="61" xfId="37" applyNumberFormat="1" applyFont="1" applyFill="1" applyBorder="1">
      <alignment horizontal="right" vertical="center" indent="1"/>
    </xf>
    <xf numFmtId="3" fontId="5" fillId="3" borderId="63" xfId="37" applyNumberFormat="1" applyFont="1" applyFill="1" applyBorder="1">
      <alignment horizontal="right" vertical="center" indent="1"/>
    </xf>
    <xf numFmtId="3" fontId="0" fillId="0" borderId="0" xfId="0" applyNumberFormat="1" applyAlignment="1">
      <alignment vertical="center"/>
    </xf>
    <xf numFmtId="3" fontId="6" fillId="3" borderId="17" xfId="0" applyNumberFormat="1" applyFont="1" applyFill="1" applyBorder="1" applyAlignment="1">
      <alignment horizontal="right" vertical="center" indent="1" readingOrder="1"/>
    </xf>
    <xf numFmtId="3" fontId="6" fillId="5" borderId="59" xfId="37" applyNumberFormat="1" applyFont="1" applyFill="1" applyBorder="1">
      <alignment horizontal="right" vertical="center" indent="1"/>
    </xf>
    <xf numFmtId="3" fontId="6" fillId="5" borderId="61" xfId="37" applyNumberFormat="1" applyFont="1" applyFill="1" applyBorder="1">
      <alignment horizontal="right" vertical="center" indent="1"/>
    </xf>
    <xf numFmtId="3" fontId="6" fillId="3" borderId="63" xfId="37" applyNumberFormat="1" applyFont="1" applyFill="1" applyBorder="1">
      <alignment horizontal="right" vertical="center" indent="1"/>
    </xf>
    <xf numFmtId="0" fontId="8" fillId="5" borderId="0" xfId="29" applyFill="1">
      <alignment horizontal="right" vertical="center"/>
    </xf>
    <xf numFmtId="0" fontId="32" fillId="5" borderId="0" xfId="18" applyFont="1" applyFill="1" applyAlignment="1">
      <alignment vertical="center"/>
    </xf>
    <xf numFmtId="0" fontId="6" fillId="5" borderId="0" xfId="32" applyFont="1" applyFill="1">
      <alignment horizontal="left" vertical="center"/>
    </xf>
    <xf numFmtId="170" fontId="8" fillId="0" borderId="0" xfId="0" applyNumberFormat="1" applyFont="1" applyAlignment="1">
      <alignment horizontal="right"/>
    </xf>
    <xf numFmtId="168" fontId="5" fillId="5" borderId="64" xfId="2" applyNumberFormat="1" applyFont="1" applyFill="1" applyBorder="1" applyAlignment="1">
      <alignment horizontal="right" vertical="center" indent="1"/>
    </xf>
    <xf numFmtId="0" fontId="8" fillId="4" borderId="54" xfId="13" applyFont="1" applyFill="1" applyBorder="1">
      <alignment horizontal="center" vertical="center" wrapText="1"/>
    </xf>
    <xf numFmtId="0" fontId="8" fillId="4" borderId="54" xfId="34" applyFont="1" applyFill="1" applyBorder="1" applyAlignment="1">
      <alignment horizontal="center" vertical="center" wrapText="1"/>
    </xf>
    <xf numFmtId="166" fontId="5" fillId="5" borderId="52" xfId="19" applyNumberFormat="1" applyFill="1" applyBorder="1" applyAlignment="1">
      <alignment horizontal="right" vertical="center" indent="1" readingOrder="1"/>
    </xf>
    <xf numFmtId="0" fontId="64" fillId="5" borderId="42" xfId="19" applyFont="1" applyFill="1" applyBorder="1" applyAlignment="1">
      <alignment horizontal="center" vertical="center" wrapText="1"/>
    </xf>
    <xf numFmtId="168" fontId="5" fillId="5" borderId="10" xfId="2" applyNumberFormat="1" applyFont="1" applyFill="1" applyBorder="1" applyAlignment="1">
      <alignment horizontal="right" vertical="center" indent="1" readingOrder="1"/>
    </xf>
    <xf numFmtId="0" fontId="64" fillId="5" borderId="8" xfId="19" applyFont="1" applyFill="1" applyBorder="1" applyAlignment="1">
      <alignment horizontal="center" vertical="center" wrapText="1"/>
    </xf>
    <xf numFmtId="3" fontId="5" fillId="5" borderId="52" xfId="19" applyNumberFormat="1" applyFill="1" applyBorder="1" applyAlignment="1">
      <alignment horizontal="right" vertical="center" indent="1" readingOrder="1"/>
    </xf>
    <xf numFmtId="2" fontId="5" fillId="5" borderId="52" xfId="19" applyNumberFormat="1" applyFill="1" applyBorder="1" applyAlignment="1">
      <alignment horizontal="right" vertical="center" indent="1" readingOrder="1"/>
    </xf>
    <xf numFmtId="169" fontId="69" fillId="0" borderId="0" xfId="22" applyNumberFormat="1" applyFont="1" applyAlignment="1">
      <alignment vertical="center"/>
    </xf>
    <xf numFmtId="0" fontId="69" fillId="0" borderId="0" xfId="22" applyFont="1" applyAlignment="1">
      <alignment vertical="center"/>
    </xf>
    <xf numFmtId="3" fontId="69" fillId="0" borderId="0" xfId="0" applyNumberFormat="1" applyFont="1" applyAlignment="1">
      <alignment vertical="center"/>
    </xf>
    <xf numFmtId="0" fontId="69" fillId="0" borderId="0" xfId="0" applyFont="1" applyAlignment="1">
      <alignment vertical="center"/>
    </xf>
    <xf numFmtId="169" fontId="5" fillId="3" borderId="25" xfId="1" applyNumberFormat="1" applyFont="1" applyFill="1" applyBorder="1" applyAlignment="1">
      <alignment horizontal="right" vertical="center" indent="1" readingOrder="1"/>
    </xf>
    <xf numFmtId="0" fontId="32" fillId="0" borderId="17" xfId="0" applyFont="1" applyBorder="1" applyAlignment="1">
      <alignment horizontal="right" vertical="center" wrapText="1" indent="1"/>
    </xf>
    <xf numFmtId="169" fontId="6" fillId="0" borderId="10" xfId="1" applyNumberFormat="1" applyFont="1" applyFill="1" applyBorder="1" applyAlignment="1">
      <alignment horizontal="right" vertical="center" indent="1" readingOrder="1"/>
    </xf>
    <xf numFmtId="0" fontId="19" fillId="0" borderId="30" xfId="0" applyFont="1" applyBorder="1" applyAlignment="1">
      <alignment horizontal="left" vertical="center" wrapText="1" indent="1"/>
    </xf>
    <xf numFmtId="0" fontId="5" fillId="3" borderId="65" xfId="0" applyFont="1" applyFill="1" applyBorder="1" applyAlignment="1">
      <alignment horizontal="left" vertical="center" wrapText="1" indent="1"/>
    </xf>
    <xf numFmtId="169" fontId="6" fillId="0" borderId="0" xfId="22" applyNumberFormat="1" applyFont="1" applyAlignment="1">
      <alignment vertical="center"/>
    </xf>
    <xf numFmtId="0" fontId="32" fillId="5" borderId="28" xfId="0" applyFont="1" applyFill="1" applyBorder="1" applyAlignment="1">
      <alignment horizontal="right" vertical="center" wrapText="1" indent="1"/>
    </xf>
    <xf numFmtId="0" fontId="6" fillId="4" borderId="17" xfId="13" applyFont="1" applyFill="1" applyBorder="1">
      <alignment horizontal="center" vertical="center" wrapText="1"/>
    </xf>
    <xf numFmtId="166" fontId="5" fillId="0" borderId="19" xfId="19" applyNumberFormat="1" applyBorder="1" applyAlignment="1">
      <alignment horizontal="right" vertical="center" indent="1" readingOrder="1"/>
    </xf>
    <xf numFmtId="166" fontId="5" fillId="3" borderId="20" xfId="19" applyNumberFormat="1" applyFill="1" applyBorder="1" applyAlignment="1">
      <alignment horizontal="right" vertical="center" indent="1" readingOrder="1"/>
    </xf>
    <xf numFmtId="166" fontId="5" fillId="0" borderId="20" xfId="19" applyNumberFormat="1" applyBorder="1" applyAlignment="1">
      <alignment horizontal="right" vertical="center" indent="1" readingOrder="1"/>
    </xf>
    <xf numFmtId="166" fontId="5" fillId="0" borderId="26" xfId="19" applyNumberFormat="1" applyBorder="1" applyAlignment="1">
      <alignment horizontal="right" vertical="center" indent="1" readingOrder="1"/>
    </xf>
    <xf numFmtId="166" fontId="6" fillId="3" borderId="42" xfId="19" applyNumberFormat="1" applyFont="1" applyFill="1" applyBorder="1" applyAlignment="1">
      <alignment horizontal="right" vertical="center" indent="1" readingOrder="1"/>
    </xf>
    <xf numFmtId="0" fontId="5" fillId="0" borderId="0" xfId="23" applyFont="1" applyAlignment="1">
      <alignment vertical="center"/>
    </xf>
    <xf numFmtId="0" fontId="6" fillId="0" borderId="0" xfId="23" applyFont="1" applyAlignment="1">
      <alignment vertical="center"/>
    </xf>
    <xf numFmtId="3" fontId="6" fillId="0" borderId="10" xfId="3" applyNumberFormat="1" applyFont="1" applyFill="1" applyBorder="1" applyAlignment="1">
      <alignment horizontal="right" vertical="center" indent="1"/>
    </xf>
    <xf numFmtId="3" fontId="5" fillId="3" borderId="25" xfId="3" applyNumberFormat="1" applyFont="1" applyFill="1" applyBorder="1" applyAlignment="1">
      <alignment horizontal="left" vertical="center" wrapText="1" indent="1"/>
    </xf>
    <xf numFmtId="3" fontId="6" fillId="3" borderId="25" xfId="3" applyNumberFormat="1" applyFont="1" applyFill="1" applyBorder="1" applyAlignment="1">
      <alignment horizontal="right" vertical="center" indent="1"/>
    </xf>
    <xf numFmtId="3" fontId="5" fillId="3" borderId="25" xfId="3" applyNumberFormat="1" applyFont="1" applyFill="1" applyBorder="1" applyAlignment="1">
      <alignment horizontal="right" vertical="center" indent="1"/>
    </xf>
    <xf numFmtId="3" fontId="5" fillId="0" borderId="13" xfId="3" applyNumberFormat="1" applyFont="1" applyFill="1" applyBorder="1" applyAlignment="1">
      <alignment horizontal="left" vertical="center" wrapText="1" indent="1"/>
    </xf>
    <xf numFmtId="3" fontId="6" fillId="0" borderId="13" xfId="3" applyNumberFormat="1" applyFont="1" applyFill="1" applyBorder="1" applyAlignment="1">
      <alignment horizontal="right" vertical="center" indent="1"/>
    </xf>
    <xf numFmtId="3" fontId="5" fillId="0" borderId="13" xfId="3" applyNumberFormat="1" applyFont="1" applyFill="1" applyBorder="1" applyAlignment="1">
      <alignment horizontal="right" vertical="center" indent="1"/>
    </xf>
    <xf numFmtId="3" fontId="5" fillId="3" borderId="14" xfId="3" applyNumberFormat="1" applyFont="1" applyFill="1" applyBorder="1" applyAlignment="1">
      <alignment horizontal="left" vertical="center" wrapText="1" indent="1"/>
    </xf>
    <xf numFmtId="3" fontId="6" fillId="3" borderId="14" xfId="3" applyNumberFormat="1" applyFont="1" applyFill="1" applyBorder="1" applyAlignment="1">
      <alignment horizontal="right" vertical="center" indent="1"/>
    </xf>
    <xf numFmtId="3" fontId="5" fillId="3" borderId="14" xfId="3" applyNumberFormat="1" applyFont="1" applyFill="1" applyBorder="1" applyAlignment="1">
      <alignment horizontal="right" vertical="center" indent="1"/>
    </xf>
    <xf numFmtId="0" fontId="6" fillId="0" borderId="0" xfId="23" applyFont="1" applyAlignment="1">
      <alignment horizontal="center" vertical="center"/>
    </xf>
    <xf numFmtId="0" fontId="29" fillId="0" borderId="0" xfId="23" applyFont="1" applyAlignment="1">
      <alignment horizontal="center" vertical="center"/>
    </xf>
    <xf numFmtId="0" fontId="9" fillId="0" borderId="0" xfId="23" applyFont="1" applyAlignment="1">
      <alignment vertical="center"/>
    </xf>
    <xf numFmtId="0" fontId="15" fillId="0" borderId="0" xfId="23" applyFont="1" applyAlignment="1">
      <alignment vertical="center"/>
    </xf>
    <xf numFmtId="0" fontId="8" fillId="0" borderId="0" xfId="23" applyFont="1" applyAlignment="1">
      <alignment horizontal="right" vertical="center" readingOrder="2"/>
    </xf>
    <xf numFmtId="3" fontId="6" fillId="3" borderId="10" xfId="3" applyNumberFormat="1" applyFont="1" applyFill="1" applyBorder="1" applyAlignment="1">
      <alignment horizontal="right" vertical="center" indent="1"/>
    </xf>
    <xf numFmtId="3" fontId="5" fillId="0" borderId="29" xfId="3" applyNumberFormat="1" applyFont="1" applyFill="1" applyBorder="1" applyAlignment="1">
      <alignment horizontal="right" vertical="center" indent="1"/>
    </xf>
    <xf numFmtId="3" fontId="6" fillId="5" borderId="10" xfId="3" applyNumberFormat="1" applyFont="1" applyFill="1" applyBorder="1" applyAlignment="1">
      <alignment horizontal="right" vertical="center" indent="1"/>
    </xf>
    <xf numFmtId="3" fontId="6" fillId="5" borderId="10" xfId="3" applyNumberFormat="1" applyFont="1" applyFill="1" applyBorder="1" applyAlignment="1">
      <alignment horizontal="left" vertical="center" wrapText="1" indent="1"/>
    </xf>
    <xf numFmtId="0" fontId="6" fillId="4" borderId="32" xfId="0" applyFont="1" applyFill="1" applyBorder="1" applyAlignment="1">
      <alignment horizontal="center" vertical="center" wrapText="1"/>
    </xf>
    <xf numFmtId="3" fontId="5" fillId="0" borderId="27" xfId="0" applyNumberFormat="1" applyFont="1" applyBorder="1" applyAlignment="1">
      <alignment horizontal="right" vertical="center" indent="1"/>
    </xf>
    <xf numFmtId="3" fontId="5" fillId="3" borderId="14" xfId="0" applyNumberFormat="1" applyFont="1" applyFill="1" applyBorder="1" applyAlignment="1">
      <alignment horizontal="right" vertical="center" indent="1"/>
    </xf>
    <xf numFmtId="3" fontId="5" fillId="0" borderId="13" xfId="0" applyNumberFormat="1" applyFont="1" applyBorder="1" applyAlignment="1">
      <alignment horizontal="right" vertical="center" indent="1"/>
    </xf>
    <xf numFmtId="3" fontId="6" fillId="0" borderId="10" xfId="0" applyNumberFormat="1" applyFont="1" applyBorder="1" applyAlignment="1">
      <alignment horizontal="right" vertical="center" indent="1"/>
    </xf>
    <xf numFmtId="3" fontId="5" fillId="0" borderId="29" xfId="0" applyNumberFormat="1" applyFont="1" applyBorder="1" applyAlignment="1">
      <alignment horizontal="right" vertical="center" indent="1"/>
    </xf>
    <xf numFmtId="168" fontId="6" fillId="5" borderId="64" xfId="2" applyNumberFormat="1" applyFont="1" applyFill="1" applyBorder="1" applyAlignment="1">
      <alignment horizontal="right" vertical="center" indent="1"/>
    </xf>
    <xf numFmtId="168" fontId="6" fillId="3" borderId="49" xfId="2" applyNumberFormat="1" applyFont="1" applyFill="1" applyBorder="1" applyAlignment="1">
      <alignment horizontal="right" vertical="center" indent="1"/>
    </xf>
    <xf numFmtId="168" fontId="6" fillId="5" borderId="48" xfId="2" applyNumberFormat="1" applyFont="1" applyFill="1" applyBorder="1" applyAlignment="1">
      <alignment horizontal="right" vertical="center" indent="1"/>
    </xf>
    <xf numFmtId="0" fontId="6" fillId="4" borderId="54" xfId="34" applyFont="1" applyFill="1" applyBorder="1" applyAlignment="1">
      <alignment horizontal="center" vertical="center" wrapText="1"/>
    </xf>
    <xf numFmtId="166" fontId="6" fillId="5" borderId="52" xfId="19" applyNumberFormat="1" applyFont="1" applyFill="1" applyBorder="1" applyAlignment="1">
      <alignment horizontal="right" vertical="center" indent="1" readingOrder="1"/>
    </xf>
    <xf numFmtId="166" fontId="6" fillId="3" borderId="49" xfId="19" applyNumberFormat="1" applyFont="1" applyFill="1" applyBorder="1" applyAlignment="1">
      <alignment horizontal="right" vertical="center" indent="1" readingOrder="1"/>
    </xf>
    <xf numFmtId="166" fontId="6" fillId="5" borderId="49" xfId="19" applyNumberFormat="1" applyFont="1" applyFill="1" applyBorder="1" applyAlignment="1">
      <alignment horizontal="right" vertical="center" indent="1" readingOrder="1"/>
    </xf>
    <xf numFmtId="168" fontId="6" fillId="5" borderId="10" xfId="2" applyNumberFormat="1" applyFont="1" applyFill="1" applyBorder="1" applyAlignment="1">
      <alignment horizontal="right" vertical="center" indent="1" readingOrder="1"/>
    </xf>
    <xf numFmtId="168" fontId="6" fillId="3" borderId="53" xfId="2" applyNumberFormat="1" applyFont="1" applyFill="1" applyBorder="1" applyAlignment="1">
      <alignment horizontal="right" vertical="center" indent="1" readingOrder="1"/>
    </xf>
    <xf numFmtId="168" fontId="6" fillId="5" borderId="53" xfId="2" applyNumberFormat="1" applyFont="1" applyFill="1" applyBorder="1" applyAlignment="1">
      <alignment horizontal="right" vertical="center" indent="1" readingOrder="1"/>
    </xf>
    <xf numFmtId="3" fontId="6" fillId="5" borderId="52" xfId="19" applyNumberFormat="1" applyFont="1" applyFill="1" applyBorder="1" applyAlignment="1">
      <alignment horizontal="right" vertical="center" indent="1" readingOrder="1"/>
    </xf>
    <xf numFmtId="3" fontId="6" fillId="3" borderId="49" xfId="19" applyNumberFormat="1" applyFont="1" applyFill="1" applyBorder="1" applyAlignment="1">
      <alignment horizontal="right" vertical="center" indent="1" readingOrder="1"/>
    </xf>
    <xf numFmtId="3" fontId="6" fillId="5" borderId="49" xfId="19" applyNumberFormat="1" applyFont="1" applyFill="1" applyBorder="1" applyAlignment="1">
      <alignment horizontal="right" vertical="center" indent="1" readingOrder="1"/>
    </xf>
    <xf numFmtId="0" fontId="6" fillId="0" borderId="30" xfId="0" applyFont="1" applyBorder="1" applyAlignment="1">
      <alignment horizontal="left" vertical="center" wrapText="1" indent="1"/>
    </xf>
    <xf numFmtId="3" fontId="6" fillId="0" borderId="29" xfId="1" applyNumberFormat="1" applyFont="1" applyFill="1" applyBorder="1" applyAlignment="1">
      <alignment horizontal="right" vertical="center" indent="1" readingOrder="1"/>
    </xf>
    <xf numFmtId="169" fontId="6" fillId="0" borderId="25" xfId="1" applyNumberFormat="1" applyFont="1" applyFill="1" applyBorder="1" applyAlignment="1">
      <alignment horizontal="right" vertical="center" indent="1"/>
    </xf>
    <xf numFmtId="0" fontId="5" fillId="0" borderId="27" xfId="0" applyFont="1" applyBorder="1" applyAlignment="1">
      <alignment horizontal="left" vertical="center" wrapText="1" indent="1"/>
    </xf>
    <xf numFmtId="0" fontId="5" fillId="3" borderId="14" xfId="0" applyFont="1" applyFill="1" applyBorder="1" applyAlignment="1">
      <alignment horizontal="left" vertical="center" wrapText="1" indent="1"/>
    </xf>
    <xf numFmtId="0" fontId="5" fillId="0" borderId="10" xfId="0" applyFont="1" applyBorder="1" applyAlignment="1">
      <alignment horizontal="left" vertical="center" wrapText="1" indent="1"/>
    </xf>
    <xf numFmtId="3" fontId="6" fillId="0" borderId="29" xfId="0" applyNumberFormat="1" applyFont="1" applyBorder="1" applyAlignment="1">
      <alignment horizontal="right" vertical="center" indent="1"/>
    </xf>
    <xf numFmtId="0" fontId="5" fillId="0" borderId="54" xfId="0" applyFont="1" applyBorder="1" applyAlignment="1">
      <alignment horizontal="left" vertical="center" wrapText="1" indent="1"/>
    </xf>
    <xf numFmtId="0" fontId="6" fillId="3" borderId="10" xfId="0" applyFont="1" applyFill="1" applyBorder="1" applyAlignment="1">
      <alignment horizontal="left" vertical="center" wrapText="1" indent="1"/>
    </xf>
    <xf numFmtId="0" fontId="5" fillId="0" borderId="25" xfId="0" applyFont="1" applyBorder="1" applyAlignment="1">
      <alignment horizontal="left" vertical="center" wrapText="1" indent="1"/>
    </xf>
    <xf numFmtId="3" fontId="6" fillId="3" borderId="30" xfId="0" applyNumberFormat="1" applyFont="1" applyFill="1" applyBorder="1" applyAlignment="1">
      <alignment horizontal="left" vertical="center" wrapText="1" indent="1"/>
    </xf>
    <xf numFmtId="3" fontId="5" fillId="0" borderId="10" xfId="0" applyNumberFormat="1" applyFont="1" applyBorder="1" applyAlignment="1">
      <alignment horizontal="right" vertical="center" indent="1"/>
    </xf>
    <xf numFmtId="3" fontId="5" fillId="3" borderId="25" xfId="0" applyNumberFormat="1" applyFont="1" applyFill="1" applyBorder="1" applyAlignment="1">
      <alignment horizontal="right" vertical="center" indent="1"/>
    </xf>
    <xf numFmtId="3" fontId="5" fillId="0" borderId="54" xfId="0" applyNumberFormat="1" applyFont="1" applyBorder="1" applyAlignment="1">
      <alignment horizontal="right" vertical="center" indent="1"/>
    </xf>
    <xf numFmtId="0" fontId="6" fillId="4" borderId="47" xfId="0" applyFont="1" applyFill="1" applyBorder="1" applyAlignment="1">
      <alignment horizontal="center" vertical="center" wrapText="1"/>
    </xf>
    <xf numFmtId="0" fontId="19" fillId="4" borderId="47" xfId="0" applyFont="1" applyFill="1" applyBorder="1" applyAlignment="1">
      <alignment horizontal="center" vertical="center" wrapText="1"/>
    </xf>
    <xf numFmtId="0" fontId="19" fillId="4" borderId="29" xfId="0" applyFont="1" applyFill="1" applyBorder="1" applyAlignment="1">
      <alignment horizontal="center" vertical="center" wrapText="1"/>
    </xf>
    <xf numFmtId="0" fontId="6" fillId="4" borderId="54" xfId="0" applyFont="1" applyFill="1" applyBorder="1" applyAlignment="1">
      <alignment horizontal="center" wrapText="1"/>
    </xf>
    <xf numFmtId="0" fontId="5" fillId="4" borderId="47" xfId="0" applyFont="1" applyFill="1" applyBorder="1" applyAlignment="1">
      <alignment horizontal="center" vertical="top" wrapText="1"/>
    </xf>
    <xf numFmtId="0" fontId="6" fillId="4" borderId="47" xfId="0" applyFont="1" applyFill="1" applyBorder="1" applyAlignment="1">
      <alignment horizontal="center" vertical="top" wrapText="1"/>
    </xf>
    <xf numFmtId="0" fontId="19" fillId="4" borderId="47" xfId="0" applyFont="1" applyFill="1" applyBorder="1" applyAlignment="1">
      <alignment horizontal="center" vertical="top" wrapText="1"/>
    </xf>
    <xf numFmtId="3" fontId="5" fillId="3" borderId="14" xfId="0" applyNumberFormat="1" applyFont="1" applyFill="1" applyBorder="1" applyAlignment="1">
      <alignment horizontal="left" vertical="center" wrapText="1" indent="1"/>
    </xf>
    <xf numFmtId="169" fontId="6" fillId="0" borderId="53" xfId="1" applyNumberFormat="1" applyFont="1" applyFill="1" applyBorder="1" applyAlignment="1">
      <alignment horizontal="right" vertical="center" indent="1"/>
    </xf>
    <xf numFmtId="0" fontId="38" fillId="4" borderId="54" xfId="0" applyFont="1" applyFill="1" applyBorder="1" applyAlignment="1">
      <alignment horizontal="center" vertical="center" wrapText="1"/>
    </xf>
    <xf numFmtId="3" fontId="6" fillId="3" borderId="25" xfId="0" applyNumberFormat="1" applyFont="1" applyFill="1" applyBorder="1" applyAlignment="1">
      <alignment horizontal="right" vertical="center" indent="1"/>
    </xf>
    <xf numFmtId="0" fontId="5" fillId="3" borderId="25" xfId="0" applyFont="1" applyFill="1" applyBorder="1" applyAlignment="1">
      <alignment horizontal="left" vertical="center" wrapText="1" indent="1"/>
    </xf>
    <xf numFmtId="0" fontId="6" fillId="0" borderId="10" xfId="0" applyFont="1" applyBorder="1" applyAlignment="1">
      <alignment horizontal="left" vertical="center" wrapText="1" indent="1"/>
    </xf>
    <xf numFmtId="0" fontId="62" fillId="0" borderId="39" xfId="19" applyFont="1" applyBorder="1" applyAlignment="1">
      <alignment horizontal="right" vertical="center" wrapText="1" indent="1" readingOrder="2"/>
    </xf>
    <xf numFmtId="0" fontId="6" fillId="0" borderId="27" xfId="0" applyFont="1" applyBorder="1" applyAlignment="1">
      <alignment horizontal="left" vertical="center" wrapText="1" indent="1"/>
    </xf>
    <xf numFmtId="0" fontId="62" fillId="3" borderId="38" xfId="19" applyFont="1" applyFill="1" applyBorder="1" applyAlignment="1">
      <alignment horizontal="right" vertical="center" wrapText="1" indent="1" readingOrder="2"/>
    </xf>
    <xf numFmtId="0" fontId="6" fillId="3" borderId="14" xfId="0" applyFont="1" applyFill="1" applyBorder="1" applyAlignment="1">
      <alignment horizontal="left" vertical="center" wrapText="1" indent="1"/>
    </xf>
    <xf numFmtId="0" fontId="62" fillId="3" borderId="40" xfId="19" applyFont="1" applyFill="1" applyBorder="1" applyAlignment="1">
      <alignment horizontal="right" vertical="center" wrapText="1" indent="1" readingOrder="2"/>
    </xf>
    <xf numFmtId="0" fontId="6" fillId="3" borderId="25" xfId="0" applyFont="1" applyFill="1" applyBorder="1" applyAlignment="1">
      <alignment horizontal="left" vertical="center" wrapText="1" indent="1"/>
    </xf>
    <xf numFmtId="0" fontId="62" fillId="5" borderId="17" xfId="19" applyFont="1" applyFill="1" applyBorder="1" applyAlignment="1">
      <alignment horizontal="right" vertical="center" wrapText="1" indent="1" readingOrder="2"/>
    </xf>
    <xf numFmtId="0" fontId="6" fillId="5" borderId="10" xfId="0" applyFont="1" applyFill="1" applyBorder="1" applyAlignment="1">
      <alignment horizontal="left" vertical="center" wrapText="1" indent="1"/>
    </xf>
    <xf numFmtId="0" fontId="70" fillId="0" borderId="39" xfId="19" applyFont="1" applyBorder="1" applyAlignment="1">
      <alignment horizontal="right" vertical="center" wrapText="1" indent="1" readingOrder="2"/>
    </xf>
    <xf numFmtId="0" fontId="70" fillId="3" borderId="38" xfId="19" applyFont="1" applyFill="1" applyBorder="1" applyAlignment="1">
      <alignment horizontal="right" vertical="center" wrapText="1" indent="1" readingOrder="2"/>
    </xf>
    <xf numFmtId="0" fontId="70" fillId="0" borderId="18" xfId="19" applyFont="1" applyBorder="1" applyAlignment="1">
      <alignment horizontal="right" vertical="center" wrapText="1" indent="1" readingOrder="2"/>
    </xf>
    <xf numFmtId="0" fontId="62" fillId="3" borderId="17" xfId="19" applyFont="1" applyFill="1" applyBorder="1" applyAlignment="1">
      <alignment horizontal="right" vertical="center" wrapText="1" indent="1" readingOrder="2"/>
    </xf>
    <xf numFmtId="0" fontId="62" fillId="0" borderId="38" xfId="19" applyFont="1" applyBorder="1" applyAlignment="1">
      <alignment horizontal="right" vertical="center" wrapText="1" indent="1" readingOrder="2"/>
    </xf>
    <xf numFmtId="0" fontId="62" fillId="0" borderId="40" xfId="19" applyFont="1" applyBorder="1" applyAlignment="1">
      <alignment horizontal="right" vertical="center" wrapText="1" indent="1" readingOrder="2"/>
    </xf>
    <xf numFmtId="0" fontId="6" fillId="4" borderId="71" xfId="0" applyFont="1" applyFill="1" applyBorder="1" applyAlignment="1">
      <alignment horizontal="center" vertical="center" wrapText="1" readingOrder="1"/>
    </xf>
    <xf numFmtId="0" fontId="6" fillId="4" borderId="71" xfId="0" applyFont="1" applyFill="1" applyBorder="1" applyAlignment="1">
      <alignment horizontal="center" vertical="center" wrapText="1"/>
    </xf>
    <xf numFmtId="0" fontId="6" fillId="4" borderId="47" xfId="0" applyFont="1" applyFill="1" applyBorder="1" applyAlignment="1">
      <alignment horizontal="center" vertical="center" wrapText="1" readingOrder="1"/>
    </xf>
    <xf numFmtId="0" fontId="8" fillId="4" borderId="54" xfId="0" applyFont="1" applyFill="1" applyBorder="1" applyAlignment="1">
      <alignment horizontal="center" wrapText="1"/>
    </xf>
    <xf numFmtId="0" fontId="8" fillId="4" borderId="54" xfId="0" applyFont="1" applyFill="1" applyBorder="1" applyAlignment="1">
      <alignment horizontal="center"/>
    </xf>
    <xf numFmtId="0" fontId="6" fillId="4" borderId="47" xfId="22" applyFont="1" applyFill="1" applyBorder="1" applyAlignment="1">
      <alignment horizontal="center" vertical="top" wrapText="1"/>
    </xf>
    <xf numFmtId="3" fontId="6" fillId="5" borderId="10" xfId="0" applyNumberFormat="1" applyFont="1" applyFill="1" applyBorder="1" applyAlignment="1">
      <alignment horizontal="right" vertical="center" indent="1"/>
    </xf>
    <xf numFmtId="0" fontId="7" fillId="4" borderId="47" xfId="0" applyFont="1" applyFill="1" applyBorder="1" applyAlignment="1">
      <alignment horizontal="center" vertical="top" wrapText="1"/>
    </xf>
    <xf numFmtId="0" fontId="8" fillId="4" borderId="54" xfId="22" applyFont="1" applyFill="1" applyBorder="1" applyAlignment="1">
      <alignment horizontal="center" wrapText="1"/>
    </xf>
    <xf numFmtId="0" fontId="33" fillId="4" borderId="47" xfId="0" applyFont="1" applyFill="1" applyBorder="1" applyAlignment="1">
      <alignment horizontal="center" vertical="top" wrapText="1"/>
    </xf>
    <xf numFmtId="3" fontId="6" fillId="0" borderId="54" xfId="0" applyNumberFormat="1" applyFont="1" applyBorder="1" applyAlignment="1">
      <alignment horizontal="right" vertical="center" indent="1"/>
    </xf>
    <xf numFmtId="0" fontId="32" fillId="4" borderId="54" xfId="0" applyFont="1" applyFill="1" applyBorder="1" applyAlignment="1">
      <alignment horizontal="center" wrapText="1"/>
    </xf>
    <xf numFmtId="3" fontId="5" fillId="0" borderId="27" xfId="0" applyNumberFormat="1" applyFont="1" applyBorder="1" applyAlignment="1">
      <alignment horizontal="left" vertical="center" wrapText="1" indent="1"/>
    </xf>
    <xf numFmtId="3" fontId="5" fillId="0" borderId="54" xfId="0" applyNumberFormat="1" applyFont="1" applyBorder="1" applyAlignment="1">
      <alignment horizontal="left" vertical="center" wrapText="1" indent="1"/>
    </xf>
    <xf numFmtId="3" fontId="6" fillId="3" borderId="10" xfId="0" applyNumberFormat="1" applyFont="1" applyFill="1" applyBorder="1" applyAlignment="1">
      <alignment horizontal="left" vertical="center" wrapText="1" indent="1"/>
    </xf>
    <xf numFmtId="3" fontId="32" fillId="3" borderId="10" xfId="0" applyNumberFormat="1" applyFont="1" applyFill="1" applyBorder="1" applyAlignment="1">
      <alignment horizontal="left" vertical="center" wrapText="1" indent="1"/>
    </xf>
    <xf numFmtId="3" fontId="6" fillId="5" borderId="55" xfId="0" applyNumberFormat="1" applyFont="1" applyFill="1" applyBorder="1" applyAlignment="1">
      <alignment horizontal="right" vertical="center" indent="1"/>
    </xf>
    <xf numFmtId="3" fontId="6" fillId="3" borderId="27" xfId="0" applyNumberFormat="1" applyFont="1" applyFill="1" applyBorder="1" applyAlignment="1">
      <alignment horizontal="right" vertical="center" indent="1"/>
    </xf>
    <xf numFmtId="3" fontId="6" fillId="5" borderId="14" xfId="0" applyNumberFormat="1" applyFont="1" applyFill="1" applyBorder="1" applyAlignment="1">
      <alignment horizontal="right" vertical="center" indent="1"/>
    </xf>
    <xf numFmtId="0" fontId="38" fillId="4" borderId="29" xfId="0" applyFont="1" applyFill="1" applyBorder="1" applyAlignment="1">
      <alignment horizontal="center" wrapText="1"/>
    </xf>
    <xf numFmtId="0" fontId="37" fillId="4" borderId="54" xfId="0" applyFont="1" applyFill="1" applyBorder="1" applyAlignment="1">
      <alignment horizontal="center" wrapText="1"/>
    </xf>
    <xf numFmtId="3" fontId="6" fillId="5" borderId="27" xfId="0" applyNumberFormat="1" applyFont="1" applyFill="1" applyBorder="1" applyAlignment="1">
      <alignment horizontal="right" vertical="center" indent="1"/>
    </xf>
    <xf numFmtId="3" fontId="6" fillId="5" borderId="53" xfId="0" applyNumberFormat="1" applyFont="1" applyFill="1" applyBorder="1" applyAlignment="1">
      <alignment horizontal="right" vertical="center" indent="1"/>
    </xf>
    <xf numFmtId="0" fontId="22" fillId="4" borderId="47" xfId="0" applyFont="1" applyFill="1" applyBorder="1" applyAlignment="1">
      <alignment horizontal="center" vertical="center" wrapText="1"/>
    </xf>
    <xf numFmtId="0" fontId="6" fillId="0" borderId="27" xfId="0" applyFont="1" applyBorder="1" applyAlignment="1">
      <alignment horizontal="center" vertical="center" wrapText="1"/>
    </xf>
    <xf numFmtId="0" fontId="6" fillId="3" borderId="14" xfId="0" applyFont="1" applyFill="1" applyBorder="1" applyAlignment="1">
      <alignment horizontal="center" vertical="center" wrapText="1"/>
    </xf>
    <xf numFmtId="0" fontId="6" fillId="0" borderId="54" xfId="0" applyFont="1" applyBorder="1" applyAlignment="1">
      <alignment horizontal="center" vertical="center" wrapText="1"/>
    </xf>
    <xf numFmtId="0" fontId="62" fillId="3" borderId="17" xfId="19" applyFont="1" applyFill="1" applyBorder="1" applyAlignment="1">
      <alignment horizontal="center" vertical="center" wrapText="1" readingOrder="2"/>
    </xf>
    <xf numFmtId="0" fontId="6" fillId="3" borderId="10" xfId="0" applyFont="1" applyFill="1" applyBorder="1" applyAlignment="1">
      <alignment horizontal="center" vertical="center" wrapText="1"/>
    </xf>
    <xf numFmtId="0" fontId="32" fillId="0" borderId="13" xfId="0" applyFont="1" applyBorder="1" applyAlignment="1">
      <alignment horizontal="right" vertical="center" wrapText="1" indent="1"/>
    </xf>
    <xf numFmtId="0" fontId="33" fillId="0" borderId="13" xfId="0" applyFont="1" applyBorder="1" applyAlignment="1">
      <alignment horizontal="left" vertical="center" wrapText="1" indent="1"/>
    </xf>
    <xf numFmtId="0" fontId="32" fillId="0" borderId="25" xfId="0" applyFont="1" applyBorder="1" applyAlignment="1">
      <alignment horizontal="right" vertical="center" wrapText="1" indent="1"/>
    </xf>
    <xf numFmtId="0" fontId="33" fillId="0" borderId="25" xfId="0" applyFont="1" applyBorder="1" applyAlignment="1">
      <alignment horizontal="left" vertical="center" wrapText="1" indent="1"/>
    </xf>
    <xf numFmtId="0" fontId="32" fillId="0" borderId="10" xfId="0" applyFont="1" applyBorder="1" applyAlignment="1">
      <alignment horizontal="right" vertical="center" wrapText="1" indent="1"/>
    </xf>
    <xf numFmtId="3" fontId="6" fillId="0" borderId="10" xfId="0" applyNumberFormat="1" applyFont="1" applyBorder="1" applyAlignment="1">
      <alignment horizontal="right" vertical="center" indent="1" readingOrder="1"/>
    </xf>
    <xf numFmtId="0" fontId="19" fillId="0" borderId="10" xfId="0" applyFont="1" applyBorder="1" applyAlignment="1">
      <alignment horizontal="left" vertical="center" wrapText="1" indent="1"/>
    </xf>
    <xf numFmtId="0" fontId="32" fillId="3" borderId="13" xfId="0" applyFont="1" applyFill="1" applyBorder="1" applyAlignment="1">
      <alignment horizontal="right" vertical="center" wrapText="1" indent="1"/>
    </xf>
    <xf numFmtId="0" fontId="33" fillId="3" borderId="13" xfId="0" applyFont="1" applyFill="1" applyBorder="1" applyAlignment="1">
      <alignment horizontal="left" vertical="center" wrapText="1" indent="1"/>
    </xf>
    <xf numFmtId="0" fontId="32" fillId="3" borderId="25" xfId="0" applyFont="1" applyFill="1" applyBorder="1" applyAlignment="1">
      <alignment horizontal="right" vertical="center" wrapText="1" indent="1"/>
    </xf>
    <xf numFmtId="0" fontId="33" fillId="3" borderId="25" xfId="0" applyFont="1" applyFill="1" applyBorder="1" applyAlignment="1">
      <alignment horizontal="left" vertical="center" wrapText="1" indent="1"/>
    </xf>
    <xf numFmtId="0" fontId="32" fillId="3" borderId="10" xfId="0" applyFont="1" applyFill="1" applyBorder="1" applyAlignment="1">
      <alignment horizontal="right" vertical="center" wrapText="1" indent="1"/>
    </xf>
    <xf numFmtId="3" fontId="6" fillId="3" borderId="54" xfId="0" applyNumberFormat="1" applyFont="1" applyFill="1" applyBorder="1" applyAlignment="1">
      <alignment horizontal="right" vertical="center" indent="1" readingOrder="1"/>
    </xf>
    <xf numFmtId="0" fontId="19" fillId="3" borderId="54" xfId="0" applyFont="1" applyFill="1" applyBorder="1" applyAlignment="1">
      <alignment horizontal="left" vertical="center" wrapText="1" indent="1"/>
    </xf>
    <xf numFmtId="0" fontId="32" fillId="0" borderId="27" xfId="0" applyFont="1" applyBorder="1" applyAlignment="1">
      <alignment horizontal="right" vertical="center" wrapText="1" indent="1"/>
    </xf>
    <xf numFmtId="0" fontId="33" fillId="0" borderId="27" xfId="0" applyFont="1" applyBorder="1" applyAlignment="1">
      <alignment horizontal="left" vertical="center" wrapText="1" indent="1"/>
    </xf>
    <xf numFmtId="0" fontId="71" fillId="5" borderId="11" xfId="18" applyFont="1" applyFill="1" applyBorder="1" applyAlignment="1">
      <alignment horizontal="center" vertical="center" wrapText="1" readingOrder="1"/>
    </xf>
    <xf numFmtId="0" fontId="72" fillId="5" borderId="13" xfId="18" applyFont="1" applyFill="1" applyBorder="1" applyAlignment="1">
      <alignment horizontal="center" vertical="center" wrapText="1" readingOrder="1"/>
    </xf>
    <xf numFmtId="0" fontId="73" fillId="5" borderId="23" xfId="18" applyFont="1" applyFill="1" applyBorder="1" applyAlignment="1">
      <alignment horizontal="center" vertical="center" wrapText="1" readingOrder="1"/>
    </xf>
    <xf numFmtId="0" fontId="5" fillId="5" borderId="0" xfId="18" applyFill="1" applyAlignment="1">
      <alignment horizontal="center" vertical="center"/>
    </xf>
    <xf numFmtId="0" fontId="74" fillId="0" borderId="0" xfId="0" applyFont="1"/>
    <xf numFmtId="0" fontId="5" fillId="0" borderId="0" xfId="18" applyAlignment="1">
      <alignment horizontal="right" vertical="center" readingOrder="2"/>
    </xf>
    <xf numFmtId="0" fontId="75" fillId="5" borderId="11" xfId="18" applyFont="1" applyFill="1" applyBorder="1" applyAlignment="1">
      <alignment horizontal="center" vertical="center" wrapText="1" readingOrder="1"/>
    </xf>
    <xf numFmtId="0" fontId="5" fillId="0" borderId="0" xfId="0" applyFont="1" applyAlignment="1">
      <alignment horizontal="justify" vertical="center" wrapText="1" readingOrder="1"/>
    </xf>
    <xf numFmtId="0" fontId="7" fillId="5" borderId="24" xfId="15" applyFont="1" applyFill="1" applyBorder="1" applyAlignment="1" applyProtection="1">
      <alignment horizontal="left" wrapText="1" indent="1" readingOrder="1"/>
    </xf>
    <xf numFmtId="0" fontId="5" fillId="5" borderId="0" xfId="18" applyFill="1" applyAlignment="1">
      <alignment horizontal="right"/>
    </xf>
    <xf numFmtId="0" fontId="7" fillId="3" borderId="24" xfId="15" applyFont="1" applyFill="1" applyBorder="1" applyAlignment="1" applyProtection="1">
      <alignment horizontal="left" wrapText="1" indent="1" readingOrder="1"/>
    </xf>
    <xf numFmtId="0" fontId="5" fillId="0" borderId="0" xfId="18" applyAlignment="1">
      <alignment horizontal="left" vertical="top" wrapText="1"/>
    </xf>
    <xf numFmtId="0" fontId="5" fillId="0" borderId="0" xfId="18" applyAlignment="1">
      <alignment horizontal="right" vertical="top"/>
    </xf>
    <xf numFmtId="0" fontId="34" fillId="0" borderId="0" xfId="0" applyFont="1" applyAlignment="1">
      <alignment horizontal="justify" vertical="center" readingOrder="2"/>
    </xf>
    <xf numFmtId="0" fontId="34" fillId="0" borderId="0" xfId="0" applyFont="1" applyAlignment="1">
      <alignment horizontal="justify" vertical="center" wrapText="1" readingOrder="2"/>
    </xf>
    <xf numFmtId="0" fontId="7" fillId="0" borderId="0" xfId="0" applyFont="1" applyAlignment="1">
      <alignment horizontal="justify" vertical="center" wrapText="1" readingOrder="1"/>
    </xf>
    <xf numFmtId="0" fontId="7" fillId="0" borderId="0" xfId="0" applyFont="1" applyAlignment="1">
      <alignment horizontal="left" vertical="center" wrapText="1" readingOrder="1"/>
    </xf>
    <xf numFmtId="0" fontId="5" fillId="0" borderId="0" xfId="0" applyFont="1" applyAlignment="1">
      <alignment horizontal="justify" vertical="center" wrapText="1" readingOrder="2"/>
    </xf>
    <xf numFmtId="0" fontId="45" fillId="0" borderId="12" xfId="18" applyFont="1" applyBorder="1" applyAlignment="1">
      <alignment horizontal="right" vertical="center" wrapText="1" indent="1" readingOrder="2"/>
    </xf>
    <xf numFmtId="0" fontId="45" fillId="5" borderId="0" xfId="18" applyFont="1" applyFill="1" applyAlignment="1">
      <alignment horizontal="center" vertical="top" readingOrder="2"/>
    </xf>
    <xf numFmtId="0" fontId="48" fillId="5" borderId="0" xfId="18" applyFont="1" applyFill="1" applyAlignment="1">
      <alignment horizontal="right" vertical="top" wrapText="1" readingOrder="2"/>
    </xf>
    <xf numFmtId="0" fontId="5" fillId="5" borderId="0" xfId="18" applyFill="1" applyAlignment="1">
      <alignment horizontal="left" vertical="top" wrapText="1"/>
    </xf>
    <xf numFmtId="0" fontId="6" fillId="5" borderId="0" xfId="18" applyFont="1" applyFill="1" applyAlignment="1">
      <alignment horizontal="center" vertical="top"/>
    </xf>
    <xf numFmtId="0" fontId="76" fillId="5" borderId="0" xfId="18" applyFont="1" applyFill="1" applyAlignment="1">
      <alignment vertical="center"/>
    </xf>
    <xf numFmtId="0" fontId="45" fillId="5" borderId="0" xfId="18" applyFont="1" applyFill="1" applyAlignment="1">
      <alignment horizontal="right" vertical="center" wrapText="1" indent="1" readingOrder="2"/>
    </xf>
    <xf numFmtId="0" fontId="42" fillId="5" borderId="0" xfId="18" applyFont="1" applyFill="1" applyAlignment="1">
      <alignment vertical="justify"/>
    </xf>
    <xf numFmtId="0" fontId="77" fillId="5" borderId="0" xfId="18" applyFont="1" applyFill="1" applyAlignment="1">
      <alignment horizontal="left" vertical="center" wrapText="1" indent="1"/>
    </xf>
    <xf numFmtId="0" fontId="45" fillId="5" borderId="0" xfId="0" applyFont="1" applyFill="1" applyAlignment="1">
      <alignment horizontal="right" vertical="center" indent="1" readingOrder="2"/>
    </xf>
    <xf numFmtId="0" fontId="48" fillId="5" borderId="0" xfId="0" applyFont="1" applyFill="1" applyAlignment="1">
      <alignment vertical="center" readingOrder="2"/>
    </xf>
    <xf numFmtId="0" fontId="32" fillId="0" borderId="0" xfId="18" applyFont="1" applyAlignment="1">
      <alignment horizontal="right" vertical="center" wrapText="1" readingOrder="2"/>
    </xf>
    <xf numFmtId="0" fontId="33" fillId="0" borderId="0" xfId="18" applyFont="1" applyAlignment="1">
      <alignment horizontal="left" vertical="center" wrapText="1" readingOrder="1"/>
    </xf>
    <xf numFmtId="49" fontId="19" fillId="0" borderId="0" xfId="18" applyNumberFormat="1" applyFont="1" applyAlignment="1">
      <alignment vertical="top" readingOrder="1"/>
    </xf>
    <xf numFmtId="0" fontId="33" fillId="0" borderId="0" xfId="18" applyFont="1" applyAlignment="1">
      <alignment vertical="center" wrapText="1"/>
    </xf>
    <xf numFmtId="0" fontId="34" fillId="0" borderId="0" xfId="18" applyFont="1" applyAlignment="1">
      <alignment vertical="center" wrapText="1" readingOrder="2"/>
    </xf>
    <xf numFmtId="0" fontId="33" fillId="0" borderId="0" xfId="18" applyFont="1" applyAlignment="1">
      <alignment vertical="top" wrapText="1"/>
    </xf>
    <xf numFmtId="0" fontId="33" fillId="0" borderId="0" xfId="18" applyFont="1" applyAlignment="1">
      <alignment horizontal="left" vertical="top" wrapText="1" readingOrder="2"/>
    </xf>
    <xf numFmtId="0" fontId="33" fillId="0" borderId="0" xfId="18" applyFont="1" applyAlignment="1">
      <alignment horizontal="left" vertical="top" wrapText="1" readingOrder="1"/>
    </xf>
    <xf numFmtId="0" fontId="33" fillId="0" borderId="0" xfId="0" applyFont="1"/>
    <xf numFmtId="0" fontId="33" fillId="0" borderId="0" xfId="0" applyFont="1" applyAlignment="1">
      <alignment horizontal="justify" vertical="center" wrapText="1" readingOrder="1"/>
    </xf>
    <xf numFmtId="0" fontId="6" fillId="0" borderId="0" xfId="0" applyFont="1" applyAlignment="1">
      <alignment horizontal="left" vertical="center" wrapText="1" readingOrder="1"/>
    </xf>
    <xf numFmtId="0" fontId="5" fillId="0" borderId="0" xfId="18" applyAlignment="1">
      <alignment vertical="center" wrapText="1" readingOrder="2"/>
    </xf>
    <xf numFmtId="0" fontId="32" fillId="0" borderId="0" xfId="0" applyFont="1" applyAlignment="1">
      <alignment horizontal="justify" vertical="center" wrapText="1" readingOrder="2"/>
    </xf>
    <xf numFmtId="0" fontId="49" fillId="0" borderId="12" xfId="18" applyFont="1" applyBorder="1" applyAlignment="1">
      <alignment horizontal="right" vertical="center" wrapText="1" indent="2" readingOrder="2"/>
    </xf>
    <xf numFmtId="0" fontId="5" fillId="0" borderId="24" xfId="18" applyBorder="1" applyAlignment="1">
      <alignment horizontal="left" vertical="center" wrapText="1" indent="1" readingOrder="1"/>
    </xf>
    <xf numFmtId="0" fontId="45" fillId="4" borderId="11" xfId="18" applyFont="1" applyFill="1" applyBorder="1" applyAlignment="1">
      <alignment horizontal="center" vertical="center" wrapText="1" readingOrder="1"/>
    </xf>
    <xf numFmtId="0" fontId="6" fillId="4" borderId="13" xfId="18" applyFont="1" applyFill="1" applyBorder="1" applyAlignment="1">
      <alignment horizontal="center" vertical="center" wrapText="1" readingOrder="1"/>
    </xf>
    <xf numFmtId="0" fontId="8" fillId="4" borderId="23" xfId="18" applyFont="1" applyFill="1" applyBorder="1" applyAlignment="1">
      <alignment horizontal="center" vertical="center" wrapText="1" readingOrder="1"/>
    </xf>
    <xf numFmtId="0" fontId="39" fillId="4" borderId="12" xfId="18" applyFont="1" applyFill="1" applyBorder="1" applyAlignment="1">
      <alignment horizontal="center" vertical="center" wrapText="1" readingOrder="2"/>
    </xf>
    <xf numFmtId="0" fontId="33" fillId="4" borderId="14" xfId="18" applyFont="1" applyFill="1" applyBorder="1" applyAlignment="1">
      <alignment horizontal="center" vertical="center" wrapText="1" readingOrder="1"/>
    </xf>
    <xf numFmtId="0" fontId="52" fillId="4" borderId="24" xfId="18" applyFont="1" applyFill="1" applyBorder="1" applyAlignment="1">
      <alignment horizontal="center" vertical="center" wrapText="1" readingOrder="1"/>
    </xf>
    <xf numFmtId="0" fontId="29" fillId="4" borderId="11" xfId="18" applyFont="1" applyFill="1" applyBorder="1" applyAlignment="1">
      <alignment horizontal="center" vertical="center" wrapText="1" readingOrder="1"/>
    </xf>
    <xf numFmtId="0" fontId="0" fillId="0" borderId="0" xfId="0" applyAlignment="1">
      <alignment horizontal="center" vertical="center"/>
    </xf>
    <xf numFmtId="0" fontId="78" fillId="0" borderId="0" xfId="18" applyFont="1" applyAlignment="1">
      <alignment vertical="center"/>
    </xf>
    <xf numFmtId="0" fontId="79" fillId="0" borderId="0" xfId="18" applyFont="1" applyAlignment="1">
      <alignment vertical="center"/>
    </xf>
    <xf numFmtId="0" fontId="80" fillId="5" borderId="0" xfId="18" applyFont="1" applyFill="1" applyAlignment="1">
      <alignment horizontal="center" vertical="center"/>
    </xf>
    <xf numFmtId="0" fontId="33" fillId="0" borderId="24" xfId="18" applyFont="1" applyBorder="1" applyAlignment="1">
      <alignment horizontal="left" vertical="center" wrapText="1" indent="2" readingOrder="1"/>
    </xf>
    <xf numFmtId="0" fontId="43" fillId="5" borderId="0" xfId="18" applyFont="1" applyFill="1" applyAlignment="1">
      <alignment horizontal="right" vertical="top" wrapText="1" readingOrder="2"/>
    </xf>
    <xf numFmtId="0" fontId="53" fillId="5" borderId="0" xfId="0" applyFont="1" applyFill="1"/>
    <xf numFmtId="0" fontId="81" fillId="5" borderId="0" xfId="0" applyFont="1" applyFill="1"/>
    <xf numFmtId="0" fontId="64" fillId="0" borderId="72" xfId="19" applyFont="1" applyBorder="1" applyAlignment="1">
      <alignment horizontal="center" vertical="center" wrapText="1"/>
    </xf>
    <xf numFmtId="0" fontId="64" fillId="3" borderId="73" xfId="19" applyFont="1" applyFill="1" applyBorder="1" applyAlignment="1">
      <alignment horizontal="center" vertical="center" wrapText="1"/>
    </xf>
    <xf numFmtId="0" fontId="64" fillId="0" borderId="74" xfId="19" applyFont="1" applyBorder="1" applyAlignment="1">
      <alignment horizontal="center" vertical="center" wrapText="1"/>
    </xf>
    <xf numFmtId="0" fontId="8" fillId="5" borderId="0" xfId="22" applyFont="1" applyFill="1" applyAlignment="1">
      <alignment vertical="center"/>
    </xf>
    <xf numFmtId="0" fontId="6" fillId="5" borderId="0" xfId="22" applyFont="1" applyFill="1" applyAlignment="1">
      <alignment vertical="center"/>
    </xf>
    <xf numFmtId="0" fontId="8" fillId="5" borderId="0" xfId="0" applyFont="1" applyFill="1" applyAlignment="1">
      <alignment horizontal="right" vertical="center"/>
    </xf>
    <xf numFmtId="0" fontId="8" fillId="5" borderId="0" xfId="0" applyFont="1" applyFill="1" applyAlignment="1">
      <alignment horizontal="right" vertical="center" wrapText="1"/>
    </xf>
    <xf numFmtId="0" fontId="6" fillId="5" borderId="0" xfId="0" applyFont="1" applyFill="1" applyAlignment="1">
      <alignment vertical="center" wrapText="1"/>
    </xf>
    <xf numFmtId="0" fontId="8" fillId="5" borderId="0" xfId="0" applyFont="1" applyFill="1" applyAlignment="1">
      <alignment vertical="center" wrapText="1" readingOrder="2"/>
    </xf>
    <xf numFmtId="170" fontId="62" fillId="0" borderId="0" xfId="0" applyNumberFormat="1" applyFont="1" applyAlignment="1">
      <alignment horizontal="right"/>
    </xf>
    <xf numFmtId="167" fontId="62" fillId="0" borderId="0" xfId="0" applyNumberFormat="1" applyFont="1" applyAlignment="1">
      <alignment horizontal="right"/>
    </xf>
    <xf numFmtId="0" fontId="6" fillId="0" borderId="23" xfId="0" applyFont="1" applyBorder="1" applyAlignment="1">
      <alignment horizontal="left" vertical="center" wrapText="1" indent="1"/>
    </xf>
    <xf numFmtId="0" fontId="6" fillId="3" borderId="24" xfId="0" applyFont="1" applyFill="1" applyBorder="1" applyAlignment="1">
      <alignment horizontal="left" vertical="center" wrapText="1" indent="1"/>
    </xf>
    <xf numFmtId="0" fontId="6" fillId="3" borderId="65" xfId="0" applyFont="1" applyFill="1" applyBorder="1" applyAlignment="1">
      <alignment horizontal="left" vertical="center" wrapText="1" indent="1"/>
    </xf>
    <xf numFmtId="0" fontId="19" fillId="0" borderId="23" xfId="0" applyFont="1" applyBorder="1" applyAlignment="1">
      <alignment horizontal="left" vertical="center" wrapText="1" indent="1"/>
    </xf>
    <xf numFmtId="0" fontId="19" fillId="3" borderId="24" xfId="0" applyFont="1" applyFill="1" applyBorder="1" applyAlignment="1">
      <alignment horizontal="left" vertical="center" wrapText="1" indent="1"/>
    </xf>
    <xf numFmtId="0" fontId="19" fillId="3" borderId="65" xfId="0" applyFont="1" applyFill="1" applyBorder="1" applyAlignment="1">
      <alignment horizontal="left" vertical="center" wrapText="1" indent="1"/>
    </xf>
    <xf numFmtId="170" fontId="82" fillId="0" borderId="0" xfId="0" applyNumberFormat="1" applyFont="1" applyAlignment="1">
      <alignment horizontal="right"/>
    </xf>
    <xf numFmtId="3" fontId="61" fillId="0" borderId="0" xfId="0" applyNumberFormat="1" applyFont="1" applyAlignment="1">
      <alignment vertical="center"/>
    </xf>
    <xf numFmtId="0" fontId="6" fillId="4" borderId="29" xfId="0" applyFont="1" applyFill="1" applyBorder="1" applyAlignment="1">
      <alignment horizontal="center" vertical="center" wrapText="1"/>
    </xf>
    <xf numFmtId="0" fontId="8" fillId="0" borderId="16" xfId="0" applyFont="1" applyBorder="1" applyAlignment="1">
      <alignment horizontal="right" vertical="center" wrapText="1" indent="1"/>
    </xf>
    <xf numFmtId="3" fontId="6" fillId="0" borderId="25" xfId="0" applyNumberFormat="1" applyFont="1" applyBorder="1" applyAlignment="1">
      <alignment horizontal="right" vertical="center" indent="1"/>
    </xf>
    <xf numFmtId="0" fontId="8" fillId="5" borderId="0" xfId="0" applyFont="1" applyFill="1" applyAlignment="1">
      <alignment horizontal="right" wrapText="1"/>
    </xf>
    <xf numFmtId="0" fontId="6" fillId="5" borderId="0" xfId="0" applyFont="1" applyFill="1" applyAlignment="1">
      <alignment wrapText="1"/>
    </xf>
    <xf numFmtId="0" fontId="9" fillId="0" borderId="0" xfId="0" applyFont="1"/>
    <xf numFmtId="0" fontId="8" fillId="5" borderId="0" xfId="0" applyFont="1" applyFill="1" applyAlignment="1">
      <alignment horizontal="right" readingOrder="2"/>
    </xf>
    <xf numFmtId="0" fontId="8" fillId="5" borderId="0" xfId="0" applyFont="1" applyFill="1" applyAlignment="1">
      <alignment wrapText="1" readingOrder="2"/>
    </xf>
    <xf numFmtId="0" fontId="8" fillId="5" borderId="0" xfId="22" applyFont="1" applyFill="1"/>
    <xf numFmtId="0" fontId="5" fillId="5" borderId="0" xfId="22" applyFont="1" applyFill="1"/>
    <xf numFmtId="0" fontId="9" fillId="0" borderId="0" xfId="22" applyFont="1"/>
    <xf numFmtId="0" fontId="6" fillId="5" borderId="0" xfId="22" applyFont="1" applyFill="1"/>
    <xf numFmtId="0" fontId="8" fillId="5" borderId="0" xfId="23" applyFont="1" applyFill="1" applyAlignment="1">
      <alignment vertical="center"/>
    </xf>
    <xf numFmtId="0" fontId="5" fillId="5" borderId="0" xfId="23" applyFont="1" applyFill="1" applyAlignment="1">
      <alignment vertical="center"/>
    </xf>
    <xf numFmtId="0" fontId="6" fillId="5" borderId="0" xfId="23" applyFont="1" applyFill="1" applyAlignment="1">
      <alignment vertical="center"/>
    </xf>
    <xf numFmtId="0" fontId="5" fillId="0" borderId="0" xfId="24" applyAlignment="1">
      <alignment vertical="center"/>
    </xf>
    <xf numFmtId="0" fontId="8" fillId="0" borderId="0" xfId="24" applyFont="1" applyAlignment="1">
      <alignment horizontal="right" vertical="center" readingOrder="2"/>
    </xf>
    <xf numFmtId="0" fontId="6" fillId="0" borderId="0" xfId="24" applyFont="1" applyAlignment="1">
      <alignment vertical="center"/>
    </xf>
    <xf numFmtId="3" fontId="6" fillId="5" borderId="10" xfId="4" applyNumberFormat="1" applyFont="1" applyFill="1" applyBorder="1" applyAlignment="1">
      <alignment horizontal="left" vertical="center" wrapText="1" indent="1"/>
    </xf>
    <xf numFmtId="3" fontId="6" fillId="5" borderId="10" xfId="4" applyNumberFormat="1" applyFont="1" applyFill="1" applyBorder="1" applyAlignment="1">
      <alignment horizontal="right" vertical="center" indent="1"/>
    </xf>
    <xf numFmtId="3" fontId="5" fillId="3" borderId="25" xfId="4" applyNumberFormat="1" applyFont="1" applyFill="1" applyBorder="1" applyAlignment="1">
      <alignment horizontal="left" vertical="center" wrapText="1" indent="1"/>
    </xf>
    <xf numFmtId="3" fontId="6" fillId="3" borderId="25" xfId="4" applyNumberFormat="1" applyFont="1" applyFill="1" applyBorder="1" applyAlignment="1">
      <alignment horizontal="right" vertical="center" indent="1"/>
    </xf>
    <xf numFmtId="3" fontId="5" fillId="3" borderId="25" xfId="4" applyNumberFormat="1" applyFont="1" applyFill="1" applyBorder="1" applyAlignment="1">
      <alignment horizontal="right" vertical="center" indent="1"/>
    </xf>
    <xf numFmtId="3" fontId="5" fillId="0" borderId="13" xfId="4" applyNumberFormat="1" applyFont="1" applyFill="1" applyBorder="1" applyAlignment="1">
      <alignment horizontal="left" vertical="center" wrapText="1" indent="1"/>
    </xf>
    <xf numFmtId="3" fontId="6" fillId="0" borderId="13" xfId="4" applyNumberFormat="1" applyFont="1" applyFill="1" applyBorder="1" applyAlignment="1">
      <alignment horizontal="right" vertical="center" indent="1"/>
    </xf>
    <xf numFmtId="3" fontId="5" fillId="0" borderId="13" xfId="4" applyNumberFormat="1" applyFont="1" applyFill="1" applyBorder="1" applyAlignment="1">
      <alignment horizontal="right" vertical="center" indent="1"/>
    </xf>
    <xf numFmtId="3" fontId="5" fillId="3" borderId="14" xfId="4" applyNumberFormat="1" applyFont="1" applyFill="1" applyBorder="1" applyAlignment="1">
      <alignment horizontal="left" vertical="center" wrapText="1" indent="1"/>
    </xf>
    <xf numFmtId="3" fontId="6" fillId="3" borderId="14" xfId="4" applyNumberFormat="1" applyFont="1" applyFill="1" applyBorder="1" applyAlignment="1">
      <alignment horizontal="right" vertical="center" indent="1"/>
    </xf>
    <xf numFmtId="3" fontId="5" fillId="3" borderId="14" xfId="4" applyNumberFormat="1" applyFont="1" applyFill="1" applyBorder="1" applyAlignment="1">
      <alignment horizontal="right" vertical="center" indent="1"/>
    </xf>
    <xf numFmtId="0" fontId="6" fillId="0" borderId="0" xfId="24" applyFont="1" applyAlignment="1">
      <alignment horizontal="center" vertical="center"/>
    </xf>
    <xf numFmtId="0" fontId="29" fillId="0" borderId="0" xfId="24" applyFont="1" applyAlignment="1">
      <alignment horizontal="center" vertical="center"/>
    </xf>
    <xf numFmtId="0" fontId="9" fillId="0" borderId="0" xfId="24" applyFont="1" applyAlignment="1">
      <alignment vertical="center"/>
    </xf>
    <xf numFmtId="0" fontId="15" fillId="0" borderId="0" xfId="24" applyFont="1" applyAlignment="1">
      <alignment vertical="center"/>
    </xf>
    <xf numFmtId="3" fontId="6" fillId="3" borderId="10" xfId="4" applyNumberFormat="1" applyFont="1" applyFill="1" applyBorder="1" applyAlignment="1">
      <alignment horizontal="left" vertical="center" wrapText="1" indent="1"/>
    </xf>
    <xf numFmtId="3" fontId="6" fillId="3" borderId="10" xfId="4" applyNumberFormat="1" applyFont="1" applyFill="1" applyBorder="1" applyAlignment="1">
      <alignment horizontal="right" vertical="center" indent="1"/>
    </xf>
    <xf numFmtId="3" fontId="5" fillId="0" borderId="29" xfId="4" applyNumberFormat="1" applyFont="1" applyFill="1" applyBorder="1" applyAlignment="1">
      <alignment horizontal="left" vertical="center" wrapText="1" indent="1"/>
    </xf>
    <xf numFmtId="3" fontId="6" fillId="0" borderId="29" xfId="4" applyNumberFormat="1" applyFont="1" applyFill="1" applyBorder="1" applyAlignment="1">
      <alignment horizontal="right" vertical="center" indent="1"/>
    </xf>
    <xf numFmtId="3" fontId="5" fillId="0" borderId="29" xfId="4" applyNumberFormat="1" applyFont="1" applyFill="1" applyBorder="1" applyAlignment="1">
      <alignment horizontal="right" vertical="center" indent="1"/>
    </xf>
    <xf numFmtId="3" fontId="6" fillId="0" borderId="10" xfId="4" applyNumberFormat="1" applyFont="1" applyFill="1" applyBorder="1" applyAlignment="1">
      <alignment horizontal="left" vertical="center" wrapText="1" indent="1"/>
    </xf>
    <xf numFmtId="3" fontId="6" fillId="0" borderId="10" xfId="4" applyNumberFormat="1" applyFont="1" applyFill="1" applyBorder="1" applyAlignment="1">
      <alignment horizontal="right" vertical="center" indent="1"/>
    </xf>
    <xf numFmtId="3" fontId="6" fillId="5" borderId="55" xfId="4" applyNumberFormat="1" applyFont="1" applyFill="1" applyBorder="1" applyAlignment="1">
      <alignment horizontal="left" vertical="center" wrapText="1" indent="1"/>
    </xf>
    <xf numFmtId="3" fontId="6" fillId="5" borderId="55" xfId="4" applyNumberFormat="1" applyFont="1" applyFill="1" applyBorder="1" applyAlignment="1">
      <alignment horizontal="right" vertical="center" indent="1"/>
    </xf>
    <xf numFmtId="0" fontId="12" fillId="0" borderId="0" xfId="24" applyFont="1" applyAlignment="1">
      <alignment vertical="center"/>
    </xf>
    <xf numFmtId="0" fontId="13" fillId="0" borderId="0" xfId="24" applyFont="1" applyAlignment="1">
      <alignment vertical="center"/>
    </xf>
    <xf numFmtId="0" fontId="35" fillId="0" borderId="0" xfId="24" applyFont="1" applyAlignment="1">
      <alignment vertical="center"/>
    </xf>
    <xf numFmtId="3" fontId="5" fillId="5" borderId="14" xfId="4" applyNumberFormat="1" applyFont="1" applyFill="1" applyBorder="1" applyAlignment="1">
      <alignment horizontal="left" vertical="center" wrapText="1" indent="1"/>
    </xf>
    <xf numFmtId="3" fontId="5" fillId="5" borderId="14" xfId="4" applyNumberFormat="1" applyFont="1" applyFill="1" applyBorder="1" applyAlignment="1">
      <alignment horizontal="right" vertical="center" indent="1"/>
    </xf>
    <xf numFmtId="3" fontId="5" fillId="3" borderId="13" xfId="4" applyNumberFormat="1" applyFont="1" applyFill="1" applyBorder="1" applyAlignment="1">
      <alignment horizontal="left" vertical="center" wrapText="1" indent="1"/>
    </xf>
    <xf numFmtId="3" fontId="5" fillId="3" borderId="13" xfId="4" applyNumberFormat="1" applyFont="1" applyFill="1" applyBorder="1" applyAlignment="1">
      <alignment horizontal="right" vertical="center" indent="1"/>
    </xf>
    <xf numFmtId="3" fontId="5" fillId="0" borderId="33" xfId="4" applyNumberFormat="1" applyFont="1" applyFill="1" applyBorder="1" applyAlignment="1">
      <alignment horizontal="left" vertical="center" wrapText="1" indent="1"/>
    </xf>
    <xf numFmtId="3" fontId="5" fillId="3" borderId="24" xfId="4" applyNumberFormat="1" applyFont="1" applyFill="1" applyBorder="1" applyAlignment="1">
      <alignment horizontal="left" vertical="center" wrapText="1" indent="1"/>
    </xf>
    <xf numFmtId="3" fontId="5" fillId="0" borderId="23" xfId="4" applyNumberFormat="1" applyFont="1" applyFill="1" applyBorder="1" applyAlignment="1">
      <alignment horizontal="left" vertical="center" wrapText="1" indent="1"/>
    </xf>
    <xf numFmtId="3" fontId="5" fillId="3" borderId="65" xfId="4" applyNumberFormat="1" applyFont="1" applyFill="1" applyBorder="1" applyAlignment="1">
      <alignment horizontal="left" vertical="center" wrapText="1" indent="1"/>
    </xf>
    <xf numFmtId="3" fontId="6" fillId="5" borderId="54" xfId="4" applyNumberFormat="1" applyFont="1" applyFill="1" applyBorder="1" applyAlignment="1">
      <alignment horizontal="right" vertical="center" indent="1"/>
    </xf>
    <xf numFmtId="3" fontId="6" fillId="5" borderId="53" xfId="4" applyNumberFormat="1" applyFont="1" applyFill="1" applyBorder="1" applyAlignment="1">
      <alignment horizontal="right" vertical="center" indent="1"/>
    </xf>
    <xf numFmtId="3" fontId="5" fillId="5" borderId="53" xfId="4" applyNumberFormat="1" applyFont="1" applyFill="1" applyBorder="1" applyAlignment="1">
      <alignment horizontal="right" vertical="center" indent="1"/>
    </xf>
    <xf numFmtId="3" fontId="6" fillId="3" borderId="13" xfId="4" applyNumberFormat="1" applyFont="1" applyFill="1" applyBorder="1" applyAlignment="1">
      <alignment horizontal="right" vertical="center" indent="1"/>
    </xf>
    <xf numFmtId="3" fontId="6" fillId="5" borderId="27" xfId="4" applyNumberFormat="1" applyFont="1" applyFill="1" applyBorder="1" applyAlignment="1">
      <alignment horizontal="right" vertical="center" indent="1"/>
    </xf>
    <xf numFmtId="3" fontId="5" fillId="5" borderId="27" xfId="4" applyNumberFormat="1" applyFont="1" applyFill="1" applyBorder="1" applyAlignment="1">
      <alignment horizontal="right" vertical="center" indent="1"/>
    </xf>
    <xf numFmtId="3" fontId="5" fillId="3" borderId="14" xfId="4" applyNumberFormat="1" applyFont="1" applyFill="1" applyBorder="1" applyAlignment="1">
      <alignment horizontal="right" vertical="center" wrapText="1"/>
    </xf>
    <xf numFmtId="166" fontId="5" fillId="3" borderId="14" xfId="4" applyNumberFormat="1" applyFont="1" applyFill="1" applyBorder="1" applyAlignment="1">
      <alignment horizontal="right" vertical="center" indent="1"/>
    </xf>
    <xf numFmtId="166" fontId="5" fillId="0" borderId="14" xfId="4" applyNumberFormat="1" applyFont="1" applyFill="1" applyBorder="1" applyAlignment="1">
      <alignment horizontal="right" vertical="center" indent="1"/>
    </xf>
    <xf numFmtId="3" fontId="6" fillId="0" borderId="27" xfId="4" applyNumberFormat="1" applyFont="1" applyFill="1" applyBorder="1" applyAlignment="1">
      <alignment horizontal="right" vertical="center" indent="1"/>
    </xf>
    <xf numFmtId="0" fontId="6" fillId="4" borderId="29" xfId="0" applyFont="1" applyFill="1" applyBorder="1" applyAlignment="1">
      <alignment horizontal="center" vertical="top" wrapText="1"/>
    </xf>
    <xf numFmtId="3" fontId="5" fillId="5" borderId="54" xfId="4" applyNumberFormat="1" applyFont="1" applyFill="1" applyBorder="1" applyAlignment="1">
      <alignment horizontal="right" vertical="center" indent="1"/>
    </xf>
    <xf numFmtId="3" fontId="5" fillId="5" borderId="54" xfId="4" applyNumberFormat="1" applyFont="1" applyFill="1" applyBorder="1" applyAlignment="1">
      <alignment horizontal="left" vertical="center" wrapText="1" indent="1"/>
    </xf>
    <xf numFmtId="0" fontId="32" fillId="3" borderId="11" xfId="0" applyFont="1" applyFill="1" applyBorder="1" applyAlignment="1">
      <alignment horizontal="right" vertical="center" wrapText="1" indent="1"/>
    </xf>
    <xf numFmtId="3" fontId="6" fillId="3" borderId="30" xfId="4" applyNumberFormat="1" applyFont="1" applyFill="1" applyBorder="1" applyAlignment="1">
      <alignment horizontal="left" vertical="center" wrapText="1" indent="1"/>
    </xf>
    <xf numFmtId="0" fontId="8" fillId="5" borderId="0" xfId="24" applyFont="1" applyFill="1" applyAlignment="1">
      <alignment vertical="center"/>
    </xf>
    <xf numFmtId="0" fontId="5" fillId="5" borderId="0" xfId="24" applyFill="1" applyAlignment="1">
      <alignment vertical="center"/>
    </xf>
    <xf numFmtId="0" fontId="6" fillId="5" borderId="0" xfId="24" applyFont="1" applyFill="1" applyAlignment="1">
      <alignment vertical="center"/>
    </xf>
    <xf numFmtId="166" fontId="8" fillId="0" borderId="0" xfId="0" applyNumberFormat="1" applyFont="1" applyAlignment="1">
      <alignment horizontal="right"/>
    </xf>
    <xf numFmtId="166" fontId="62" fillId="0" borderId="0" xfId="0" applyNumberFormat="1" applyFont="1" applyAlignment="1">
      <alignment horizontal="right"/>
    </xf>
    <xf numFmtId="168" fontId="62" fillId="0" borderId="0" xfId="0" applyNumberFormat="1" applyFont="1" applyAlignment="1">
      <alignment horizontal="right"/>
    </xf>
    <xf numFmtId="166" fontId="0" fillId="0" borderId="0" xfId="0" applyNumberFormat="1" applyAlignment="1">
      <alignment vertical="center"/>
    </xf>
    <xf numFmtId="3" fontId="6" fillId="5" borderId="14" xfId="1" applyNumberFormat="1" applyFont="1" applyFill="1" applyBorder="1" applyAlignment="1">
      <alignment horizontal="right" vertical="center" indent="1"/>
    </xf>
    <xf numFmtId="3" fontId="6" fillId="5" borderId="14" xfId="4" applyNumberFormat="1" applyFont="1" applyFill="1" applyBorder="1" applyAlignment="1">
      <alignment horizontal="right" vertical="center" indent="1"/>
    </xf>
    <xf numFmtId="0" fontId="8" fillId="5" borderId="0" xfId="8" applyFont="1" applyFill="1" applyAlignment="1">
      <alignment horizontal="center" vertical="center"/>
    </xf>
    <xf numFmtId="0" fontId="5" fillId="5" borderId="0" xfId="18" applyFill="1"/>
    <xf numFmtId="164" fontId="5" fillId="5" borderId="0" xfId="18" applyNumberFormat="1" applyFill="1"/>
    <xf numFmtId="0" fontId="6" fillId="5" borderId="0" xfId="18" applyFont="1" applyFill="1"/>
    <xf numFmtId="166" fontId="5" fillId="5" borderId="0" xfId="18" applyNumberFormat="1" applyFill="1"/>
    <xf numFmtId="168" fontId="5" fillId="5" borderId="0" xfId="18" applyNumberFormat="1" applyFill="1"/>
    <xf numFmtId="0" fontId="5" fillId="5" borderId="0" xfId="18" applyFill="1" applyAlignment="1">
      <alignment wrapText="1"/>
    </xf>
    <xf numFmtId="0" fontId="48" fillId="5" borderId="0" xfId="18" applyFont="1" applyFill="1" applyAlignment="1">
      <alignment horizontal="right" vertical="center" wrapText="1" indent="1" readingOrder="2"/>
    </xf>
    <xf numFmtId="0" fontId="56" fillId="5" borderId="0" xfId="18" applyFont="1" applyFill="1" applyAlignment="1">
      <alignment horizontal="right" vertical="center" wrapText="1" indent="1" readingOrder="2"/>
    </xf>
    <xf numFmtId="0" fontId="56" fillId="5" borderId="0" xfId="18" applyFont="1" applyFill="1" applyAlignment="1">
      <alignment horizontal="right" vertical="top" wrapText="1" indent="1" readingOrder="2"/>
    </xf>
    <xf numFmtId="0" fontId="5" fillId="5" borderId="75" xfId="18" applyFill="1" applyBorder="1" applyAlignment="1">
      <alignment horizontal="left" vertical="center" wrapText="1" indent="1"/>
    </xf>
    <xf numFmtId="0" fontId="5" fillId="5" borderId="0" xfId="18" applyFill="1" applyAlignment="1">
      <alignment horizontal="left" vertical="center" wrapText="1" indent="1"/>
    </xf>
    <xf numFmtId="0" fontId="6" fillId="5" borderId="0" xfId="18" applyFont="1" applyFill="1" applyAlignment="1">
      <alignment horizontal="left" vertical="center" wrapText="1" indent="1"/>
    </xf>
    <xf numFmtId="0" fontId="32" fillId="5" borderId="15" xfId="0" applyFont="1" applyFill="1" applyBorder="1" applyAlignment="1">
      <alignment horizontal="right" vertical="center" wrapText="1" indent="1"/>
    </xf>
    <xf numFmtId="0" fontId="33" fillId="0" borderId="14" xfId="15" applyNumberFormat="1" applyFont="1" applyFill="1" applyBorder="1" applyAlignment="1" applyProtection="1">
      <alignment horizontal="center" vertical="center" wrapText="1" readingOrder="1"/>
    </xf>
    <xf numFmtId="0" fontId="33" fillId="3" borderId="14" xfId="15" applyNumberFormat="1" applyFont="1" applyFill="1" applyBorder="1" applyAlignment="1" applyProtection="1">
      <alignment horizontal="center" vertical="center" wrapText="1" readingOrder="1"/>
    </xf>
    <xf numFmtId="0" fontId="33" fillId="3" borderId="24" xfId="15" applyFont="1" applyFill="1" applyBorder="1" applyAlignment="1" applyProtection="1">
      <alignment horizontal="left" vertical="center" wrapText="1" indent="1" readingOrder="1"/>
    </xf>
    <xf numFmtId="0" fontId="33" fillId="5" borderId="24" xfId="15" applyFont="1" applyFill="1" applyBorder="1" applyAlignment="1" applyProtection="1">
      <alignment horizontal="left" vertical="center" wrapText="1" indent="1" readingOrder="1"/>
    </xf>
    <xf numFmtId="0" fontId="57" fillId="4" borderId="12" xfId="18" applyFont="1" applyFill="1" applyBorder="1" applyAlignment="1">
      <alignment horizontal="center" vertical="center" wrapText="1" readingOrder="2"/>
    </xf>
    <xf numFmtId="3" fontId="6" fillId="5" borderId="30" xfId="4" applyNumberFormat="1" applyFont="1" applyFill="1" applyBorder="1" applyAlignment="1">
      <alignment horizontal="left" vertical="center" wrapText="1" indent="1"/>
    </xf>
    <xf numFmtId="3" fontId="6" fillId="3" borderId="13" xfId="0" applyNumberFormat="1" applyFont="1" applyFill="1" applyBorder="1" applyAlignment="1">
      <alignment horizontal="right" vertical="center" indent="1"/>
    </xf>
    <xf numFmtId="3" fontId="6" fillId="0" borderId="27" xfId="4" applyNumberFormat="1" applyFont="1" applyFill="1" applyBorder="1" applyAlignment="1">
      <alignment horizontal="left" vertical="center" wrapText="1" indent="1"/>
    </xf>
    <xf numFmtId="3" fontId="6" fillId="5" borderId="68" xfId="37" applyNumberFormat="1" applyFont="1" applyFill="1" applyBorder="1">
      <alignment horizontal="right" vertical="center" indent="1"/>
    </xf>
    <xf numFmtId="3" fontId="5" fillId="0" borderId="23" xfId="4" applyNumberFormat="1" applyFont="1" applyFill="1" applyBorder="1" applyAlignment="1">
      <alignment horizontal="center" vertical="center" wrapText="1"/>
    </xf>
    <xf numFmtId="3" fontId="5" fillId="3" borderId="24" xfId="4" applyNumberFormat="1" applyFont="1" applyFill="1" applyBorder="1" applyAlignment="1">
      <alignment horizontal="center" vertical="center" wrapText="1"/>
    </xf>
    <xf numFmtId="3" fontId="5" fillId="0" borderId="33" xfId="4" applyNumberFormat="1" applyFont="1" applyFill="1" applyBorder="1" applyAlignment="1">
      <alignment horizontal="center" vertical="center" wrapText="1"/>
    </xf>
    <xf numFmtId="3" fontId="6" fillId="3" borderId="30" xfId="0" applyNumberFormat="1" applyFont="1" applyFill="1" applyBorder="1" applyAlignment="1">
      <alignment horizontal="center" vertical="center" wrapText="1"/>
    </xf>
    <xf numFmtId="49" fontId="32" fillId="5" borderId="15" xfId="0" applyNumberFormat="1" applyFont="1" applyFill="1" applyBorder="1" applyAlignment="1">
      <alignment horizontal="center" vertical="center" wrapText="1" readingOrder="2"/>
    </xf>
    <xf numFmtId="49" fontId="32" fillId="3" borderId="15" xfId="0" applyNumberFormat="1" applyFont="1" applyFill="1" applyBorder="1" applyAlignment="1">
      <alignment horizontal="center" vertical="center" wrapText="1" readingOrder="2"/>
    </xf>
    <xf numFmtId="49" fontId="32" fillId="5" borderId="56" xfId="0" applyNumberFormat="1" applyFont="1" applyFill="1" applyBorder="1" applyAlignment="1">
      <alignment horizontal="center" vertical="center" wrapText="1" readingOrder="2"/>
    </xf>
    <xf numFmtId="3" fontId="5" fillId="5" borderId="27" xfId="4" applyNumberFormat="1" applyFont="1" applyFill="1" applyBorder="1" applyAlignment="1">
      <alignment horizontal="center" vertical="center" wrapText="1"/>
    </xf>
    <xf numFmtId="3" fontId="5" fillId="3" borderId="13" xfId="4" applyNumberFormat="1" applyFont="1" applyFill="1" applyBorder="1" applyAlignment="1">
      <alignment horizontal="center" vertical="center" wrapText="1"/>
    </xf>
    <xf numFmtId="3" fontId="5" fillId="5" borderId="53" xfId="4" applyNumberFormat="1" applyFont="1" applyFill="1" applyBorder="1" applyAlignment="1">
      <alignment horizontal="center" vertical="center" wrapText="1"/>
    </xf>
    <xf numFmtId="3" fontId="6" fillId="3" borderId="10" xfId="4" applyNumberFormat="1" applyFont="1" applyFill="1" applyBorder="1" applyAlignment="1">
      <alignment horizontal="center" vertical="center" wrapText="1"/>
    </xf>
    <xf numFmtId="0" fontId="6" fillId="5" borderId="0" xfId="0" applyFont="1" applyFill="1" applyAlignment="1">
      <alignment horizontal="left" vertical="center" indent="1" readingOrder="1"/>
    </xf>
    <xf numFmtId="0" fontId="8" fillId="5" borderId="0" xfId="23" applyFont="1" applyFill="1"/>
    <xf numFmtId="0" fontId="5" fillId="5" borderId="0" xfId="23" applyFont="1" applyFill="1"/>
    <xf numFmtId="0" fontId="6" fillId="5" borderId="0" xfId="23" applyFont="1" applyFill="1"/>
    <xf numFmtId="0" fontId="9" fillId="0" borderId="0" xfId="23" applyFont="1"/>
    <xf numFmtId="0" fontId="8" fillId="5" borderId="0" xfId="24" applyFont="1" applyFill="1"/>
    <xf numFmtId="0" fontId="5" fillId="5" borderId="0" xfId="24" applyFill="1"/>
    <xf numFmtId="0" fontId="6" fillId="5" borderId="0" xfId="24" applyFont="1" applyFill="1"/>
    <xf numFmtId="0" fontId="9" fillId="0" borderId="0" xfId="24" applyFont="1"/>
    <xf numFmtId="0" fontId="11" fillId="0" borderId="0" xfId="0" applyFont="1" applyAlignment="1">
      <alignment wrapText="1"/>
    </xf>
    <xf numFmtId="0" fontId="11" fillId="0" borderId="0" xfId="0" applyFont="1"/>
    <xf numFmtId="49" fontId="62" fillId="0" borderId="0" xfId="0" applyNumberFormat="1" applyFont="1" applyAlignment="1">
      <alignment horizontal="right"/>
    </xf>
    <xf numFmtId="49" fontId="62" fillId="0" borderId="0" xfId="0" applyNumberFormat="1" applyFont="1" applyAlignment="1">
      <alignment horizontal="right" wrapText="1"/>
    </xf>
    <xf numFmtId="0" fontId="32" fillId="3" borderId="15" xfId="0" applyFont="1" applyFill="1" applyBorder="1" applyAlignment="1">
      <alignment horizontal="right" vertical="center" wrapText="1" indent="1"/>
    </xf>
    <xf numFmtId="3" fontId="6" fillId="3" borderId="13" xfId="1" applyNumberFormat="1" applyFont="1" applyFill="1" applyBorder="1" applyAlignment="1">
      <alignment horizontal="right" vertical="center" indent="1"/>
    </xf>
    <xf numFmtId="3" fontId="6" fillId="3" borderId="29" xfId="1" applyNumberFormat="1" applyFont="1" applyFill="1" applyBorder="1" applyAlignment="1">
      <alignment horizontal="right" vertical="center" indent="1"/>
    </xf>
    <xf numFmtId="0" fontId="34" fillId="5" borderId="14" xfId="0" applyFont="1" applyFill="1" applyBorder="1" applyAlignment="1">
      <alignment horizontal="left" vertical="center" wrapText="1" indent="1"/>
    </xf>
    <xf numFmtId="0" fontId="32" fillId="5" borderId="11" xfId="0" applyFont="1" applyFill="1" applyBorder="1" applyAlignment="1">
      <alignment horizontal="right" vertical="center" wrapText="1" indent="1"/>
    </xf>
    <xf numFmtId="3" fontId="6" fillId="5" borderId="13" xfId="0" applyNumberFormat="1" applyFont="1" applyFill="1" applyBorder="1" applyAlignment="1">
      <alignment horizontal="right" vertical="center" indent="1"/>
    </xf>
    <xf numFmtId="0" fontId="34" fillId="5" borderId="13" xfId="0" applyFont="1" applyFill="1" applyBorder="1" applyAlignment="1">
      <alignment horizontal="left" vertical="center" wrapText="1" indent="1"/>
    </xf>
    <xf numFmtId="0" fontId="32" fillId="5" borderId="10" xfId="0" applyFont="1" applyFill="1" applyBorder="1" applyAlignment="1">
      <alignment horizontal="left" vertical="center" wrapText="1" indent="1"/>
    </xf>
    <xf numFmtId="0" fontId="34" fillId="3" borderId="13" xfId="0" applyFont="1" applyFill="1" applyBorder="1" applyAlignment="1">
      <alignment horizontal="left" vertical="center" wrapText="1" indent="1"/>
    </xf>
    <xf numFmtId="0" fontId="32" fillId="3" borderId="18" xfId="0" applyFont="1" applyFill="1" applyBorder="1" applyAlignment="1">
      <alignment horizontal="right" vertical="center" wrapText="1" indent="1"/>
    </xf>
    <xf numFmtId="3" fontId="6" fillId="3" borderId="29" xfId="0" applyNumberFormat="1" applyFont="1" applyFill="1" applyBorder="1" applyAlignment="1">
      <alignment horizontal="right" vertical="center" indent="1"/>
    </xf>
    <xf numFmtId="0" fontId="34" fillId="3" borderId="29" xfId="0" applyFont="1" applyFill="1" applyBorder="1" applyAlignment="1">
      <alignment horizontal="left" vertical="center" wrapText="1" indent="1"/>
    </xf>
    <xf numFmtId="0" fontId="32" fillId="3" borderId="56" xfId="0" applyFont="1" applyFill="1" applyBorder="1" applyAlignment="1">
      <alignment horizontal="right" vertical="center" wrapText="1" indent="1"/>
    </xf>
    <xf numFmtId="3" fontId="6" fillId="3" borderId="53" xfId="1" applyNumberFormat="1" applyFont="1" applyFill="1" applyBorder="1" applyAlignment="1">
      <alignment horizontal="right" vertical="center" indent="1"/>
    </xf>
    <xf numFmtId="3" fontId="6" fillId="5" borderId="10" xfId="1" applyNumberFormat="1" applyFont="1" applyFill="1" applyBorder="1" applyAlignment="1">
      <alignment horizontal="left" vertical="center" wrapText="1" indent="1"/>
    </xf>
    <xf numFmtId="3" fontId="6" fillId="3" borderId="53" xfId="0" applyNumberFormat="1" applyFont="1" applyFill="1" applyBorder="1" applyAlignment="1">
      <alignment horizontal="right" vertical="center" indent="1"/>
    </xf>
    <xf numFmtId="3" fontId="6" fillId="0" borderId="10" xfId="1" applyNumberFormat="1" applyFont="1" applyFill="1" applyBorder="1" applyAlignment="1">
      <alignment horizontal="left" vertical="center" wrapText="1" indent="1"/>
    </xf>
    <xf numFmtId="3" fontId="6" fillId="0" borderId="10" xfId="3" applyNumberFormat="1" applyFont="1" applyFill="1" applyBorder="1" applyAlignment="1">
      <alignment horizontal="left" vertical="center" wrapText="1" indent="1"/>
    </xf>
    <xf numFmtId="3" fontId="5" fillId="3" borderId="13" xfId="3" applyNumberFormat="1" applyFont="1" applyFill="1" applyBorder="1" applyAlignment="1">
      <alignment horizontal="right" vertical="center" indent="1"/>
    </xf>
    <xf numFmtId="3" fontId="6" fillId="3" borderId="13" xfId="3" applyNumberFormat="1" applyFont="1" applyFill="1" applyBorder="1" applyAlignment="1">
      <alignment horizontal="right" vertical="center" indent="1"/>
    </xf>
    <xf numFmtId="3" fontId="5" fillId="3" borderId="27" xfId="0" applyNumberFormat="1" applyFont="1" applyFill="1" applyBorder="1" applyAlignment="1">
      <alignment horizontal="left" vertical="center" wrapText="1" indent="1"/>
    </xf>
    <xf numFmtId="3" fontId="5" fillId="3" borderId="29" xfId="3" applyNumberFormat="1" applyFont="1" applyFill="1" applyBorder="1" applyAlignment="1">
      <alignment horizontal="right" vertical="center" indent="1"/>
    </xf>
    <xf numFmtId="3" fontId="6" fillId="3" borderId="29" xfId="3" applyNumberFormat="1" applyFont="1" applyFill="1" applyBorder="1" applyAlignment="1">
      <alignment horizontal="right" vertical="center" indent="1"/>
    </xf>
    <xf numFmtId="3" fontId="5" fillId="3" borderId="54" xfId="0" applyNumberFormat="1" applyFont="1" applyFill="1" applyBorder="1" applyAlignment="1">
      <alignment horizontal="left" vertical="center" wrapText="1" indent="1"/>
    </xf>
    <xf numFmtId="3" fontId="5" fillId="5" borderId="14" xfId="3" applyNumberFormat="1" applyFont="1" applyFill="1" applyBorder="1" applyAlignment="1">
      <alignment horizontal="right" vertical="center" indent="1"/>
    </xf>
    <xf numFmtId="3" fontId="6" fillId="5" borderId="14" xfId="3" applyNumberFormat="1" applyFont="1" applyFill="1" applyBorder="1" applyAlignment="1">
      <alignment horizontal="right" vertical="center" indent="1"/>
    </xf>
    <xf numFmtId="3" fontId="5" fillId="5" borderId="14" xfId="0" applyNumberFormat="1" applyFont="1" applyFill="1" applyBorder="1" applyAlignment="1">
      <alignment horizontal="left" vertical="center" wrapText="1" indent="1"/>
    </xf>
    <xf numFmtId="3" fontId="6" fillId="5" borderId="10" xfId="0" applyNumberFormat="1" applyFont="1" applyFill="1" applyBorder="1" applyAlignment="1">
      <alignment horizontal="left" vertical="center" wrapText="1" indent="1"/>
    </xf>
    <xf numFmtId="3" fontId="5" fillId="3" borderId="25" xfId="0" applyNumberFormat="1" applyFont="1" applyFill="1" applyBorder="1" applyAlignment="1">
      <alignment horizontal="left" vertical="center" wrapText="1" indent="1"/>
    </xf>
    <xf numFmtId="0" fontId="32" fillId="3" borderId="76" xfId="0" applyFont="1" applyFill="1" applyBorder="1" applyAlignment="1">
      <alignment horizontal="right" vertical="center" wrapText="1" indent="1"/>
    </xf>
    <xf numFmtId="3" fontId="6" fillId="3" borderId="47" xfId="3" applyNumberFormat="1" applyFont="1" applyFill="1" applyBorder="1" applyAlignment="1">
      <alignment horizontal="right" vertical="center" indent="1"/>
    </xf>
    <xf numFmtId="3" fontId="6" fillId="3" borderId="47" xfId="0" applyNumberFormat="1" applyFont="1" applyFill="1" applyBorder="1" applyAlignment="1">
      <alignment horizontal="right" vertical="center" indent="1"/>
    </xf>
    <xf numFmtId="0" fontId="6" fillId="3" borderId="47" xfId="0" applyFont="1" applyFill="1" applyBorder="1" applyAlignment="1">
      <alignment horizontal="left" vertical="center" wrapText="1" indent="1"/>
    </xf>
    <xf numFmtId="3" fontId="5" fillId="3" borderId="10" xfId="4" applyNumberFormat="1" applyFont="1" applyFill="1" applyBorder="1" applyAlignment="1">
      <alignment horizontal="left" vertical="center" wrapText="1" indent="1"/>
    </xf>
    <xf numFmtId="3" fontId="5" fillId="3" borderId="29" xfId="4" applyNumberFormat="1" applyFont="1" applyFill="1" applyBorder="1" applyAlignment="1">
      <alignment horizontal="right" vertical="center" indent="1"/>
    </xf>
    <xf numFmtId="3" fontId="6" fillId="3" borderId="54" xfId="0" applyNumberFormat="1" applyFont="1" applyFill="1" applyBorder="1" applyAlignment="1">
      <alignment horizontal="right" vertical="center" indent="1"/>
    </xf>
    <xf numFmtId="3" fontId="5" fillId="3" borderId="29" xfId="4" applyNumberFormat="1" applyFont="1" applyFill="1" applyBorder="1" applyAlignment="1">
      <alignment horizontal="left" vertical="center" wrapText="1" indent="1"/>
    </xf>
    <xf numFmtId="3" fontId="6" fillId="5" borderId="17" xfId="0" applyNumberFormat="1" applyFont="1" applyFill="1" applyBorder="1" applyAlignment="1">
      <alignment horizontal="right" vertical="center" indent="1"/>
    </xf>
    <xf numFmtId="0" fontId="6" fillId="0" borderId="10" xfId="0" applyFont="1" applyBorder="1" applyAlignment="1">
      <alignment horizontal="right" vertical="center" indent="1"/>
    </xf>
    <xf numFmtId="3" fontId="6" fillId="3" borderId="29" xfId="4" applyNumberFormat="1" applyFont="1" applyFill="1" applyBorder="1" applyAlignment="1">
      <alignment horizontal="right" vertical="center" indent="1"/>
    </xf>
    <xf numFmtId="3" fontId="5" fillId="0" borderId="0" xfId="0" applyNumberFormat="1" applyFont="1" applyAlignment="1">
      <alignment vertical="center" wrapText="1"/>
    </xf>
    <xf numFmtId="169" fontId="5" fillId="0" borderId="0" xfId="0" applyNumberFormat="1" applyFont="1" applyAlignment="1">
      <alignment vertical="center" wrapText="1"/>
    </xf>
    <xf numFmtId="169" fontId="13" fillId="0" borderId="0" xfId="0" applyNumberFormat="1" applyFont="1" applyAlignment="1">
      <alignment vertical="center"/>
    </xf>
    <xf numFmtId="0" fontId="83" fillId="5" borderId="0" xfId="0" applyFont="1" applyFill="1" applyAlignment="1">
      <alignment horizontal="center" vertical="center"/>
    </xf>
    <xf numFmtId="0" fontId="84" fillId="5" borderId="0" xfId="0" applyFont="1" applyFill="1" applyAlignment="1">
      <alignment vertical="center"/>
    </xf>
    <xf numFmtId="0" fontId="85" fillId="5" borderId="0" xfId="0" applyFont="1" applyFill="1" applyAlignment="1">
      <alignment horizontal="center" vertical="center"/>
    </xf>
    <xf numFmtId="0" fontId="83" fillId="5" borderId="0" xfId="18" applyFont="1" applyFill="1" applyAlignment="1">
      <alignment horizontal="center" vertical="center"/>
    </xf>
    <xf numFmtId="0" fontId="84" fillId="5" borderId="0" xfId="18" applyFont="1" applyFill="1" applyAlignment="1">
      <alignment vertical="center"/>
    </xf>
    <xf numFmtId="0" fontId="86" fillId="5" borderId="0" xfId="18" applyFont="1" applyFill="1" applyAlignment="1">
      <alignment horizontal="center" vertical="center"/>
    </xf>
    <xf numFmtId="0" fontId="87" fillId="5" borderId="75" xfId="18" applyFont="1" applyFill="1" applyBorder="1"/>
    <xf numFmtId="0" fontId="88" fillId="5" borderId="0" xfId="18" applyFont="1" applyFill="1" applyAlignment="1">
      <alignment horizontal="center" vertical="center"/>
    </xf>
    <xf numFmtId="0" fontId="89" fillId="0" borderId="0" xfId="18" applyFont="1" applyAlignment="1">
      <alignment horizontal="center" vertical="center" wrapText="1" readingOrder="2"/>
    </xf>
    <xf numFmtId="0" fontId="34" fillId="5" borderId="0" xfId="18" applyFont="1" applyFill="1" applyAlignment="1">
      <alignment horizontal="left" vertical="center" wrapText="1" indent="1"/>
    </xf>
    <xf numFmtId="3" fontId="6" fillId="5" borderId="10" xfId="1" applyNumberFormat="1" applyFont="1" applyFill="1" applyBorder="1" applyAlignment="1">
      <alignment horizontal="left" vertical="center" indent="1"/>
    </xf>
    <xf numFmtId="3" fontId="6" fillId="5" borderId="77" xfId="37" applyNumberFormat="1" applyFont="1" applyFill="1" applyBorder="1">
      <alignment horizontal="right" vertical="center" indent="1"/>
    </xf>
    <xf numFmtId="3" fontId="5" fillId="3" borderId="10" xfId="4" applyNumberFormat="1" applyFont="1" applyFill="1" applyBorder="1" applyAlignment="1">
      <alignment horizontal="right" vertical="center" indent="1"/>
    </xf>
    <xf numFmtId="0" fontId="32" fillId="5" borderId="16" xfId="0" applyFont="1" applyFill="1" applyBorder="1" applyAlignment="1">
      <alignment horizontal="right" vertical="center" wrapText="1" indent="1"/>
    </xf>
    <xf numFmtId="3" fontId="5" fillId="5" borderId="25" xfId="4" applyNumberFormat="1" applyFont="1" applyFill="1" applyBorder="1" applyAlignment="1">
      <alignment horizontal="right" vertical="center" indent="1"/>
    </xf>
    <xf numFmtId="3" fontId="5" fillId="5" borderId="25" xfId="4" applyNumberFormat="1" applyFont="1" applyFill="1" applyBorder="1" applyAlignment="1">
      <alignment horizontal="left" vertical="center" wrapText="1" indent="1"/>
    </xf>
    <xf numFmtId="0" fontId="6" fillId="5" borderId="10" xfId="4" applyNumberFormat="1" applyFont="1" applyFill="1" applyBorder="1" applyAlignment="1">
      <alignment horizontal="right" vertical="center" indent="1"/>
    </xf>
    <xf numFmtId="166" fontId="6" fillId="5" borderId="10" xfId="4" applyNumberFormat="1" applyFont="1" applyFill="1" applyBorder="1" applyAlignment="1">
      <alignment horizontal="right" vertical="center" indent="1"/>
    </xf>
    <xf numFmtId="3" fontId="6" fillId="5" borderId="30" xfId="4" applyNumberFormat="1" applyFont="1" applyFill="1" applyBorder="1" applyAlignment="1">
      <alignment horizontal="left" vertical="center" wrapText="1"/>
    </xf>
    <xf numFmtId="3" fontId="6" fillId="5" borderId="30" xfId="4" applyNumberFormat="1" applyFont="1" applyFill="1" applyBorder="1" applyAlignment="1">
      <alignment horizontal="right" vertical="center" indent="1"/>
    </xf>
    <xf numFmtId="168" fontId="5" fillId="3" borderId="78" xfId="2" applyNumberFormat="1" applyFont="1" applyFill="1" applyBorder="1" applyAlignment="1">
      <alignment horizontal="right" vertical="center" indent="1" readingOrder="1"/>
    </xf>
    <xf numFmtId="4" fontId="5" fillId="0" borderId="0" xfId="18" applyNumberFormat="1"/>
    <xf numFmtId="0" fontId="0" fillId="6" borderId="0" xfId="0" applyFill="1" applyAlignment="1">
      <alignment vertical="center"/>
    </xf>
    <xf numFmtId="0" fontId="61" fillId="6" borderId="0" xfId="0" applyFont="1" applyFill="1" applyAlignment="1">
      <alignment vertical="center"/>
    </xf>
    <xf numFmtId="0" fontId="61" fillId="6" borderId="0" xfId="22" applyFont="1" applyFill="1" applyAlignment="1">
      <alignment vertical="center"/>
    </xf>
    <xf numFmtId="0" fontId="61" fillId="0" borderId="0" xfId="22" applyFont="1" applyAlignment="1">
      <alignment vertical="center"/>
    </xf>
    <xf numFmtId="0" fontId="63" fillId="0" borderId="0" xfId="22" applyFont="1" applyAlignment="1">
      <alignment vertical="center"/>
    </xf>
    <xf numFmtId="3" fontId="63" fillId="0" borderId="0" xfId="22" applyNumberFormat="1" applyFont="1" applyAlignment="1">
      <alignment vertical="center"/>
    </xf>
    <xf numFmtId="0" fontId="63" fillId="6" borderId="0" xfId="22" applyFont="1" applyFill="1" applyAlignment="1">
      <alignment vertical="center"/>
    </xf>
    <xf numFmtId="3" fontId="63" fillId="6" borderId="0" xfId="22" applyNumberFormat="1" applyFont="1" applyFill="1" applyAlignment="1">
      <alignment vertical="center"/>
    </xf>
    <xf numFmtId="9" fontId="5" fillId="0" borderId="0" xfId="27" applyFont="1" applyAlignment="1">
      <alignment vertical="center"/>
    </xf>
    <xf numFmtId="171" fontId="5" fillId="0" borderId="0" xfId="27" applyNumberFormat="1" applyFont="1" applyAlignment="1">
      <alignment vertical="center"/>
    </xf>
    <xf numFmtId="10" fontId="5" fillId="0" borderId="0" xfId="27" applyNumberFormat="1" applyFont="1" applyAlignment="1">
      <alignment vertical="center"/>
    </xf>
    <xf numFmtId="168" fontId="6" fillId="5" borderId="10" xfId="4" applyNumberFormat="1" applyFont="1" applyFill="1" applyBorder="1" applyAlignment="1">
      <alignment horizontal="right" vertical="center" indent="1"/>
    </xf>
    <xf numFmtId="166" fontId="3" fillId="0" borderId="50" xfId="19" applyNumberFormat="1" applyFont="1" applyBorder="1" applyAlignment="1">
      <alignment horizontal="right" vertical="center" indent="1" readingOrder="1"/>
    </xf>
    <xf numFmtId="166" fontId="3" fillId="0" borderId="19" xfId="19" applyNumberFormat="1" applyFont="1" applyBorder="1" applyAlignment="1">
      <alignment horizontal="right" vertical="center" indent="1" readingOrder="1"/>
    </xf>
    <xf numFmtId="166" fontId="3" fillId="3" borderId="48" xfId="19" applyNumberFormat="1" applyFont="1" applyFill="1" applyBorder="1" applyAlignment="1">
      <alignment horizontal="right" vertical="center" indent="1" readingOrder="1"/>
    </xf>
    <xf numFmtId="166" fontId="3" fillId="3" borderId="20" xfId="19" applyNumberFormat="1" applyFont="1" applyFill="1" applyBorder="1" applyAlignment="1">
      <alignment horizontal="right" vertical="center" indent="1" readingOrder="1"/>
    </xf>
    <xf numFmtId="166" fontId="3" fillId="0" borderId="48" xfId="19" applyNumberFormat="1" applyFont="1" applyBorder="1" applyAlignment="1">
      <alignment horizontal="right" vertical="center" indent="1" readingOrder="1"/>
    </xf>
    <xf numFmtId="166" fontId="3" fillId="0" borderId="20" xfId="19" applyNumberFormat="1" applyFont="1" applyBorder="1" applyAlignment="1">
      <alignment horizontal="right" vertical="center" indent="1" readingOrder="1"/>
    </xf>
    <xf numFmtId="166" fontId="3" fillId="0" borderId="51" xfId="19" applyNumberFormat="1" applyFont="1" applyBorder="1" applyAlignment="1">
      <alignment horizontal="right" vertical="center" indent="1" readingOrder="1"/>
    </xf>
    <xf numFmtId="166" fontId="3" fillId="0" borderId="26" xfId="19" applyNumberFormat="1" applyFont="1" applyBorder="1" applyAlignment="1">
      <alignment horizontal="right" vertical="center" indent="1" readingOrder="1"/>
    </xf>
    <xf numFmtId="3" fontId="3" fillId="0" borderId="13" xfId="4" applyNumberFormat="1" applyFont="1" applyFill="1" applyBorder="1" applyAlignment="1">
      <alignment horizontal="right" vertical="center" indent="1"/>
    </xf>
    <xf numFmtId="3" fontId="3" fillId="3" borderId="14" xfId="4" applyNumberFormat="1" applyFont="1" applyFill="1" applyBorder="1" applyAlignment="1">
      <alignment horizontal="right" vertical="center" indent="1"/>
    </xf>
    <xf numFmtId="3" fontId="3" fillId="0" borderId="29" xfId="4" applyNumberFormat="1" applyFont="1" applyFill="1" applyBorder="1" applyAlignment="1">
      <alignment horizontal="right" vertical="center" indent="1"/>
    </xf>
    <xf numFmtId="0" fontId="32" fillId="3" borderId="8" xfId="0" applyFont="1" applyFill="1" applyBorder="1" applyAlignment="1">
      <alignment horizontal="right" vertical="center" wrapText="1" indent="1"/>
    </xf>
    <xf numFmtId="3" fontId="6" fillId="3" borderId="8" xfId="4" applyNumberFormat="1" applyFont="1" applyFill="1" applyBorder="1" applyAlignment="1">
      <alignment horizontal="right" vertical="center" indent="1"/>
    </xf>
    <xf numFmtId="3" fontId="6" fillId="3" borderId="8" xfId="0" applyNumberFormat="1" applyFont="1" applyFill="1" applyBorder="1" applyAlignment="1">
      <alignment horizontal="right" vertical="center" indent="1"/>
    </xf>
    <xf numFmtId="3" fontId="6" fillId="3" borderId="17" xfId="4" applyNumberFormat="1" applyFont="1" applyFill="1" applyBorder="1" applyAlignment="1">
      <alignment horizontal="left" vertical="center" wrapText="1" indent="1"/>
    </xf>
    <xf numFmtId="0" fontId="30" fillId="0" borderId="0" xfId="41" applyFont="1" applyAlignment="1">
      <alignment vertical="center" wrapText="1"/>
    </xf>
    <xf numFmtId="0" fontId="30" fillId="0" borderId="0" xfId="41" applyFont="1" applyAlignment="1">
      <alignment vertical="center"/>
    </xf>
    <xf numFmtId="0" fontId="10" fillId="0" borderId="0" xfId="41" applyFont="1" applyAlignment="1">
      <alignment vertical="center" wrapText="1"/>
    </xf>
    <xf numFmtId="0" fontId="10" fillId="0" borderId="0" xfId="41" applyFont="1" applyAlignment="1">
      <alignment vertical="center"/>
    </xf>
    <xf numFmtId="0" fontId="8" fillId="5" borderId="0" xfId="41" applyFont="1" applyFill="1" applyAlignment="1">
      <alignment wrapText="1" readingOrder="2"/>
    </xf>
    <xf numFmtId="0" fontId="6" fillId="5" borderId="0" xfId="41" applyFont="1" applyFill="1" applyAlignment="1">
      <alignment wrapText="1"/>
    </xf>
    <xf numFmtId="0" fontId="11" fillId="0" borderId="0" xfId="41" applyFont="1" applyAlignment="1">
      <alignment wrapText="1"/>
    </xf>
    <xf numFmtId="0" fontId="11" fillId="0" borderId="0" xfId="41" applyFont="1"/>
    <xf numFmtId="0" fontId="3" fillId="0" borderId="0" xfId="41" applyAlignment="1">
      <alignment wrapText="1"/>
    </xf>
    <xf numFmtId="0" fontId="3" fillId="0" borderId="0" xfId="41"/>
    <xf numFmtId="0" fontId="38" fillId="4" borderId="29" xfId="41" applyFont="1" applyFill="1" applyBorder="1" applyAlignment="1">
      <alignment horizontal="center" vertical="center" wrapText="1"/>
    </xf>
    <xf numFmtId="0" fontId="3" fillId="0" borderId="0" xfId="41" applyAlignment="1">
      <alignment vertical="center" wrapText="1"/>
    </xf>
    <xf numFmtId="0" fontId="3" fillId="0" borderId="0" xfId="41" applyAlignment="1">
      <alignment vertical="center"/>
    </xf>
    <xf numFmtId="0" fontId="3" fillId="4" borderId="29" xfId="41" applyFill="1" applyBorder="1" applyAlignment="1">
      <alignment horizontal="center" vertical="center" wrapText="1"/>
    </xf>
    <xf numFmtId="0" fontId="32" fillId="5" borderId="15" xfId="41" applyFont="1" applyFill="1" applyBorder="1" applyAlignment="1">
      <alignment horizontal="right" vertical="center" wrapText="1" indent="1"/>
    </xf>
    <xf numFmtId="3" fontId="3" fillId="5" borderId="27" xfId="42" applyNumberFormat="1" applyFont="1" applyFill="1" applyBorder="1" applyAlignment="1">
      <alignment horizontal="right" vertical="center" indent="1"/>
    </xf>
    <xf numFmtId="3" fontId="6" fillId="5" borderId="27" xfId="42" applyNumberFormat="1" applyFont="1" applyFill="1" applyBorder="1" applyAlignment="1">
      <alignment horizontal="right" vertical="center" indent="1"/>
    </xf>
    <xf numFmtId="3" fontId="6" fillId="5" borderId="27" xfId="41" applyNumberFormat="1" applyFont="1" applyFill="1" applyBorder="1" applyAlignment="1">
      <alignment horizontal="right" vertical="center" indent="1"/>
    </xf>
    <xf numFmtId="3" fontId="3" fillId="5" borderId="27" xfId="42" applyNumberFormat="1" applyFont="1" applyFill="1" applyBorder="1" applyAlignment="1">
      <alignment horizontal="left" vertical="center" wrapText="1" indent="1"/>
    </xf>
    <xf numFmtId="0" fontId="32" fillId="3" borderId="11" xfId="41" applyFont="1" applyFill="1" applyBorder="1" applyAlignment="1">
      <alignment horizontal="right" vertical="center" wrapText="1" indent="1"/>
    </xf>
    <xf numFmtId="3" fontId="3" fillId="3" borderId="13" xfId="42" applyNumberFormat="1" applyFont="1" applyFill="1" applyBorder="1" applyAlignment="1">
      <alignment horizontal="right" vertical="center" indent="1"/>
    </xf>
    <xf numFmtId="3" fontId="6" fillId="3" borderId="13" xfId="42" applyNumberFormat="1" applyFont="1" applyFill="1" applyBorder="1" applyAlignment="1">
      <alignment horizontal="right" vertical="center" indent="1"/>
    </xf>
    <xf numFmtId="3" fontId="6" fillId="3" borderId="13" xfId="41" applyNumberFormat="1" applyFont="1" applyFill="1" applyBorder="1" applyAlignment="1">
      <alignment horizontal="right" vertical="center" indent="1"/>
    </xf>
    <xf numFmtId="3" fontId="3" fillId="3" borderId="13" xfId="42" applyNumberFormat="1" applyFont="1" applyFill="1" applyBorder="1" applyAlignment="1">
      <alignment horizontal="left" vertical="center" wrapText="1" indent="1"/>
    </xf>
    <xf numFmtId="0" fontId="32" fillId="5" borderId="12" xfId="41" applyFont="1" applyFill="1" applyBorder="1" applyAlignment="1">
      <alignment horizontal="right" vertical="center" wrapText="1" indent="1"/>
    </xf>
    <xf numFmtId="3" fontId="3" fillId="5" borderId="14" xfId="42" applyNumberFormat="1" applyFont="1" applyFill="1" applyBorder="1" applyAlignment="1">
      <alignment horizontal="right" vertical="center" indent="1"/>
    </xf>
    <xf numFmtId="3" fontId="6" fillId="5" borderId="14" xfId="42" applyNumberFormat="1" applyFont="1" applyFill="1" applyBorder="1" applyAlignment="1">
      <alignment horizontal="right" vertical="center" indent="1"/>
    </xf>
    <xf numFmtId="3" fontId="6" fillId="5" borderId="14" xfId="41" applyNumberFormat="1" applyFont="1" applyFill="1" applyBorder="1" applyAlignment="1">
      <alignment horizontal="right" vertical="center" indent="1"/>
    </xf>
    <xf numFmtId="3" fontId="3" fillId="5" borderId="14" xfId="42" applyNumberFormat="1" applyFont="1" applyFill="1" applyBorder="1" applyAlignment="1">
      <alignment horizontal="left" vertical="center" wrapText="1" indent="1"/>
    </xf>
    <xf numFmtId="0" fontId="32" fillId="5" borderId="16" xfId="41" applyFont="1" applyFill="1" applyBorder="1" applyAlignment="1">
      <alignment horizontal="right" vertical="center" wrapText="1" indent="1"/>
    </xf>
    <xf numFmtId="3" fontId="3" fillId="5" borderId="25" xfId="42" applyNumberFormat="1" applyFont="1" applyFill="1" applyBorder="1" applyAlignment="1">
      <alignment horizontal="right" vertical="center" indent="1"/>
    </xf>
    <xf numFmtId="3" fontId="6" fillId="5" borderId="25" xfId="42" applyNumberFormat="1" applyFont="1" applyFill="1" applyBorder="1" applyAlignment="1">
      <alignment horizontal="right" vertical="center" indent="1"/>
    </xf>
    <xf numFmtId="3" fontId="6" fillId="5" borderId="25" xfId="41" applyNumberFormat="1" applyFont="1" applyFill="1" applyBorder="1" applyAlignment="1">
      <alignment horizontal="right" vertical="center" indent="1"/>
    </xf>
    <xf numFmtId="3" fontId="3" fillId="5" borderId="25" xfId="42" applyNumberFormat="1" applyFont="1" applyFill="1" applyBorder="1" applyAlignment="1">
      <alignment horizontal="left" vertical="center" wrapText="1" indent="1"/>
    </xf>
    <xf numFmtId="0" fontId="32" fillId="3" borderId="17" xfId="41" applyFont="1" applyFill="1" applyBorder="1" applyAlignment="1">
      <alignment horizontal="right" vertical="center" wrapText="1" indent="1"/>
    </xf>
    <xf numFmtId="3" fontId="6" fillId="3" borderId="10" xfId="42" applyNumberFormat="1" applyFont="1" applyFill="1" applyBorder="1" applyAlignment="1">
      <alignment horizontal="right" vertical="center" indent="1"/>
    </xf>
    <xf numFmtId="3" fontId="6" fillId="3" borderId="10" xfId="41" applyNumberFormat="1" applyFont="1" applyFill="1" applyBorder="1" applyAlignment="1">
      <alignment horizontal="right" vertical="center" indent="1"/>
    </xf>
    <xf numFmtId="3" fontId="6" fillId="3" borderId="10" xfId="42" applyNumberFormat="1" applyFont="1" applyFill="1" applyBorder="1" applyAlignment="1">
      <alignment horizontal="left" vertical="center" wrapText="1" indent="1"/>
    </xf>
    <xf numFmtId="0" fontId="6" fillId="0" borderId="0" xfId="41" applyFont="1" applyAlignment="1">
      <alignment vertical="center"/>
    </xf>
    <xf numFmtId="0" fontId="3" fillId="0" borderId="0" xfId="22" applyAlignment="1">
      <alignment vertical="center"/>
    </xf>
    <xf numFmtId="3" fontId="6" fillId="5" borderId="25" xfId="4" applyNumberFormat="1" applyFont="1" applyFill="1" applyBorder="1" applyAlignment="1">
      <alignment horizontal="right" vertical="center" indent="1"/>
    </xf>
    <xf numFmtId="0" fontId="6" fillId="4" borderId="54" xfId="0" applyFont="1" applyFill="1" applyBorder="1" applyAlignment="1">
      <alignment horizontal="center" vertical="center" wrapText="1"/>
    </xf>
    <xf numFmtId="3" fontId="6" fillId="5" borderId="25" xfId="0" applyNumberFormat="1" applyFont="1" applyFill="1" applyBorder="1" applyAlignment="1">
      <alignment horizontal="right" vertical="center" indent="1"/>
    </xf>
    <xf numFmtId="3" fontId="5" fillId="5" borderId="65" xfId="4" applyNumberFormat="1" applyFont="1" applyFill="1" applyBorder="1" applyAlignment="1">
      <alignment horizontal="left" vertical="center" wrapText="1" indent="1"/>
    </xf>
    <xf numFmtId="3" fontId="6" fillId="3" borderId="55" xfId="4" applyNumberFormat="1" applyFont="1" applyFill="1" applyBorder="1" applyAlignment="1">
      <alignment horizontal="right" vertical="center" indent="1"/>
    </xf>
    <xf numFmtId="3" fontId="6" fillId="3" borderId="55" xfId="0" applyNumberFormat="1" applyFont="1" applyFill="1" applyBorder="1" applyAlignment="1">
      <alignment horizontal="right" vertical="center" indent="1"/>
    </xf>
    <xf numFmtId="3" fontId="5" fillId="3" borderId="140" xfId="4" applyNumberFormat="1" applyFont="1" applyFill="1" applyBorder="1" applyAlignment="1">
      <alignment horizontal="left" vertical="center" wrapText="1" indent="1"/>
    </xf>
    <xf numFmtId="0" fontId="32" fillId="5" borderId="18" xfId="0" applyFont="1" applyFill="1" applyBorder="1" applyAlignment="1">
      <alignment horizontal="right" vertical="center" wrapText="1" indent="1"/>
    </xf>
    <xf numFmtId="3" fontId="5" fillId="5" borderId="29" xfId="4" applyNumberFormat="1" applyFont="1" applyFill="1" applyBorder="1" applyAlignment="1">
      <alignment horizontal="right" vertical="center" indent="1"/>
    </xf>
    <xf numFmtId="3" fontId="6" fillId="5" borderId="29" xfId="4" applyNumberFormat="1" applyFont="1" applyFill="1" applyBorder="1" applyAlignment="1">
      <alignment horizontal="right" vertical="center" indent="1"/>
    </xf>
    <xf numFmtId="3" fontId="5" fillId="5" borderId="29" xfId="4" applyNumberFormat="1" applyFont="1" applyFill="1" applyBorder="1" applyAlignment="1">
      <alignment horizontal="left" vertical="center" wrapText="1" indent="1"/>
    </xf>
    <xf numFmtId="168" fontId="6" fillId="5" borderId="30" xfId="4" applyNumberFormat="1" applyFont="1" applyFill="1" applyBorder="1" applyAlignment="1">
      <alignment horizontal="left" vertical="center" wrapText="1" indent="1"/>
    </xf>
    <xf numFmtId="3" fontId="3" fillId="0" borderId="14" xfId="4" applyNumberFormat="1" applyFont="1" applyFill="1" applyBorder="1" applyAlignment="1">
      <alignment horizontal="right" vertical="center" wrapText="1"/>
    </xf>
    <xf numFmtId="0" fontId="3" fillId="5" borderId="0" xfId="0" applyFont="1" applyFill="1" applyAlignment="1">
      <alignment vertical="center" wrapText="1"/>
    </xf>
    <xf numFmtId="3" fontId="3" fillId="0" borderId="13" xfId="0" applyNumberFormat="1" applyFont="1" applyBorder="1" applyAlignment="1">
      <alignment horizontal="right" vertical="center" indent="1" readingOrder="1"/>
    </xf>
    <xf numFmtId="3" fontId="3" fillId="0" borderId="25" xfId="0" applyNumberFormat="1" applyFont="1" applyBorder="1" applyAlignment="1">
      <alignment horizontal="right" vertical="center" indent="1" readingOrder="1"/>
    </xf>
    <xf numFmtId="3" fontId="3" fillId="3" borderId="13" xfId="0" applyNumberFormat="1" applyFont="1" applyFill="1" applyBorder="1" applyAlignment="1">
      <alignment horizontal="right" vertical="center" indent="1" readingOrder="1"/>
    </xf>
    <xf numFmtId="3" fontId="3" fillId="3" borderId="25" xfId="0" applyNumberFormat="1" applyFont="1" applyFill="1" applyBorder="1" applyAlignment="1">
      <alignment horizontal="right" vertical="center" indent="1" readingOrder="1"/>
    </xf>
    <xf numFmtId="3" fontId="3" fillId="0" borderId="27" xfId="0" applyNumberFormat="1" applyFont="1" applyBorder="1" applyAlignment="1">
      <alignment horizontal="right" vertical="center" indent="1" readingOrder="1"/>
    </xf>
    <xf numFmtId="0" fontId="62" fillId="0" borderId="45" xfId="43" applyFont="1" applyBorder="1" applyAlignment="1">
      <alignment horizontal="center" vertical="center" wrapText="1" readingOrder="2"/>
    </xf>
    <xf numFmtId="3" fontId="3" fillId="0" borderId="27" xfId="1" applyNumberFormat="1" applyFont="1" applyFill="1" applyBorder="1" applyAlignment="1">
      <alignment horizontal="right" vertical="center" indent="1" readingOrder="1"/>
    </xf>
    <xf numFmtId="169" fontId="3" fillId="0" borderId="27" xfId="1" applyNumberFormat="1" applyFont="1" applyFill="1" applyBorder="1" applyAlignment="1">
      <alignment horizontal="center" vertical="center" wrapText="1"/>
    </xf>
    <xf numFmtId="0" fontId="62" fillId="3" borderId="20" xfId="43" applyFont="1" applyFill="1" applyBorder="1" applyAlignment="1">
      <alignment horizontal="center" vertical="center" wrapText="1" readingOrder="2"/>
    </xf>
    <xf numFmtId="3" fontId="3" fillId="3" borderId="14" xfId="1" applyNumberFormat="1" applyFont="1" applyFill="1" applyBorder="1" applyAlignment="1">
      <alignment horizontal="right" vertical="center" indent="1" readingOrder="1"/>
    </xf>
    <xf numFmtId="169" fontId="3" fillId="3" borderId="14" xfId="1" applyNumberFormat="1" applyFont="1" applyFill="1" applyBorder="1" applyAlignment="1">
      <alignment horizontal="center" vertical="center" wrapText="1"/>
    </xf>
    <xf numFmtId="0" fontId="62" fillId="0" borderId="20" xfId="43" applyFont="1" applyBorder="1" applyAlignment="1">
      <alignment horizontal="center" vertical="center" wrapText="1" readingOrder="2"/>
    </xf>
    <xf numFmtId="3" fontId="3" fillId="0" borderId="14" xfId="1" applyNumberFormat="1" applyFont="1" applyFill="1" applyBorder="1" applyAlignment="1">
      <alignment horizontal="right" vertical="center" indent="1" readingOrder="1"/>
    </xf>
    <xf numFmtId="169" fontId="3" fillId="0" borderId="14" xfId="1" applyNumberFormat="1" applyFont="1" applyFill="1" applyBorder="1" applyAlignment="1">
      <alignment horizontal="center" vertical="center" wrapText="1"/>
    </xf>
    <xf numFmtId="0" fontId="62" fillId="0" borderId="19" xfId="43" applyFont="1" applyBorder="1" applyAlignment="1">
      <alignment horizontal="center" vertical="center" wrapText="1" readingOrder="2"/>
    </xf>
    <xf numFmtId="3" fontId="3" fillId="0" borderId="13" xfId="1" applyNumberFormat="1" applyFont="1" applyFill="1" applyBorder="1" applyAlignment="1">
      <alignment horizontal="right" vertical="center" indent="1" readingOrder="1"/>
    </xf>
    <xf numFmtId="169" fontId="3" fillId="0" borderId="13" xfId="1" applyNumberFormat="1" applyFont="1" applyFill="1" applyBorder="1" applyAlignment="1">
      <alignment horizontal="center" vertical="center" wrapText="1"/>
    </xf>
    <xf numFmtId="0" fontId="62" fillId="0" borderId="26" xfId="43" applyFont="1" applyBorder="1" applyAlignment="1">
      <alignment horizontal="center" vertical="center" wrapText="1" readingOrder="2"/>
    </xf>
    <xf numFmtId="3" fontId="3" fillId="0" borderId="29" xfId="1" applyNumberFormat="1" applyFont="1" applyFill="1" applyBorder="1" applyAlignment="1">
      <alignment horizontal="right" vertical="center" indent="1" readingOrder="1"/>
    </xf>
    <xf numFmtId="169" fontId="3" fillId="0" borderId="25" xfId="1" applyNumberFormat="1" applyFont="1" applyFill="1" applyBorder="1" applyAlignment="1">
      <alignment horizontal="center" vertical="center" wrapText="1"/>
    </xf>
    <xf numFmtId="3" fontId="3" fillId="3" borderId="14" xfId="0" applyNumberFormat="1" applyFont="1" applyFill="1" applyBorder="1" applyAlignment="1">
      <alignment horizontal="right" vertical="center" indent="1" readingOrder="1"/>
    </xf>
    <xf numFmtId="3" fontId="3" fillId="0" borderId="14" xfId="0" applyNumberFormat="1" applyFont="1" applyBorder="1" applyAlignment="1">
      <alignment horizontal="right" vertical="center" indent="1" readingOrder="1"/>
    </xf>
    <xf numFmtId="3" fontId="3" fillId="0" borderId="25" xfId="1" applyNumberFormat="1" applyFont="1" applyFill="1" applyBorder="1" applyAlignment="1">
      <alignment horizontal="right" vertical="center" indent="1" readingOrder="1"/>
    </xf>
    <xf numFmtId="0" fontId="3" fillId="5" borderId="0" xfId="0" applyFont="1" applyFill="1" applyAlignment="1">
      <alignment wrapText="1"/>
    </xf>
    <xf numFmtId="0" fontId="3" fillId="4" borderId="47" xfId="0" applyFont="1" applyFill="1" applyBorder="1" applyAlignment="1">
      <alignment horizontal="center" vertical="top" wrapText="1"/>
    </xf>
    <xf numFmtId="3" fontId="3" fillId="0" borderId="23" xfId="0" applyNumberFormat="1" applyFont="1" applyBorder="1" applyAlignment="1">
      <alignment horizontal="right" vertical="center" indent="1"/>
    </xf>
    <xf numFmtId="3" fontId="3" fillId="3" borderId="24" xfId="0" applyNumberFormat="1" applyFont="1" applyFill="1" applyBorder="1" applyAlignment="1">
      <alignment horizontal="right" vertical="center" indent="1"/>
    </xf>
    <xf numFmtId="3" fontId="3" fillId="0" borderId="24" xfId="0" applyNumberFormat="1" applyFont="1" applyBorder="1" applyAlignment="1">
      <alignment horizontal="right" vertical="center" indent="1"/>
    </xf>
    <xf numFmtId="3" fontId="3" fillId="0" borderId="65" xfId="0" applyNumberFormat="1" applyFont="1" applyBorder="1" applyAlignment="1">
      <alignment horizontal="right" vertical="center" indent="1"/>
    </xf>
    <xf numFmtId="3" fontId="3" fillId="0" borderId="23" xfId="0" applyNumberFormat="1" applyFont="1" applyBorder="1" applyAlignment="1">
      <alignment horizontal="left" vertical="center" wrapText="1" indent="1"/>
    </xf>
    <xf numFmtId="172" fontId="0" fillId="0" borderId="0" xfId="0" applyNumberFormat="1" applyAlignment="1">
      <alignment vertical="center"/>
    </xf>
    <xf numFmtId="3" fontId="3" fillId="3" borderId="24" xfId="0" applyNumberFormat="1" applyFont="1" applyFill="1" applyBorder="1" applyAlignment="1">
      <alignment horizontal="left" vertical="center" wrapText="1" indent="1"/>
    </xf>
    <xf numFmtId="3" fontId="3" fillId="0" borderId="24" xfId="0" applyNumberFormat="1" applyFont="1" applyBorder="1" applyAlignment="1">
      <alignment horizontal="left" vertical="center" wrapText="1" indent="1"/>
    </xf>
    <xf numFmtId="3" fontId="3" fillId="0" borderId="65" xfId="0" applyNumberFormat="1" applyFont="1" applyBorder="1" applyAlignment="1">
      <alignment horizontal="left" vertical="center" wrapText="1" indent="1"/>
    </xf>
    <xf numFmtId="3" fontId="3" fillId="0" borderId="13" xfId="0" applyNumberFormat="1" applyFont="1" applyBorder="1" applyAlignment="1">
      <alignment horizontal="right" vertical="center" indent="1"/>
    </xf>
    <xf numFmtId="3" fontId="3" fillId="3" borderId="14" xfId="0" applyNumberFormat="1" applyFont="1" applyFill="1" applyBorder="1" applyAlignment="1">
      <alignment horizontal="right" vertical="center" indent="1"/>
    </xf>
    <xf numFmtId="3" fontId="3" fillId="0" borderId="14" xfId="0" applyNumberFormat="1" applyFont="1" applyBorder="1" applyAlignment="1">
      <alignment horizontal="right" vertical="center" indent="1"/>
    </xf>
    <xf numFmtId="3" fontId="3" fillId="0" borderId="25" xfId="0" applyNumberFormat="1" applyFont="1" applyBorder="1" applyAlignment="1">
      <alignment horizontal="right" vertical="center" indent="1"/>
    </xf>
    <xf numFmtId="169" fontId="3" fillId="0" borderId="13" xfId="1" applyNumberFormat="1" applyFont="1" applyFill="1" applyBorder="1" applyAlignment="1">
      <alignment horizontal="right" vertical="center" indent="1"/>
    </xf>
    <xf numFmtId="169" fontId="3" fillId="3" borderId="14" xfId="1" applyNumberFormat="1" applyFont="1" applyFill="1" applyBorder="1" applyAlignment="1">
      <alignment horizontal="right" vertical="center" indent="1"/>
    </xf>
    <xf numFmtId="169" fontId="3" fillId="0" borderId="14" xfId="1" applyNumberFormat="1" applyFont="1" applyFill="1" applyBorder="1" applyAlignment="1">
      <alignment horizontal="right" vertical="center" indent="1"/>
    </xf>
    <xf numFmtId="169" fontId="3" fillId="0" borderId="53" xfId="1" applyNumberFormat="1" applyFont="1" applyFill="1" applyBorder="1" applyAlignment="1">
      <alignment horizontal="right" vertical="center" indent="1"/>
    </xf>
    <xf numFmtId="169" fontId="3" fillId="0" borderId="53" xfId="1" applyNumberFormat="1" applyFont="1" applyFill="1" applyBorder="1" applyAlignment="1">
      <alignment horizontal="center" vertical="center" wrapText="1"/>
    </xf>
    <xf numFmtId="167" fontId="62" fillId="0" borderId="0" xfId="44" applyNumberFormat="1" applyFont="1" applyAlignment="1">
      <alignment horizontal="right"/>
    </xf>
    <xf numFmtId="170" fontId="62" fillId="0" borderId="0" xfId="44" applyNumberFormat="1" applyFont="1" applyAlignment="1">
      <alignment horizontal="right"/>
    </xf>
    <xf numFmtId="3" fontId="3" fillId="0" borderId="13" xfId="1" applyNumberFormat="1" applyFont="1" applyFill="1" applyBorder="1" applyAlignment="1">
      <alignment horizontal="left" vertical="center" wrapText="1" indent="1"/>
    </xf>
    <xf numFmtId="3" fontId="3" fillId="3" borderId="14" xfId="1" applyNumberFormat="1" applyFont="1" applyFill="1" applyBorder="1" applyAlignment="1">
      <alignment horizontal="left" vertical="center" wrapText="1" indent="1"/>
    </xf>
    <xf numFmtId="3" fontId="3" fillId="0" borderId="14" xfId="1" applyNumberFormat="1" applyFont="1" applyFill="1" applyBorder="1" applyAlignment="1">
      <alignment horizontal="left" vertical="center" wrapText="1" indent="1"/>
    </xf>
    <xf numFmtId="3" fontId="3" fillId="0" borderId="25" xfId="1" applyNumberFormat="1" applyFont="1" applyFill="1" applyBorder="1" applyAlignment="1">
      <alignment horizontal="left" vertical="center" wrapText="1" indent="1"/>
    </xf>
    <xf numFmtId="169" fontId="63" fillId="5" borderId="13" xfId="45" applyNumberFormat="1" applyFont="1" applyFill="1" applyBorder="1" applyAlignment="1">
      <alignment horizontal="right" vertical="center" indent="1"/>
    </xf>
    <xf numFmtId="169" fontId="3" fillId="0" borderId="25" xfId="1" applyNumberFormat="1" applyFont="1" applyFill="1" applyBorder="1" applyAlignment="1">
      <alignment horizontal="right" vertical="center" indent="1"/>
    </xf>
    <xf numFmtId="3" fontId="3" fillId="0" borderId="13" xfId="1" applyNumberFormat="1" applyFont="1" applyFill="1" applyBorder="1" applyAlignment="1">
      <alignment horizontal="right" vertical="center" indent="1"/>
    </xf>
    <xf numFmtId="3" fontId="3" fillId="3" borderId="14" xfId="1" applyNumberFormat="1" applyFont="1" applyFill="1" applyBorder="1" applyAlignment="1">
      <alignment horizontal="right" vertical="center" indent="1"/>
    </xf>
    <xf numFmtId="3" fontId="3" fillId="0" borderId="14" xfId="1" applyNumberFormat="1" applyFont="1" applyFill="1" applyBorder="1" applyAlignment="1">
      <alignment horizontal="right" vertical="center" indent="1"/>
    </xf>
    <xf numFmtId="3" fontId="3" fillId="0" borderId="25" xfId="1" applyNumberFormat="1" applyFont="1" applyFill="1" applyBorder="1" applyAlignment="1">
      <alignment horizontal="right" vertical="center" indent="1"/>
    </xf>
    <xf numFmtId="0" fontId="3" fillId="0" borderId="0" xfId="0" applyFont="1" applyAlignment="1">
      <alignment wrapText="1"/>
    </xf>
    <xf numFmtId="0" fontId="3" fillId="0" borderId="0" xfId="0" applyFont="1"/>
    <xf numFmtId="0" fontId="3" fillId="0" borderId="0" xfId="0" applyFont="1" applyAlignment="1">
      <alignment vertical="center" wrapText="1"/>
    </xf>
    <xf numFmtId="0" fontId="3" fillId="0" borderId="0" xfId="0" applyFont="1" applyAlignment="1">
      <alignment vertical="center"/>
    </xf>
    <xf numFmtId="0" fontId="3" fillId="4" borderId="47" xfId="0" applyFont="1" applyFill="1" applyBorder="1" applyAlignment="1">
      <alignment horizontal="center" vertical="center" wrapText="1"/>
    </xf>
    <xf numFmtId="0" fontId="3" fillId="0" borderId="27" xfId="0" applyFont="1" applyBorder="1" applyAlignment="1">
      <alignment horizontal="left" vertical="center" wrapText="1" indent="1"/>
    </xf>
    <xf numFmtId="0" fontId="3" fillId="3" borderId="14" xfId="0" applyFont="1" applyFill="1" applyBorder="1" applyAlignment="1">
      <alignment horizontal="left" vertical="center" wrapText="1" indent="1"/>
    </xf>
    <xf numFmtId="0" fontId="3" fillId="0" borderId="14" xfId="0" applyFont="1" applyBorder="1" applyAlignment="1">
      <alignment horizontal="left" vertical="center" wrapText="1" indent="1"/>
    </xf>
    <xf numFmtId="3" fontId="3" fillId="3" borderId="25" xfId="1" applyNumberFormat="1" applyFont="1" applyFill="1" applyBorder="1" applyAlignment="1">
      <alignment horizontal="right" vertical="center" indent="1"/>
    </xf>
    <xf numFmtId="0" fontId="3" fillId="3" borderId="25" xfId="0" applyFont="1" applyFill="1" applyBorder="1" applyAlignment="1">
      <alignment horizontal="left" vertical="center" wrapText="1" indent="1"/>
    </xf>
    <xf numFmtId="0" fontId="3" fillId="5" borderId="0" xfId="22" applyFill="1" applyAlignment="1">
      <alignment vertical="center"/>
    </xf>
    <xf numFmtId="3" fontId="3" fillId="5" borderId="68" xfId="37" applyNumberFormat="1" applyFont="1" applyFill="1" applyBorder="1">
      <alignment horizontal="right" vertical="center" indent="1"/>
    </xf>
    <xf numFmtId="0" fontId="3" fillId="0" borderId="66" xfId="0" applyFont="1" applyBorder="1" applyAlignment="1">
      <alignment horizontal="left" vertical="center" wrapText="1" indent="1"/>
    </xf>
    <xf numFmtId="168" fontId="0" fillId="0" borderId="0" xfId="0" applyNumberFormat="1" applyAlignment="1">
      <alignment vertical="center"/>
    </xf>
    <xf numFmtId="0" fontId="3" fillId="0" borderId="70" xfId="0" applyFont="1" applyBorder="1" applyAlignment="1">
      <alignment horizontal="left" vertical="center" wrapText="1" indent="1"/>
    </xf>
    <xf numFmtId="3" fontId="3" fillId="0" borderId="0" xfId="22" applyNumberFormat="1" applyAlignment="1">
      <alignment vertical="center"/>
    </xf>
    <xf numFmtId="3" fontId="3" fillId="5" borderId="77" xfId="37" applyNumberFormat="1" applyFont="1" applyFill="1" applyBorder="1">
      <alignment horizontal="right" vertical="center" indent="1"/>
    </xf>
    <xf numFmtId="0" fontId="3" fillId="0" borderId="54" xfId="0" applyFont="1" applyBorder="1" applyAlignment="1">
      <alignment horizontal="left" vertical="center" wrapText="1" indent="1"/>
    </xf>
    <xf numFmtId="0" fontId="3" fillId="0" borderId="0" xfId="22" applyAlignment="1">
      <alignment vertical="center" wrapText="1"/>
    </xf>
    <xf numFmtId="3" fontId="3" fillId="0" borderId="29" xfId="1" applyNumberFormat="1" applyFont="1" applyFill="1" applyBorder="1" applyAlignment="1">
      <alignment horizontal="right" vertical="center" indent="1"/>
    </xf>
    <xf numFmtId="0" fontId="3" fillId="5" borderId="0" xfId="22" applyFill="1"/>
    <xf numFmtId="3" fontId="3" fillId="0" borderId="27" xfId="0" applyNumberFormat="1" applyFont="1" applyBorder="1" applyAlignment="1">
      <alignment horizontal="right" vertical="center" indent="1"/>
    </xf>
    <xf numFmtId="3" fontId="3" fillId="3" borderId="25" xfId="0" applyNumberFormat="1" applyFont="1" applyFill="1" applyBorder="1" applyAlignment="1">
      <alignment horizontal="right" vertical="center" indent="1"/>
    </xf>
    <xf numFmtId="3" fontId="3" fillId="0" borderId="33" xfId="0" applyNumberFormat="1" applyFont="1" applyBorder="1" applyAlignment="1">
      <alignment horizontal="left" vertical="center" wrapText="1" indent="1"/>
    </xf>
    <xf numFmtId="3" fontId="3" fillId="3" borderId="13" xfId="1" applyNumberFormat="1" applyFont="1" applyFill="1" applyBorder="1" applyAlignment="1">
      <alignment horizontal="right" vertical="center" indent="1"/>
    </xf>
    <xf numFmtId="3" fontId="3" fillId="3" borderId="23" xfId="0" applyNumberFormat="1" applyFont="1" applyFill="1" applyBorder="1" applyAlignment="1">
      <alignment horizontal="left" vertical="center" wrapText="1" indent="1"/>
    </xf>
    <xf numFmtId="3" fontId="3" fillId="5" borderId="14" xfId="1" applyNumberFormat="1" applyFont="1" applyFill="1" applyBorder="1" applyAlignment="1">
      <alignment horizontal="right" vertical="center" indent="1"/>
    </xf>
    <xf numFmtId="3" fontId="3" fillId="5" borderId="24" xfId="0" applyNumberFormat="1" applyFont="1" applyFill="1" applyBorder="1" applyAlignment="1">
      <alignment horizontal="left" vertical="center" wrapText="1" indent="1"/>
    </xf>
    <xf numFmtId="3" fontId="3" fillId="3" borderId="29" xfId="1" applyNumberFormat="1" applyFont="1" applyFill="1" applyBorder="1" applyAlignment="1">
      <alignment horizontal="right" vertical="center" indent="1"/>
    </xf>
    <xf numFmtId="3" fontId="3" fillId="3" borderId="33" xfId="0" applyNumberFormat="1" applyFont="1" applyFill="1" applyBorder="1" applyAlignment="1">
      <alignment horizontal="left" vertical="center" wrapText="1" indent="1"/>
    </xf>
    <xf numFmtId="3" fontId="3" fillId="0" borderId="29" xfId="0" applyNumberFormat="1" applyFont="1" applyBorder="1" applyAlignment="1">
      <alignment horizontal="right" vertical="center" indent="1"/>
    </xf>
    <xf numFmtId="0" fontId="3" fillId="0" borderId="13" xfId="0" applyFont="1" applyBorder="1" applyAlignment="1">
      <alignment horizontal="left" vertical="center" wrapText="1" indent="1"/>
    </xf>
    <xf numFmtId="3" fontId="3" fillId="5" borderId="13" xfId="1" applyNumberFormat="1" applyFont="1" applyFill="1" applyBorder="1" applyAlignment="1">
      <alignment horizontal="right" vertical="center" indent="1"/>
    </xf>
    <xf numFmtId="3" fontId="3" fillId="0" borderId="13" xfId="45" applyNumberFormat="1" applyFont="1" applyFill="1" applyBorder="1" applyAlignment="1">
      <alignment horizontal="right" vertical="center" indent="1"/>
    </xf>
    <xf numFmtId="3" fontId="3" fillId="3" borderId="14" xfId="45" applyNumberFormat="1" applyFont="1" applyFill="1" applyBorder="1" applyAlignment="1">
      <alignment horizontal="right" vertical="center" indent="1"/>
    </xf>
    <xf numFmtId="3" fontId="3" fillId="0" borderId="29" xfId="45" applyNumberFormat="1" applyFont="1" applyFill="1" applyBorder="1" applyAlignment="1">
      <alignment horizontal="right" vertical="center" indent="1"/>
    </xf>
    <xf numFmtId="3" fontId="3" fillId="0" borderId="29" xfId="1" applyNumberFormat="1" applyFont="1" applyFill="1" applyBorder="1" applyAlignment="1">
      <alignment horizontal="left" vertical="center" wrapText="1" indent="1"/>
    </xf>
    <xf numFmtId="3" fontId="3" fillId="0" borderId="27" xfId="45" applyNumberFormat="1" applyFont="1" applyFill="1" applyBorder="1" applyAlignment="1">
      <alignment horizontal="right" vertical="center" indent="1"/>
    </xf>
    <xf numFmtId="3" fontId="3" fillId="0" borderId="27" xfId="1" applyNumberFormat="1" applyFont="1" applyFill="1" applyBorder="1" applyAlignment="1">
      <alignment horizontal="left" vertical="center" wrapText="1" indent="1"/>
    </xf>
    <xf numFmtId="3" fontId="3" fillId="3" borderId="53" xfId="45" applyNumberFormat="1" applyFont="1" applyFill="1" applyBorder="1" applyAlignment="1">
      <alignment horizontal="right" vertical="center" indent="1"/>
    </xf>
    <xf numFmtId="3" fontId="3" fillId="3" borderId="53" xfId="1" applyNumberFormat="1" applyFont="1" applyFill="1" applyBorder="1" applyAlignment="1">
      <alignment horizontal="left" vertical="center" wrapText="1" indent="1"/>
    </xf>
    <xf numFmtId="3" fontId="6" fillId="0" borderId="10" xfId="45" applyNumberFormat="1" applyFont="1" applyFill="1" applyBorder="1" applyAlignment="1">
      <alignment horizontal="right" vertical="center" indent="1"/>
    </xf>
    <xf numFmtId="3" fontId="3" fillId="0" borderId="10" xfId="1" applyNumberFormat="1" applyFont="1" applyFill="1" applyBorder="1" applyAlignment="1">
      <alignment horizontal="left" vertical="center" wrapText="1" indent="1"/>
    </xf>
    <xf numFmtId="3" fontId="3" fillId="0" borderId="54" xfId="0" applyNumberFormat="1" applyFont="1" applyBorder="1" applyAlignment="1">
      <alignment horizontal="right" vertical="center" indent="1"/>
    </xf>
    <xf numFmtId="3" fontId="3" fillId="3" borderId="13" xfId="1" applyNumberFormat="1" applyFont="1" applyFill="1" applyBorder="1" applyAlignment="1">
      <alignment horizontal="left" vertical="center" wrapText="1" indent="1"/>
    </xf>
    <xf numFmtId="3" fontId="3" fillId="5" borderId="14" xfId="0" applyNumberFormat="1" applyFont="1" applyFill="1" applyBorder="1" applyAlignment="1">
      <alignment horizontal="right" vertical="center" indent="1"/>
    </xf>
    <xf numFmtId="3" fontId="3" fillId="5" borderId="14" xfId="1" applyNumberFormat="1" applyFont="1" applyFill="1" applyBorder="1" applyAlignment="1">
      <alignment horizontal="left" vertical="center" wrapText="1" indent="1"/>
    </xf>
    <xf numFmtId="3" fontId="3" fillId="3" borderId="25" xfId="1" applyNumberFormat="1" applyFont="1" applyFill="1" applyBorder="1" applyAlignment="1">
      <alignment horizontal="left" vertical="center" wrapText="1" indent="1"/>
    </xf>
    <xf numFmtId="169" fontId="3" fillId="0" borderId="27" xfId="1" applyNumberFormat="1" applyFont="1" applyFill="1" applyBorder="1" applyAlignment="1">
      <alignment horizontal="right" vertical="center" indent="1"/>
    </xf>
    <xf numFmtId="169" fontId="3" fillId="0" borderId="54" xfId="1" applyNumberFormat="1" applyFont="1" applyFill="1" applyBorder="1" applyAlignment="1">
      <alignment horizontal="right" vertical="center" indent="1"/>
    </xf>
    <xf numFmtId="0" fontId="3" fillId="0" borderId="27" xfId="0" applyFont="1" applyBorder="1" applyAlignment="1">
      <alignment horizontal="right" vertical="center" indent="1"/>
    </xf>
    <xf numFmtId="0" fontId="3" fillId="3" borderId="14" xfId="0" applyFont="1" applyFill="1" applyBorder="1" applyAlignment="1">
      <alignment horizontal="right" vertical="center" indent="1"/>
    </xf>
    <xf numFmtId="169" fontId="3" fillId="5" borderId="14" xfId="1" applyNumberFormat="1" applyFont="1" applyFill="1" applyBorder="1" applyAlignment="1">
      <alignment horizontal="right" vertical="center" indent="1"/>
    </xf>
    <xf numFmtId="0" fontId="3" fillId="3" borderId="25" xfId="0" applyFont="1" applyFill="1" applyBorder="1" applyAlignment="1">
      <alignment horizontal="right" vertical="center" indent="1"/>
    </xf>
    <xf numFmtId="3" fontId="3" fillId="0" borderId="10" xfId="0" applyNumberFormat="1" applyFont="1" applyBorder="1" applyAlignment="1">
      <alignment horizontal="right" vertical="center" indent="1"/>
    </xf>
    <xf numFmtId="3" fontId="3" fillId="3" borderId="53" xfId="0" applyNumberFormat="1" applyFont="1" applyFill="1" applyBorder="1" applyAlignment="1">
      <alignment horizontal="right" vertical="center" indent="1"/>
    </xf>
    <xf numFmtId="3" fontId="3" fillId="0" borderId="47" xfId="0" applyNumberFormat="1" applyFont="1" applyBorder="1" applyAlignment="1">
      <alignment horizontal="right" vertical="center" indent="1"/>
    </xf>
    <xf numFmtId="3" fontId="3" fillId="5" borderId="13" xfId="0" applyNumberFormat="1" applyFont="1" applyFill="1" applyBorder="1" applyAlignment="1">
      <alignment horizontal="right" vertical="center" indent="1"/>
    </xf>
    <xf numFmtId="3" fontId="3" fillId="5" borderId="25" xfId="0" applyNumberFormat="1" applyFont="1" applyFill="1" applyBorder="1" applyAlignment="1">
      <alignment horizontal="right" vertical="center" indent="1"/>
    </xf>
    <xf numFmtId="3" fontId="7" fillId="3" borderId="14" xfId="1" applyNumberFormat="1" applyFont="1" applyFill="1" applyBorder="1" applyAlignment="1">
      <alignment horizontal="right" vertical="center" indent="1"/>
    </xf>
    <xf numFmtId="3" fontId="22" fillId="0" borderId="10" xfId="1" applyNumberFormat="1" applyFont="1" applyFill="1" applyBorder="1" applyAlignment="1">
      <alignment horizontal="right" vertical="center" indent="1"/>
    </xf>
    <xf numFmtId="3" fontId="3" fillId="3" borderId="142" xfId="0" applyNumberFormat="1" applyFont="1" applyFill="1" applyBorder="1" applyAlignment="1">
      <alignment horizontal="right" vertical="center" indent="1" readingOrder="1"/>
    </xf>
    <xf numFmtId="3" fontId="6" fillId="3" borderId="144" xfId="0" applyNumberFormat="1" applyFont="1" applyFill="1" applyBorder="1" applyAlignment="1">
      <alignment horizontal="right" vertical="center" indent="1" readingOrder="1"/>
    </xf>
    <xf numFmtId="3" fontId="3" fillId="0" borderId="141" xfId="0" applyNumberFormat="1" applyFont="1" applyBorder="1" applyAlignment="1">
      <alignment horizontal="right" vertical="center" indent="1" readingOrder="1"/>
    </xf>
    <xf numFmtId="3" fontId="6" fillId="3" borderId="144" xfId="1" applyNumberFormat="1" applyFont="1" applyFill="1" applyBorder="1" applyAlignment="1">
      <alignment horizontal="right" vertical="center" indent="1" readingOrder="1"/>
    </xf>
    <xf numFmtId="169" fontId="93" fillId="0" borderId="145" xfId="0" applyNumberFormat="1" applyFont="1" applyBorder="1" applyAlignment="1">
      <alignment horizontal="right" vertical="center" indent="1"/>
    </xf>
    <xf numFmtId="169" fontId="94" fillId="7" borderId="146" xfId="0" applyNumberFormat="1" applyFont="1" applyFill="1" applyBorder="1" applyAlignment="1">
      <alignment horizontal="right" vertical="center" indent="1"/>
    </xf>
    <xf numFmtId="169" fontId="95" fillId="0" borderId="147" xfId="0" applyNumberFormat="1" applyFont="1" applyBorder="1" applyAlignment="1">
      <alignment horizontal="right" vertical="center" indent="1"/>
    </xf>
    <xf numFmtId="169" fontId="96" fillId="8" borderId="148" xfId="0" applyNumberFormat="1" applyFont="1" applyFill="1" applyBorder="1" applyAlignment="1">
      <alignment horizontal="right" vertical="center" indent="1"/>
    </xf>
    <xf numFmtId="169" fontId="97" fillId="0" borderId="149" xfId="0" applyNumberFormat="1" applyFont="1" applyBorder="1" applyAlignment="1">
      <alignment horizontal="right" vertical="center" indent="1"/>
    </xf>
    <xf numFmtId="169" fontId="98" fillId="9" borderId="150" xfId="0" applyNumberFormat="1" applyFont="1" applyFill="1" applyBorder="1" applyAlignment="1">
      <alignment horizontal="right" vertical="center" indent="1"/>
    </xf>
    <xf numFmtId="169" fontId="99" fillId="0" borderId="151" xfId="0" applyNumberFormat="1" applyFont="1" applyBorder="1" applyAlignment="1">
      <alignment horizontal="right" vertical="center" indent="1"/>
    </xf>
    <xf numFmtId="169" fontId="100" fillId="10" borderId="152" xfId="0" applyNumberFormat="1" applyFont="1" applyFill="1" applyBorder="1" applyAlignment="1">
      <alignment horizontal="right" vertical="center" indent="1"/>
    </xf>
    <xf numFmtId="169" fontId="101" fillId="0" borderId="153" xfId="0" applyNumberFormat="1" applyFont="1" applyBorder="1" applyAlignment="1">
      <alignment horizontal="right" vertical="center" indent="1"/>
    </xf>
    <xf numFmtId="169" fontId="102" fillId="11" borderId="154" xfId="0" applyNumberFormat="1" applyFont="1" applyFill="1" applyBorder="1" applyAlignment="1">
      <alignment horizontal="right" vertical="center" indent="1"/>
    </xf>
    <xf numFmtId="169" fontId="103" fillId="0" borderId="155" xfId="0" applyNumberFormat="1" applyFont="1" applyBorder="1" applyAlignment="1">
      <alignment horizontal="right" vertical="center" indent="1"/>
    </xf>
    <xf numFmtId="169" fontId="104" fillId="12" borderId="156" xfId="0" applyNumberFormat="1" applyFont="1" applyFill="1" applyBorder="1" applyAlignment="1">
      <alignment horizontal="right" vertical="center" indent="1"/>
    </xf>
    <xf numFmtId="3" fontId="6" fillId="0" borderId="142" xfId="1" applyNumberFormat="1" applyFont="1" applyFill="1" applyBorder="1" applyAlignment="1">
      <alignment horizontal="right" vertical="center" indent="1"/>
    </xf>
    <xf numFmtId="3" fontId="6" fillId="3" borderId="158" xfId="1" applyNumberFormat="1" applyFont="1" applyFill="1" applyBorder="1" applyAlignment="1">
      <alignment horizontal="right" vertical="center" indent="1"/>
    </xf>
    <xf numFmtId="3" fontId="3" fillId="0" borderId="157" xfId="0" applyNumberFormat="1" applyFont="1" applyBorder="1" applyAlignment="1">
      <alignment horizontal="right" vertical="center" indent="1" readingOrder="1"/>
    </xf>
    <xf numFmtId="3" fontId="6" fillId="3" borderId="158" xfId="0" applyNumberFormat="1" applyFont="1" applyFill="1" applyBorder="1" applyAlignment="1">
      <alignment horizontal="right" vertical="center" indent="1" readingOrder="1"/>
    </xf>
    <xf numFmtId="169" fontId="22" fillId="0" borderId="13" xfId="1" applyNumberFormat="1" applyFont="1" applyFill="1" applyBorder="1" applyAlignment="1">
      <alignment horizontal="right" vertical="center" indent="1"/>
    </xf>
    <xf numFmtId="0" fontId="3" fillId="0" borderId="161" xfId="0" applyFont="1" applyBorder="1" applyAlignment="1">
      <alignment horizontal="left" vertical="center" wrapText="1" indent="1"/>
    </xf>
    <xf numFmtId="0" fontId="3" fillId="13" borderId="163" xfId="0" applyFont="1" applyFill="1" applyBorder="1" applyAlignment="1">
      <alignment horizontal="left" vertical="center" wrapText="1" indent="1"/>
    </xf>
    <xf numFmtId="0" fontId="3" fillId="0" borderId="160" xfId="0" applyFont="1" applyBorder="1" applyAlignment="1">
      <alignment horizontal="left" vertical="center" wrapText="1" indent="1"/>
    </xf>
    <xf numFmtId="0" fontId="6" fillId="13" borderId="164" xfId="0" applyFont="1" applyFill="1" applyBorder="1" applyAlignment="1">
      <alignment horizontal="left" vertical="center" wrapText="1" indent="1"/>
    </xf>
    <xf numFmtId="3" fontId="6" fillId="13" borderId="30" xfId="0" applyNumberFormat="1" applyFont="1" applyFill="1" applyBorder="1" applyAlignment="1">
      <alignment horizontal="left" vertical="center" wrapText="1" indent="1"/>
    </xf>
    <xf numFmtId="3" fontId="19" fillId="3" borderId="10" xfId="0" applyNumberFormat="1" applyFont="1" applyFill="1" applyBorder="1" applyAlignment="1">
      <alignment horizontal="right" vertical="center" indent="1"/>
    </xf>
    <xf numFmtId="3" fontId="19" fillId="5" borderId="10" xfId="1" applyNumberFormat="1" applyFont="1" applyFill="1" applyBorder="1" applyAlignment="1">
      <alignment horizontal="right" vertical="center" indent="1"/>
    </xf>
    <xf numFmtId="3" fontId="3" fillId="0" borderId="162" xfId="42" applyNumberFormat="1" applyFont="1" applyFill="1" applyBorder="1" applyAlignment="1">
      <alignment horizontal="left" vertical="center" wrapText="1" indent="1"/>
    </xf>
    <xf numFmtId="3" fontId="3" fillId="13" borderId="163" xfId="42" applyNumberFormat="1" applyFont="1" applyFill="1" applyBorder="1" applyAlignment="1">
      <alignment horizontal="left" vertical="center" wrapText="1" indent="1"/>
    </xf>
    <xf numFmtId="3" fontId="3" fillId="5" borderId="163" xfId="42" applyNumberFormat="1" applyFont="1" applyFill="1" applyBorder="1" applyAlignment="1">
      <alignment horizontal="left" vertical="center" wrapText="1" indent="1"/>
    </xf>
    <xf numFmtId="3" fontId="3" fillId="13" borderId="159" xfId="42" applyNumberFormat="1" applyFont="1" applyFill="1" applyBorder="1" applyAlignment="1">
      <alignment horizontal="left" vertical="center" wrapText="1" indent="1"/>
    </xf>
    <xf numFmtId="3" fontId="6" fillId="5" borderId="164" xfId="42" applyNumberFormat="1" applyFont="1" applyFill="1" applyBorder="1" applyAlignment="1">
      <alignment horizontal="left" vertical="center" wrapText="1" indent="1"/>
    </xf>
    <xf numFmtId="3" fontId="6" fillId="13" borderId="164" xfId="0" applyNumberFormat="1" applyFont="1" applyFill="1" applyBorder="1" applyAlignment="1">
      <alignment horizontal="left" vertical="center" wrapText="1" indent="1"/>
    </xf>
    <xf numFmtId="3" fontId="6" fillId="5" borderId="164" xfId="42" applyNumberFormat="1" applyFont="1" applyFill="1" applyBorder="1" applyAlignment="1">
      <alignment horizontal="left" vertical="center" indent="1" readingOrder="2"/>
    </xf>
    <xf numFmtId="3" fontId="105" fillId="0" borderId="165" xfId="0" applyNumberFormat="1" applyFont="1" applyBorder="1" applyAlignment="1">
      <alignment horizontal="right" vertical="center" indent="1"/>
    </xf>
    <xf numFmtId="3" fontId="106" fillId="0" borderId="166" xfId="0" applyNumberFormat="1" applyFont="1" applyBorder="1" applyAlignment="1">
      <alignment horizontal="right" vertical="center" indent="1"/>
    </xf>
    <xf numFmtId="3" fontId="107" fillId="0" borderId="167" xfId="0" applyNumberFormat="1" applyFont="1" applyBorder="1" applyAlignment="1">
      <alignment horizontal="right" vertical="center" indent="1"/>
    </xf>
    <xf numFmtId="3" fontId="108" fillId="14" borderId="168" xfId="0" applyNumberFormat="1" applyFont="1" applyFill="1" applyBorder="1" applyAlignment="1">
      <alignment horizontal="right" vertical="center" indent="1"/>
    </xf>
    <xf numFmtId="3" fontId="109" fillId="15" borderId="169" xfId="0" applyNumberFormat="1" applyFont="1" applyFill="1" applyBorder="1" applyAlignment="1">
      <alignment horizontal="right" vertical="center" indent="1"/>
    </xf>
    <xf numFmtId="3" fontId="110" fillId="16" borderId="170" xfId="0" applyNumberFormat="1" applyFont="1" applyFill="1" applyBorder="1" applyAlignment="1">
      <alignment horizontal="right" vertical="center" indent="1"/>
    </xf>
    <xf numFmtId="3" fontId="111" fillId="0" borderId="171" xfId="0" applyNumberFormat="1" applyFont="1" applyBorder="1" applyAlignment="1">
      <alignment horizontal="right" vertical="center" indent="1"/>
    </xf>
    <xf numFmtId="3" fontId="112" fillId="0" borderId="172" xfId="0" applyNumberFormat="1" applyFont="1" applyBorder="1" applyAlignment="1">
      <alignment horizontal="right" vertical="center" indent="1"/>
    </xf>
    <xf numFmtId="3" fontId="113" fillId="0" borderId="173" xfId="0" applyNumberFormat="1" applyFont="1" applyBorder="1" applyAlignment="1">
      <alignment horizontal="right" vertical="center" indent="1"/>
    </xf>
    <xf numFmtId="3" fontId="114" fillId="0" borderId="174" xfId="0" applyNumberFormat="1" applyFont="1" applyBorder="1" applyAlignment="1">
      <alignment horizontal="right" vertical="center" indent="1"/>
    </xf>
    <xf numFmtId="3" fontId="115" fillId="17" borderId="175" xfId="0" applyNumberFormat="1" applyFont="1" applyFill="1" applyBorder="1" applyAlignment="1">
      <alignment horizontal="right" vertical="center" indent="1"/>
    </xf>
    <xf numFmtId="3" fontId="116" fillId="0" borderId="176" xfId="0" applyNumberFormat="1" applyFont="1" applyBorder="1" applyAlignment="1">
      <alignment horizontal="right" vertical="center" indent="1"/>
    </xf>
    <xf numFmtId="3" fontId="117" fillId="18" borderId="177" xfId="0" applyNumberFormat="1" applyFont="1" applyFill="1" applyBorder="1" applyAlignment="1">
      <alignment horizontal="right" vertical="center" indent="1"/>
    </xf>
    <xf numFmtId="3" fontId="118" fillId="0" borderId="178" xfId="0" applyNumberFormat="1" applyFont="1" applyBorder="1" applyAlignment="1">
      <alignment horizontal="right" vertical="center" indent="1"/>
    </xf>
    <xf numFmtId="3" fontId="119" fillId="19" borderId="179" xfId="0" applyNumberFormat="1" applyFont="1" applyFill="1" applyBorder="1" applyAlignment="1">
      <alignment horizontal="right" vertical="center" indent="1"/>
    </xf>
    <xf numFmtId="3" fontId="120" fillId="0" borderId="180" xfId="0" applyNumberFormat="1" applyFont="1" applyBorder="1" applyAlignment="1">
      <alignment horizontal="right" vertical="center" indent="1"/>
    </xf>
    <xf numFmtId="3" fontId="121" fillId="20" borderId="181" xfId="0" applyNumberFormat="1" applyFont="1" applyFill="1" applyBorder="1" applyAlignment="1">
      <alignment horizontal="right" vertical="center" indent="1"/>
    </xf>
    <xf numFmtId="3" fontId="122" fillId="0" borderId="182" xfId="0" applyNumberFormat="1" applyFont="1" applyBorder="1" applyAlignment="1">
      <alignment horizontal="right" vertical="center" indent="1"/>
    </xf>
    <xf numFmtId="3" fontId="123" fillId="21" borderId="183" xfId="0" applyNumberFormat="1" applyFont="1" applyFill="1" applyBorder="1" applyAlignment="1">
      <alignment horizontal="right" vertical="center" indent="1"/>
    </xf>
    <xf numFmtId="3" fontId="124" fillId="0" borderId="184" xfId="0" applyNumberFormat="1" applyFont="1" applyBorder="1" applyAlignment="1">
      <alignment horizontal="right" vertical="center" indent="1"/>
    </xf>
    <xf numFmtId="3" fontId="125" fillId="22" borderId="185" xfId="0" applyNumberFormat="1" applyFont="1" applyFill="1" applyBorder="1" applyAlignment="1">
      <alignment horizontal="right" vertical="center" indent="1"/>
    </xf>
    <xf numFmtId="3" fontId="126" fillId="0" borderId="186" xfId="0" applyNumberFormat="1" applyFont="1" applyBorder="1" applyAlignment="1">
      <alignment horizontal="right" vertical="center" indent="1"/>
    </xf>
    <xf numFmtId="3" fontId="127" fillId="23" borderId="187" xfId="0" applyNumberFormat="1" applyFont="1" applyFill="1" applyBorder="1" applyAlignment="1">
      <alignment horizontal="right" vertical="center" indent="1"/>
    </xf>
    <xf numFmtId="3" fontId="128" fillId="0" borderId="188" xfId="0" applyNumberFormat="1" applyFont="1" applyBorder="1" applyAlignment="1">
      <alignment horizontal="right" vertical="center" indent="1"/>
    </xf>
    <xf numFmtId="3" fontId="129" fillId="24" borderId="189" xfId="0" applyNumberFormat="1" applyFont="1" applyFill="1" applyBorder="1" applyAlignment="1">
      <alignment horizontal="right" vertical="center" indent="1"/>
    </xf>
    <xf numFmtId="3" fontId="130" fillId="0" borderId="190" xfId="0" applyNumberFormat="1" applyFont="1" applyBorder="1" applyAlignment="1">
      <alignment horizontal="right" vertical="center" indent="1"/>
    </xf>
    <xf numFmtId="3" fontId="131" fillId="25" borderId="191" xfId="0" applyNumberFormat="1" applyFont="1" applyFill="1" applyBorder="1" applyAlignment="1">
      <alignment horizontal="right" vertical="center" indent="1"/>
    </xf>
    <xf numFmtId="3" fontId="132" fillId="0" borderId="192" xfId="0" applyNumberFormat="1" applyFont="1" applyBorder="1" applyAlignment="1">
      <alignment horizontal="right" vertical="center" indent="1"/>
    </xf>
    <xf numFmtId="3" fontId="133" fillId="26" borderId="193" xfId="0" applyNumberFormat="1" applyFont="1" applyFill="1" applyBorder="1" applyAlignment="1">
      <alignment horizontal="right" vertical="center" indent="1"/>
    </xf>
    <xf numFmtId="3" fontId="134" fillId="0" borderId="194" xfId="0" applyNumberFormat="1" applyFont="1" applyBorder="1" applyAlignment="1">
      <alignment horizontal="right" vertical="center" indent="1"/>
    </xf>
    <xf numFmtId="3" fontId="135" fillId="27" borderId="195" xfId="0" applyNumberFormat="1" applyFont="1" applyFill="1" applyBorder="1" applyAlignment="1">
      <alignment horizontal="right" vertical="center" indent="1"/>
    </xf>
    <xf numFmtId="3" fontId="136" fillId="0" borderId="196" xfId="0" applyNumberFormat="1" applyFont="1" applyBorder="1" applyAlignment="1">
      <alignment horizontal="right" vertical="center" indent="1"/>
    </xf>
    <xf numFmtId="3" fontId="137" fillId="0" borderId="198" xfId="0" applyNumberFormat="1" applyFont="1" applyBorder="1" applyAlignment="1">
      <alignment horizontal="right" vertical="center" indent="1"/>
    </xf>
    <xf numFmtId="3" fontId="138" fillId="28" borderId="199" xfId="0" applyNumberFormat="1" applyFont="1" applyFill="1" applyBorder="1" applyAlignment="1">
      <alignment horizontal="right" vertical="center" indent="1"/>
    </xf>
    <xf numFmtId="3" fontId="139" fillId="0" borderId="200" xfId="0" applyNumberFormat="1" applyFont="1" applyBorder="1" applyAlignment="1">
      <alignment horizontal="right" vertical="center" indent="1"/>
    </xf>
    <xf numFmtId="3" fontId="140" fillId="29" borderId="201" xfId="0" applyNumberFormat="1" applyFont="1" applyFill="1" applyBorder="1" applyAlignment="1">
      <alignment horizontal="right" vertical="center" indent="1"/>
    </xf>
    <xf numFmtId="3" fontId="141" fillId="0" borderId="202" xfId="0" applyNumberFormat="1" applyFont="1" applyBorder="1" applyAlignment="1">
      <alignment horizontal="right" vertical="center" indent="1"/>
    </xf>
    <xf numFmtId="3" fontId="142" fillId="30" borderId="203" xfId="0" applyNumberFormat="1" applyFont="1" applyFill="1" applyBorder="1" applyAlignment="1">
      <alignment horizontal="right" vertical="center" indent="1"/>
    </xf>
    <xf numFmtId="3" fontId="143" fillId="0" borderId="204" xfId="0" applyNumberFormat="1" applyFont="1" applyBorder="1" applyAlignment="1">
      <alignment horizontal="right" vertical="center" indent="1"/>
    </xf>
    <xf numFmtId="3" fontId="144" fillId="31" borderId="205" xfId="0" applyNumberFormat="1" applyFont="1" applyFill="1" applyBorder="1" applyAlignment="1">
      <alignment horizontal="right" vertical="center" indent="1"/>
    </xf>
    <xf numFmtId="3" fontId="145" fillId="0" borderId="206" xfId="0" applyNumberFormat="1" applyFont="1" applyBorder="1" applyAlignment="1">
      <alignment horizontal="right" vertical="center" indent="1"/>
    </xf>
    <xf numFmtId="3" fontId="146" fillId="32" borderId="207" xfId="0" applyNumberFormat="1" applyFont="1" applyFill="1" applyBorder="1" applyAlignment="1">
      <alignment horizontal="right" vertical="center" indent="1"/>
    </xf>
    <xf numFmtId="3" fontId="147" fillId="0" borderId="208" xfId="0" applyNumberFormat="1" applyFont="1" applyBorder="1" applyAlignment="1">
      <alignment horizontal="right" vertical="center" indent="1"/>
    </xf>
    <xf numFmtId="3" fontId="148" fillId="33" borderId="209" xfId="0" applyNumberFormat="1" applyFont="1" applyFill="1" applyBorder="1" applyAlignment="1">
      <alignment horizontal="right" vertical="center" indent="1"/>
    </xf>
    <xf numFmtId="3" fontId="3" fillId="0" borderId="197" xfId="1" applyNumberFormat="1" applyFont="1" applyFill="1" applyBorder="1" applyAlignment="1">
      <alignment horizontal="left" vertical="center" wrapText="1" indent="1"/>
    </xf>
    <xf numFmtId="3" fontId="3" fillId="33" borderId="207" xfId="1" applyNumberFormat="1" applyFont="1" applyFill="1" applyBorder="1" applyAlignment="1">
      <alignment horizontal="left" vertical="center" wrapText="1" indent="1"/>
    </xf>
    <xf numFmtId="3" fontId="3" fillId="0" borderId="204" xfId="1" applyNumberFormat="1" applyFont="1" applyFill="1" applyBorder="1" applyAlignment="1">
      <alignment horizontal="left" vertical="center" wrapText="1" indent="1"/>
    </xf>
    <xf numFmtId="3" fontId="3" fillId="33" borderId="53" xfId="1" applyNumberFormat="1" applyFont="1" applyFill="1" applyBorder="1" applyAlignment="1">
      <alignment horizontal="left" vertical="center" wrapText="1" indent="1"/>
    </xf>
    <xf numFmtId="3" fontId="6" fillId="3" borderId="10" xfId="1" applyNumberFormat="1" applyFont="1" applyFill="1" applyBorder="1" applyAlignment="1">
      <alignment horizontal="left" vertical="center" indent="1"/>
    </xf>
    <xf numFmtId="3" fontId="64" fillId="5" borderId="10" xfId="4" applyNumberFormat="1" applyFont="1" applyFill="1" applyBorder="1" applyAlignment="1">
      <alignment horizontal="right" vertical="center" indent="1"/>
    </xf>
    <xf numFmtId="3" fontId="6" fillId="5" borderId="8" xfId="4" applyNumberFormat="1" applyFont="1" applyFill="1" applyBorder="1" applyAlignment="1">
      <alignment horizontal="left" vertical="center" wrapText="1" indent="1"/>
    </xf>
    <xf numFmtId="3" fontId="6" fillId="5" borderId="196" xfId="4" applyNumberFormat="1" applyFont="1" applyFill="1" applyBorder="1" applyAlignment="1">
      <alignment horizontal="right" vertical="center" indent="1"/>
    </xf>
    <xf numFmtId="3" fontId="5" fillId="3" borderId="208" xfId="4" applyNumberFormat="1" applyFont="1" applyFill="1" applyBorder="1" applyAlignment="1">
      <alignment horizontal="right" vertical="center" indent="1"/>
    </xf>
    <xf numFmtId="3" fontId="6" fillId="3" borderId="208" xfId="4" applyNumberFormat="1" applyFont="1" applyFill="1" applyBorder="1" applyAlignment="1">
      <alignment horizontal="right" vertical="center" indent="1"/>
    </xf>
    <xf numFmtId="3" fontId="6" fillId="3" borderId="208" xfId="0" applyNumberFormat="1" applyFont="1" applyFill="1" applyBorder="1" applyAlignment="1">
      <alignment horizontal="right" vertical="center" indent="1"/>
    </xf>
    <xf numFmtId="3" fontId="6" fillId="3" borderId="208" xfId="4" applyNumberFormat="1" applyFont="1" applyFill="1" applyBorder="1" applyAlignment="1">
      <alignment horizontal="center" vertical="center" wrapText="1"/>
    </xf>
    <xf numFmtId="3" fontId="6" fillId="3" borderId="209" xfId="4" applyNumberFormat="1" applyFont="1" applyFill="1" applyBorder="1" applyAlignment="1">
      <alignment horizontal="right" vertical="center" indent="1"/>
    </xf>
    <xf numFmtId="3" fontId="6" fillId="3" borderId="209" xfId="0" applyNumberFormat="1" applyFont="1" applyFill="1" applyBorder="1" applyAlignment="1">
      <alignment horizontal="right" vertical="center" indent="1"/>
    </xf>
    <xf numFmtId="3" fontId="6" fillId="3" borderId="209" xfId="4" applyNumberFormat="1" applyFont="1" applyFill="1" applyBorder="1" applyAlignment="1">
      <alignment horizontal="center" vertical="center" wrapText="1"/>
    </xf>
    <xf numFmtId="0" fontId="69" fillId="4" borderId="54" xfId="0" applyFont="1" applyFill="1" applyBorder="1" applyAlignment="1">
      <alignment horizontal="center" wrapText="1"/>
    </xf>
    <xf numFmtId="0" fontId="149" fillId="4" borderId="47" xfId="0" applyFont="1" applyFill="1" applyBorder="1" applyAlignment="1">
      <alignment horizontal="center" vertical="center" wrapText="1"/>
    </xf>
    <xf numFmtId="3" fontId="61" fillId="0" borderId="27" xfId="0" applyNumberFormat="1" applyFont="1" applyBorder="1" applyAlignment="1">
      <alignment horizontal="right" vertical="center" indent="1" readingOrder="1"/>
    </xf>
    <xf numFmtId="3" fontId="61" fillId="3" borderId="14" xfId="0" applyNumberFormat="1" applyFont="1" applyFill="1" applyBorder="1" applyAlignment="1">
      <alignment horizontal="right" vertical="center" indent="1" readingOrder="1"/>
    </xf>
    <xf numFmtId="3" fontId="61" fillId="0" borderId="141" xfId="0" applyNumberFormat="1" applyFont="1" applyBorder="1" applyAlignment="1">
      <alignment horizontal="right" vertical="center" indent="1" readingOrder="1"/>
    </xf>
    <xf numFmtId="3" fontId="61" fillId="3" borderId="143" xfId="0" applyNumberFormat="1" applyFont="1" applyFill="1" applyBorder="1" applyAlignment="1">
      <alignment horizontal="right" vertical="center" indent="1" readingOrder="1"/>
    </xf>
    <xf numFmtId="3" fontId="6" fillId="0" borderId="13" xfId="0" applyNumberFormat="1" applyFont="1" applyFill="1" applyBorder="1" applyAlignment="1">
      <alignment horizontal="right" vertical="center" indent="1" readingOrder="1"/>
    </xf>
    <xf numFmtId="3" fontId="6" fillId="0" borderId="25" xfId="0" applyNumberFormat="1" applyFont="1" applyFill="1" applyBorder="1" applyAlignment="1">
      <alignment horizontal="right" vertical="center" indent="1" readingOrder="1"/>
    </xf>
    <xf numFmtId="3" fontId="6" fillId="0" borderId="10" xfId="0" applyNumberFormat="1" applyFont="1" applyFill="1" applyBorder="1" applyAlignment="1">
      <alignment horizontal="right" vertical="center" indent="1" readingOrder="1"/>
    </xf>
    <xf numFmtId="3" fontId="6" fillId="33" borderId="13" xfId="0" applyNumberFormat="1" applyFont="1" applyFill="1" applyBorder="1" applyAlignment="1">
      <alignment horizontal="right" vertical="center" indent="1" readingOrder="1"/>
    </xf>
    <xf numFmtId="3" fontId="6" fillId="33" borderId="25" xfId="0" applyNumberFormat="1" applyFont="1" applyFill="1" applyBorder="1" applyAlignment="1">
      <alignment horizontal="right" vertical="center" indent="1" readingOrder="1"/>
    </xf>
    <xf numFmtId="3" fontId="6" fillId="33" borderId="54" xfId="0" applyNumberFormat="1" applyFont="1" applyFill="1" applyBorder="1" applyAlignment="1">
      <alignment horizontal="right" vertical="center" indent="1" readingOrder="1"/>
    </xf>
    <xf numFmtId="3" fontId="3" fillId="33" borderId="13" xfId="0" applyNumberFormat="1" applyFont="1" applyFill="1" applyBorder="1" applyAlignment="1">
      <alignment horizontal="right" vertical="center" indent="1" readingOrder="1"/>
    </xf>
    <xf numFmtId="3" fontId="3" fillId="33" borderId="25" xfId="0" applyNumberFormat="1" applyFont="1" applyFill="1" applyBorder="1" applyAlignment="1">
      <alignment horizontal="right" vertical="center" indent="1" readingOrder="1"/>
    </xf>
    <xf numFmtId="168" fontId="3" fillId="33" borderId="53" xfId="56" applyNumberFormat="1" applyFont="1" applyFill="1" applyBorder="1" applyAlignment="1">
      <alignment horizontal="right" vertical="center" indent="1" readingOrder="1"/>
    </xf>
    <xf numFmtId="168" fontId="6" fillId="33" borderId="53" xfId="56" applyNumberFormat="1" applyFont="1" applyFill="1" applyBorder="1" applyAlignment="1">
      <alignment horizontal="right" vertical="center" indent="1" readingOrder="1"/>
    </xf>
    <xf numFmtId="168" fontId="3" fillId="33" borderId="53" xfId="56" applyNumberFormat="1" applyFont="1" applyFill="1" applyBorder="1" applyAlignment="1">
      <alignment horizontal="right" vertical="center" indent="1" readingOrder="1"/>
    </xf>
    <xf numFmtId="168" fontId="6" fillId="33" borderId="53" xfId="56" applyNumberFormat="1" applyFont="1" applyFill="1" applyBorder="1" applyAlignment="1">
      <alignment horizontal="right" vertical="center" indent="1" readingOrder="1"/>
    </xf>
    <xf numFmtId="3" fontId="3" fillId="33" borderId="49" xfId="43" applyNumberFormat="1" applyFill="1" applyBorder="1" applyAlignment="1">
      <alignment horizontal="right" vertical="center" indent="1" readingOrder="1"/>
    </xf>
    <xf numFmtId="2" fontId="3" fillId="33" borderId="49" xfId="43" applyNumberFormat="1" applyFill="1" applyBorder="1" applyAlignment="1">
      <alignment horizontal="right" vertical="center" indent="1" readingOrder="1"/>
    </xf>
    <xf numFmtId="3" fontId="6" fillId="33" borderId="49" xfId="43" applyNumberFormat="1" applyFont="1" applyFill="1" applyBorder="1" applyAlignment="1">
      <alignment horizontal="right" vertical="center" indent="1" readingOrder="1"/>
    </xf>
    <xf numFmtId="166" fontId="3" fillId="33" borderId="49" xfId="43" applyNumberFormat="1" applyFill="1" applyBorder="1" applyAlignment="1">
      <alignment horizontal="right" vertical="center" indent="1" readingOrder="1"/>
    </xf>
    <xf numFmtId="2" fontId="3" fillId="33" borderId="49" xfId="43" applyNumberFormat="1" applyFill="1" applyBorder="1" applyAlignment="1">
      <alignment horizontal="right" vertical="center" indent="1" readingOrder="1"/>
    </xf>
    <xf numFmtId="166" fontId="3" fillId="0" borderId="19" xfId="43" applyNumberFormat="1" applyFont="1" applyBorder="1" applyAlignment="1">
      <alignment horizontal="right" vertical="center" indent="1" readingOrder="1"/>
    </xf>
    <xf numFmtId="166" fontId="3" fillId="33" borderId="20" xfId="43" applyNumberFormat="1" applyFont="1" applyFill="1" applyBorder="1" applyAlignment="1">
      <alignment horizontal="right" vertical="center" indent="1" readingOrder="1"/>
    </xf>
    <xf numFmtId="166" fontId="3" fillId="0" borderId="20" xfId="43" applyNumberFormat="1" applyFont="1" applyBorder="1" applyAlignment="1">
      <alignment horizontal="right" vertical="center" indent="1" readingOrder="1"/>
    </xf>
    <xf numFmtId="166" fontId="3" fillId="33" borderId="48" xfId="43" applyNumberFormat="1" applyFont="1" applyFill="1" applyBorder="1" applyAlignment="1">
      <alignment horizontal="right" vertical="center" indent="1" readingOrder="1"/>
    </xf>
    <xf numFmtId="166" fontId="3" fillId="0" borderId="26" xfId="43" applyNumberFormat="1" applyFont="1" applyBorder="1" applyAlignment="1">
      <alignment horizontal="right" vertical="center" indent="1" readingOrder="1"/>
    </xf>
    <xf numFmtId="166" fontId="6" fillId="33" borderId="42" xfId="43" applyNumberFormat="1" applyFont="1" applyFill="1" applyBorder="1" applyAlignment="1">
      <alignment horizontal="right" vertical="center" indent="1" readingOrder="1"/>
    </xf>
    <xf numFmtId="166" fontId="3" fillId="0" borderId="50" xfId="43" applyNumberFormat="1" applyFont="1" applyBorder="1" applyAlignment="1">
      <alignment horizontal="right" vertical="center" indent="1" readingOrder="1"/>
    </xf>
    <xf numFmtId="166" fontId="3" fillId="0" borderId="48" xfId="43" applyNumberFormat="1" applyFont="1" applyBorder="1" applyAlignment="1">
      <alignment horizontal="right" vertical="center" indent="1" readingOrder="1"/>
    </xf>
    <xf numFmtId="166" fontId="3" fillId="0" borderId="51" xfId="43" applyNumberFormat="1" applyFont="1" applyBorder="1" applyAlignment="1">
      <alignment horizontal="right" vertical="center" indent="1" readingOrder="1"/>
    </xf>
    <xf numFmtId="166" fontId="6" fillId="33" borderId="52" xfId="43" applyNumberFormat="1" applyFont="1" applyFill="1" applyBorder="1" applyAlignment="1">
      <alignment horizontal="right" vertical="center" indent="1" readingOrder="1"/>
    </xf>
    <xf numFmtId="3" fontId="3" fillId="0" borderId="13" xfId="3" applyNumberFormat="1" applyFont="1" applyFill="1" applyBorder="1" applyAlignment="1">
      <alignment horizontal="right" vertical="center" indent="1"/>
    </xf>
    <xf numFmtId="3" fontId="3" fillId="3" borderId="14" xfId="3" applyNumberFormat="1" applyFont="1" applyFill="1" applyBorder="1" applyAlignment="1">
      <alignment horizontal="right" vertical="center" indent="1"/>
    </xf>
    <xf numFmtId="3" fontId="3" fillId="3" borderId="25" xfId="3" applyNumberFormat="1" applyFont="1" applyFill="1" applyBorder="1" applyAlignment="1">
      <alignment horizontal="right" vertical="center" indent="1"/>
    </xf>
    <xf numFmtId="0" fontId="28" fillId="5" borderId="0" xfId="23" applyFont="1" applyFill="1"/>
    <xf numFmtId="0" fontId="20" fillId="4" borderId="54" xfId="0" applyFont="1" applyFill="1" applyBorder="1" applyAlignment="1">
      <alignment horizontal="center" wrapText="1"/>
    </xf>
    <xf numFmtId="0" fontId="28" fillId="4" borderId="47" xfId="0" applyFont="1" applyFill="1" applyBorder="1" applyAlignment="1">
      <alignment horizontal="center" vertical="top" wrapText="1"/>
    </xf>
    <xf numFmtId="3" fontId="28" fillId="0" borderId="13" xfId="3" applyNumberFormat="1" applyFont="1" applyFill="1" applyBorder="1" applyAlignment="1">
      <alignment horizontal="right" vertical="center" indent="1"/>
    </xf>
    <xf numFmtId="3" fontId="28" fillId="3" borderId="14" xfId="3" applyNumberFormat="1" applyFont="1" applyFill="1" applyBorder="1" applyAlignment="1">
      <alignment horizontal="right" vertical="center" indent="1"/>
    </xf>
    <xf numFmtId="3" fontId="28" fillId="3" borderId="25" xfId="3" applyNumberFormat="1" applyFont="1" applyFill="1" applyBorder="1" applyAlignment="1">
      <alignment horizontal="right" vertical="center" indent="1"/>
    </xf>
    <xf numFmtId="3" fontId="151" fillId="5" borderId="10" xfId="0" applyNumberFormat="1" applyFont="1" applyFill="1" applyBorder="1" applyAlignment="1">
      <alignment horizontal="right" vertical="center" indent="1"/>
    </xf>
    <xf numFmtId="0" fontId="28" fillId="0" borderId="0" xfId="23" applyFont="1" applyAlignment="1">
      <alignment vertical="center"/>
    </xf>
    <xf numFmtId="0" fontId="20" fillId="0" borderId="0" xfId="23" applyFont="1" applyAlignment="1">
      <alignment horizontal="right" vertical="center" readingOrder="2"/>
    </xf>
    <xf numFmtId="0" fontId="28" fillId="5" borderId="0" xfId="24" applyFont="1" applyFill="1" applyAlignment="1">
      <alignment vertical="center"/>
    </xf>
    <xf numFmtId="3" fontId="28" fillId="0" borderId="13" xfId="4" applyNumberFormat="1" applyFont="1" applyFill="1" applyBorder="1" applyAlignment="1">
      <alignment horizontal="right" vertical="center" indent="1"/>
    </xf>
    <xf numFmtId="3" fontId="28" fillId="3" borderId="14" xfId="4" applyNumberFormat="1" applyFont="1" applyFill="1" applyBorder="1" applyAlignment="1">
      <alignment horizontal="right" vertical="center" indent="1"/>
    </xf>
    <xf numFmtId="3" fontId="28" fillId="3" borderId="25" xfId="4" applyNumberFormat="1" applyFont="1" applyFill="1" applyBorder="1" applyAlignment="1">
      <alignment horizontal="right" vertical="center" indent="1"/>
    </xf>
    <xf numFmtId="0" fontId="28" fillId="0" borderId="0" xfId="24" applyFont="1" applyAlignment="1">
      <alignment vertical="center"/>
    </xf>
    <xf numFmtId="0" fontId="20" fillId="0" borderId="0" xfId="24" applyFont="1" applyAlignment="1">
      <alignment horizontal="right" vertical="center" readingOrder="2"/>
    </xf>
    <xf numFmtId="3" fontId="28" fillId="0" borderId="29" xfId="4" applyNumberFormat="1" applyFont="1" applyFill="1" applyBorder="1" applyAlignment="1">
      <alignment horizontal="right" vertical="center" indent="1"/>
    </xf>
    <xf numFmtId="3" fontId="151" fillId="3" borderId="10" xfId="4" applyNumberFormat="1" applyFont="1" applyFill="1" applyBorder="1" applyAlignment="1">
      <alignment horizontal="right" vertical="center" indent="1"/>
    </xf>
    <xf numFmtId="0" fontId="151" fillId="0" borderId="0" xfId="24" applyFont="1" applyAlignment="1">
      <alignment vertical="center"/>
    </xf>
    <xf numFmtId="0" fontId="20" fillId="4" borderId="34" xfId="0" applyFont="1" applyFill="1" applyBorder="1" applyAlignment="1">
      <alignment horizontal="center" wrapText="1"/>
    </xf>
    <xf numFmtId="0" fontId="28" fillId="4" borderId="35" xfId="0" applyFont="1" applyFill="1" applyBorder="1" applyAlignment="1">
      <alignment horizontal="center" vertical="top" wrapText="1"/>
    </xf>
    <xf numFmtId="3" fontId="28" fillId="3" borderId="13" xfId="4" applyNumberFormat="1" applyFont="1" applyFill="1" applyBorder="1" applyAlignment="1">
      <alignment horizontal="right" vertical="center" indent="1"/>
    </xf>
    <xf numFmtId="3" fontId="28" fillId="5" borderId="14" xfId="4" applyNumberFormat="1" applyFont="1" applyFill="1" applyBorder="1" applyAlignment="1">
      <alignment horizontal="right" vertical="center" indent="1"/>
    </xf>
    <xf numFmtId="3" fontId="28" fillId="3" borderId="10" xfId="4" applyNumberFormat="1" applyFont="1" applyFill="1" applyBorder="1" applyAlignment="1">
      <alignment horizontal="right" vertical="center" indent="1"/>
    </xf>
    <xf numFmtId="3" fontId="151" fillId="5" borderId="10" xfId="4" applyNumberFormat="1" applyFont="1" applyFill="1" applyBorder="1" applyAlignment="1">
      <alignment horizontal="right" vertical="center" indent="1"/>
    </xf>
    <xf numFmtId="0" fontId="28" fillId="5" borderId="0" xfId="24" applyFont="1" applyFill="1"/>
    <xf numFmtId="3" fontId="28" fillId="3" borderId="29" xfId="4" applyNumberFormat="1" applyFont="1" applyFill="1" applyBorder="1" applyAlignment="1">
      <alignment horizontal="right" vertical="center" indent="1"/>
    </xf>
    <xf numFmtId="3" fontId="151" fillId="5" borderId="55" xfId="0" applyNumberFormat="1" applyFont="1" applyFill="1" applyBorder="1" applyAlignment="1">
      <alignment horizontal="right" vertical="center" indent="1"/>
    </xf>
    <xf numFmtId="3" fontId="151" fillId="3" borderId="10" xfId="0" applyNumberFormat="1" applyFont="1" applyFill="1" applyBorder="1" applyAlignment="1">
      <alignment horizontal="right" vertical="center" indent="1"/>
    </xf>
    <xf numFmtId="3" fontId="3" fillId="5" borderId="13" xfId="4" applyNumberFormat="1" applyFont="1" applyFill="1" applyBorder="1" applyAlignment="1">
      <alignment horizontal="right" vertical="center" indent="1"/>
    </xf>
    <xf numFmtId="3" fontId="3" fillId="5" borderId="13" xfId="4" applyNumberFormat="1" applyFont="1" applyFill="1" applyBorder="1" applyAlignment="1">
      <alignment horizontal="left" vertical="center" wrapText="1" indent="1"/>
    </xf>
    <xf numFmtId="3" fontId="151" fillId="0" borderId="10" xfId="0" applyNumberFormat="1" applyFont="1" applyBorder="1" applyAlignment="1">
      <alignment horizontal="right" vertical="center" indent="1"/>
    </xf>
    <xf numFmtId="3" fontId="28" fillId="0" borderId="13" xfId="0" applyNumberFormat="1" applyFont="1" applyBorder="1" applyAlignment="1">
      <alignment horizontal="right" vertical="center" indent="1"/>
    </xf>
    <xf numFmtId="3" fontId="151" fillId="0" borderId="13" xfId="4" applyNumberFormat="1" applyFont="1" applyFill="1" applyBorder="1" applyAlignment="1">
      <alignment horizontal="right" vertical="center" indent="1"/>
    </xf>
    <xf numFmtId="3" fontId="28" fillId="3" borderId="14" xfId="0" applyNumberFormat="1" applyFont="1" applyFill="1" applyBorder="1" applyAlignment="1">
      <alignment horizontal="right" vertical="center" indent="1"/>
    </xf>
    <xf numFmtId="3" fontId="151" fillId="3" borderId="14" xfId="4" applyNumberFormat="1" applyFont="1" applyFill="1" applyBorder="1" applyAlignment="1">
      <alignment horizontal="right" vertical="center" indent="1"/>
    </xf>
    <xf numFmtId="3" fontId="28" fillId="3" borderId="25" xfId="0" applyNumberFormat="1" applyFont="1" applyFill="1" applyBorder="1" applyAlignment="1">
      <alignment horizontal="right" vertical="center" indent="1"/>
    </xf>
    <xf numFmtId="3" fontId="151" fillId="3" borderId="25" xfId="4" applyNumberFormat="1" applyFont="1" applyFill="1" applyBorder="1" applyAlignment="1">
      <alignment horizontal="right" vertical="center" indent="1"/>
    </xf>
    <xf numFmtId="0" fontId="28" fillId="5" borderId="0" xfId="22" applyFont="1" applyFill="1"/>
    <xf numFmtId="0" fontId="151" fillId="4" borderId="54" xfId="0" applyFont="1" applyFill="1" applyBorder="1" applyAlignment="1">
      <alignment horizontal="center" wrapText="1"/>
    </xf>
    <xf numFmtId="0" fontId="24" fillId="4" borderId="47" xfId="0" applyFont="1" applyFill="1" applyBorder="1" applyAlignment="1">
      <alignment horizontal="center" vertical="top" wrapText="1"/>
    </xf>
    <xf numFmtId="3" fontId="28" fillId="0" borderId="27" xfId="45" applyNumberFormat="1" applyFont="1" applyFill="1" applyBorder="1" applyAlignment="1">
      <alignment horizontal="right" vertical="center" indent="1"/>
    </xf>
    <xf numFmtId="3" fontId="28" fillId="3" borderId="14" xfId="45" applyNumberFormat="1" applyFont="1" applyFill="1" applyBorder="1" applyAlignment="1">
      <alignment horizontal="right" vertical="center" indent="1"/>
    </xf>
    <xf numFmtId="3" fontId="28" fillId="0" borderId="13" xfId="45" applyNumberFormat="1" applyFont="1" applyFill="1" applyBorder="1" applyAlignment="1">
      <alignment horizontal="right" vertical="center" indent="1"/>
    </xf>
    <xf numFmtId="3" fontId="28" fillId="3" borderId="53" xfId="45" applyNumberFormat="1" applyFont="1" applyFill="1" applyBorder="1" applyAlignment="1">
      <alignment horizontal="right" vertical="center" indent="1"/>
    </xf>
    <xf numFmtId="3" fontId="151" fillId="0" borderId="10" xfId="45" applyNumberFormat="1" applyFont="1" applyFill="1" applyBorder="1" applyAlignment="1">
      <alignment horizontal="right" vertical="center" indent="1"/>
    </xf>
    <xf numFmtId="0" fontId="28" fillId="0" borderId="0" xfId="22" applyFont="1" applyAlignment="1">
      <alignment vertical="center"/>
    </xf>
    <xf numFmtId="0" fontId="65" fillId="0" borderId="0" xfId="58" applyFont="1"/>
    <xf numFmtId="0" fontId="3" fillId="33" borderId="56" xfId="15" applyFont="1" applyFill="1" applyBorder="1" applyAlignment="1" applyProtection="1">
      <alignment horizontal="left" vertical="center" wrapText="1" indent="1" readingOrder="2"/>
    </xf>
    <xf numFmtId="3" fontId="3" fillId="33" borderId="56" xfId="15" applyNumberFormat="1" applyFont="1" applyFill="1" applyBorder="1" applyAlignment="1" applyProtection="1">
      <alignment horizontal="right" vertical="center" indent="1" readingOrder="1"/>
    </xf>
    <xf numFmtId="0" fontId="68" fillId="33" borderId="56" xfId="15" applyFont="1" applyFill="1" applyBorder="1" applyAlignment="1" applyProtection="1">
      <alignment horizontal="right" vertical="center" wrapText="1" indent="1" readingOrder="2"/>
    </xf>
    <xf numFmtId="0" fontId="3" fillId="5" borderId="12" xfId="15" applyFont="1" applyFill="1" applyBorder="1" applyAlignment="1" applyProtection="1">
      <alignment horizontal="left" vertical="center" wrapText="1" indent="1" readingOrder="2"/>
    </xf>
    <xf numFmtId="3" fontId="3" fillId="5" borderId="12" xfId="15" applyNumberFormat="1" applyFont="1" applyFill="1" applyBorder="1" applyAlignment="1" applyProtection="1">
      <alignment horizontal="right" vertical="center" indent="1" readingOrder="1"/>
    </xf>
    <xf numFmtId="0" fontId="3" fillId="33" borderId="12" xfId="15" applyFont="1" applyFill="1" applyBorder="1" applyAlignment="1" applyProtection="1">
      <alignment horizontal="left" vertical="center" wrapText="1" indent="1" readingOrder="2"/>
    </xf>
    <xf numFmtId="3" fontId="3" fillId="33" borderId="12" xfId="15" applyNumberFormat="1" applyFont="1" applyFill="1" applyBorder="1" applyAlignment="1" applyProtection="1">
      <alignment horizontal="right" vertical="center" indent="1" readingOrder="1"/>
    </xf>
    <xf numFmtId="0" fontId="68" fillId="33" borderId="12" xfId="15" applyFont="1" applyFill="1" applyBorder="1" applyAlignment="1" applyProtection="1">
      <alignment horizontal="right" vertical="center" wrapText="1" indent="1" readingOrder="2"/>
    </xf>
    <xf numFmtId="0" fontId="3" fillId="5" borderId="11" xfId="15" applyFont="1" applyFill="1" applyBorder="1" applyAlignment="1" applyProtection="1">
      <alignment horizontal="left" vertical="center" wrapText="1" indent="1" readingOrder="2"/>
    </xf>
    <xf numFmtId="3" fontId="3" fillId="5" borderId="11" xfId="15" applyNumberFormat="1" applyFont="1" applyFill="1" applyBorder="1" applyAlignment="1" applyProtection="1">
      <alignment horizontal="right" vertical="center" indent="1" readingOrder="1"/>
    </xf>
    <xf numFmtId="0" fontId="65" fillId="0" borderId="0" xfId="58" applyFont="1" applyAlignment="1">
      <alignment horizontal="center" readingOrder="2"/>
    </xf>
    <xf numFmtId="0" fontId="55" fillId="0" borderId="0" xfId="58" applyFont="1" applyAlignment="1">
      <alignment horizontal="center" readingOrder="2"/>
    </xf>
    <xf numFmtId="0" fontId="66" fillId="5" borderId="0" xfId="58" applyFont="1" applyFill="1" applyAlignment="1">
      <alignment horizontal="center" vertical="center"/>
    </xf>
    <xf numFmtId="0" fontId="67" fillId="5" borderId="0" xfId="58" applyFont="1" applyFill="1"/>
    <xf numFmtId="0" fontId="76" fillId="5" borderId="0" xfId="0" applyFont="1" applyFill="1"/>
    <xf numFmtId="0" fontId="152" fillId="5" borderId="0" xfId="0" applyFont="1" applyFill="1"/>
    <xf numFmtId="0" fontId="153" fillId="5" borderId="0" xfId="0" applyFont="1" applyFill="1"/>
    <xf numFmtId="0" fontId="154" fillId="5" borderId="0" xfId="0" applyFont="1" applyFill="1"/>
    <xf numFmtId="0" fontId="6" fillId="4" borderId="47" xfId="0" applyFont="1" applyFill="1" applyBorder="1" applyAlignment="1">
      <alignment horizontal="center" vertical="center" wrapText="1"/>
    </xf>
    <xf numFmtId="0" fontId="156" fillId="0" borderId="0" xfId="18" applyFont="1" applyAlignment="1">
      <alignment vertical="center" readingOrder="1"/>
    </xf>
    <xf numFmtId="0" fontId="157" fillId="5" borderId="13" xfId="18" applyFont="1" applyFill="1" applyBorder="1" applyAlignment="1">
      <alignment horizontal="center" vertical="center" wrapText="1" readingOrder="1"/>
    </xf>
    <xf numFmtId="0" fontId="158" fillId="4" borderId="14" xfId="18" applyFont="1" applyFill="1" applyBorder="1" applyAlignment="1">
      <alignment horizontal="center" vertical="center" wrapText="1" readingOrder="1"/>
    </xf>
    <xf numFmtId="0" fontId="158" fillId="0" borderId="14" xfId="15" applyNumberFormat="1" applyFont="1" applyFill="1" applyBorder="1" applyAlignment="1" applyProtection="1">
      <alignment horizontal="center" vertical="center" wrapText="1" readingOrder="1"/>
    </xf>
    <xf numFmtId="0" fontId="158" fillId="3" borderId="14" xfId="15" applyNumberFormat="1" applyFont="1" applyFill="1" applyBorder="1" applyAlignment="1" applyProtection="1">
      <alignment horizontal="center" vertical="center" wrapText="1" readingOrder="1"/>
    </xf>
    <xf numFmtId="0" fontId="158" fillId="0" borderId="14" xfId="18" applyFont="1" applyBorder="1" applyAlignment="1">
      <alignment horizontal="center" vertical="center" wrapText="1" readingOrder="1"/>
    </xf>
    <xf numFmtId="0" fontId="158" fillId="3" borderId="14" xfId="18" applyFont="1" applyFill="1" applyBorder="1" applyAlignment="1">
      <alignment horizontal="center" vertical="center" wrapText="1" readingOrder="1"/>
    </xf>
    <xf numFmtId="0" fontId="159" fillId="0" borderId="0" xfId="18" applyFont="1" applyAlignment="1">
      <alignment vertical="center" readingOrder="1"/>
    </xf>
    <xf numFmtId="0" fontId="159" fillId="0" borderId="0" xfId="18" applyFont="1" applyAlignment="1">
      <alignment vertical="center"/>
    </xf>
    <xf numFmtId="0" fontId="151" fillId="4" borderId="13" xfId="18" applyFont="1" applyFill="1" applyBorder="1" applyAlignment="1">
      <alignment horizontal="center" vertical="center" wrapText="1" readingOrder="1"/>
    </xf>
    <xf numFmtId="0" fontId="68" fillId="5" borderId="57" xfId="15" applyFont="1" applyFill="1" applyBorder="1" applyAlignment="1" applyProtection="1">
      <alignment horizontal="right" vertical="center" wrapText="1" indent="1" readingOrder="2"/>
    </xf>
    <xf numFmtId="3" fontId="6" fillId="5" borderId="57" xfId="15" applyNumberFormat="1" applyFont="1" applyFill="1" applyBorder="1" applyAlignment="1" applyProtection="1">
      <alignment horizontal="right" vertical="center" indent="1" readingOrder="1"/>
    </xf>
    <xf numFmtId="0" fontId="3" fillId="5" borderId="57" xfId="15" applyFont="1" applyFill="1" applyBorder="1" applyAlignment="1" applyProtection="1">
      <alignment horizontal="left" vertical="center" wrapText="1" indent="1" readingOrder="2"/>
    </xf>
    <xf numFmtId="0" fontId="6" fillId="33" borderId="209" xfId="0" applyFont="1" applyFill="1" applyBorder="1" applyAlignment="1">
      <alignment horizontal="left" vertical="center" wrapText="1" indent="1"/>
    </xf>
    <xf numFmtId="3" fontId="6" fillId="33" borderId="209" xfId="0" applyNumberFormat="1" applyFont="1" applyFill="1" applyBorder="1" applyAlignment="1">
      <alignment horizontal="right" vertical="center" indent="1"/>
    </xf>
    <xf numFmtId="3" fontId="6" fillId="33" borderId="209" xfId="1" applyNumberFormat="1" applyFont="1" applyFill="1" applyBorder="1" applyAlignment="1">
      <alignment horizontal="right" vertical="center" indent="1"/>
    </xf>
    <xf numFmtId="0" fontId="32" fillId="33" borderId="17" xfId="0" applyFont="1" applyFill="1" applyBorder="1" applyAlignment="1">
      <alignment horizontal="right" vertical="center" wrapText="1" indent="1"/>
    </xf>
    <xf numFmtId="0" fontId="3" fillId="0" borderId="209" xfId="0" applyFont="1" applyBorder="1" applyAlignment="1">
      <alignment horizontal="left" vertical="center" wrapText="1" indent="1"/>
    </xf>
    <xf numFmtId="0" fontId="3" fillId="33" borderId="207" xfId="0" applyFont="1" applyFill="1" applyBorder="1" applyAlignment="1">
      <alignment horizontal="left" vertical="center" wrapText="1" indent="1"/>
    </xf>
    <xf numFmtId="3" fontId="6" fillId="33" borderId="207" xfId="0" applyNumberFormat="1" applyFont="1" applyFill="1" applyBorder="1" applyAlignment="1">
      <alignment horizontal="right" vertical="center" indent="1"/>
    </xf>
    <xf numFmtId="3" fontId="3" fillId="33" borderId="207" xfId="0" applyNumberFormat="1" applyFont="1" applyFill="1" applyBorder="1" applyAlignment="1">
      <alignment horizontal="right" vertical="center" indent="1"/>
    </xf>
    <xf numFmtId="0" fontId="32" fillId="33" borderId="12" xfId="0" applyFont="1" applyFill="1" applyBorder="1" applyAlignment="1">
      <alignment horizontal="right" vertical="center" wrapText="1" indent="1"/>
    </xf>
    <xf numFmtId="0" fontId="3" fillId="0" borderId="197" xfId="0" applyFont="1" applyBorder="1" applyAlignment="1">
      <alignment horizontal="left" vertical="center" wrapText="1" indent="1"/>
    </xf>
    <xf numFmtId="3" fontId="6" fillId="0" borderId="204" xfId="0" applyNumberFormat="1" applyFont="1" applyBorder="1" applyAlignment="1">
      <alignment horizontal="right" vertical="center" indent="1"/>
    </xf>
    <xf numFmtId="3" fontId="3" fillId="0" borderId="204" xfId="0" applyNumberFormat="1" applyFont="1" applyBorder="1" applyAlignment="1">
      <alignment horizontal="right" vertical="center" indent="1"/>
    </xf>
    <xf numFmtId="3" fontId="6" fillId="0" borderId="197" xfId="0" applyNumberFormat="1" applyFont="1" applyBorder="1" applyAlignment="1">
      <alignment horizontal="right" vertical="center" indent="1"/>
    </xf>
    <xf numFmtId="3" fontId="3" fillId="0" borderId="197" xfId="0" applyNumberFormat="1" applyFont="1" applyBorder="1" applyAlignment="1">
      <alignment horizontal="right" vertical="center" indent="1"/>
    </xf>
    <xf numFmtId="0" fontId="6" fillId="33" borderId="55" xfId="0" applyFont="1" applyFill="1" applyBorder="1" applyAlignment="1">
      <alignment horizontal="left" vertical="center" wrapText="1" indent="1"/>
    </xf>
    <xf numFmtId="3" fontId="6" fillId="33" borderId="55" xfId="1" applyNumberFormat="1" applyFont="1" applyFill="1" applyBorder="1" applyAlignment="1">
      <alignment horizontal="right" vertical="center" indent="1"/>
    </xf>
    <xf numFmtId="0" fontId="32" fillId="33" borderId="36" xfId="0" applyFont="1" applyFill="1" applyBorder="1" applyAlignment="1">
      <alignment horizontal="right" vertical="center" wrapText="1" indent="1"/>
    </xf>
    <xf numFmtId="3" fontId="6" fillId="5" borderId="196" xfId="37" applyNumberFormat="1" applyFont="1" applyFill="1" applyBorder="1">
      <alignment horizontal="right" vertical="center" indent="1"/>
    </xf>
    <xf numFmtId="3" fontId="3" fillId="5" borderId="196" xfId="37" applyNumberFormat="1" applyFont="1" applyFill="1" applyBorder="1">
      <alignment horizontal="right" vertical="center" indent="1"/>
    </xf>
    <xf numFmtId="0" fontId="3" fillId="33" borderId="24" xfId="0" applyFont="1" applyFill="1" applyBorder="1" applyAlignment="1">
      <alignment horizontal="left" vertical="center" wrapText="1" indent="1"/>
    </xf>
    <xf numFmtId="3" fontId="6" fillId="33" borderId="69" xfId="37" applyNumberFormat="1" applyFont="1" applyFill="1" applyBorder="1">
      <alignment horizontal="right" vertical="center" indent="1"/>
    </xf>
    <xf numFmtId="3" fontId="3" fillId="33" borderId="69" xfId="37" applyNumberFormat="1" applyFont="1" applyFill="1" applyBorder="1">
      <alignment horizontal="right" vertical="center" indent="1"/>
    </xf>
    <xf numFmtId="3" fontId="6" fillId="0" borderId="184" xfId="1" applyNumberFormat="1" applyFont="1" applyFill="1" applyBorder="1" applyAlignment="1">
      <alignment horizontal="left" vertical="center" wrapText="1" indent="1"/>
    </xf>
    <xf numFmtId="3" fontId="6" fillId="33" borderId="47" xfId="1" applyNumberFormat="1" applyFont="1" applyFill="1" applyBorder="1" applyAlignment="1">
      <alignment horizontal="right" vertical="center" indent="1"/>
    </xf>
    <xf numFmtId="0" fontId="3" fillId="0" borderId="196" xfId="0" applyFont="1" applyBorder="1" applyAlignment="1">
      <alignment horizontal="left" vertical="center" wrapText="1" indent="1"/>
    </xf>
    <xf numFmtId="3" fontId="6" fillId="33" borderId="209" xfId="1" applyNumberFormat="1" applyFont="1" applyFill="1" applyBorder="1" applyAlignment="1">
      <alignment horizontal="left" vertical="center" wrapText="1" indent="1"/>
    </xf>
    <xf numFmtId="3" fontId="3" fillId="0" borderId="184" xfId="1" applyNumberFormat="1" applyFont="1" applyFill="1" applyBorder="1" applyAlignment="1">
      <alignment horizontal="left" vertical="center" wrapText="1" indent="1"/>
    </xf>
    <xf numFmtId="3" fontId="6" fillId="0" borderId="184" xfId="1" applyNumberFormat="1" applyFont="1" applyFill="1" applyBorder="1" applyAlignment="1">
      <alignment horizontal="right" vertical="center" indent="1"/>
    </xf>
    <xf numFmtId="3" fontId="3" fillId="0" borderId="184" xfId="1" applyNumberFormat="1" applyFont="1" applyFill="1" applyBorder="1" applyAlignment="1">
      <alignment horizontal="right" vertical="center" indent="1"/>
    </xf>
    <xf numFmtId="3" fontId="6" fillId="33" borderId="207" xfId="1" applyNumberFormat="1" applyFont="1" applyFill="1" applyBorder="1" applyAlignment="1">
      <alignment horizontal="right" vertical="center" indent="1"/>
    </xf>
    <xf numFmtId="3" fontId="3" fillId="33" borderId="207" xfId="1" applyNumberFormat="1" applyFont="1" applyFill="1" applyBorder="1" applyAlignment="1">
      <alignment horizontal="right" vertical="center" indent="1"/>
    </xf>
    <xf numFmtId="3" fontId="6" fillId="0" borderId="204" xfId="1" applyNumberFormat="1" applyFont="1" applyFill="1" applyBorder="1" applyAlignment="1">
      <alignment horizontal="right" vertical="center" indent="1"/>
    </xf>
    <xf numFmtId="3" fontId="3" fillId="0" borderId="204" xfId="1" applyNumberFormat="1" applyFont="1" applyFill="1" applyBorder="1" applyAlignment="1">
      <alignment horizontal="right" vertical="center" indent="1"/>
    </xf>
    <xf numFmtId="0" fontId="3" fillId="0" borderId="0" xfId="22"/>
    <xf numFmtId="0" fontId="3" fillId="0" borderId="208" xfId="0" applyFont="1" applyBorder="1" applyAlignment="1">
      <alignment horizontal="left" vertical="center" wrapText="1" indent="1"/>
    </xf>
    <xf numFmtId="3" fontId="6" fillId="0" borderId="208" xfId="1" applyNumberFormat="1" applyFont="1" applyFill="1" applyBorder="1" applyAlignment="1">
      <alignment horizontal="right" vertical="center" indent="1"/>
    </xf>
    <xf numFmtId="3" fontId="3" fillId="0" borderId="208" xfId="1" applyNumberFormat="1" applyFont="1" applyFill="1" applyBorder="1" applyAlignment="1">
      <alignment horizontal="right" vertical="center" indent="1"/>
    </xf>
    <xf numFmtId="0" fontId="3" fillId="0" borderId="207" xfId="0" applyFont="1" applyBorder="1" applyAlignment="1">
      <alignment horizontal="left" vertical="center" wrapText="1" indent="1"/>
    </xf>
    <xf numFmtId="3" fontId="6" fillId="0" borderId="207" xfId="1" applyNumberFormat="1" applyFont="1" applyFill="1" applyBorder="1" applyAlignment="1">
      <alignment horizontal="right" vertical="center" indent="1"/>
    </xf>
    <xf numFmtId="3" fontId="3" fillId="0" borderId="207" xfId="1" applyNumberFormat="1" applyFont="1" applyFill="1" applyBorder="1" applyAlignment="1">
      <alignment horizontal="right" vertical="center" indent="1"/>
    </xf>
    <xf numFmtId="3" fontId="6" fillId="0" borderId="197" xfId="1" applyNumberFormat="1" applyFont="1" applyFill="1" applyBorder="1" applyAlignment="1">
      <alignment horizontal="right" vertical="center" indent="1"/>
    </xf>
    <xf numFmtId="3" fontId="3" fillId="0" borderId="197" xfId="1" applyNumberFormat="1" applyFont="1" applyFill="1" applyBorder="1" applyAlignment="1">
      <alignment horizontal="right" vertical="center" indent="1"/>
    </xf>
    <xf numFmtId="0" fontId="64" fillId="0" borderId="58" xfId="19" applyFont="1" applyBorder="1" applyAlignment="1">
      <alignment horizontal="center" vertical="center" wrapText="1" readingOrder="2"/>
    </xf>
    <xf numFmtId="0" fontId="64" fillId="3" borderId="62" xfId="19" applyFont="1" applyFill="1" applyBorder="1" applyAlignment="1">
      <alignment horizontal="center" vertical="center" wrapText="1" readingOrder="2"/>
    </xf>
    <xf numFmtId="0" fontId="64" fillId="0" borderId="60" xfId="19" applyFont="1" applyBorder="1" applyAlignment="1">
      <alignment horizontal="center" vertical="center" wrapText="1" readingOrder="2"/>
    </xf>
    <xf numFmtId="0" fontId="64" fillId="5" borderId="45" xfId="19" applyFont="1" applyFill="1" applyBorder="1" applyAlignment="1">
      <alignment horizontal="center" vertical="center" wrapText="1" readingOrder="2"/>
    </xf>
    <xf numFmtId="0" fontId="64" fillId="3" borderId="41" xfId="19" applyFont="1" applyFill="1" applyBorder="1" applyAlignment="1">
      <alignment horizontal="center" vertical="center" wrapText="1" readingOrder="2"/>
    </xf>
    <xf numFmtId="0" fontId="64" fillId="5" borderId="20" xfId="19" applyFont="1" applyFill="1" applyBorder="1" applyAlignment="1">
      <alignment horizontal="center" vertical="center" wrapText="1" readingOrder="2"/>
    </xf>
    <xf numFmtId="0" fontId="64" fillId="0" borderId="19" xfId="19" applyFont="1" applyBorder="1" applyAlignment="1">
      <alignment horizontal="center" vertical="center" wrapText="1" readingOrder="2"/>
    </xf>
    <xf numFmtId="0" fontId="64" fillId="3" borderId="20" xfId="19" applyFont="1" applyFill="1" applyBorder="1" applyAlignment="1">
      <alignment horizontal="center" vertical="center" wrapText="1" readingOrder="2"/>
    </xf>
    <xf numFmtId="0" fontId="64" fillId="0" borderId="20" xfId="19" applyFont="1" applyBorder="1" applyAlignment="1">
      <alignment horizontal="center" vertical="center" wrapText="1" readingOrder="2"/>
    </xf>
    <xf numFmtId="0" fontId="64" fillId="0" borderId="26" xfId="19" applyFont="1" applyBorder="1" applyAlignment="1">
      <alignment horizontal="center" vertical="center" wrapText="1" readingOrder="2"/>
    </xf>
    <xf numFmtId="0" fontId="64" fillId="5" borderId="42" xfId="19" applyFont="1" applyFill="1" applyBorder="1" applyAlignment="1">
      <alignment horizontal="center" vertical="center" wrapText="1" readingOrder="2"/>
    </xf>
    <xf numFmtId="0" fontId="64" fillId="5" borderId="41" xfId="19" applyFont="1" applyFill="1" applyBorder="1" applyAlignment="1">
      <alignment horizontal="center" vertical="center" wrapText="1" readingOrder="2"/>
    </xf>
    <xf numFmtId="0" fontId="64" fillId="0" borderId="37" xfId="43" applyFont="1" applyBorder="1" applyAlignment="1">
      <alignment horizontal="center" vertical="center" wrapText="1" readingOrder="2"/>
    </xf>
    <xf numFmtId="0" fontId="64" fillId="3" borderId="38" xfId="43" applyFont="1" applyFill="1" applyBorder="1" applyAlignment="1">
      <alignment horizontal="center" vertical="center" wrapText="1" readingOrder="2"/>
    </xf>
    <xf numFmtId="0" fontId="64" fillId="0" borderId="38" xfId="43" applyFont="1" applyBorder="1" applyAlignment="1">
      <alignment horizontal="center" vertical="center" wrapText="1" readingOrder="2"/>
    </xf>
    <xf numFmtId="0" fontId="64" fillId="0" borderId="39" xfId="43" applyFont="1" applyBorder="1" applyAlignment="1">
      <alignment horizontal="center" vertical="center" wrapText="1" readingOrder="2"/>
    </xf>
    <xf numFmtId="0" fontId="64" fillId="0" borderId="40" xfId="43" applyFont="1" applyBorder="1" applyAlignment="1">
      <alignment horizontal="center" vertical="center" wrapText="1" readingOrder="2"/>
    </xf>
    <xf numFmtId="0" fontId="64" fillId="0" borderId="19" xfId="43" applyFont="1" applyBorder="1" applyAlignment="1">
      <alignment horizontal="center" vertical="center" wrapText="1" readingOrder="2"/>
    </xf>
    <xf numFmtId="0" fontId="64" fillId="3" borderId="20" xfId="43" applyFont="1" applyFill="1" applyBorder="1" applyAlignment="1">
      <alignment horizontal="center" vertical="center" wrapText="1" readingOrder="2"/>
    </xf>
    <xf numFmtId="0" fontId="64" fillId="0" borderId="20" xfId="43" applyFont="1" applyBorder="1" applyAlignment="1">
      <alignment horizontal="center" vertical="center" wrapText="1" readingOrder="2"/>
    </xf>
    <xf numFmtId="0" fontId="64" fillId="0" borderId="26" xfId="43" applyFont="1" applyBorder="1" applyAlignment="1">
      <alignment horizontal="center" vertical="center" wrapText="1" readingOrder="2"/>
    </xf>
    <xf numFmtId="2" fontId="64" fillId="0" borderId="19" xfId="43" applyNumberFormat="1" applyFont="1" applyBorder="1" applyAlignment="1">
      <alignment horizontal="center" vertical="center" readingOrder="2"/>
    </xf>
    <xf numFmtId="2" fontId="64" fillId="3" borderId="20" xfId="43" applyNumberFormat="1" applyFont="1" applyFill="1" applyBorder="1" applyAlignment="1">
      <alignment horizontal="center" vertical="center" readingOrder="2"/>
    </xf>
    <xf numFmtId="2" fontId="64" fillId="0" borderId="20" xfId="43" applyNumberFormat="1" applyFont="1" applyBorder="1" applyAlignment="1">
      <alignment horizontal="center" vertical="center" readingOrder="2"/>
    </xf>
    <xf numFmtId="2" fontId="64" fillId="0" borderId="26" xfId="43" applyNumberFormat="1" applyFont="1" applyBorder="1" applyAlignment="1">
      <alignment horizontal="center" vertical="center" readingOrder="2"/>
    </xf>
    <xf numFmtId="0" fontId="64" fillId="0" borderId="67" xfId="43" applyFont="1" applyBorder="1" applyAlignment="1">
      <alignment horizontal="center" vertical="center" wrapText="1" readingOrder="2"/>
    </xf>
    <xf numFmtId="0" fontId="64" fillId="0" borderId="39" xfId="19" applyFont="1" applyBorder="1" applyAlignment="1">
      <alignment horizontal="center" vertical="center" wrapText="1" readingOrder="2"/>
    </xf>
    <xf numFmtId="0" fontId="64" fillId="3" borderId="38" xfId="19" applyFont="1" applyFill="1" applyBorder="1" applyAlignment="1">
      <alignment horizontal="center" vertical="center" wrapText="1" readingOrder="2"/>
    </xf>
    <xf numFmtId="0" fontId="64" fillId="0" borderId="38" xfId="19" applyFont="1" applyBorder="1" applyAlignment="1">
      <alignment horizontal="center" vertical="center" wrapText="1" readingOrder="2"/>
    </xf>
    <xf numFmtId="0" fontId="64" fillId="0" borderId="40" xfId="19" applyFont="1" applyBorder="1" applyAlignment="1">
      <alignment horizontal="center" vertical="center" wrapText="1" readingOrder="2"/>
    </xf>
    <xf numFmtId="0" fontId="64" fillId="5" borderId="12" xfId="0" applyFont="1" applyFill="1" applyBorder="1" applyAlignment="1">
      <alignment horizontal="center" vertical="center" wrapText="1" readingOrder="2"/>
    </xf>
    <xf numFmtId="0" fontId="64" fillId="3" borderId="16" xfId="0" applyFont="1" applyFill="1" applyBorder="1" applyAlignment="1">
      <alignment horizontal="center" vertical="center" wrapText="1" readingOrder="1"/>
    </xf>
    <xf numFmtId="0" fontId="64" fillId="3" borderId="17" xfId="0" applyFont="1" applyFill="1" applyBorder="1" applyAlignment="1">
      <alignment horizontal="center" vertical="center" wrapText="1" readingOrder="1"/>
    </xf>
    <xf numFmtId="0" fontId="5" fillId="4" borderId="184" xfId="0" applyFont="1" applyFill="1" applyBorder="1" applyAlignment="1">
      <alignment horizontal="center" vertical="center" wrapText="1"/>
    </xf>
    <xf numFmtId="0" fontId="19" fillId="4" borderId="184" xfId="0" applyFont="1" applyFill="1" applyBorder="1" applyAlignment="1">
      <alignment horizontal="center" vertical="center" wrapText="1"/>
    </xf>
    <xf numFmtId="0" fontId="64" fillId="5" borderId="15" xfId="0" applyFont="1" applyFill="1" applyBorder="1" applyAlignment="1">
      <alignment horizontal="center" vertical="center" wrapText="1" readingOrder="2"/>
    </xf>
    <xf numFmtId="3" fontId="5" fillId="5" borderId="197" xfId="4" applyNumberFormat="1" applyFont="1" applyFill="1" applyBorder="1" applyAlignment="1">
      <alignment horizontal="right" vertical="center" indent="1"/>
    </xf>
    <xf numFmtId="3" fontId="6" fillId="5" borderId="197" xfId="4" applyNumberFormat="1" applyFont="1" applyFill="1" applyBorder="1" applyAlignment="1">
      <alignment horizontal="right" vertical="center" indent="1"/>
    </xf>
    <xf numFmtId="3" fontId="6" fillId="5" borderId="197" xfId="0" applyNumberFormat="1" applyFont="1" applyFill="1" applyBorder="1" applyAlignment="1">
      <alignment horizontal="right" vertical="center" indent="1"/>
    </xf>
    <xf numFmtId="3" fontId="6" fillId="5" borderId="197" xfId="4" applyNumberFormat="1" applyFont="1" applyFill="1" applyBorder="1" applyAlignment="1">
      <alignment horizontal="center" vertical="center" wrapText="1"/>
    </xf>
    <xf numFmtId="3" fontId="5" fillId="5" borderId="207" xfId="4" applyNumberFormat="1" applyFont="1" applyFill="1" applyBorder="1" applyAlignment="1">
      <alignment horizontal="right" vertical="center" indent="1"/>
    </xf>
    <xf numFmtId="3" fontId="6" fillId="5" borderId="207" xfId="4" applyNumberFormat="1" applyFont="1" applyFill="1" applyBorder="1" applyAlignment="1">
      <alignment horizontal="right" vertical="center" indent="1"/>
    </xf>
    <xf numFmtId="3" fontId="6" fillId="5" borderId="207" xfId="0" applyNumberFormat="1" applyFont="1" applyFill="1" applyBorder="1" applyAlignment="1">
      <alignment horizontal="right" vertical="center" indent="1"/>
    </xf>
    <xf numFmtId="3" fontId="6" fillId="5" borderId="207" xfId="4" applyNumberFormat="1" applyFont="1" applyFill="1" applyBorder="1" applyAlignment="1">
      <alignment horizontal="center" vertical="center" wrapText="1"/>
    </xf>
    <xf numFmtId="0" fontId="64" fillId="5" borderId="56" xfId="0" applyFont="1" applyFill="1" applyBorder="1" applyAlignment="1">
      <alignment horizontal="center" vertical="center" wrapText="1" readingOrder="2"/>
    </xf>
    <xf numFmtId="3" fontId="6" fillId="5" borderId="53" xfId="4" applyNumberFormat="1" applyFont="1" applyFill="1" applyBorder="1" applyAlignment="1">
      <alignment horizontal="center" vertical="center" wrapText="1"/>
    </xf>
    <xf numFmtId="0" fontId="6" fillId="0" borderId="11" xfId="0" applyFont="1" applyBorder="1" applyAlignment="1">
      <alignment horizontal="center" vertical="center" wrapText="1" readingOrder="2"/>
    </xf>
    <xf numFmtId="0" fontId="6" fillId="3" borderId="12" xfId="0" applyFont="1" applyFill="1" applyBorder="1" applyAlignment="1">
      <alignment horizontal="center" vertical="center" wrapText="1" readingOrder="2"/>
    </xf>
    <xf numFmtId="0" fontId="6" fillId="0" borderId="18" xfId="0" applyFont="1" applyBorder="1" applyAlignment="1">
      <alignment horizontal="center" vertical="center" wrapText="1" readingOrder="2"/>
    </xf>
    <xf numFmtId="0" fontId="160" fillId="0" borderId="14" xfId="15" applyNumberFormat="1" applyFont="1" applyFill="1" applyBorder="1" applyAlignment="1" applyProtection="1">
      <alignment horizontal="center" vertical="center" wrapText="1" readingOrder="1"/>
    </xf>
    <xf numFmtId="0" fontId="160" fillId="3" borderId="14" xfId="15" applyNumberFormat="1" applyFont="1" applyFill="1" applyBorder="1" applyAlignment="1" applyProtection="1">
      <alignment horizontal="center" vertical="center" wrapText="1" readingOrder="1"/>
    </xf>
    <xf numFmtId="0" fontId="160" fillId="0" borderId="14" xfId="18" applyFont="1" applyBorder="1" applyAlignment="1">
      <alignment horizontal="center" vertical="center" wrapText="1" readingOrder="1"/>
    </xf>
    <xf numFmtId="0" fontId="160" fillId="4" borderId="14" xfId="18" applyFont="1" applyFill="1" applyBorder="1" applyAlignment="1">
      <alignment horizontal="center" vertical="center" wrapText="1" readingOrder="1"/>
    </xf>
    <xf numFmtId="0" fontId="160" fillId="3" borderId="14" xfId="18" applyFont="1" applyFill="1" applyBorder="1" applyAlignment="1">
      <alignment horizontal="center" vertical="center" wrapText="1" readingOrder="1"/>
    </xf>
    <xf numFmtId="0" fontId="3" fillId="3" borderId="12" xfId="15" applyFont="1" applyFill="1" applyBorder="1" applyAlignment="1" applyProtection="1">
      <alignment horizontal="right" vertical="center" wrapText="1" indent="1" readingOrder="2"/>
    </xf>
    <xf numFmtId="0" fontId="3" fillId="0" borderId="0" xfId="18" applyFont="1" applyAlignment="1">
      <alignment horizontal="center" vertical="center"/>
    </xf>
    <xf numFmtId="0" fontId="3" fillId="5" borderId="12" xfId="15" applyFont="1" applyFill="1" applyBorder="1" applyAlignment="1" applyProtection="1">
      <alignment horizontal="right" vertical="center" wrapText="1" indent="1" readingOrder="2"/>
    </xf>
    <xf numFmtId="0" fontId="5" fillId="5" borderId="11" xfId="15" applyFont="1" applyFill="1" applyBorder="1" applyAlignment="1" applyProtection="1">
      <alignment horizontal="right" vertical="center" wrapText="1" indent="1" readingOrder="2"/>
    </xf>
    <xf numFmtId="0" fontId="33" fillId="0" borderId="204" xfId="18" applyFont="1" applyBorder="1" applyAlignment="1">
      <alignment horizontal="center" vertical="center" wrapText="1" readingOrder="1"/>
    </xf>
    <xf numFmtId="0" fontId="160" fillId="0" borderId="204" xfId="18" applyFont="1" applyBorder="1" applyAlignment="1">
      <alignment horizontal="center" vertical="center" wrapText="1" readingOrder="1"/>
    </xf>
    <xf numFmtId="0" fontId="33" fillId="5" borderId="23" xfId="15" applyFont="1" applyFill="1" applyBorder="1" applyAlignment="1" applyProtection="1">
      <alignment horizontal="left" wrapText="1" indent="1" readingOrder="1"/>
    </xf>
    <xf numFmtId="0" fontId="5" fillId="3" borderId="56" xfId="15" applyFont="1" applyFill="1" applyBorder="1" applyAlignment="1" applyProtection="1">
      <alignment horizontal="right" vertical="center" wrapText="1" indent="1" readingOrder="2"/>
    </xf>
    <xf numFmtId="0" fontId="33" fillId="3" borderId="53" xfId="15" applyNumberFormat="1" applyFont="1" applyFill="1" applyBorder="1" applyAlignment="1" applyProtection="1">
      <alignment horizontal="center" vertical="center" wrapText="1" readingOrder="1"/>
    </xf>
    <xf numFmtId="0" fontId="160" fillId="3" borderId="53" xfId="15" applyNumberFormat="1" applyFont="1" applyFill="1" applyBorder="1" applyAlignment="1" applyProtection="1">
      <alignment horizontal="center" vertical="center" wrapText="1" readingOrder="1"/>
    </xf>
    <xf numFmtId="0" fontId="33" fillId="3" borderId="53" xfId="15" applyFont="1" applyFill="1" applyBorder="1" applyAlignment="1" applyProtection="1">
      <alignment horizontal="left" wrapText="1" indent="1" readingOrder="1"/>
    </xf>
    <xf numFmtId="0" fontId="33" fillId="3" borderId="53" xfId="18" applyFont="1" applyFill="1" applyBorder="1" applyAlignment="1">
      <alignment horizontal="center" vertical="center" wrapText="1" readingOrder="1"/>
    </xf>
    <xf numFmtId="0" fontId="160" fillId="3" borderId="53" xfId="18" applyFont="1" applyFill="1" applyBorder="1" applyAlignment="1">
      <alignment horizontal="center" vertical="center" wrapText="1" readingOrder="1"/>
    </xf>
    <xf numFmtId="0" fontId="33" fillId="3" borderId="53" xfId="15" applyFont="1" applyFill="1" applyBorder="1" applyAlignment="1" applyProtection="1">
      <alignment horizontal="left" vertical="top" wrapText="1" indent="1" readingOrder="1"/>
    </xf>
    <xf numFmtId="0" fontId="57" fillId="4" borderId="11" xfId="18" applyFont="1" applyFill="1" applyBorder="1" applyAlignment="1">
      <alignment horizontal="center" vertical="center" wrapText="1" readingOrder="2"/>
    </xf>
    <xf numFmtId="0" fontId="33" fillId="4" borderId="204" xfId="18" applyFont="1" applyFill="1" applyBorder="1" applyAlignment="1">
      <alignment horizontal="center" vertical="center" wrapText="1" readingOrder="1"/>
    </xf>
    <xf numFmtId="0" fontId="52" fillId="4" borderId="23" xfId="18" applyFont="1" applyFill="1" applyBorder="1" applyAlignment="1">
      <alignment horizontal="center" vertical="center" wrapText="1" readingOrder="1"/>
    </xf>
    <xf numFmtId="0" fontId="5" fillId="5" borderId="56" xfId="15" applyFont="1" applyFill="1" applyBorder="1" applyAlignment="1" applyProtection="1">
      <alignment horizontal="right" vertical="center" wrapText="1" indent="1" readingOrder="2"/>
    </xf>
    <xf numFmtId="0" fontId="33" fillId="0" borderId="53" xfId="18" applyFont="1" applyBorder="1" applyAlignment="1">
      <alignment horizontal="center" vertical="center" wrapText="1" readingOrder="1"/>
    </xf>
    <xf numFmtId="0" fontId="7" fillId="5" borderId="53" xfId="15" applyFont="1" applyFill="1" applyBorder="1" applyAlignment="1" applyProtection="1">
      <alignment horizontal="left" wrapText="1" indent="1" readingOrder="1"/>
    </xf>
    <xf numFmtId="0" fontId="7" fillId="3" borderId="53" xfId="15" applyFont="1" applyFill="1" applyBorder="1" applyAlignment="1" applyProtection="1">
      <alignment horizontal="left" wrapText="1" indent="1" readingOrder="1"/>
    </xf>
    <xf numFmtId="0" fontId="45" fillId="33" borderId="12" xfId="18" applyFont="1" applyFill="1" applyBorder="1" applyAlignment="1">
      <alignment horizontal="right" vertical="center" wrapText="1" indent="1" readingOrder="2"/>
    </xf>
    <xf numFmtId="0" fontId="5" fillId="33" borderId="24" xfId="18" applyFill="1" applyBorder="1" applyAlignment="1">
      <alignment horizontal="left" vertical="center" wrapText="1" indent="1" readingOrder="1"/>
    </xf>
    <xf numFmtId="0" fontId="49" fillId="33" borderId="12" xfId="18" applyFont="1" applyFill="1" applyBorder="1" applyAlignment="1">
      <alignment horizontal="right" vertical="center" wrapText="1" indent="2" readingOrder="2"/>
    </xf>
    <xf numFmtId="0" fontId="33" fillId="33" borderId="24" xfId="18" applyFont="1" applyFill="1" applyBorder="1" applyAlignment="1">
      <alignment horizontal="left" vertical="center" wrapText="1" indent="2" readingOrder="1"/>
    </xf>
    <xf numFmtId="0" fontId="161" fillId="0" borderId="12" xfId="18" applyFont="1" applyFill="1" applyBorder="1" applyAlignment="1">
      <alignment horizontal="right" vertical="center" wrapText="1" indent="1" readingOrder="2"/>
    </xf>
    <xf numFmtId="0" fontId="162" fillId="0" borderId="24" xfId="18" applyFont="1" applyFill="1" applyBorder="1" applyAlignment="1">
      <alignment horizontal="left" vertical="center" wrapText="1" indent="1" readingOrder="1"/>
    </xf>
    <xf numFmtId="0" fontId="5" fillId="0" borderId="0" xfId="18" applyFill="1" applyAlignment="1">
      <alignment vertical="center"/>
    </xf>
    <xf numFmtId="0" fontId="45" fillId="0" borderId="12" xfId="18" applyFont="1" applyFill="1" applyBorder="1" applyAlignment="1">
      <alignment horizontal="right" vertical="center" wrapText="1" indent="1" readingOrder="2"/>
    </xf>
    <xf numFmtId="0" fontId="5" fillId="0" borderId="24" xfId="18" applyFill="1" applyBorder="1" applyAlignment="1">
      <alignment horizontal="left" vertical="center" wrapText="1" indent="1" readingOrder="1"/>
    </xf>
    <xf numFmtId="0" fontId="161" fillId="4" borderId="12" xfId="18" applyFont="1" applyFill="1" applyBorder="1" applyAlignment="1">
      <alignment horizontal="right" vertical="center" wrapText="1" indent="1" readingOrder="2"/>
    </xf>
    <xf numFmtId="0" fontId="162" fillId="4" borderId="24" xfId="18" applyFont="1" applyFill="1" applyBorder="1" applyAlignment="1">
      <alignment horizontal="left" vertical="center" wrapText="1" indent="1" readingOrder="1"/>
    </xf>
    <xf numFmtId="0" fontId="33" fillId="33" borderId="14" xfId="18" applyFont="1" applyFill="1" applyBorder="1" applyAlignment="1">
      <alignment horizontal="center" vertical="center" wrapText="1" readingOrder="1"/>
    </xf>
    <xf numFmtId="0" fontId="33" fillId="0" borderId="207" xfId="18" applyFont="1" applyFill="1" applyBorder="1" applyAlignment="1">
      <alignment horizontal="center" vertical="center" wrapText="1" readingOrder="1"/>
    </xf>
    <xf numFmtId="0" fontId="163" fillId="4" borderId="14" xfId="18" applyFont="1" applyFill="1" applyBorder="1" applyAlignment="1">
      <alignment horizontal="center" vertical="center" wrapText="1" readingOrder="1"/>
    </xf>
    <xf numFmtId="0" fontId="163" fillId="0" borderId="207" xfId="18" applyFont="1" applyFill="1" applyBorder="1" applyAlignment="1">
      <alignment horizontal="center" vertical="center" wrapText="1" readingOrder="1"/>
    </xf>
    <xf numFmtId="0" fontId="49" fillId="0" borderId="12" xfId="18" applyFont="1" applyFill="1" applyBorder="1" applyAlignment="1">
      <alignment horizontal="right" vertical="center" wrapText="1" indent="2" readingOrder="2"/>
    </xf>
    <xf numFmtId="0" fontId="33" fillId="0" borderId="24" xfId="18" applyFont="1" applyFill="1" applyBorder="1" applyAlignment="1">
      <alignment horizontal="left" vertical="center" wrapText="1" indent="2" readingOrder="1"/>
    </xf>
    <xf numFmtId="0" fontId="45" fillId="4" borderId="12" xfId="18" applyFont="1" applyFill="1" applyBorder="1" applyAlignment="1">
      <alignment horizontal="right" vertical="center" wrapText="1" indent="1" readingOrder="2"/>
    </xf>
    <xf numFmtId="0" fontId="19" fillId="4" borderId="24" xfId="18" applyFont="1" applyFill="1" applyBorder="1" applyAlignment="1">
      <alignment horizontal="left" vertical="center" wrapText="1" indent="1" readingOrder="1"/>
    </xf>
    <xf numFmtId="0" fontId="33" fillId="0" borderId="14" xfId="18" applyFont="1" applyFill="1" applyBorder="1" applyAlignment="1">
      <alignment horizontal="center" vertical="center" wrapText="1" readingOrder="1"/>
    </xf>
    <xf numFmtId="0" fontId="155" fillId="5" borderId="0" xfId="0" applyFont="1" applyFill="1" applyAlignment="1">
      <alignment horizontal="center"/>
    </xf>
    <xf numFmtId="0" fontId="0" fillId="5" borderId="0" xfId="0" applyFill="1" applyAlignment="1">
      <alignment horizontal="center"/>
    </xf>
    <xf numFmtId="0" fontId="90" fillId="5" borderId="0" xfId="18" applyFont="1" applyFill="1" applyAlignment="1">
      <alignment horizontal="center" vertical="center"/>
    </xf>
    <xf numFmtId="0" fontId="89" fillId="5" borderId="0" xfId="18" applyFont="1" applyFill="1" applyAlignment="1">
      <alignment horizontal="center" vertical="center"/>
    </xf>
    <xf numFmtId="0" fontId="90" fillId="0" borderId="0" xfId="18" applyFont="1" applyAlignment="1">
      <alignment horizontal="center" vertical="center"/>
    </xf>
    <xf numFmtId="0" fontId="89" fillId="0" borderId="0" xfId="18" applyFont="1" applyAlignment="1">
      <alignment horizontal="center" vertical="center"/>
    </xf>
    <xf numFmtId="0" fontId="86" fillId="0" borderId="0" xfId="18" applyFont="1" applyAlignment="1">
      <alignment horizontal="center" vertical="center"/>
    </xf>
    <xf numFmtId="0" fontId="83" fillId="5" borderId="79" xfId="58" applyFont="1" applyFill="1" applyBorder="1" applyAlignment="1">
      <alignment horizontal="center" vertical="center"/>
    </xf>
    <xf numFmtId="0" fontId="83" fillId="5" borderId="80" xfId="58" applyFont="1" applyFill="1" applyBorder="1" applyAlignment="1">
      <alignment horizontal="center" vertical="center"/>
    </xf>
    <xf numFmtId="0" fontId="91" fillId="5" borderId="80" xfId="58" applyFont="1" applyFill="1" applyBorder="1" applyAlignment="1">
      <alignment horizontal="center" vertical="center"/>
    </xf>
    <xf numFmtId="0" fontId="48" fillId="5" borderId="0" xfId="58" applyFont="1" applyFill="1" applyAlignment="1">
      <alignment horizontal="right" vertical="top" wrapText="1" readingOrder="2"/>
    </xf>
    <xf numFmtId="0" fontId="3" fillId="5" borderId="0" xfId="58" applyFill="1" applyAlignment="1">
      <alignment horizontal="left" vertical="top" wrapText="1"/>
    </xf>
    <xf numFmtId="0" fontId="48" fillId="0" borderId="0" xfId="58" applyFont="1" applyAlignment="1">
      <alignment horizontal="right" vertical="top" wrapText="1" readingOrder="2"/>
    </xf>
    <xf numFmtId="0" fontId="3" fillId="0" borderId="0" xfId="58" applyAlignment="1">
      <alignment horizontal="left" vertical="top" wrapText="1"/>
    </xf>
    <xf numFmtId="0" fontId="6" fillId="5" borderId="0" xfId="58" applyFont="1" applyFill="1" applyAlignment="1">
      <alignment horizontal="left" vertical="center" wrapText="1"/>
    </xf>
    <xf numFmtId="0" fontId="3" fillId="0" borderId="0" xfId="58" applyAlignment="1">
      <alignment horizontal="left" vertical="center" wrapText="1"/>
    </xf>
    <xf numFmtId="0" fontId="48" fillId="5" borderId="81" xfId="58" applyFont="1" applyFill="1" applyBorder="1" applyAlignment="1">
      <alignment horizontal="right" vertical="center" wrapText="1" indent="2" readingOrder="2"/>
    </xf>
    <xf numFmtId="0" fontId="55" fillId="0" borderId="81" xfId="58" applyFont="1" applyBorder="1" applyAlignment="1">
      <alignment horizontal="right" vertical="center" wrapText="1" indent="2" readingOrder="2"/>
    </xf>
    <xf numFmtId="0" fontId="33" fillId="5" borderId="81" xfId="58" applyFont="1" applyFill="1" applyBorder="1" applyAlignment="1">
      <alignment horizontal="left" vertical="center" wrapText="1" indent="2"/>
    </xf>
    <xf numFmtId="0" fontId="33" fillId="0" borderId="81" xfId="58" applyFont="1" applyBorder="1" applyAlignment="1">
      <alignment horizontal="left" vertical="center" wrapText="1" indent="2"/>
    </xf>
    <xf numFmtId="0" fontId="48" fillId="5" borderId="82" xfId="58" applyFont="1" applyFill="1" applyBorder="1" applyAlignment="1">
      <alignment horizontal="right" vertical="center" wrapText="1" indent="2" readingOrder="2"/>
    </xf>
    <xf numFmtId="0" fontId="55" fillId="0" borderId="82" xfId="58" applyFont="1" applyBorder="1" applyAlignment="1">
      <alignment horizontal="right" vertical="center" wrapText="1" indent="2" readingOrder="2"/>
    </xf>
    <xf numFmtId="0" fontId="33" fillId="5" borderId="82" xfId="58" applyFont="1" applyFill="1" applyBorder="1" applyAlignment="1">
      <alignment horizontal="left" vertical="center" wrapText="1" indent="2"/>
    </xf>
    <xf numFmtId="0" fontId="33" fillId="0" borderId="82" xfId="58" applyFont="1" applyBorder="1" applyAlignment="1">
      <alignment horizontal="left" vertical="center" wrapText="1" indent="2"/>
    </xf>
    <xf numFmtId="0" fontId="48" fillId="5" borderId="83" xfId="58" applyFont="1" applyFill="1" applyBorder="1" applyAlignment="1">
      <alignment horizontal="right" vertical="top" wrapText="1" indent="2" readingOrder="2"/>
    </xf>
    <xf numFmtId="0" fontId="55" fillId="0" borderId="83" xfId="58" applyFont="1" applyBorder="1" applyAlignment="1">
      <alignment horizontal="right" vertical="top" wrapText="1" indent="2" readingOrder="2"/>
    </xf>
    <xf numFmtId="0" fontId="33" fillId="5" borderId="83" xfId="58" applyFont="1" applyFill="1" applyBorder="1" applyAlignment="1">
      <alignment horizontal="left" vertical="center" wrapText="1" indent="2"/>
    </xf>
    <xf numFmtId="0" fontId="33" fillId="0" borderId="83" xfId="58" applyFont="1" applyBorder="1" applyAlignment="1">
      <alignment horizontal="left" vertical="center" wrapText="1" indent="2"/>
    </xf>
    <xf numFmtId="0" fontId="45" fillId="5" borderId="0" xfId="58" applyFont="1" applyFill="1" applyAlignment="1">
      <alignment horizontal="center" vertical="center" readingOrder="2"/>
    </xf>
    <xf numFmtId="0" fontId="6" fillId="5" borderId="0" xfId="58" applyFont="1" applyFill="1" applyAlignment="1">
      <alignment horizontal="center" vertical="center" readingOrder="2"/>
    </xf>
    <xf numFmtId="1" fontId="92" fillId="4" borderId="22" xfId="12" applyFont="1" applyFill="1" applyBorder="1">
      <alignment horizontal="center" vertical="center"/>
    </xf>
    <xf numFmtId="1" fontId="92" fillId="4" borderId="21" xfId="12" applyFont="1" applyFill="1" applyBorder="1">
      <alignment horizontal="center" vertical="center"/>
    </xf>
    <xf numFmtId="0" fontId="68" fillId="4" borderId="72" xfId="13" applyFont="1" applyFill="1" applyBorder="1">
      <alignment horizontal="center" vertical="center" wrapText="1"/>
    </xf>
    <xf numFmtId="0" fontId="68" fillId="4" borderId="15" xfId="13" applyFont="1" applyFill="1" applyBorder="1">
      <alignment horizontal="center" vertical="center" wrapText="1"/>
    </xf>
    <xf numFmtId="0" fontId="68" fillId="4" borderId="66" xfId="13" applyFont="1" applyFill="1" applyBorder="1">
      <alignment horizontal="center" vertical="center" wrapText="1"/>
    </xf>
    <xf numFmtId="0" fontId="6" fillId="4" borderId="196" xfId="13" applyFont="1" applyFill="1" applyBorder="1">
      <alignment horizontal="center" vertical="center" wrapText="1"/>
    </xf>
    <xf numFmtId="0" fontId="6" fillId="4" borderId="47" xfId="13" applyFont="1" applyFill="1" applyBorder="1">
      <alignment horizontal="center" vertical="center" wrapText="1"/>
    </xf>
    <xf numFmtId="0" fontId="8" fillId="3" borderId="0" xfId="18" applyFont="1" applyFill="1" applyAlignment="1">
      <alignment horizontal="center" vertical="center" wrapText="1" readingOrder="2"/>
    </xf>
    <xf numFmtId="0" fontId="6" fillId="3" borderId="0" xfId="18" applyFont="1" applyFill="1" applyAlignment="1">
      <alignment horizontal="center" vertical="center" wrapText="1"/>
    </xf>
    <xf numFmtId="0" fontId="5" fillId="3" borderId="0" xfId="18" applyFill="1" applyAlignment="1">
      <alignment horizontal="center" vertical="center" wrapText="1"/>
    </xf>
    <xf numFmtId="0" fontId="5" fillId="0" borderId="0" xfId="18" applyAlignment="1">
      <alignment horizontal="left" vertical="center" wrapText="1"/>
    </xf>
    <xf numFmtId="0" fontId="43" fillId="5" borderId="0" xfId="18" applyFont="1" applyFill="1" applyAlignment="1">
      <alignment horizontal="center" vertical="center" wrapText="1" readingOrder="2"/>
    </xf>
    <xf numFmtId="0" fontId="6" fillId="5" borderId="0" xfId="18" applyFont="1" applyFill="1" applyAlignment="1">
      <alignment horizontal="center" vertical="center" wrapText="1"/>
    </xf>
    <xf numFmtId="0" fontId="14" fillId="0" borderId="0" xfId="18" applyFont="1" applyAlignment="1">
      <alignment horizontal="right" vertical="top" wrapText="1" indent="1" readingOrder="2"/>
    </xf>
    <xf numFmtId="0" fontId="5" fillId="0" borderId="0" xfId="18" applyAlignment="1">
      <alignment horizontal="left" vertical="top" wrapText="1" indent="1" readingOrder="1"/>
    </xf>
    <xf numFmtId="0" fontId="14" fillId="0" borderId="0" xfId="18" applyFont="1" applyAlignment="1">
      <alignment horizontal="left" vertical="center" wrapText="1" readingOrder="1"/>
    </xf>
    <xf numFmtId="0" fontId="5" fillId="0" borderId="7" xfId="18" applyBorder="1" applyAlignment="1">
      <alignment horizontal="center" wrapText="1" readingOrder="1"/>
    </xf>
    <xf numFmtId="0" fontId="5" fillId="0" borderId="0" xfId="18" applyAlignment="1">
      <alignment horizontal="right" vertical="center" wrapText="1" readingOrder="1"/>
    </xf>
    <xf numFmtId="0" fontId="5" fillId="0" borderId="9" xfId="18" applyBorder="1" applyAlignment="1">
      <alignment horizontal="center" wrapText="1" readingOrder="1"/>
    </xf>
    <xf numFmtId="0" fontId="88" fillId="5" borderId="0" xfId="18" applyFont="1" applyFill="1" applyAlignment="1">
      <alignment horizontal="center" vertical="center"/>
    </xf>
    <xf numFmtId="0" fontId="32" fillId="0" borderId="0" xfId="18" applyFont="1" applyAlignment="1">
      <alignment horizontal="right" vertical="center" wrapText="1" readingOrder="2"/>
    </xf>
    <xf numFmtId="0" fontId="6" fillId="3" borderId="0" xfId="18" applyFont="1" applyFill="1" applyAlignment="1">
      <alignment horizontal="center" vertical="center" wrapText="1" readingOrder="1"/>
    </xf>
    <xf numFmtId="0" fontId="86" fillId="5" borderId="0" xfId="18" applyFont="1" applyFill="1" applyAlignment="1">
      <alignment horizontal="center" vertical="center"/>
    </xf>
    <xf numFmtId="0" fontId="33" fillId="0" borderId="0" xfId="18" applyFont="1" applyAlignment="1">
      <alignment horizontal="left" vertical="top" wrapText="1" readingOrder="1"/>
    </xf>
    <xf numFmtId="0" fontId="14" fillId="0" borderId="0" xfId="18" applyFont="1" applyAlignment="1">
      <alignment horizontal="right" vertical="top" wrapText="1" readingOrder="1"/>
    </xf>
    <xf numFmtId="0" fontId="5" fillId="0" borderId="0" xfId="18" applyAlignment="1">
      <alignment horizontal="left" vertical="top" wrapText="1" readingOrder="1"/>
    </xf>
    <xf numFmtId="0" fontId="8" fillId="0" borderId="0" xfId="18" applyFont="1" applyAlignment="1">
      <alignment horizontal="right" vertical="top" wrapText="1" indent="1" readingOrder="2"/>
    </xf>
    <xf numFmtId="0" fontId="14" fillId="0" borderId="0" xfId="18" applyFont="1" applyAlignment="1">
      <alignment horizontal="right" vertical="top" wrapText="1" indent="1" readingOrder="1"/>
    </xf>
    <xf numFmtId="0" fontId="34" fillId="0" borderId="0" xfId="18" applyFont="1" applyAlignment="1">
      <alignment horizontal="right" vertical="top" wrapText="1" indent="1" readingOrder="2"/>
    </xf>
    <xf numFmtId="0" fontId="5" fillId="0" borderId="0" xfId="18" applyAlignment="1">
      <alignment vertical="top" wrapText="1" readingOrder="1"/>
    </xf>
    <xf numFmtId="0" fontId="8" fillId="5" borderId="0" xfId="8" applyFont="1" applyFill="1" applyAlignment="1">
      <alignment horizontal="center" vertical="center"/>
    </xf>
    <xf numFmtId="0" fontId="45" fillId="5" borderId="0" xfId="6" applyFont="1" applyFill="1" applyAlignment="1">
      <alignment horizontal="center" vertical="center"/>
    </xf>
    <xf numFmtId="0" fontId="8" fillId="4" borderId="84" xfId="10" applyFill="1" applyBorder="1">
      <alignment horizontal="right" vertical="center" wrapText="1"/>
    </xf>
    <xf numFmtId="0" fontId="8" fillId="4" borderId="85" xfId="10" applyFill="1" applyBorder="1">
      <alignment horizontal="right" vertical="center" wrapText="1"/>
    </xf>
    <xf numFmtId="0" fontId="32" fillId="4" borderId="30" xfId="13" applyFont="1" applyFill="1" applyBorder="1">
      <alignment horizontal="center" vertical="center" wrapText="1"/>
    </xf>
    <xf numFmtId="0" fontId="32" fillId="4" borderId="8" xfId="13" applyFont="1" applyFill="1" applyBorder="1">
      <alignment horizontal="center" vertical="center" wrapText="1"/>
    </xf>
    <xf numFmtId="0" fontId="32" fillId="4" borderId="17" xfId="13" applyFont="1" applyFill="1" applyBorder="1">
      <alignment horizontal="center" vertical="center" wrapText="1"/>
    </xf>
    <xf numFmtId="0" fontId="32" fillId="4" borderId="30" xfId="34" applyFont="1" applyFill="1" applyBorder="1" applyAlignment="1">
      <alignment horizontal="center" vertical="center" wrapText="1"/>
    </xf>
    <xf numFmtId="0" fontId="32" fillId="4" borderId="8" xfId="34" applyFont="1" applyFill="1" applyBorder="1" applyAlignment="1">
      <alignment horizontal="center" vertical="center" wrapText="1"/>
    </xf>
    <xf numFmtId="0" fontId="32" fillId="4" borderId="17" xfId="34" applyFont="1" applyFill="1" applyBorder="1" applyAlignment="1">
      <alignment horizontal="center" vertical="center" wrapText="1"/>
    </xf>
    <xf numFmtId="1" fontId="6" fillId="4" borderId="86" xfId="11" applyFont="1" applyFill="1" applyBorder="1" applyAlignment="1">
      <alignment horizontal="left" vertical="center" wrapText="1" indent="1"/>
    </xf>
    <xf numFmtId="1" fontId="6" fillId="4" borderId="87" xfId="11" applyFont="1" applyFill="1" applyBorder="1" applyAlignment="1">
      <alignment horizontal="left" vertical="center" wrapText="1" indent="1"/>
    </xf>
    <xf numFmtId="164" fontId="69" fillId="0" borderId="0" xfId="18" applyNumberFormat="1" applyFont="1" applyAlignment="1">
      <alignment horizontal="center"/>
    </xf>
    <xf numFmtId="0" fontId="8" fillId="5" borderId="0" xfId="8" applyFont="1" applyFill="1" applyAlignment="1">
      <alignment horizontal="center" vertical="center" wrapText="1"/>
    </xf>
    <xf numFmtId="0" fontId="45" fillId="5" borderId="0" xfId="6" applyFont="1" applyFill="1" applyAlignment="1">
      <alignment horizontal="center" vertical="center" wrapText="1"/>
    </xf>
    <xf numFmtId="0" fontId="5" fillId="5" borderId="9" xfId="18" applyFill="1" applyBorder="1" applyAlignment="1">
      <alignment horizontal="right" readingOrder="2"/>
    </xf>
    <xf numFmtId="0" fontId="33" fillId="5" borderId="9" xfId="18" applyFont="1" applyFill="1" applyBorder="1" applyAlignment="1">
      <alignment horizontal="left" readingOrder="1"/>
    </xf>
    <xf numFmtId="1" fontId="6" fillId="4" borderId="86" xfId="11" applyFont="1" applyFill="1" applyBorder="1" applyAlignment="1">
      <alignment horizontal="left" vertical="top" wrapText="1"/>
    </xf>
    <xf numFmtId="1" fontId="6" fillId="4" borderId="87" xfId="11" applyFont="1" applyFill="1" applyBorder="1" applyAlignment="1">
      <alignment horizontal="left" vertical="top" wrapText="1"/>
    </xf>
    <xf numFmtId="0" fontId="5" fillId="0" borderId="0" xfId="18" applyAlignment="1">
      <alignment horizontal="center" wrapText="1"/>
    </xf>
    <xf numFmtId="0" fontId="6" fillId="4" borderId="10" xfId="13" applyFont="1" applyFill="1" applyBorder="1">
      <alignment horizontal="center" vertical="center" wrapText="1"/>
    </xf>
    <xf numFmtId="1" fontId="6" fillId="4" borderId="88" xfId="11" applyFont="1" applyFill="1" applyBorder="1">
      <alignment horizontal="left" vertical="center" wrapText="1"/>
    </xf>
    <xf numFmtId="1" fontId="6" fillId="4" borderId="87" xfId="11" applyFont="1" applyFill="1" applyBorder="1">
      <alignment horizontal="left" vertical="center" wrapText="1"/>
    </xf>
    <xf numFmtId="0" fontId="5" fillId="5" borderId="0" xfId="18" applyFill="1" applyAlignment="1">
      <alignment horizontal="center" wrapText="1"/>
    </xf>
    <xf numFmtId="1" fontId="6" fillId="4" borderId="89" xfId="11" applyFont="1" applyFill="1" applyBorder="1">
      <alignment horizontal="left" vertical="center" wrapText="1"/>
    </xf>
    <xf numFmtId="0" fontId="8" fillId="5" borderId="0" xfId="8" applyFont="1" applyFill="1" applyAlignment="1">
      <alignment horizontal="center" vertical="center" wrapText="1" readingOrder="1"/>
    </xf>
    <xf numFmtId="0" fontId="8" fillId="5" borderId="0" xfId="8" applyFont="1" applyFill="1" applyAlignment="1">
      <alignment horizontal="center" vertical="center" readingOrder="1"/>
    </xf>
    <xf numFmtId="1" fontId="8" fillId="4" borderId="22" xfId="12" applyFont="1" applyFill="1" applyBorder="1">
      <alignment horizontal="center" vertical="center"/>
    </xf>
    <xf numFmtId="1" fontId="8" fillId="4" borderId="21" xfId="12" applyFont="1" applyFill="1" applyBorder="1">
      <alignment horizontal="center" vertical="center"/>
    </xf>
    <xf numFmtId="0" fontId="6" fillId="4" borderId="22" xfId="13" applyFont="1" applyFill="1" applyBorder="1">
      <alignment horizontal="center" vertical="center" wrapText="1"/>
    </xf>
    <xf numFmtId="0" fontId="6" fillId="4" borderId="21" xfId="13" applyFont="1" applyFill="1" applyBorder="1">
      <alignment horizontal="center" vertical="center" wrapText="1"/>
    </xf>
    <xf numFmtId="0" fontId="58" fillId="5" borderId="0" xfId="22" applyFont="1" applyFill="1" applyAlignment="1">
      <alignment horizontal="center" vertical="center" wrapText="1"/>
    </xf>
    <xf numFmtId="0" fontId="8" fillId="5" borderId="0" xfId="22" applyFont="1" applyFill="1" applyAlignment="1">
      <alignment horizontal="center" vertical="center" wrapText="1"/>
    </xf>
    <xf numFmtId="0" fontId="58" fillId="5" borderId="0" xfId="0" applyFont="1" applyFill="1" applyAlignment="1">
      <alignment horizontal="center" vertical="center" wrapText="1"/>
    </xf>
    <xf numFmtId="0" fontId="8" fillId="5" borderId="0" xfId="0" applyFont="1" applyFill="1" applyAlignment="1">
      <alignment horizontal="center" vertical="center" wrapText="1"/>
    </xf>
    <xf numFmtId="0" fontId="4" fillId="5" borderId="0" xfId="0" applyFont="1" applyFill="1" applyAlignment="1">
      <alignment horizontal="center" vertical="center" wrapText="1"/>
    </xf>
    <xf numFmtId="0" fontId="62" fillId="4" borderId="93" xfId="0" applyFont="1" applyFill="1" applyBorder="1" applyAlignment="1">
      <alignment horizontal="center" vertical="center"/>
    </xf>
    <xf numFmtId="0" fontId="62" fillId="4" borderId="94" xfId="0" applyFont="1" applyFill="1" applyBorder="1" applyAlignment="1">
      <alignment horizontal="center" vertical="center"/>
    </xf>
    <xf numFmtId="0" fontId="62" fillId="4" borderId="27" xfId="0" applyFont="1" applyFill="1" applyBorder="1" applyAlignment="1">
      <alignment horizontal="center" vertical="center" wrapText="1"/>
    </xf>
    <xf numFmtId="0" fontId="62" fillId="4" borderId="53" xfId="0" applyFont="1" applyFill="1" applyBorder="1" applyAlignment="1">
      <alignment horizontal="center" vertical="center" wrapText="1"/>
    </xf>
    <xf numFmtId="0" fontId="62" fillId="4" borderId="54" xfId="0" applyFont="1" applyFill="1" applyBorder="1" applyAlignment="1">
      <alignment horizontal="center" vertical="center" wrapText="1"/>
    </xf>
    <xf numFmtId="0" fontId="64" fillId="4" borderId="27" xfId="0" applyFont="1" applyFill="1" applyBorder="1" applyAlignment="1">
      <alignment horizontal="center" vertical="center" wrapText="1"/>
    </xf>
    <xf numFmtId="0" fontId="64" fillId="4" borderId="53" xfId="0" applyFont="1" applyFill="1" applyBorder="1" applyAlignment="1">
      <alignment horizontal="center" vertical="center" wrapText="1"/>
    </xf>
    <xf numFmtId="0" fontId="64" fillId="4" borderId="96" xfId="0" applyFont="1" applyFill="1" applyBorder="1" applyAlignment="1">
      <alignment horizontal="center" vertical="center" wrapText="1"/>
    </xf>
    <xf numFmtId="0" fontId="64" fillId="4" borderId="97" xfId="0" applyFont="1" applyFill="1" applyBorder="1" applyAlignment="1">
      <alignment horizontal="center" vertical="center" wrapText="1"/>
    </xf>
    <xf numFmtId="0" fontId="8" fillId="0" borderId="90" xfId="0" applyFont="1" applyBorder="1" applyAlignment="1">
      <alignment horizontal="center" vertical="center" wrapText="1"/>
    </xf>
    <xf numFmtId="0" fontId="8" fillId="0" borderId="91" xfId="0" applyFont="1" applyBorder="1" applyAlignment="1">
      <alignment horizontal="center" vertical="center" wrapText="1"/>
    </xf>
    <xf numFmtId="0" fontId="8" fillId="0" borderId="95" xfId="0" applyFont="1" applyBorder="1" applyAlignment="1">
      <alignment horizontal="center" vertical="center" wrapText="1"/>
    </xf>
    <xf numFmtId="0" fontId="6" fillId="0" borderId="98" xfId="0" applyFont="1" applyBorder="1" applyAlignment="1">
      <alignment horizontal="center" vertical="center" wrapText="1"/>
    </xf>
    <xf numFmtId="0" fontId="6" fillId="0" borderId="99" xfId="0" applyFont="1" applyBorder="1" applyAlignment="1">
      <alignment horizontal="center" vertical="center" wrapText="1"/>
    </xf>
    <xf numFmtId="0" fontId="6" fillId="0" borderId="100" xfId="0" applyFont="1" applyBorder="1" applyAlignment="1">
      <alignment horizontal="center" vertical="center" wrapText="1"/>
    </xf>
    <xf numFmtId="0" fontId="8" fillId="3" borderId="90" xfId="0" applyFont="1" applyFill="1" applyBorder="1" applyAlignment="1">
      <alignment horizontal="center" vertical="center" wrapText="1"/>
    </xf>
    <xf numFmtId="0" fontId="8" fillId="3" borderId="91" xfId="0" applyFont="1" applyFill="1" applyBorder="1" applyAlignment="1">
      <alignment horizontal="center" vertical="center" wrapText="1"/>
    </xf>
    <xf numFmtId="0" fontId="8" fillId="3" borderId="92" xfId="0" applyFont="1" applyFill="1" applyBorder="1" applyAlignment="1">
      <alignment horizontal="center" vertical="center" wrapText="1"/>
    </xf>
    <xf numFmtId="0" fontId="6" fillId="3" borderId="98" xfId="0" applyFont="1" applyFill="1" applyBorder="1" applyAlignment="1">
      <alignment horizontal="center" vertical="center" wrapText="1"/>
    </xf>
    <xf numFmtId="0" fontId="6" fillId="3" borderId="99" xfId="0" applyFont="1" applyFill="1" applyBorder="1" applyAlignment="1">
      <alignment horizontal="center" vertical="center" wrapText="1"/>
    </xf>
    <xf numFmtId="0" fontId="6" fillId="3" borderId="101" xfId="0" applyFont="1" applyFill="1" applyBorder="1" applyAlignment="1">
      <alignment horizontal="center" vertical="center" wrapText="1"/>
    </xf>
    <xf numFmtId="0" fontId="8" fillId="4" borderId="28"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6" fillId="4" borderId="54" xfId="0" applyFont="1" applyFill="1" applyBorder="1" applyAlignment="1">
      <alignment horizontal="center" vertical="center" wrapText="1"/>
    </xf>
    <xf numFmtId="0" fontId="6" fillId="4" borderId="29" xfId="0" applyFont="1" applyFill="1" applyBorder="1" applyAlignment="1">
      <alignment horizontal="center" vertical="center" wrapText="1"/>
    </xf>
    <xf numFmtId="0" fontId="6" fillId="4" borderId="102" xfId="0" applyFont="1" applyFill="1" applyBorder="1" applyAlignment="1">
      <alignment horizontal="center" vertical="center" wrapText="1"/>
    </xf>
    <xf numFmtId="0" fontId="6" fillId="4" borderId="70" xfId="0" applyFont="1" applyFill="1" applyBorder="1" applyAlignment="1">
      <alignment horizontal="center" vertical="center" wrapText="1"/>
    </xf>
    <xf numFmtId="0" fontId="6" fillId="4" borderId="33" xfId="0" applyFont="1" applyFill="1" applyBorder="1" applyAlignment="1">
      <alignment horizontal="center" vertical="center" wrapText="1"/>
    </xf>
    <xf numFmtId="0" fontId="4" fillId="0" borderId="0" xfId="0" applyFont="1" applyAlignment="1">
      <alignment horizontal="center" vertical="center" wrapText="1"/>
    </xf>
    <xf numFmtId="0" fontId="8" fillId="4" borderId="76" xfId="0" applyFont="1" applyFill="1" applyBorder="1" applyAlignment="1">
      <alignment horizontal="center" vertical="center" wrapText="1"/>
    </xf>
    <xf numFmtId="0" fontId="6" fillId="4" borderId="47" xfId="0" applyFont="1" applyFill="1" applyBorder="1" applyAlignment="1">
      <alignment horizontal="center" vertical="center" wrapText="1"/>
    </xf>
    <xf numFmtId="0" fontId="6" fillId="4" borderId="103" xfId="0" applyFont="1" applyFill="1" applyBorder="1" applyAlignment="1">
      <alignment horizontal="center" vertical="center" wrapText="1"/>
    </xf>
    <xf numFmtId="0" fontId="8" fillId="4" borderId="104" xfId="0" applyFont="1" applyFill="1" applyBorder="1" applyAlignment="1">
      <alignment horizontal="center" vertical="center" wrapText="1"/>
    </xf>
    <xf numFmtId="0" fontId="8" fillId="4" borderId="105" xfId="0" applyFont="1" applyFill="1" applyBorder="1" applyAlignment="1">
      <alignment horizontal="center" vertical="center" wrapText="1"/>
    </xf>
    <xf numFmtId="0" fontId="8" fillId="4" borderId="106"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6" fillId="4" borderId="107" xfId="0" applyFont="1" applyFill="1" applyBorder="1" applyAlignment="1">
      <alignment horizontal="center" vertical="center" wrapText="1"/>
    </xf>
    <xf numFmtId="0" fontId="6" fillId="4" borderId="108" xfId="0" applyFont="1" applyFill="1" applyBorder="1" applyAlignment="1">
      <alignment horizontal="center" vertical="center" wrapText="1"/>
    </xf>
    <xf numFmtId="0" fontId="6" fillId="4" borderId="109" xfId="0" applyFont="1" applyFill="1" applyBorder="1" applyAlignment="1">
      <alignment horizontal="center" vertical="center" wrapText="1"/>
    </xf>
    <xf numFmtId="0" fontId="4" fillId="5" borderId="0" xfId="0" applyFont="1" applyFill="1" applyAlignment="1">
      <alignment horizontal="center" wrapText="1"/>
    </xf>
    <xf numFmtId="0" fontId="8" fillId="4" borderId="90" xfId="0" applyFont="1" applyFill="1" applyBorder="1" applyAlignment="1">
      <alignment horizontal="center" vertical="center" wrapText="1"/>
    </xf>
    <xf numFmtId="0" fontId="8" fillId="4" borderId="91" xfId="0" applyFont="1" applyFill="1" applyBorder="1" applyAlignment="1">
      <alignment horizontal="center" vertical="center" wrapText="1"/>
    </xf>
    <xf numFmtId="0" fontId="8" fillId="4" borderId="95" xfId="0" applyFont="1" applyFill="1" applyBorder="1" applyAlignment="1">
      <alignment horizontal="center" vertical="center" wrapText="1"/>
    </xf>
    <xf numFmtId="0" fontId="37" fillId="4" borderId="54" xfId="0" applyFont="1" applyFill="1" applyBorder="1" applyAlignment="1">
      <alignment horizontal="center" vertical="center" wrapText="1"/>
    </xf>
    <xf numFmtId="0" fontId="6" fillId="4" borderId="98" xfId="0" applyFont="1" applyFill="1" applyBorder="1" applyAlignment="1">
      <alignment horizontal="center" vertical="center" wrapText="1"/>
    </xf>
    <xf numFmtId="0" fontId="6" fillId="4" borderId="99" xfId="0" applyFont="1" applyFill="1" applyBorder="1" applyAlignment="1">
      <alignment horizontal="center" vertical="center" wrapText="1"/>
    </xf>
    <xf numFmtId="0" fontId="6" fillId="4" borderId="100" xfId="0" applyFont="1" applyFill="1" applyBorder="1" applyAlignment="1">
      <alignment horizontal="center" vertical="center" wrapText="1"/>
    </xf>
    <xf numFmtId="0" fontId="8" fillId="4" borderId="209" xfId="0" applyFont="1" applyFill="1" applyBorder="1" applyAlignment="1">
      <alignment horizontal="center" vertical="center" wrapText="1"/>
    </xf>
    <xf numFmtId="0" fontId="8" fillId="4" borderId="90" xfId="22" applyFont="1" applyFill="1" applyBorder="1" applyAlignment="1">
      <alignment horizontal="center" vertical="center" wrapText="1"/>
    </xf>
    <xf numFmtId="0" fontId="8" fillId="4" borderId="95" xfId="22" applyFont="1" applyFill="1" applyBorder="1" applyAlignment="1">
      <alignment horizontal="center" vertical="center" wrapText="1"/>
    </xf>
    <xf numFmtId="0" fontId="6" fillId="4" borderId="98" xfId="22" applyFont="1" applyFill="1" applyBorder="1" applyAlignment="1">
      <alignment horizontal="center" vertical="center" wrapText="1"/>
    </xf>
    <xf numFmtId="0" fontId="6" fillId="4" borderId="100" xfId="22" applyFont="1" applyFill="1" applyBorder="1" applyAlignment="1">
      <alignment horizontal="center" vertical="center" wrapText="1"/>
    </xf>
    <xf numFmtId="0" fontId="29" fillId="4" borderId="209" xfId="0" applyFont="1" applyFill="1" applyBorder="1" applyAlignment="1">
      <alignment horizontal="center" vertical="center" wrapText="1"/>
    </xf>
    <xf numFmtId="0" fontId="8" fillId="4" borderId="209" xfId="22" applyFont="1" applyFill="1" applyBorder="1" applyAlignment="1">
      <alignment horizontal="center" vertical="center"/>
    </xf>
    <xf numFmtId="0" fontId="8" fillId="4" borderId="91" xfId="22" applyFont="1" applyFill="1" applyBorder="1" applyAlignment="1">
      <alignment horizontal="center" vertical="center" wrapText="1"/>
    </xf>
    <xf numFmtId="0" fontId="6" fillId="4" borderId="99" xfId="22" applyFont="1" applyFill="1" applyBorder="1" applyAlignment="1">
      <alignment horizontal="center" vertical="center" wrapText="1"/>
    </xf>
    <xf numFmtId="0" fontId="8" fillId="4" borderId="110" xfId="22" applyFont="1" applyFill="1" applyBorder="1" applyAlignment="1">
      <alignment horizontal="right" vertical="center" wrapText="1" indent="1"/>
    </xf>
    <xf numFmtId="0" fontId="8" fillId="4" borderId="111" xfId="22" applyFont="1" applyFill="1" applyBorder="1" applyAlignment="1">
      <alignment horizontal="right" vertical="center" wrapText="1" indent="1"/>
    </xf>
    <xf numFmtId="0" fontId="6" fillId="4" borderId="112" xfId="22" applyFont="1" applyFill="1" applyBorder="1" applyAlignment="1">
      <alignment horizontal="left" vertical="center" wrapText="1" indent="1"/>
    </xf>
    <xf numFmtId="0" fontId="6" fillId="4" borderId="113" xfId="22" applyFont="1" applyFill="1" applyBorder="1" applyAlignment="1">
      <alignment horizontal="left" vertical="center" wrapText="1" indent="1"/>
    </xf>
    <xf numFmtId="0" fontId="6" fillId="4" borderId="114" xfId="22" applyFont="1" applyFill="1" applyBorder="1" applyAlignment="1">
      <alignment horizontal="left" vertical="center" wrapText="1" indent="1"/>
    </xf>
    <xf numFmtId="0" fontId="6" fillId="4" borderId="115" xfId="22" applyFont="1" applyFill="1" applyBorder="1" applyAlignment="1">
      <alignment horizontal="left" vertical="center" wrapText="1" indent="1"/>
    </xf>
    <xf numFmtId="0" fontId="8" fillId="4" borderId="116" xfId="22" applyFont="1" applyFill="1" applyBorder="1" applyAlignment="1">
      <alignment horizontal="right" vertical="center" wrapText="1" indent="1"/>
    </xf>
    <xf numFmtId="0" fontId="8" fillId="4" borderId="117" xfId="22" applyFont="1" applyFill="1" applyBorder="1" applyAlignment="1">
      <alignment horizontal="right" vertical="center" wrapText="1" indent="1"/>
    </xf>
    <xf numFmtId="0" fontId="6" fillId="4" borderId="118" xfId="22" applyFont="1" applyFill="1" applyBorder="1" applyAlignment="1">
      <alignment horizontal="left" vertical="center" wrapText="1" indent="1"/>
    </xf>
    <xf numFmtId="0" fontId="6" fillId="4" borderId="119" xfId="22" applyFont="1" applyFill="1" applyBorder="1" applyAlignment="1">
      <alignment horizontal="left" vertical="center" wrapText="1" indent="1"/>
    </xf>
    <xf numFmtId="0" fontId="32" fillId="4" borderId="102" xfId="0" applyFont="1" applyFill="1" applyBorder="1" applyAlignment="1">
      <alignment horizontal="center" vertical="center" wrapText="1"/>
    </xf>
    <xf numFmtId="0" fontId="32" fillId="4" borderId="71" xfId="0" applyFont="1" applyFill="1" applyBorder="1" applyAlignment="1">
      <alignment horizontal="center" vertical="center" wrapText="1"/>
    </xf>
    <xf numFmtId="0" fontId="32" fillId="4" borderId="54" xfId="0" applyFont="1" applyFill="1" applyBorder="1" applyAlignment="1">
      <alignment horizontal="center" vertical="center" wrapText="1"/>
    </xf>
    <xf numFmtId="0" fontId="32" fillId="4" borderId="47" xfId="0" applyFont="1" applyFill="1" applyBorder="1" applyAlignment="1">
      <alignment horizontal="center" vertical="center" wrapText="1"/>
    </xf>
    <xf numFmtId="0" fontId="6" fillId="4" borderId="122" xfId="22" applyFont="1" applyFill="1" applyBorder="1" applyAlignment="1">
      <alignment horizontal="left" vertical="center" wrapText="1" indent="1"/>
    </xf>
    <xf numFmtId="0" fontId="6" fillId="4" borderId="123" xfId="22" applyFont="1" applyFill="1" applyBorder="1" applyAlignment="1">
      <alignment horizontal="left" vertical="center" wrapText="1" indent="1"/>
    </xf>
    <xf numFmtId="0" fontId="8" fillId="4" borderId="120" xfId="22" applyFont="1" applyFill="1" applyBorder="1" applyAlignment="1">
      <alignment horizontal="right" vertical="center" wrapText="1" indent="1"/>
    </xf>
    <xf numFmtId="0" fontId="8" fillId="4" borderId="121" xfId="22" applyFont="1" applyFill="1" applyBorder="1" applyAlignment="1">
      <alignment horizontal="right" vertical="center" wrapText="1" indent="1"/>
    </xf>
    <xf numFmtId="0" fontId="58" fillId="5" borderId="0" xfId="23" applyFont="1" applyFill="1" applyAlignment="1">
      <alignment horizontal="center" vertical="center" wrapText="1"/>
    </xf>
    <xf numFmtId="0" fontId="8" fillId="5" borderId="0" xfId="23" applyFont="1" applyFill="1" applyAlignment="1">
      <alignment horizontal="center" vertical="center" wrapText="1"/>
    </xf>
    <xf numFmtId="0" fontId="8" fillId="4" borderId="120" xfId="23" applyFont="1" applyFill="1" applyBorder="1" applyAlignment="1">
      <alignment horizontal="right" vertical="center" wrapText="1" indent="1"/>
    </xf>
    <xf numFmtId="0" fontId="8" fillId="4" borderId="121" xfId="23" applyFont="1" applyFill="1" applyBorder="1" applyAlignment="1">
      <alignment horizontal="right" vertical="center" wrapText="1" indent="1"/>
    </xf>
    <xf numFmtId="0" fontId="6" fillId="4" borderId="122" xfId="23" applyFont="1" applyFill="1" applyBorder="1" applyAlignment="1">
      <alignment horizontal="left" vertical="center" wrapText="1" indent="1"/>
    </xf>
    <xf numFmtId="0" fontId="6" fillId="4" borderId="123" xfId="23" applyFont="1" applyFill="1" applyBorder="1" applyAlignment="1">
      <alignment horizontal="left" vertical="center" wrapText="1" indent="1"/>
    </xf>
    <xf numFmtId="0" fontId="8" fillId="4" borderId="124" xfId="23" applyFont="1" applyFill="1" applyBorder="1" applyAlignment="1">
      <alignment horizontal="right" vertical="center" wrapText="1" indent="1"/>
    </xf>
    <xf numFmtId="0" fontId="8" fillId="4" borderId="125" xfId="23" applyFont="1" applyFill="1" applyBorder="1" applyAlignment="1">
      <alignment horizontal="right" vertical="center" wrapText="1" indent="1"/>
    </xf>
    <xf numFmtId="0" fontId="6" fillId="4" borderId="126" xfId="23" applyFont="1" applyFill="1" applyBorder="1" applyAlignment="1">
      <alignment horizontal="left" vertical="center" wrapText="1" indent="1"/>
    </xf>
    <xf numFmtId="0" fontId="6" fillId="4" borderId="127" xfId="23" applyFont="1" applyFill="1" applyBorder="1" applyAlignment="1">
      <alignment horizontal="left" vertical="center" wrapText="1" indent="1"/>
    </xf>
    <xf numFmtId="0" fontId="8" fillId="4" borderId="116" xfId="23" applyFont="1" applyFill="1" applyBorder="1" applyAlignment="1">
      <alignment horizontal="right" vertical="center" wrapText="1" indent="1"/>
    </xf>
    <xf numFmtId="0" fontId="8" fillId="4" borderId="117" xfId="23" applyFont="1" applyFill="1" applyBorder="1" applyAlignment="1">
      <alignment horizontal="right" vertical="center" wrapText="1" indent="1"/>
    </xf>
    <xf numFmtId="0" fontId="6" fillId="4" borderId="126" xfId="23" applyFont="1" applyFill="1" applyBorder="1" applyAlignment="1">
      <alignment horizontal="left" vertical="center" wrapText="1"/>
    </xf>
    <xf numFmtId="0" fontId="6" fillId="4" borderId="127" xfId="23" applyFont="1" applyFill="1" applyBorder="1" applyAlignment="1">
      <alignment horizontal="left" vertical="center" wrapText="1"/>
    </xf>
    <xf numFmtId="0" fontId="58" fillId="0" borderId="0" xfId="24" applyFont="1" applyAlignment="1">
      <alignment horizontal="center" vertical="center" wrapText="1"/>
    </xf>
    <xf numFmtId="0" fontId="8" fillId="5" borderId="0" xfId="24" applyFont="1" applyFill="1" applyAlignment="1">
      <alignment horizontal="center" vertical="center" wrapText="1"/>
    </xf>
    <xf numFmtId="0" fontId="8" fillId="4" borderId="116" xfId="24" applyFont="1" applyFill="1" applyBorder="1" applyAlignment="1">
      <alignment horizontal="right" vertical="center" wrapText="1" indent="1"/>
    </xf>
    <xf numFmtId="0" fontId="8" fillId="4" borderId="117" xfId="24" applyFont="1" applyFill="1" applyBorder="1" applyAlignment="1">
      <alignment horizontal="right" vertical="center" wrapText="1" indent="1"/>
    </xf>
    <xf numFmtId="0" fontId="6" fillId="4" borderId="126" xfId="24" applyFont="1" applyFill="1" applyBorder="1" applyAlignment="1">
      <alignment horizontal="left" vertical="center" wrapText="1"/>
    </xf>
    <xf numFmtId="0" fontId="6" fillId="4" borderId="127" xfId="24" applyFont="1" applyFill="1" applyBorder="1" applyAlignment="1">
      <alignment horizontal="left" vertical="center" wrapText="1"/>
    </xf>
    <xf numFmtId="0" fontId="58" fillId="5" borderId="0" xfId="24" applyFont="1" applyFill="1" applyAlignment="1">
      <alignment horizontal="center" vertical="center" wrapText="1"/>
    </xf>
    <xf numFmtId="0" fontId="8" fillId="4" borderId="124" xfId="24" applyFont="1" applyFill="1" applyBorder="1" applyAlignment="1">
      <alignment horizontal="right" vertical="center" wrapText="1" indent="1"/>
    </xf>
    <xf numFmtId="0" fontId="8" fillId="4" borderId="125" xfId="24" applyFont="1" applyFill="1" applyBorder="1" applyAlignment="1">
      <alignment horizontal="right" vertical="center" wrapText="1" indent="1"/>
    </xf>
    <xf numFmtId="0" fontId="8" fillId="4" borderId="128" xfId="24" applyFont="1" applyFill="1" applyBorder="1" applyAlignment="1">
      <alignment horizontal="right" vertical="center" wrapText="1" indent="1"/>
    </xf>
    <xf numFmtId="0" fontId="8" fillId="4" borderId="129" xfId="24" applyFont="1" applyFill="1" applyBorder="1" applyAlignment="1">
      <alignment horizontal="right" vertical="center" wrapText="1" indent="1"/>
    </xf>
    <xf numFmtId="0" fontId="6" fillId="4" borderId="130" xfId="24" applyFont="1" applyFill="1" applyBorder="1" applyAlignment="1">
      <alignment horizontal="left" vertical="center" wrapText="1"/>
    </xf>
    <xf numFmtId="0" fontId="6" fillId="4" borderId="131" xfId="24" applyFont="1" applyFill="1" applyBorder="1" applyAlignment="1">
      <alignment horizontal="left" vertical="center" wrapText="1"/>
    </xf>
    <xf numFmtId="0" fontId="37" fillId="4" borderId="10" xfId="0" applyFont="1" applyFill="1" applyBorder="1" applyAlignment="1">
      <alignment horizontal="center" vertical="center" wrapText="1"/>
    </xf>
    <xf numFmtId="0" fontId="6" fillId="4" borderId="118" xfId="0" applyFont="1" applyFill="1" applyBorder="1" applyAlignment="1">
      <alignment horizontal="left" vertical="center" wrapText="1" indent="1"/>
    </xf>
    <xf numFmtId="0" fontId="6" fillId="4" borderId="132" xfId="0" applyFont="1" applyFill="1" applyBorder="1" applyAlignment="1">
      <alignment horizontal="left" vertical="center" wrapText="1" indent="1"/>
    </xf>
    <xf numFmtId="0" fontId="6" fillId="4" borderId="119" xfId="0" applyFont="1" applyFill="1" applyBorder="1" applyAlignment="1">
      <alignment horizontal="left" vertical="center" wrapText="1" indent="1"/>
    </xf>
    <xf numFmtId="0" fontId="8" fillId="4" borderId="124" xfId="0" applyFont="1" applyFill="1" applyBorder="1" applyAlignment="1">
      <alignment horizontal="right" vertical="center" wrapText="1" indent="1"/>
    </xf>
    <xf numFmtId="0" fontId="8" fillId="4" borderId="133" xfId="0" applyFont="1" applyFill="1" applyBorder="1" applyAlignment="1">
      <alignment horizontal="right" vertical="center" wrapText="1" indent="1"/>
    </xf>
    <xf numFmtId="0" fontId="8" fillId="4" borderId="125" xfId="0" applyFont="1" applyFill="1" applyBorder="1" applyAlignment="1">
      <alignment horizontal="right" vertical="center" wrapText="1" indent="1"/>
    </xf>
    <xf numFmtId="0" fontId="6" fillId="4" borderId="134" xfId="0" applyFont="1" applyFill="1" applyBorder="1" applyAlignment="1">
      <alignment horizontal="left" vertical="center" wrapText="1" indent="1"/>
    </xf>
    <xf numFmtId="0" fontId="6" fillId="4" borderId="135" xfId="0" applyFont="1" applyFill="1" applyBorder="1" applyAlignment="1">
      <alignment horizontal="left" vertical="center" wrapText="1" indent="1"/>
    </xf>
    <xf numFmtId="0" fontId="6" fillId="4" borderId="136" xfId="0" applyFont="1" applyFill="1" applyBorder="1" applyAlignment="1">
      <alignment horizontal="left" vertical="center" wrapText="1" indent="1"/>
    </xf>
    <xf numFmtId="0" fontId="8" fillId="4" borderId="137" xfId="0" applyFont="1" applyFill="1" applyBorder="1" applyAlignment="1">
      <alignment horizontal="right" vertical="center" wrapText="1" indent="1"/>
    </xf>
    <xf numFmtId="0" fontId="8" fillId="4" borderId="138" xfId="0" applyFont="1" applyFill="1" applyBorder="1" applyAlignment="1">
      <alignment horizontal="right" vertical="center" wrapText="1" indent="1"/>
    </xf>
    <xf numFmtId="0" fontId="8" fillId="4" borderId="139" xfId="0" applyFont="1" applyFill="1" applyBorder="1" applyAlignment="1">
      <alignment horizontal="right" vertical="center" wrapText="1" indent="1"/>
    </xf>
    <xf numFmtId="0" fontId="8" fillId="4" borderId="116" xfId="0" applyFont="1" applyFill="1" applyBorder="1" applyAlignment="1">
      <alignment horizontal="right" vertical="center" wrapText="1" indent="1"/>
    </xf>
    <xf numFmtId="0" fontId="8" fillId="4" borderId="117" xfId="0" applyFont="1" applyFill="1" applyBorder="1" applyAlignment="1">
      <alignment horizontal="right" vertical="center" wrapText="1" indent="1"/>
    </xf>
    <xf numFmtId="0" fontId="6" fillId="4" borderId="126" xfId="0" applyFont="1" applyFill="1" applyBorder="1" applyAlignment="1">
      <alignment horizontal="left" vertical="center" wrapText="1" indent="1"/>
    </xf>
    <xf numFmtId="0" fontId="6" fillId="4" borderId="127" xfId="0" applyFont="1" applyFill="1" applyBorder="1" applyAlignment="1">
      <alignment horizontal="left" vertical="center" wrapText="1" indent="1"/>
    </xf>
    <xf numFmtId="0" fontId="45" fillId="5" borderId="0" xfId="0" applyFont="1" applyFill="1" applyAlignment="1">
      <alignment horizontal="center" vertical="center" wrapText="1"/>
    </xf>
    <xf numFmtId="0" fontId="6" fillId="4" borderId="86" xfId="0" applyFont="1" applyFill="1" applyBorder="1" applyAlignment="1">
      <alignment horizontal="left" vertical="center" wrapText="1" indent="1"/>
    </xf>
    <xf numFmtId="0" fontId="6" fillId="4" borderId="87" xfId="0" applyFont="1" applyFill="1" applyBorder="1" applyAlignment="1">
      <alignment horizontal="left" vertical="center" wrapText="1" indent="1"/>
    </xf>
    <xf numFmtId="0" fontId="45" fillId="5" borderId="0" xfId="41" applyFont="1" applyFill="1" applyAlignment="1">
      <alignment horizontal="center" vertical="center" wrapText="1"/>
    </xf>
    <xf numFmtId="0" fontId="8" fillId="5" borderId="0" xfId="41" applyFont="1" applyFill="1" applyAlignment="1">
      <alignment horizontal="center" vertical="center" wrapText="1"/>
    </xf>
    <xf numFmtId="0" fontId="8" fillId="4" borderId="137" xfId="41" applyFont="1" applyFill="1" applyBorder="1" applyAlignment="1">
      <alignment horizontal="right" vertical="center" wrapText="1" indent="1"/>
    </xf>
    <xf numFmtId="0" fontId="8" fillId="4" borderId="138" xfId="41" applyFont="1" applyFill="1" applyBorder="1" applyAlignment="1">
      <alignment horizontal="right" vertical="center" wrapText="1" indent="1"/>
    </xf>
    <xf numFmtId="0" fontId="37" fillId="4" borderId="10" xfId="41" applyFont="1" applyFill="1" applyBorder="1" applyAlignment="1">
      <alignment horizontal="center" vertical="center" wrapText="1"/>
    </xf>
    <xf numFmtId="0" fontId="6" fillId="4" borderId="86" xfId="41" applyFont="1" applyFill="1" applyBorder="1" applyAlignment="1">
      <alignment horizontal="left" vertical="center" wrapText="1" indent="1"/>
    </xf>
    <xf numFmtId="0" fontId="6" fillId="4" borderId="87" xfId="41" applyFont="1" applyFill="1" applyBorder="1" applyAlignment="1">
      <alignment horizontal="left" vertical="center" wrapText="1" indent="1"/>
    </xf>
  </cellXfs>
  <cellStyles count="68">
    <cellStyle name="Comma" xfId="1" builtinId="3"/>
    <cellStyle name="Comma 2" xfId="2" xr:uid="{00000000-0005-0000-0000-000001000000}"/>
    <cellStyle name="Comma 2 2" xfId="45" xr:uid="{00000000-0005-0000-0000-000002000000}"/>
    <cellStyle name="Comma 2 2 2" xfId="56" xr:uid="{474B47B5-1C81-4BCB-8976-BC24A297310B}"/>
    <cellStyle name="Comma 2 3" xfId="47" xr:uid="{AA9B647A-38B9-4B3D-AB6B-035359DA06E8}"/>
    <cellStyle name="Comma 3" xfId="3" xr:uid="{00000000-0005-0000-0000-000003000000}"/>
    <cellStyle name="Comma 3 2" xfId="4" xr:uid="{00000000-0005-0000-0000-000004000000}"/>
    <cellStyle name="Comma 3 2 2" xfId="42" xr:uid="{00000000-0005-0000-0000-000005000000}"/>
    <cellStyle name="Comma 3 2 2 2" xfId="55" xr:uid="{CB7E6E2D-76B9-450B-B0D5-55083CA6D55E}"/>
    <cellStyle name="Comma 3 2 3" xfId="49" xr:uid="{934D5F9A-EA73-4D5A-8D86-50D74C995049}"/>
    <cellStyle name="Comma 3 3" xfId="48" xr:uid="{CCA9E58C-54D7-4BF0-9CD7-2262AF56A6F6}"/>
    <cellStyle name="Comma 4" xfId="60" xr:uid="{3096CAFF-86C9-4F27-8771-13773A887C82}"/>
    <cellStyle name="Comma 5" xfId="46" xr:uid="{DADEB60C-DA4D-47DB-83E3-93AAC7C6B622}"/>
    <cellStyle name="H1" xfId="5" xr:uid="{00000000-0005-0000-0000-000006000000}"/>
    <cellStyle name="H1 2" xfId="6" xr:uid="{00000000-0005-0000-0000-000007000000}"/>
    <cellStyle name="H2" xfId="7" xr:uid="{00000000-0005-0000-0000-000008000000}"/>
    <cellStyle name="H2 2" xfId="8" xr:uid="{00000000-0005-0000-0000-000009000000}"/>
    <cellStyle name="had" xfId="9" xr:uid="{00000000-0005-0000-0000-00000A000000}"/>
    <cellStyle name="had 2" xfId="10" xr:uid="{00000000-0005-0000-0000-00000B000000}"/>
    <cellStyle name="had0" xfId="11" xr:uid="{00000000-0005-0000-0000-00000C000000}"/>
    <cellStyle name="Had1" xfId="12" xr:uid="{00000000-0005-0000-0000-00000D000000}"/>
    <cellStyle name="Had2" xfId="13" xr:uid="{00000000-0005-0000-0000-00000E000000}"/>
    <cellStyle name="Had3" xfId="14" xr:uid="{00000000-0005-0000-0000-00000F000000}"/>
    <cellStyle name="Hyperlink" xfId="15" builtinId="8"/>
    <cellStyle name="inxa" xfId="16" xr:uid="{00000000-0005-0000-0000-000011000000}"/>
    <cellStyle name="inxe" xfId="17" xr:uid="{00000000-0005-0000-0000-000012000000}"/>
    <cellStyle name="Normal" xfId="0" builtinId="0"/>
    <cellStyle name="Normal 2" xfId="18" xr:uid="{00000000-0005-0000-0000-000014000000}"/>
    <cellStyle name="Normal 2 2" xfId="58" xr:uid="{B7817316-18DB-46B2-866F-22EEA8387AE1}"/>
    <cellStyle name="Normal 2 3" xfId="50" xr:uid="{A636DB93-ECEF-4F23-BCB9-8A1CA121E7B0}"/>
    <cellStyle name="Normal 3" xfId="19" xr:uid="{00000000-0005-0000-0000-000015000000}"/>
    <cellStyle name="Normal 3 2" xfId="43" xr:uid="{00000000-0005-0000-0000-000016000000}"/>
    <cellStyle name="Normal 4" xfId="20" xr:uid="{00000000-0005-0000-0000-000017000000}"/>
    <cellStyle name="Normal 4 2" xfId="44" xr:uid="{00000000-0005-0000-0000-000018000000}"/>
    <cellStyle name="Normal 5" xfId="21" xr:uid="{00000000-0005-0000-0000-000019000000}"/>
    <cellStyle name="Normal 5 2" xfId="62" xr:uid="{DBF278B8-2377-4819-8F64-4EA147FB00ED}"/>
    <cellStyle name="Normal 5 3" xfId="51" xr:uid="{A8DCD0F1-FEF3-411C-95AC-0BB534C8846E}"/>
    <cellStyle name="Normal 6" xfId="41" xr:uid="{00000000-0005-0000-0000-00001A000000}"/>
    <cellStyle name="Normal 7" xfId="61" xr:uid="{14643561-1E7F-40EB-A7DC-6ED8A51CF5E7}"/>
    <cellStyle name="Normal 7 2" xfId="67" xr:uid="{3AE05ED9-6020-4A26-A4B6-4B7876B01551}"/>
    <cellStyle name="Normal 8" xfId="57" xr:uid="{623E8BFB-D68C-45BB-B1E4-8DDD9EA8283C}"/>
    <cellStyle name="Normal_جداول الأفراد" xfId="22" xr:uid="{00000000-0005-0000-0000-00001B000000}"/>
    <cellStyle name="Normal_جداول الأفراد 2" xfId="23" xr:uid="{00000000-0005-0000-0000-00001C000000}"/>
    <cellStyle name="Normal_جداول الأفراد 2 2" xfId="24" xr:uid="{00000000-0005-0000-0000-00001D000000}"/>
    <cellStyle name="NotA" xfId="25" xr:uid="{00000000-0005-0000-0000-00001E000000}"/>
    <cellStyle name="Note" xfId="26" builtinId="10" customBuiltin="1"/>
    <cellStyle name="Note 2" xfId="63" xr:uid="{EE5EE301-4C95-4061-BE7E-9173D0B56FE1}"/>
    <cellStyle name="Percent" xfId="27" builtinId="5"/>
    <cellStyle name="Percent 2" xfId="64" xr:uid="{AC4BE460-D493-4252-9846-A79F5716188C}"/>
    <cellStyle name="T1" xfId="28" xr:uid="{00000000-0005-0000-0000-000021000000}"/>
    <cellStyle name="T1 2" xfId="29" xr:uid="{00000000-0005-0000-0000-000022000000}"/>
    <cellStyle name="T2" xfId="30" xr:uid="{00000000-0005-0000-0000-000023000000}"/>
    <cellStyle name="T2 2" xfId="31" xr:uid="{00000000-0005-0000-0000-000024000000}"/>
    <cellStyle name="T2 2 2" xfId="65" xr:uid="{A386F2AF-961E-4986-82E6-5029E99CDF52}"/>
    <cellStyle name="T2 2 3" xfId="52" xr:uid="{2EAC1C08-C4E9-4319-8284-E6532525BAEB}"/>
    <cellStyle name="T2 3" xfId="32" xr:uid="{00000000-0005-0000-0000-000025000000}"/>
    <cellStyle name="T2 3 2" xfId="59" xr:uid="{61580B86-EFF9-4E8D-A5F4-3EF9CC9EDAB2}"/>
    <cellStyle name="T2 3 3" xfId="53" xr:uid="{914AE743-4168-42B2-A760-D3CC9E7F3A4F}"/>
    <cellStyle name="Total" xfId="33" builtinId="25" customBuiltin="1"/>
    <cellStyle name="Total 2" xfId="34" xr:uid="{00000000-0005-0000-0000-000027000000}"/>
    <cellStyle name="Total1" xfId="35" xr:uid="{00000000-0005-0000-0000-000028000000}"/>
    <cellStyle name="TXT1" xfId="36" xr:uid="{00000000-0005-0000-0000-000029000000}"/>
    <cellStyle name="TXT1 2" xfId="66" xr:uid="{713EA014-49F0-4034-9FC2-22152479A2AC}"/>
    <cellStyle name="TXT1 3" xfId="54" xr:uid="{BF7495FC-B4F2-4584-9DFC-D390FF2ED8E1}"/>
    <cellStyle name="TXT2" xfId="37" xr:uid="{00000000-0005-0000-0000-00002A000000}"/>
    <cellStyle name="TXT3" xfId="38" xr:uid="{00000000-0005-0000-0000-00002B000000}"/>
    <cellStyle name="TXT4" xfId="39" xr:uid="{00000000-0005-0000-0000-00002C000000}"/>
    <cellStyle name="TXT5" xfId="40" xr:uid="{00000000-0005-0000-0000-00002D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04.xml"/><Relationship Id="rId21" Type="http://schemas.openxmlformats.org/officeDocument/2006/relationships/worksheet" Target="worksheets/sheet21.xml"/><Relationship Id="rId42" Type="http://schemas.openxmlformats.org/officeDocument/2006/relationships/worksheet" Target="worksheets/sheet40.xml"/><Relationship Id="rId63" Type="http://schemas.openxmlformats.org/officeDocument/2006/relationships/chartsheet" Target="chartsheets/sheet5.xml"/><Relationship Id="rId84" Type="http://schemas.openxmlformats.org/officeDocument/2006/relationships/worksheet" Target="worksheets/sheet71.xml"/><Relationship Id="rId138" Type="http://schemas.openxmlformats.org/officeDocument/2006/relationships/worksheet" Target="worksheets/sheet125.xml"/><Relationship Id="rId159" Type="http://schemas.openxmlformats.org/officeDocument/2006/relationships/worksheet" Target="worksheets/sheet144.xml"/><Relationship Id="rId170" Type="http://schemas.openxmlformats.org/officeDocument/2006/relationships/worksheet" Target="worksheets/sheet154.xml"/><Relationship Id="rId107" Type="http://schemas.openxmlformats.org/officeDocument/2006/relationships/worksheet" Target="worksheets/sheet94.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0.xml"/><Relationship Id="rId74" Type="http://schemas.openxmlformats.org/officeDocument/2006/relationships/worksheet" Target="worksheets/sheet65.xml"/><Relationship Id="rId128" Type="http://schemas.openxmlformats.org/officeDocument/2006/relationships/worksheet" Target="worksheets/sheet115.xml"/><Relationship Id="rId149" Type="http://schemas.openxmlformats.org/officeDocument/2006/relationships/worksheet" Target="worksheets/sheet136.xml"/><Relationship Id="rId5" Type="http://schemas.openxmlformats.org/officeDocument/2006/relationships/worksheet" Target="worksheets/sheet5.xml"/><Relationship Id="rId95" Type="http://schemas.openxmlformats.org/officeDocument/2006/relationships/worksheet" Target="worksheets/sheet82.xml"/><Relationship Id="rId160" Type="http://schemas.openxmlformats.org/officeDocument/2006/relationships/worksheet" Target="worksheets/sheet145.xml"/><Relationship Id="rId181" Type="http://schemas.openxmlformats.org/officeDocument/2006/relationships/customXml" Target="../customXml/item3.xml"/><Relationship Id="rId22" Type="http://schemas.openxmlformats.org/officeDocument/2006/relationships/worksheet" Target="worksheets/sheet22.xml"/><Relationship Id="rId43" Type="http://schemas.openxmlformats.org/officeDocument/2006/relationships/chartsheet" Target="chartsheets/sheet3.xml"/><Relationship Id="rId64" Type="http://schemas.openxmlformats.org/officeDocument/2006/relationships/worksheet" Target="worksheets/sheet59.xml"/><Relationship Id="rId118" Type="http://schemas.openxmlformats.org/officeDocument/2006/relationships/worksheet" Target="worksheets/sheet105.xml"/><Relationship Id="rId139" Type="http://schemas.openxmlformats.org/officeDocument/2006/relationships/worksheet" Target="worksheets/sheet126.xml"/><Relationship Id="rId85" Type="http://schemas.openxmlformats.org/officeDocument/2006/relationships/worksheet" Target="worksheets/sheet72.xml"/><Relationship Id="rId150" Type="http://schemas.openxmlformats.org/officeDocument/2006/relationships/worksheet" Target="worksheets/sheet137.xml"/><Relationship Id="rId171" Type="http://schemas.openxmlformats.org/officeDocument/2006/relationships/chartsheet" Target="chartsheets/sheet17.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95.xml"/><Relationship Id="rId129" Type="http://schemas.openxmlformats.org/officeDocument/2006/relationships/worksheet" Target="worksheets/sheet116.xml"/><Relationship Id="rId54" Type="http://schemas.openxmlformats.org/officeDocument/2006/relationships/worksheet" Target="worksheets/sheet51.xml"/><Relationship Id="rId75" Type="http://schemas.openxmlformats.org/officeDocument/2006/relationships/chartsheet" Target="chartsheets/sheet10.xml"/><Relationship Id="rId96" Type="http://schemas.openxmlformats.org/officeDocument/2006/relationships/worksheet" Target="worksheets/sheet83.xml"/><Relationship Id="rId140" Type="http://schemas.openxmlformats.org/officeDocument/2006/relationships/worksheet" Target="worksheets/sheet127.xml"/><Relationship Id="rId161" Type="http://schemas.openxmlformats.org/officeDocument/2006/relationships/worksheet" Target="worksheets/sheet146.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06.xml"/><Relationship Id="rId44" Type="http://schemas.openxmlformats.org/officeDocument/2006/relationships/worksheet" Target="worksheets/sheet41.xml"/><Relationship Id="rId60" Type="http://schemas.openxmlformats.org/officeDocument/2006/relationships/worksheet" Target="worksheets/sheet57.xml"/><Relationship Id="rId65" Type="http://schemas.openxmlformats.org/officeDocument/2006/relationships/chartsheet" Target="chartsheets/sheet6.xml"/><Relationship Id="rId81" Type="http://schemas.openxmlformats.org/officeDocument/2006/relationships/worksheet" Target="worksheets/sheet69.xml"/><Relationship Id="rId86" Type="http://schemas.openxmlformats.org/officeDocument/2006/relationships/worksheet" Target="worksheets/sheet73.xml"/><Relationship Id="rId130" Type="http://schemas.openxmlformats.org/officeDocument/2006/relationships/worksheet" Target="worksheets/sheet117.xml"/><Relationship Id="rId135" Type="http://schemas.openxmlformats.org/officeDocument/2006/relationships/worksheet" Target="worksheets/sheet122.xml"/><Relationship Id="rId151" Type="http://schemas.openxmlformats.org/officeDocument/2006/relationships/worksheet" Target="worksheets/sheet138.xml"/><Relationship Id="rId156" Type="http://schemas.openxmlformats.org/officeDocument/2006/relationships/worksheet" Target="worksheets/sheet142.xml"/><Relationship Id="rId177" Type="http://schemas.openxmlformats.org/officeDocument/2006/relationships/sharedStrings" Target="sharedStrings.xml"/><Relationship Id="rId172" Type="http://schemas.openxmlformats.org/officeDocument/2006/relationships/worksheet" Target="worksheets/sheet15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chartsheet" Target="chartsheets/sheet1.xml"/><Relationship Id="rId109" Type="http://schemas.openxmlformats.org/officeDocument/2006/relationships/worksheet" Target="worksheets/sheet96.xml"/><Relationship Id="rId34" Type="http://schemas.openxmlformats.org/officeDocument/2006/relationships/worksheet" Target="worksheets/sheet34.xml"/><Relationship Id="rId50" Type="http://schemas.openxmlformats.org/officeDocument/2006/relationships/worksheet" Target="worksheets/sheet47.xml"/><Relationship Id="rId55" Type="http://schemas.openxmlformats.org/officeDocument/2006/relationships/worksheet" Target="worksheets/sheet52.xml"/><Relationship Id="rId76" Type="http://schemas.openxmlformats.org/officeDocument/2006/relationships/worksheet" Target="worksheets/sheet66.xml"/><Relationship Id="rId97" Type="http://schemas.openxmlformats.org/officeDocument/2006/relationships/worksheet" Target="worksheets/sheet84.xml"/><Relationship Id="rId104" Type="http://schemas.openxmlformats.org/officeDocument/2006/relationships/worksheet" Target="worksheets/sheet91.xml"/><Relationship Id="rId120" Type="http://schemas.openxmlformats.org/officeDocument/2006/relationships/worksheet" Target="worksheets/sheet107.xml"/><Relationship Id="rId125" Type="http://schemas.openxmlformats.org/officeDocument/2006/relationships/worksheet" Target="worksheets/sheet112.xml"/><Relationship Id="rId141" Type="http://schemas.openxmlformats.org/officeDocument/2006/relationships/worksheet" Target="worksheets/sheet128.xml"/><Relationship Id="rId146" Type="http://schemas.openxmlformats.org/officeDocument/2006/relationships/worksheet" Target="worksheets/sheet133.xml"/><Relationship Id="rId167" Type="http://schemas.openxmlformats.org/officeDocument/2006/relationships/worksheet" Target="worksheets/sheet151.xml"/><Relationship Id="rId7" Type="http://schemas.openxmlformats.org/officeDocument/2006/relationships/worksheet" Target="worksheets/sheet7.xml"/><Relationship Id="rId71" Type="http://schemas.openxmlformats.org/officeDocument/2006/relationships/chartsheet" Target="chartsheets/sheet9.xml"/><Relationship Id="rId92" Type="http://schemas.openxmlformats.org/officeDocument/2006/relationships/worksheet" Target="worksheets/sheet79.xml"/><Relationship Id="rId162" Type="http://schemas.openxmlformats.org/officeDocument/2006/relationships/worksheet" Target="worksheets/sheet147.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39.xml"/><Relationship Id="rId45" Type="http://schemas.openxmlformats.org/officeDocument/2006/relationships/worksheet" Target="worksheets/sheet42.xml"/><Relationship Id="rId66" Type="http://schemas.openxmlformats.org/officeDocument/2006/relationships/worksheet" Target="worksheets/sheet60.xml"/><Relationship Id="rId87" Type="http://schemas.openxmlformats.org/officeDocument/2006/relationships/worksheet" Target="worksheets/sheet74.xml"/><Relationship Id="rId110" Type="http://schemas.openxmlformats.org/officeDocument/2006/relationships/worksheet" Target="worksheets/sheet97.xml"/><Relationship Id="rId115" Type="http://schemas.openxmlformats.org/officeDocument/2006/relationships/worksheet" Target="worksheets/sheet102.xml"/><Relationship Id="rId131" Type="http://schemas.openxmlformats.org/officeDocument/2006/relationships/worksheet" Target="worksheets/sheet118.xml"/><Relationship Id="rId136" Type="http://schemas.openxmlformats.org/officeDocument/2006/relationships/worksheet" Target="worksheets/sheet123.xml"/><Relationship Id="rId157" Type="http://schemas.openxmlformats.org/officeDocument/2006/relationships/chartsheet" Target="chartsheets/sheet15.xml"/><Relationship Id="rId178" Type="http://schemas.openxmlformats.org/officeDocument/2006/relationships/calcChain" Target="calcChain.xml"/><Relationship Id="rId61" Type="http://schemas.openxmlformats.org/officeDocument/2006/relationships/chartsheet" Target="chartsheets/sheet4.xml"/><Relationship Id="rId82" Type="http://schemas.openxmlformats.org/officeDocument/2006/relationships/chartsheet" Target="chartsheets/sheet13.xml"/><Relationship Id="rId152" Type="http://schemas.openxmlformats.org/officeDocument/2006/relationships/worksheet" Target="worksheets/sheet139.xml"/><Relationship Id="rId173" Type="http://schemas.openxmlformats.org/officeDocument/2006/relationships/chartsheet" Target="chartsheets/sheet18.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3.xml"/><Relationship Id="rId77" Type="http://schemas.openxmlformats.org/officeDocument/2006/relationships/chartsheet" Target="chartsheets/sheet11.xml"/><Relationship Id="rId100" Type="http://schemas.openxmlformats.org/officeDocument/2006/relationships/worksheet" Target="worksheets/sheet87.xml"/><Relationship Id="rId105" Type="http://schemas.openxmlformats.org/officeDocument/2006/relationships/worksheet" Target="worksheets/sheet92.xml"/><Relationship Id="rId126" Type="http://schemas.openxmlformats.org/officeDocument/2006/relationships/worksheet" Target="worksheets/sheet113.xml"/><Relationship Id="rId147" Type="http://schemas.openxmlformats.org/officeDocument/2006/relationships/worksheet" Target="worksheets/sheet134.xml"/><Relationship Id="rId168" Type="http://schemas.openxmlformats.org/officeDocument/2006/relationships/worksheet" Target="worksheets/sheet152.xml"/><Relationship Id="rId8" Type="http://schemas.openxmlformats.org/officeDocument/2006/relationships/worksheet" Target="worksheets/sheet8.xml"/><Relationship Id="rId51" Type="http://schemas.openxmlformats.org/officeDocument/2006/relationships/worksheet" Target="worksheets/sheet48.xml"/><Relationship Id="rId72" Type="http://schemas.openxmlformats.org/officeDocument/2006/relationships/worksheet" Target="worksheets/sheet63.xml"/><Relationship Id="rId93" Type="http://schemas.openxmlformats.org/officeDocument/2006/relationships/worksheet" Target="worksheets/sheet80.xml"/><Relationship Id="rId98" Type="http://schemas.openxmlformats.org/officeDocument/2006/relationships/worksheet" Target="worksheets/sheet85.xml"/><Relationship Id="rId121" Type="http://schemas.openxmlformats.org/officeDocument/2006/relationships/worksheet" Target="worksheets/sheet108.xml"/><Relationship Id="rId142" Type="http://schemas.openxmlformats.org/officeDocument/2006/relationships/worksheet" Target="worksheets/sheet129.xml"/><Relationship Id="rId163" Type="http://schemas.openxmlformats.org/officeDocument/2006/relationships/worksheet" Target="worksheets/sheet14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3.xml"/><Relationship Id="rId67" Type="http://schemas.openxmlformats.org/officeDocument/2006/relationships/chartsheet" Target="chartsheets/sheet7.xml"/><Relationship Id="rId116" Type="http://schemas.openxmlformats.org/officeDocument/2006/relationships/worksheet" Target="worksheets/sheet103.xml"/><Relationship Id="rId137" Type="http://schemas.openxmlformats.org/officeDocument/2006/relationships/worksheet" Target="worksheets/sheet124.xml"/><Relationship Id="rId158" Type="http://schemas.openxmlformats.org/officeDocument/2006/relationships/worksheet" Target="worksheets/sheet143.xml"/><Relationship Id="rId20" Type="http://schemas.openxmlformats.org/officeDocument/2006/relationships/worksheet" Target="worksheets/sheet20.xml"/><Relationship Id="rId41" Type="http://schemas.openxmlformats.org/officeDocument/2006/relationships/chartsheet" Target="chartsheets/sheet2.xml"/><Relationship Id="rId62" Type="http://schemas.openxmlformats.org/officeDocument/2006/relationships/worksheet" Target="worksheets/sheet58.xml"/><Relationship Id="rId83" Type="http://schemas.openxmlformats.org/officeDocument/2006/relationships/worksheet" Target="worksheets/sheet70.xml"/><Relationship Id="rId88" Type="http://schemas.openxmlformats.org/officeDocument/2006/relationships/worksheet" Target="worksheets/sheet75.xml"/><Relationship Id="rId111" Type="http://schemas.openxmlformats.org/officeDocument/2006/relationships/worksheet" Target="worksheets/sheet98.xml"/><Relationship Id="rId132" Type="http://schemas.openxmlformats.org/officeDocument/2006/relationships/worksheet" Target="worksheets/sheet119.xml"/><Relationship Id="rId153" Type="http://schemas.openxmlformats.org/officeDocument/2006/relationships/worksheet" Target="worksheets/sheet140.xml"/><Relationship Id="rId174" Type="http://schemas.openxmlformats.org/officeDocument/2006/relationships/worksheet" Target="worksheets/sheet156.xml"/><Relationship Id="rId179" Type="http://schemas.openxmlformats.org/officeDocument/2006/relationships/customXml" Target="../customXml/item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4.xml"/><Relationship Id="rId106" Type="http://schemas.openxmlformats.org/officeDocument/2006/relationships/worksheet" Target="worksheets/sheet93.xml"/><Relationship Id="rId127" Type="http://schemas.openxmlformats.org/officeDocument/2006/relationships/worksheet" Target="worksheets/sheet114.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49.xml"/><Relationship Id="rId73" Type="http://schemas.openxmlformats.org/officeDocument/2006/relationships/worksheet" Target="worksheets/sheet64.xml"/><Relationship Id="rId78" Type="http://schemas.openxmlformats.org/officeDocument/2006/relationships/worksheet" Target="worksheets/sheet67.xml"/><Relationship Id="rId94" Type="http://schemas.openxmlformats.org/officeDocument/2006/relationships/worksheet" Target="worksheets/sheet81.xml"/><Relationship Id="rId99" Type="http://schemas.openxmlformats.org/officeDocument/2006/relationships/worksheet" Target="worksheets/sheet86.xml"/><Relationship Id="rId101" Type="http://schemas.openxmlformats.org/officeDocument/2006/relationships/worksheet" Target="worksheets/sheet88.xml"/><Relationship Id="rId122" Type="http://schemas.openxmlformats.org/officeDocument/2006/relationships/worksheet" Target="worksheets/sheet109.xml"/><Relationship Id="rId143" Type="http://schemas.openxmlformats.org/officeDocument/2006/relationships/worksheet" Target="worksheets/sheet130.xml"/><Relationship Id="rId148" Type="http://schemas.openxmlformats.org/officeDocument/2006/relationships/worksheet" Target="worksheets/sheet135.xml"/><Relationship Id="rId164" Type="http://schemas.openxmlformats.org/officeDocument/2006/relationships/chartsheet" Target="chartsheets/sheet16.xml"/><Relationship Id="rId169" Type="http://schemas.openxmlformats.org/officeDocument/2006/relationships/worksheet" Target="worksheets/sheet153.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customXml" Target="../customXml/item2.xml"/><Relationship Id="rId26" Type="http://schemas.openxmlformats.org/officeDocument/2006/relationships/worksheet" Target="worksheets/sheet26.xml"/><Relationship Id="rId47" Type="http://schemas.openxmlformats.org/officeDocument/2006/relationships/worksheet" Target="worksheets/sheet44.xml"/><Relationship Id="rId68" Type="http://schemas.openxmlformats.org/officeDocument/2006/relationships/worksheet" Target="worksheets/sheet61.xml"/><Relationship Id="rId89" Type="http://schemas.openxmlformats.org/officeDocument/2006/relationships/worksheet" Target="worksheets/sheet76.xml"/><Relationship Id="rId112" Type="http://schemas.openxmlformats.org/officeDocument/2006/relationships/worksheet" Target="worksheets/sheet99.xml"/><Relationship Id="rId133" Type="http://schemas.openxmlformats.org/officeDocument/2006/relationships/worksheet" Target="worksheets/sheet120.xml"/><Relationship Id="rId154" Type="http://schemas.openxmlformats.org/officeDocument/2006/relationships/worksheet" Target="worksheets/sheet141.xml"/><Relationship Id="rId175" Type="http://schemas.openxmlformats.org/officeDocument/2006/relationships/theme" Target="theme/theme1.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5.xml"/><Relationship Id="rId79" Type="http://schemas.openxmlformats.org/officeDocument/2006/relationships/chartsheet" Target="chartsheets/sheet12.xml"/><Relationship Id="rId102" Type="http://schemas.openxmlformats.org/officeDocument/2006/relationships/worksheet" Target="worksheets/sheet89.xml"/><Relationship Id="rId123" Type="http://schemas.openxmlformats.org/officeDocument/2006/relationships/worksheet" Target="worksheets/sheet110.xml"/><Relationship Id="rId144" Type="http://schemas.openxmlformats.org/officeDocument/2006/relationships/worksheet" Target="worksheets/sheet131.xml"/><Relationship Id="rId90" Type="http://schemas.openxmlformats.org/officeDocument/2006/relationships/worksheet" Target="worksheets/sheet77.xml"/><Relationship Id="rId165" Type="http://schemas.openxmlformats.org/officeDocument/2006/relationships/worksheet" Target="worksheets/sheet149.xml"/><Relationship Id="rId27" Type="http://schemas.openxmlformats.org/officeDocument/2006/relationships/worksheet" Target="worksheets/sheet27.xml"/><Relationship Id="rId48" Type="http://schemas.openxmlformats.org/officeDocument/2006/relationships/worksheet" Target="worksheets/sheet45.xml"/><Relationship Id="rId69" Type="http://schemas.openxmlformats.org/officeDocument/2006/relationships/chartsheet" Target="chartsheets/sheet8.xml"/><Relationship Id="rId113" Type="http://schemas.openxmlformats.org/officeDocument/2006/relationships/worksheet" Target="worksheets/sheet100.xml"/><Relationship Id="rId134" Type="http://schemas.openxmlformats.org/officeDocument/2006/relationships/worksheet" Target="worksheets/sheet121.xml"/><Relationship Id="rId80" Type="http://schemas.openxmlformats.org/officeDocument/2006/relationships/worksheet" Target="worksheets/sheet68.xml"/><Relationship Id="rId155" Type="http://schemas.openxmlformats.org/officeDocument/2006/relationships/chartsheet" Target="chartsheets/sheet14.xml"/><Relationship Id="rId176" Type="http://schemas.openxmlformats.org/officeDocument/2006/relationships/styles" Target="styles.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6.xml"/><Relationship Id="rId103" Type="http://schemas.openxmlformats.org/officeDocument/2006/relationships/worksheet" Target="worksheets/sheet90.xml"/><Relationship Id="rId124" Type="http://schemas.openxmlformats.org/officeDocument/2006/relationships/worksheet" Target="worksheets/sheet111.xml"/><Relationship Id="rId70" Type="http://schemas.openxmlformats.org/officeDocument/2006/relationships/worksheet" Target="worksheets/sheet62.xml"/><Relationship Id="rId91" Type="http://schemas.openxmlformats.org/officeDocument/2006/relationships/worksheet" Target="worksheets/sheet78.xml"/><Relationship Id="rId145" Type="http://schemas.openxmlformats.org/officeDocument/2006/relationships/worksheet" Target="worksheets/sheet132.xml"/><Relationship Id="rId166" Type="http://schemas.openxmlformats.org/officeDocument/2006/relationships/worksheet" Target="worksheets/sheet150.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6.xml"/><Relationship Id="rId114" Type="http://schemas.openxmlformats.org/officeDocument/2006/relationships/worksheet" Target="worksheets/sheet101.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100" b="1" i="0" u="none" strike="noStrike" baseline="0">
                <a:solidFill>
                  <a:srgbClr val="000000"/>
                </a:solidFill>
                <a:latin typeface="Sakkal Majalla"/>
                <a:cs typeface="Sakkal Majalla"/>
              </a:rPr>
              <a:t>Graph No. (1) </a:t>
            </a:r>
            <a:r>
              <a:rPr lang="en-US" sz="1100" b="1" i="0" u="none" strike="noStrike" baseline="0">
                <a:solidFill>
                  <a:srgbClr val="000000"/>
                </a:solidFill>
                <a:latin typeface="Calibri"/>
                <a:cs typeface="Sakkal Majalla"/>
              </a:rPr>
              <a:t>شكل</a:t>
            </a:r>
            <a:r>
              <a:rPr lang="en-US" sz="1100" b="1" i="0" u="none" strike="noStrike" baseline="0">
                <a:solidFill>
                  <a:srgbClr val="000000"/>
                </a:solidFill>
                <a:latin typeface="Sakkal Majalla"/>
                <a:cs typeface="Sakkal Majalla"/>
              </a:rPr>
              <a:t> </a:t>
            </a:r>
            <a:r>
              <a:rPr lang="en-US" sz="1100" b="1" i="0" u="none" strike="noStrike" baseline="0">
                <a:solidFill>
                  <a:srgbClr val="000000"/>
                </a:solidFill>
                <a:latin typeface="Calibri"/>
                <a:cs typeface="Sakkal Majalla"/>
              </a:rPr>
              <a:t>رقم</a:t>
            </a:r>
            <a:endParaRPr lang="en-US" sz="1100" b="1"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ar-QA" sz="1200" b="1" i="0" u="none" strike="noStrike" baseline="0">
                <a:solidFill>
                  <a:srgbClr val="000000"/>
                </a:solidFill>
                <a:latin typeface="Calibri"/>
                <a:cs typeface="Sakkal Majalla"/>
              </a:rPr>
              <a:t>السكان النشيطون اقتصادياً (15 سنة فأكثر) حسب النوع</a:t>
            </a:r>
            <a:endParaRPr lang="en-US" sz="1200" b="0"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ECONOMICALLY ACTIVE POPULATION (15 YEARS &amp; ABOVE) BY GENDER</a:t>
            </a:r>
            <a:endParaRPr lang="en-US" sz="10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2017 - 2022</a:t>
            </a:r>
          </a:p>
        </c:rich>
      </c:tx>
      <c:layout>
        <c:manualLayout>
          <c:xMode val="edge"/>
          <c:yMode val="edge"/>
          <c:x val="0.16520961306897947"/>
          <c:y val="2.916677788157836E-2"/>
        </c:manualLayout>
      </c:layout>
      <c:overlay val="0"/>
    </c:title>
    <c:autoTitleDeleted val="0"/>
    <c:plotArea>
      <c:layout>
        <c:manualLayout>
          <c:layoutTarget val="inner"/>
          <c:xMode val="edge"/>
          <c:yMode val="edge"/>
          <c:x val="0.12875671906325362"/>
          <c:y val="0.32652431414372918"/>
          <c:w val="0.82053345730307692"/>
          <c:h val="0.58008365668988782"/>
        </c:manualLayout>
      </c:layout>
      <c:lineChart>
        <c:grouping val="standard"/>
        <c:varyColors val="0"/>
        <c:ser>
          <c:idx val="0"/>
          <c:order val="0"/>
          <c:tx>
            <c:strRef>
              <c:f>'1A'!$H$7</c:f>
              <c:strCache>
                <c:ptCount val="1"/>
                <c:pt idx="0">
                  <c:v>ذكور
Males</c:v>
                </c:pt>
              </c:strCache>
            </c:strRef>
          </c:tx>
          <c:dLbls>
            <c:dLbl>
              <c:idx val="0"/>
              <c:layout>
                <c:manualLayout>
                  <c:x val="-2.886002886002886E-2"/>
                  <c:y val="3.0739673390970293E-2"/>
                </c:manualLayout>
              </c:layout>
              <c:spPr/>
              <c:txPr>
                <a:bodyPr/>
                <a:lstStyle/>
                <a:p>
                  <a:pPr>
                    <a:defRPr sz="1000"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587-4F8F-90AA-CD9245A536A7}"/>
                </c:ext>
              </c:extLst>
            </c:dLbl>
            <c:dLbl>
              <c:idx val="5"/>
              <c:spPr/>
              <c:txPr>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587-4F8F-90AA-CD9245A536A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'1A'!$A$8:$A$13</c:f>
              <c:numCache>
                <c:formatCode>General</c:formatCode>
                <c:ptCount val="6"/>
                <c:pt idx="0">
                  <c:v>2017</c:v>
                </c:pt>
                <c:pt idx="1">
                  <c:v>2018</c:v>
                </c:pt>
                <c:pt idx="2">
                  <c:v>2019</c:v>
                </c:pt>
                <c:pt idx="3">
                  <c:v>2020</c:v>
                </c:pt>
                <c:pt idx="4">
                  <c:v>2021</c:v>
                </c:pt>
                <c:pt idx="5">
                  <c:v>2022</c:v>
                </c:pt>
              </c:numCache>
            </c:numRef>
          </c:cat>
          <c:val>
            <c:numRef>
              <c:f>'1A'!$H$8:$H$13</c:f>
              <c:numCache>
                <c:formatCode>#,##0</c:formatCode>
                <c:ptCount val="6"/>
                <c:pt idx="0">
                  <c:v>1779340</c:v>
                </c:pt>
                <c:pt idx="1">
                  <c:v>1810704</c:v>
                </c:pt>
                <c:pt idx="2">
                  <c:v>1823908</c:v>
                </c:pt>
                <c:pt idx="3">
                  <c:v>1837071</c:v>
                </c:pt>
                <c:pt idx="4">
                  <c:v>1714689</c:v>
                </c:pt>
                <c:pt idx="5">
                  <c:v>1778499</c:v>
                </c:pt>
              </c:numCache>
            </c:numRef>
          </c:val>
          <c:smooth val="0"/>
          <c:extLst>
            <c:ext xmlns:c16="http://schemas.microsoft.com/office/drawing/2014/chart" uri="{C3380CC4-5D6E-409C-BE32-E72D297353CC}">
              <c16:uniqueId val="{00000003-A587-4F8F-90AA-CD9245A536A7}"/>
            </c:ext>
          </c:extLst>
        </c:ser>
        <c:ser>
          <c:idx val="1"/>
          <c:order val="1"/>
          <c:tx>
            <c:strRef>
              <c:f>'1A'!$I$7</c:f>
              <c:strCache>
                <c:ptCount val="1"/>
                <c:pt idx="0">
                  <c:v>إناث
Females</c:v>
                </c:pt>
              </c:strCache>
            </c:strRef>
          </c:tx>
          <c:spPr>
            <a:ln>
              <a:solidFill>
                <a:srgbClr val="993366"/>
              </a:solidFill>
            </a:ln>
          </c:spPr>
          <c:marker>
            <c:spPr>
              <a:solidFill>
                <a:srgbClr val="993366"/>
              </a:solidFill>
              <a:ln>
                <a:solidFill>
                  <a:srgbClr val="993366"/>
                </a:solidFill>
              </a:ln>
            </c:spPr>
          </c:marker>
          <c:dLbls>
            <c:dLbl>
              <c:idx val="0"/>
              <c:layout>
                <c:manualLayout>
                  <c:x val="-3.1746031746031744E-2"/>
                  <c:y val="2.6897214217098942E-2"/>
                </c:manualLayout>
              </c:layout>
              <c:spPr/>
              <c:txPr>
                <a:bodyPr/>
                <a:lstStyle/>
                <a:p>
                  <a:pPr>
                    <a:defRPr sz="1000"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587-4F8F-90AA-CD9245A536A7}"/>
                </c:ext>
              </c:extLst>
            </c:dLbl>
            <c:dLbl>
              <c:idx val="5"/>
              <c:spPr/>
              <c:txPr>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587-4F8F-90AA-CD9245A536A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'1A'!$A$8:$A$13</c:f>
              <c:numCache>
                <c:formatCode>General</c:formatCode>
                <c:ptCount val="6"/>
                <c:pt idx="0">
                  <c:v>2017</c:v>
                </c:pt>
                <c:pt idx="1">
                  <c:v>2018</c:v>
                </c:pt>
                <c:pt idx="2">
                  <c:v>2019</c:v>
                </c:pt>
                <c:pt idx="3">
                  <c:v>2020</c:v>
                </c:pt>
                <c:pt idx="4">
                  <c:v>2021</c:v>
                </c:pt>
                <c:pt idx="5">
                  <c:v>2022</c:v>
                </c:pt>
              </c:numCache>
            </c:numRef>
          </c:cat>
          <c:val>
            <c:numRef>
              <c:f>'1A'!$I$8:$I$13</c:f>
              <c:numCache>
                <c:formatCode>#,##0</c:formatCode>
                <c:ptCount val="6"/>
                <c:pt idx="0">
                  <c:v>277583</c:v>
                </c:pt>
                <c:pt idx="1">
                  <c:v>285843</c:v>
                </c:pt>
                <c:pt idx="2">
                  <c:v>285992</c:v>
                </c:pt>
                <c:pt idx="3">
                  <c:v>294659</c:v>
                </c:pt>
                <c:pt idx="4">
                  <c:v>309228</c:v>
                </c:pt>
                <c:pt idx="5">
                  <c:v>354189</c:v>
                </c:pt>
              </c:numCache>
            </c:numRef>
          </c:val>
          <c:smooth val="0"/>
          <c:extLst>
            <c:ext xmlns:c16="http://schemas.microsoft.com/office/drawing/2014/chart" uri="{C3380CC4-5D6E-409C-BE32-E72D297353CC}">
              <c16:uniqueId val="{00000007-A587-4F8F-90AA-CD9245A536A7}"/>
            </c:ext>
          </c:extLst>
        </c:ser>
        <c:dLbls>
          <c:showLegendKey val="0"/>
          <c:showVal val="0"/>
          <c:showCatName val="0"/>
          <c:showSerName val="0"/>
          <c:showPercent val="0"/>
          <c:showBubbleSize val="0"/>
        </c:dLbls>
        <c:marker val="1"/>
        <c:smooth val="0"/>
        <c:axId val="252562432"/>
        <c:axId val="252121472"/>
      </c:lineChart>
      <c:catAx>
        <c:axId val="252562432"/>
        <c:scaling>
          <c:orientation val="minMax"/>
        </c:scaling>
        <c:delete val="0"/>
        <c:axPos val="b"/>
        <c:numFmt formatCode="General" sourceLinked="1"/>
        <c:majorTickMark val="none"/>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252121472"/>
        <c:crosses val="autoZero"/>
        <c:auto val="1"/>
        <c:lblAlgn val="ctr"/>
        <c:lblOffset val="100"/>
        <c:noMultiLvlLbl val="0"/>
      </c:catAx>
      <c:valAx>
        <c:axId val="252121472"/>
        <c:scaling>
          <c:orientation val="minMax"/>
        </c:scaling>
        <c:delete val="0"/>
        <c:axPos val="l"/>
        <c:majorGridlines>
          <c:spPr>
            <a:ln w="9525">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بالألف</a:t>
                </a:r>
              </a:p>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Thousands</a:t>
                </a:r>
              </a:p>
            </c:rich>
          </c:tx>
          <c:layout>
            <c:manualLayout>
              <c:xMode val="edge"/>
              <c:yMode val="edge"/>
              <c:x val="4.1728399172090805E-5"/>
              <c:y val="0.2079881963907054"/>
            </c:manualLayout>
          </c:layout>
          <c:overlay val="0"/>
        </c:title>
        <c:numFmt formatCode="General" sourceLinked="0"/>
        <c:majorTickMark val="none"/>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52562432"/>
        <c:crosses val="autoZero"/>
        <c:crossBetween val="between"/>
        <c:dispUnits>
          <c:builtInUnit val="thousands"/>
        </c:dispUnits>
      </c:valAx>
      <c:spPr>
        <a:ln>
          <a:solidFill>
            <a:sysClr val="window" lastClr="FFFFFF">
              <a:lumMod val="85000"/>
            </a:sysClr>
          </a:solidFill>
        </a:ln>
      </c:spPr>
    </c:plotArea>
    <c:legend>
      <c:legendPos val="r"/>
      <c:layout>
        <c:manualLayout>
          <c:xMode val="edge"/>
          <c:yMode val="edge"/>
          <c:x val="0.58327566589001201"/>
          <c:y val="0.45223735105469082"/>
          <c:w val="0.33991212366049822"/>
          <c:h val="9.6283129800514136E-2"/>
        </c:manualLayout>
      </c:layout>
      <c:overlay val="0"/>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100" b="1" i="0" u="none" strike="noStrike" baseline="0">
                <a:solidFill>
                  <a:srgbClr val="000000"/>
                </a:solidFill>
                <a:latin typeface="Sakkal Majalla"/>
                <a:cs typeface="Sakkal Majalla"/>
              </a:rPr>
              <a:t>Graph No. (10) </a:t>
            </a:r>
            <a:r>
              <a:rPr lang="en-US" sz="1100" b="1" i="0" u="none" strike="noStrike" baseline="0">
                <a:solidFill>
                  <a:srgbClr val="000000"/>
                </a:solidFill>
                <a:latin typeface="Calibri"/>
                <a:cs typeface="Sakkal Majalla"/>
              </a:rPr>
              <a:t>شكل</a:t>
            </a:r>
            <a:r>
              <a:rPr lang="en-US" sz="1100" b="1" i="0" u="none" strike="noStrike" baseline="0">
                <a:solidFill>
                  <a:srgbClr val="000000"/>
                </a:solidFill>
                <a:latin typeface="Sakkal Majalla"/>
                <a:cs typeface="Sakkal Majalla"/>
              </a:rPr>
              <a:t> </a:t>
            </a:r>
            <a:r>
              <a:rPr lang="en-US" sz="1100" b="1" i="0" u="none" strike="noStrike" baseline="0">
                <a:solidFill>
                  <a:srgbClr val="000000"/>
                </a:solidFill>
                <a:latin typeface="Calibri"/>
                <a:cs typeface="Sakkal Majalla"/>
              </a:rPr>
              <a:t>رقم</a:t>
            </a:r>
            <a:endParaRPr lang="en-US" sz="1100" b="1"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ar-QA" sz="1200" b="1" i="0" u="none" strike="noStrike" baseline="0">
                <a:solidFill>
                  <a:srgbClr val="000000"/>
                </a:solidFill>
                <a:latin typeface="Sakkal Majalla" panose="02000000000000000000" pitchFamily="2" charset="-78"/>
                <a:cs typeface="Sakkal Majalla" panose="02000000000000000000" pitchFamily="2" charset="-78"/>
              </a:rPr>
              <a:t>معدل المشاركة الاقتصادية لاجمالي غير القطريين (15 سنة فأكثر) حسب فئات العمر</a:t>
            </a:r>
            <a:endParaRPr lang="en-US" sz="1200" b="1"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TOTAL NON-QATARI PARTICIPATION RATE (15 YEARS &amp; ABOVE) BY AGE GROUP</a:t>
            </a: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2017 &amp; 2022</a:t>
            </a:r>
          </a:p>
        </c:rich>
      </c:tx>
      <c:layout>
        <c:manualLayout>
          <c:xMode val="edge"/>
          <c:yMode val="edge"/>
          <c:x val="0.13760429617350461"/>
          <c:y val="1.4351851851851853E-2"/>
        </c:manualLayout>
      </c:layout>
      <c:overlay val="0"/>
    </c:title>
    <c:autoTitleDeleted val="0"/>
    <c:plotArea>
      <c:layout>
        <c:manualLayout>
          <c:layoutTarget val="inner"/>
          <c:xMode val="edge"/>
          <c:yMode val="edge"/>
          <c:x val="0.10238675201571026"/>
          <c:y val="0.24466438222999903"/>
          <c:w val="0.8469035222788126"/>
          <c:h val="0.62800880801514802"/>
        </c:manualLayout>
      </c:layout>
      <c:barChart>
        <c:barDir val="col"/>
        <c:grouping val="clustered"/>
        <c:varyColors val="0"/>
        <c:ser>
          <c:idx val="0"/>
          <c:order val="0"/>
          <c:tx>
            <c:strRef>
              <c:f>'10A'!$B$6</c:f>
              <c:strCache>
                <c:ptCount val="1"/>
                <c:pt idx="0">
                  <c:v>2017</c:v>
                </c:pt>
              </c:strCache>
            </c:strRef>
          </c:tx>
          <c:spPr>
            <a:solidFill>
              <a:schemeClr val="accent5">
                <a:lumMod val="60000"/>
                <a:lumOff val="40000"/>
              </a:schemeClr>
            </a:solidFill>
            <a:ln>
              <a:noFill/>
            </a:ln>
          </c:spPr>
          <c:invertIfNegative val="0"/>
          <c:cat>
            <c:strRef>
              <c:f>'10A'!$A$7:$A$17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'10A'!$B$7:$B$17</c:f>
              <c:numCache>
                <c:formatCode>0.0</c:formatCode>
                <c:ptCount val="11"/>
                <c:pt idx="0">
                  <c:v>9.657405432654091</c:v>
                </c:pt>
                <c:pt idx="1">
                  <c:v>91.725778584265953</c:v>
                </c:pt>
                <c:pt idx="2">
                  <c:v>95.135617579727068</c:v>
                </c:pt>
                <c:pt idx="3">
                  <c:v>95.655511819759212</c:v>
                </c:pt>
                <c:pt idx="4">
                  <c:v>94.049266763289481</c:v>
                </c:pt>
                <c:pt idx="5">
                  <c:v>94.838349509069843</c:v>
                </c:pt>
                <c:pt idx="6">
                  <c:v>92.547947961373382</c:v>
                </c:pt>
                <c:pt idx="7">
                  <c:v>92.862330498735929</c:v>
                </c:pt>
                <c:pt idx="8">
                  <c:v>90.976131324884435</c:v>
                </c:pt>
                <c:pt idx="9">
                  <c:v>87.014391171426439</c:v>
                </c:pt>
                <c:pt idx="10">
                  <c:v>62.74560054672817</c:v>
                </c:pt>
              </c:numCache>
            </c:numRef>
          </c:val>
          <c:extLst>
            <c:ext xmlns:c16="http://schemas.microsoft.com/office/drawing/2014/chart" uri="{C3380CC4-5D6E-409C-BE32-E72D297353CC}">
              <c16:uniqueId val="{00000000-E4C0-49FB-90C7-30721AB4E15C}"/>
            </c:ext>
          </c:extLst>
        </c:ser>
        <c:ser>
          <c:idx val="1"/>
          <c:order val="1"/>
          <c:tx>
            <c:strRef>
              <c:f>'10A'!$G$6</c:f>
              <c:strCache>
                <c:ptCount val="1"/>
                <c:pt idx="0">
                  <c:v>2022</c:v>
                </c:pt>
              </c:strCache>
            </c:strRef>
          </c:tx>
          <c:spPr>
            <a:solidFill>
              <a:schemeClr val="accent6"/>
            </a:solidFill>
            <a:ln>
              <a:noFill/>
            </a:ln>
          </c:spPr>
          <c:invertIfNegative val="0"/>
          <c:cat>
            <c:strRef>
              <c:f>'10A'!$A$7:$A$17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'10A'!$G$7:$G$17</c:f>
              <c:numCache>
                <c:formatCode>0.0</c:formatCode>
                <c:ptCount val="11"/>
                <c:pt idx="0">
                  <c:v>13.330696202531646</c:v>
                </c:pt>
                <c:pt idx="1">
                  <c:v>84.346825523981536</c:v>
                </c:pt>
                <c:pt idx="2">
                  <c:v>94.269398846902433</c:v>
                </c:pt>
                <c:pt idx="3">
                  <c:v>96.264296324481748</c:v>
                </c:pt>
                <c:pt idx="4">
                  <c:v>95.724666059823448</c:v>
                </c:pt>
                <c:pt idx="5">
                  <c:v>93.479551960469891</c:v>
                </c:pt>
                <c:pt idx="6">
                  <c:v>92.071794481639273</c:v>
                </c:pt>
                <c:pt idx="7">
                  <c:v>94.098194020914278</c:v>
                </c:pt>
                <c:pt idx="8">
                  <c:v>87.320821134221262</c:v>
                </c:pt>
                <c:pt idx="9">
                  <c:v>83.772856749058164</c:v>
                </c:pt>
                <c:pt idx="10">
                  <c:v>52.170465807730423</c:v>
                </c:pt>
              </c:numCache>
            </c:numRef>
          </c:val>
          <c:extLst>
            <c:ext xmlns:c16="http://schemas.microsoft.com/office/drawing/2014/chart" uri="{C3380CC4-5D6E-409C-BE32-E72D297353CC}">
              <c16:uniqueId val="{00000001-E4C0-49FB-90C7-30721AB4E15C}"/>
            </c:ext>
          </c:extLst>
        </c:ser>
        <c:dLbls>
          <c:showLegendKey val="0"/>
          <c:showVal val="0"/>
          <c:showCatName val="0"/>
          <c:showSerName val="0"/>
          <c:showPercent val="0"/>
          <c:showBubbleSize val="0"/>
        </c:dLbls>
        <c:gapWidth val="150"/>
        <c:axId val="254789120"/>
        <c:axId val="254790656"/>
      </c:barChart>
      <c:catAx>
        <c:axId val="254789120"/>
        <c:scaling>
          <c:orientation val="minMax"/>
        </c:scaling>
        <c:delete val="0"/>
        <c:axPos val="b"/>
        <c:majorGridlines>
          <c:spPr>
            <a:ln w="6350">
              <a:solidFill>
                <a:schemeClr val="bg1">
                  <a:lumMod val="85000"/>
                </a:schemeClr>
              </a:solidFill>
            </a:ln>
          </c:spPr>
        </c:majorGridlines>
        <c:numFmt formatCode="General" sourceLinked="1"/>
        <c:majorTickMark val="out"/>
        <c:minorTickMark val="none"/>
        <c:tickLblPos val="nextTo"/>
        <c:txPr>
          <a:bodyPr rot="-2700000" vert="horz"/>
          <a:lstStyle/>
          <a:p>
            <a:pPr rtl="0">
              <a:defRPr sz="1000" b="0" i="0" u="none" strike="noStrike" baseline="0">
                <a:solidFill>
                  <a:srgbClr val="000000"/>
                </a:solidFill>
                <a:latin typeface="Arial"/>
                <a:ea typeface="Arial"/>
                <a:cs typeface="Arial"/>
              </a:defRPr>
            </a:pPr>
            <a:endParaRPr lang="en-US"/>
          </a:p>
        </c:txPr>
        <c:crossAx val="254790656"/>
        <c:crosses val="autoZero"/>
        <c:auto val="1"/>
        <c:lblAlgn val="ctr"/>
        <c:lblOffset val="100"/>
        <c:noMultiLvlLbl val="0"/>
      </c:catAx>
      <c:valAx>
        <c:axId val="254790656"/>
        <c:scaling>
          <c:orientation val="minMax"/>
          <c:max val="100"/>
        </c:scaling>
        <c:delete val="0"/>
        <c:axPos val="l"/>
        <c:majorGridlines>
          <c:spPr>
            <a:ln w="6350">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Calibri"/>
                    <a:cs typeface="Calibri"/>
                  </a:rPr>
                  <a:t>Rate</a:t>
                </a:r>
              </a:p>
            </c:rich>
          </c:tx>
          <c:layout>
            <c:manualLayout>
              <c:xMode val="edge"/>
              <c:yMode val="edge"/>
              <c:x val="3.7264642906478795E-2"/>
              <c:y val="0.14375546806649167"/>
            </c:manualLayout>
          </c:layout>
          <c:overlay val="0"/>
        </c:title>
        <c:numFmt formatCode="General"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254789120"/>
        <c:crosses val="autoZero"/>
        <c:crossBetween val="between"/>
      </c:valAx>
      <c:spPr>
        <a:ln>
          <a:solidFill>
            <a:sysClr val="window" lastClr="FFFFFF">
              <a:lumMod val="85000"/>
            </a:sysClr>
          </a:solidFill>
        </a:ln>
      </c:spPr>
    </c:plotArea>
    <c:legend>
      <c:legendPos val="r"/>
      <c:layout>
        <c:manualLayout>
          <c:xMode val="edge"/>
          <c:yMode val="edge"/>
          <c:x val="0.7677131022454764"/>
          <c:y val="0.18869970036716258"/>
          <c:w val="0.17854017430293415"/>
          <c:h val="7.038978989264473E-2"/>
        </c:manualLayout>
      </c:layout>
      <c:overlay val="0"/>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1496062992125984" footer="0.31496062992125984"/>
    <c:pageSetup paperSize="9"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100" b="1" i="0" u="none" strike="noStrike" baseline="0">
                <a:solidFill>
                  <a:srgbClr val="000000"/>
                </a:solidFill>
                <a:latin typeface="Sakkal Majalla"/>
                <a:cs typeface="Sakkal Majalla"/>
              </a:rPr>
              <a:t>Graph No. (11) </a:t>
            </a:r>
            <a:r>
              <a:rPr lang="en-US" sz="1100" b="1" i="0" u="none" strike="noStrike" baseline="0">
                <a:solidFill>
                  <a:srgbClr val="000000"/>
                </a:solidFill>
                <a:latin typeface="Calibri"/>
                <a:cs typeface="Sakkal Majalla"/>
              </a:rPr>
              <a:t>شكل</a:t>
            </a:r>
            <a:r>
              <a:rPr lang="en-US" sz="1100" b="1" i="0" u="none" strike="noStrike" baseline="0">
                <a:solidFill>
                  <a:srgbClr val="000000"/>
                </a:solidFill>
                <a:latin typeface="Sakkal Majalla"/>
                <a:cs typeface="Sakkal Majalla"/>
              </a:rPr>
              <a:t> </a:t>
            </a:r>
            <a:r>
              <a:rPr lang="en-US" sz="1100" b="1" i="0" u="none" strike="noStrike" baseline="0">
                <a:solidFill>
                  <a:srgbClr val="000000"/>
                </a:solidFill>
                <a:latin typeface="Calibri"/>
                <a:cs typeface="Sakkal Majalla"/>
              </a:rPr>
              <a:t>رقم</a:t>
            </a:r>
            <a:endParaRPr lang="en-US" sz="1100" b="1"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ar-QA" sz="1200" b="1" i="0" u="none" strike="noStrike" baseline="0">
                <a:solidFill>
                  <a:srgbClr val="000000"/>
                </a:solidFill>
                <a:latin typeface="Calibri"/>
                <a:cs typeface="Sakkal Majalla"/>
              </a:rPr>
              <a:t>معدل المشاركة الاقتصادية للذكور (15 سنة فأكثر) حسب فئات العمر</a:t>
            </a:r>
            <a:endParaRPr lang="en-US" sz="1200" b="1"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MALE PARTICIPATION RATE (15 YEARS &amp; ABOVE) BY AGE GROUP</a:t>
            </a: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2017 &amp; 2022</a:t>
            </a:r>
          </a:p>
        </c:rich>
      </c:tx>
      <c:layout>
        <c:manualLayout>
          <c:xMode val="edge"/>
          <c:yMode val="edge"/>
          <c:x val="0.13760429617350461"/>
          <c:y val="1.4352022702498616E-2"/>
        </c:manualLayout>
      </c:layout>
      <c:overlay val="0"/>
    </c:title>
    <c:autoTitleDeleted val="0"/>
    <c:plotArea>
      <c:layout>
        <c:manualLayout>
          <c:layoutTarget val="inner"/>
          <c:xMode val="edge"/>
          <c:yMode val="edge"/>
          <c:x val="0.100206688603829"/>
          <c:y val="0.2415779624769126"/>
          <c:w val="0.84908359824852653"/>
          <c:h val="0.62176007553993162"/>
        </c:manualLayout>
      </c:layout>
      <c:lineChart>
        <c:grouping val="standard"/>
        <c:varyColors val="0"/>
        <c:ser>
          <c:idx val="0"/>
          <c:order val="0"/>
          <c:tx>
            <c:strRef>
              <c:f>'11A'!$B$6</c:f>
              <c:strCache>
                <c:ptCount val="1"/>
                <c:pt idx="0">
                  <c:v>2017</c:v>
                </c:pt>
              </c:strCache>
            </c:strRef>
          </c:tx>
          <c:spPr>
            <a:ln>
              <a:solidFill>
                <a:schemeClr val="accent5">
                  <a:lumMod val="60000"/>
                  <a:lumOff val="40000"/>
                </a:schemeClr>
              </a:solidFill>
            </a:ln>
          </c:spPr>
          <c:marker>
            <c:spPr>
              <a:solidFill>
                <a:schemeClr val="accent5">
                  <a:lumMod val="60000"/>
                  <a:lumOff val="40000"/>
                </a:schemeClr>
              </a:solidFill>
              <a:ln>
                <a:solidFill>
                  <a:schemeClr val="accent5">
                    <a:lumMod val="60000"/>
                    <a:lumOff val="40000"/>
                  </a:schemeClr>
                </a:solidFill>
              </a:ln>
            </c:spPr>
          </c:marker>
          <c:cat>
            <c:strRef>
              <c:f>'11A'!$A$7:$A$17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'11A'!$B$7:$B$17</c:f>
              <c:numCache>
                <c:formatCode>0.0</c:formatCode>
                <c:ptCount val="11"/>
                <c:pt idx="0">
                  <c:v>15.131867169017788</c:v>
                </c:pt>
                <c:pt idx="1">
                  <c:v>92.762234144755311</c:v>
                </c:pt>
                <c:pt idx="2">
                  <c:v>99.113987300890898</c:v>
                </c:pt>
                <c:pt idx="3">
                  <c:v>99.889181145599736</c:v>
                </c:pt>
                <c:pt idx="4">
                  <c:v>99.716256286758082</c:v>
                </c:pt>
                <c:pt idx="5">
                  <c:v>99.893198849561045</c:v>
                </c:pt>
                <c:pt idx="6">
                  <c:v>99.726666833079548</c:v>
                </c:pt>
                <c:pt idx="7">
                  <c:v>98.44739192915678</c:v>
                </c:pt>
                <c:pt idx="8">
                  <c:v>96.629232895646169</c:v>
                </c:pt>
                <c:pt idx="9">
                  <c:v>86.860745410717598</c:v>
                </c:pt>
                <c:pt idx="10">
                  <c:v>50.584958217270199</c:v>
                </c:pt>
              </c:numCache>
            </c:numRef>
          </c:val>
          <c:smooth val="0"/>
          <c:extLst>
            <c:ext xmlns:c16="http://schemas.microsoft.com/office/drawing/2014/chart" uri="{C3380CC4-5D6E-409C-BE32-E72D297353CC}">
              <c16:uniqueId val="{00000000-38ED-4223-960C-42A153104AED}"/>
            </c:ext>
          </c:extLst>
        </c:ser>
        <c:ser>
          <c:idx val="1"/>
          <c:order val="1"/>
          <c:tx>
            <c:strRef>
              <c:f>'11A'!$G$6</c:f>
              <c:strCache>
                <c:ptCount val="1"/>
                <c:pt idx="0">
                  <c:v>2022</c:v>
                </c:pt>
              </c:strCache>
            </c:strRef>
          </c:tx>
          <c:spPr>
            <a:ln>
              <a:solidFill>
                <a:schemeClr val="accent6"/>
              </a:solidFill>
            </a:ln>
          </c:spPr>
          <c:marker>
            <c:spPr>
              <a:solidFill>
                <a:schemeClr val="accent6"/>
              </a:solidFill>
              <a:ln>
                <a:solidFill>
                  <a:schemeClr val="accent6"/>
                </a:solidFill>
              </a:ln>
            </c:spPr>
          </c:marker>
          <c:cat>
            <c:strRef>
              <c:f>'11A'!$A$7:$A$17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'11A'!$G$7:$G$17</c:f>
              <c:numCache>
                <c:formatCode>0.0</c:formatCode>
                <c:ptCount val="11"/>
                <c:pt idx="0">
                  <c:v>9.7132284921369099</c:v>
                </c:pt>
                <c:pt idx="1">
                  <c:v>87.624856359939898</c:v>
                </c:pt>
                <c:pt idx="2">
                  <c:v>98.35016198260125</c:v>
                </c:pt>
                <c:pt idx="3">
                  <c:v>99.619555523444191</c:v>
                </c:pt>
                <c:pt idx="4">
                  <c:v>99.861643252447848</c:v>
                </c:pt>
                <c:pt idx="5">
                  <c:v>99.850766067520055</c:v>
                </c:pt>
                <c:pt idx="6">
                  <c:v>99.568936485485281</c:v>
                </c:pt>
                <c:pt idx="7">
                  <c:v>99.282947723812597</c:v>
                </c:pt>
                <c:pt idx="8">
                  <c:v>96.454239620766117</c:v>
                </c:pt>
                <c:pt idx="9">
                  <c:v>84.946376764351143</c:v>
                </c:pt>
                <c:pt idx="10">
                  <c:v>51.059259982427022</c:v>
                </c:pt>
              </c:numCache>
            </c:numRef>
          </c:val>
          <c:smooth val="0"/>
          <c:extLst>
            <c:ext xmlns:c16="http://schemas.microsoft.com/office/drawing/2014/chart" uri="{C3380CC4-5D6E-409C-BE32-E72D297353CC}">
              <c16:uniqueId val="{00000001-38ED-4223-960C-42A153104AED}"/>
            </c:ext>
          </c:extLst>
        </c:ser>
        <c:dLbls>
          <c:showLegendKey val="0"/>
          <c:showVal val="0"/>
          <c:showCatName val="0"/>
          <c:showSerName val="0"/>
          <c:showPercent val="0"/>
          <c:showBubbleSize val="0"/>
        </c:dLbls>
        <c:marker val="1"/>
        <c:smooth val="0"/>
        <c:axId val="254731776"/>
        <c:axId val="254733696"/>
      </c:lineChart>
      <c:catAx>
        <c:axId val="254731776"/>
        <c:scaling>
          <c:orientation val="minMax"/>
        </c:scaling>
        <c:delete val="0"/>
        <c:axPos val="b"/>
        <c:majorGridlines>
          <c:spPr>
            <a:ln w="6350">
              <a:solidFill>
                <a:schemeClr val="bg1">
                  <a:lumMod val="85000"/>
                </a:schemeClr>
              </a:solidFill>
            </a:ln>
          </c:spPr>
        </c:majorGridlines>
        <c:numFmt formatCode="General" sourceLinked="1"/>
        <c:majorTickMark val="out"/>
        <c:minorTickMark val="none"/>
        <c:tickLblPos val="nextTo"/>
        <c:txPr>
          <a:bodyPr rot="-2700000" vert="horz"/>
          <a:lstStyle/>
          <a:p>
            <a:pPr rtl="0">
              <a:defRPr sz="1000" b="0" i="0" u="none" strike="noStrike" baseline="0">
                <a:solidFill>
                  <a:srgbClr val="000000"/>
                </a:solidFill>
                <a:latin typeface="Arial"/>
                <a:ea typeface="Arial"/>
                <a:cs typeface="Arial"/>
              </a:defRPr>
            </a:pPr>
            <a:endParaRPr lang="en-US"/>
          </a:p>
        </c:txPr>
        <c:crossAx val="254733696"/>
        <c:crosses val="autoZero"/>
        <c:auto val="1"/>
        <c:lblAlgn val="ctr"/>
        <c:lblOffset val="100"/>
        <c:noMultiLvlLbl val="0"/>
      </c:catAx>
      <c:valAx>
        <c:axId val="254733696"/>
        <c:scaling>
          <c:orientation val="minMax"/>
          <c:max val="100"/>
        </c:scaling>
        <c:delete val="0"/>
        <c:axPos val="l"/>
        <c:majorGridlines>
          <c:spPr>
            <a:ln w="6350">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Rate</a:t>
                </a:r>
              </a:p>
            </c:rich>
          </c:tx>
          <c:layout>
            <c:manualLayout>
              <c:xMode val="edge"/>
              <c:yMode val="edge"/>
              <c:x val="3.5075286641801352E-2"/>
              <c:y val="0.14375553403852362"/>
            </c:manualLayout>
          </c:layout>
          <c:overlay val="0"/>
        </c:title>
        <c:numFmt formatCode="General"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254731776"/>
        <c:crosses val="autoZero"/>
        <c:crossBetween val="between"/>
      </c:valAx>
      <c:spPr>
        <a:ln>
          <a:solidFill>
            <a:sysClr val="window" lastClr="FFFFFF">
              <a:lumMod val="85000"/>
            </a:sysClr>
          </a:solidFill>
        </a:ln>
      </c:spPr>
    </c:plotArea>
    <c:legend>
      <c:legendPos val="r"/>
      <c:layout>
        <c:manualLayout>
          <c:xMode val="edge"/>
          <c:yMode val="edge"/>
          <c:x val="0.69232987243563182"/>
          <c:y val="0.18100964278362008"/>
          <c:w val="0.26923939483607906"/>
          <c:h val="6.7716048706707221E-2"/>
        </c:manualLayout>
      </c:layout>
      <c:overlay val="0"/>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1496062992125984" footer="0.31496062992125984"/>
    <c:pageSetup paperSize="9"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000" b="0" i="0" u="none" strike="noStrike" baseline="0">
                <a:solidFill>
                  <a:srgbClr val="000000"/>
                </a:solidFill>
                <a:latin typeface="Calibri"/>
                <a:ea typeface="Calibri"/>
                <a:cs typeface="Calibri"/>
              </a:defRPr>
            </a:pPr>
            <a:r>
              <a:rPr lang="en-US" sz="1100" b="1" i="0" u="none" strike="noStrike" baseline="0">
                <a:solidFill>
                  <a:srgbClr val="000000"/>
                </a:solidFill>
                <a:latin typeface="Sakkal Majalla"/>
                <a:cs typeface="Sakkal Majalla"/>
              </a:rPr>
              <a:t>Graph No. (12) شكل رقم </a:t>
            </a: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Sakkal Majalla"/>
                <a:cs typeface="Sakkal Majalla"/>
              </a:rPr>
              <a:t>معدل المشاركة الاقتصادية للإناث </a:t>
            </a:r>
            <a:r>
              <a:rPr lang="ar-QA" sz="1200" b="1" i="0" u="none" strike="noStrike" baseline="0">
                <a:solidFill>
                  <a:srgbClr val="000000"/>
                </a:solidFill>
                <a:latin typeface="Sakkal Majalla"/>
                <a:cs typeface="Sakkal Majalla"/>
              </a:rPr>
              <a:t>(15</a:t>
            </a:r>
            <a:r>
              <a:rPr lang="en-US" sz="1200" b="1" i="0" u="none" strike="noStrike" baseline="0">
                <a:solidFill>
                  <a:srgbClr val="000000"/>
                </a:solidFill>
                <a:latin typeface="Sakkal Majalla"/>
                <a:cs typeface="Sakkal Majalla"/>
              </a:rPr>
              <a:t>سنة فأكثر</a:t>
            </a:r>
            <a:r>
              <a:rPr lang="ar-QA" sz="1200" b="1" i="0" u="none" strike="noStrike" baseline="0">
                <a:solidFill>
                  <a:srgbClr val="000000"/>
                </a:solidFill>
                <a:latin typeface="Sakkal Majalla"/>
                <a:cs typeface="Sakkal Majalla"/>
              </a:rPr>
              <a:t>) </a:t>
            </a:r>
            <a:r>
              <a:rPr lang="en-US" sz="1200" b="1" i="0" u="none" strike="noStrike" baseline="0">
                <a:solidFill>
                  <a:srgbClr val="000000"/>
                </a:solidFill>
                <a:latin typeface="Sakkal Majalla"/>
                <a:cs typeface="Sakkal Majalla"/>
              </a:rPr>
              <a:t>حسب فئات العمر</a:t>
            </a:r>
            <a:endParaRPr lang="en-US" sz="1200" b="0" i="0" u="none" strike="noStrike" baseline="0">
              <a:solidFill>
                <a:srgbClr val="000000"/>
              </a:solidFill>
              <a:latin typeface="Sakkal Majalla"/>
              <a:cs typeface="Sakkal Majalla"/>
            </a:endParaRPr>
          </a:p>
          <a:p>
            <a:pPr rtl="0">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FEMALE PARTICIPATION RATE (15 YEARS &amp; ABOVE) BY AGE GROUP</a:t>
            </a:r>
            <a:endParaRPr lang="en-US" sz="1000" b="0" i="0" u="none" strike="noStrike" baseline="0">
              <a:solidFill>
                <a:srgbClr val="000000"/>
              </a:solidFill>
              <a:latin typeface="Arial"/>
              <a:cs typeface="Arial"/>
            </a:endParaRPr>
          </a:p>
          <a:p>
            <a:pPr rtl="0">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2017 &amp; 2022</a:t>
            </a:r>
          </a:p>
        </c:rich>
      </c:tx>
      <c:layout>
        <c:manualLayout>
          <c:xMode val="edge"/>
          <c:yMode val="edge"/>
          <c:x val="0.13760429617350461"/>
          <c:y val="1.4352022702498616E-2"/>
        </c:manualLayout>
      </c:layout>
      <c:overlay val="0"/>
    </c:title>
    <c:autoTitleDeleted val="0"/>
    <c:plotArea>
      <c:layout>
        <c:manualLayout>
          <c:layoutTarget val="inner"/>
          <c:xMode val="edge"/>
          <c:yMode val="edge"/>
          <c:x val="0.11110704850579092"/>
          <c:y val="0.21997302420530768"/>
          <c:w val="0.83818322578873194"/>
          <c:h val="0.63718370391461843"/>
        </c:manualLayout>
      </c:layout>
      <c:lineChart>
        <c:grouping val="standard"/>
        <c:varyColors val="0"/>
        <c:ser>
          <c:idx val="0"/>
          <c:order val="0"/>
          <c:tx>
            <c:strRef>
              <c:f>'12A'!$B$6</c:f>
              <c:strCache>
                <c:ptCount val="1"/>
                <c:pt idx="0">
                  <c:v>2017</c:v>
                </c:pt>
              </c:strCache>
            </c:strRef>
          </c:tx>
          <c:spPr>
            <a:ln>
              <a:solidFill>
                <a:schemeClr val="accent5">
                  <a:lumMod val="60000"/>
                  <a:lumOff val="40000"/>
                </a:schemeClr>
              </a:solidFill>
            </a:ln>
          </c:spPr>
          <c:marker>
            <c:spPr>
              <a:solidFill>
                <a:schemeClr val="accent5">
                  <a:lumMod val="60000"/>
                  <a:lumOff val="40000"/>
                </a:schemeClr>
              </a:solidFill>
              <a:ln>
                <a:solidFill>
                  <a:schemeClr val="accent5">
                    <a:lumMod val="60000"/>
                    <a:lumOff val="40000"/>
                  </a:schemeClr>
                </a:solidFill>
              </a:ln>
            </c:spPr>
          </c:marker>
          <c:cat>
            <c:strRef>
              <c:f>'12A'!$A$7:$A$17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'12A'!$B$7:$B$17</c:f>
              <c:numCache>
                <c:formatCode>0.0</c:formatCode>
                <c:ptCount val="11"/>
                <c:pt idx="0">
                  <c:v>2.6424856788363558</c:v>
                </c:pt>
                <c:pt idx="1">
                  <c:v>66.315878378378372</c:v>
                </c:pt>
                <c:pt idx="2">
                  <c:v>69.012358439027267</c:v>
                </c:pt>
                <c:pt idx="3">
                  <c:v>74.421796645339796</c:v>
                </c:pt>
                <c:pt idx="4">
                  <c:v>69.823765712064272</c:v>
                </c:pt>
                <c:pt idx="5">
                  <c:v>69.117436959782836</c:v>
                </c:pt>
                <c:pt idx="6">
                  <c:v>46.219854536174552</c:v>
                </c:pt>
                <c:pt idx="7">
                  <c:v>39.419770426696374</c:v>
                </c:pt>
                <c:pt idx="8">
                  <c:v>29.659215357856088</c:v>
                </c:pt>
                <c:pt idx="9">
                  <c:v>15.859888105083922</c:v>
                </c:pt>
                <c:pt idx="10">
                  <c:v>7.4784993144708958</c:v>
                </c:pt>
              </c:numCache>
            </c:numRef>
          </c:val>
          <c:smooth val="0"/>
          <c:extLst>
            <c:ext xmlns:c16="http://schemas.microsoft.com/office/drawing/2014/chart" uri="{C3380CC4-5D6E-409C-BE32-E72D297353CC}">
              <c16:uniqueId val="{00000000-D256-46BE-96FD-C4A7E3E7963D}"/>
            </c:ext>
          </c:extLst>
        </c:ser>
        <c:ser>
          <c:idx val="1"/>
          <c:order val="1"/>
          <c:tx>
            <c:strRef>
              <c:f>'12A'!$G$6</c:f>
              <c:strCache>
                <c:ptCount val="1"/>
                <c:pt idx="0">
                  <c:v>2022</c:v>
                </c:pt>
              </c:strCache>
            </c:strRef>
          </c:tx>
          <c:spPr>
            <a:ln>
              <a:solidFill>
                <a:schemeClr val="accent6"/>
              </a:solidFill>
            </a:ln>
          </c:spPr>
          <c:marker>
            <c:spPr>
              <a:solidFill>
                <a:schemeClr val="accent6"/>
              </a:solidFill>
              <a:ln>
                <a:solidFill>
                  <a:schemeClr val="accent6"/>
                </a:solidFill>
              </a:ln>
            </c:spPr>
          </c:marker>
          <c:cat>
            <c:strRef>
              <c:f>'12A'!$A$7:$A$17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'12A'!$G$7:$G$17</c:f>
              <c:numCache>
                <c:formatCode>0.0</c:formatCode>
                <c:ptCount val="11"/>
                <c:pt idx="0">
                  <c:v>10.063887095697082</c:v>
                </c:pt>
                <c:pt idx="1">
                  <c:v>59.391328034073744</c:v>
                </c:pt>
                <c:pt idx="2">
                  <c:v>68.761434637025786</c:v>
                </c:pt>
                <c:pt idx="3">
                  <c:v>82.391197930021676</c:v>
                </c:pt>
                <c:pt idx="4">
                  <c:v>69.529151901349138</c:v>
                </c:pt>
                <c:pt idx="5">
                  <c:v>69.692765613964283</c:v>
                </c:pt>
                <c:pt idx="6">
                  <c:v>64.741162358585981</c:v>
                </c:pt>
                <c:pt idx="7">
                  <c:v>56.651538073625822</c:v>
                </c:pt>
                <c:pt idx="8">
                  <c:v>42.877683573801377</c:v>
                </c:pt>
                <c:pt idx="9">
                  <c:v>21.458067422479164</c:v>
                </c:pt>
                <c:pt idx="10">
                  <c:v>6.9178183979788965</c:v>
                </c:pt>
              </c:numCache>
            </c:numRef>
          </c:val>
          <c:smooth val="0"/>
          <c:extLst>
            <c:ext xmlns:c16="http://schemas.microsoft.com/office/drawing/2014/chart" uri="{C3380CC4-5D6E-409C-BE32-E72D297353CC}">
              <c16:uniqueId val="{00000001-D256-46BE-96FD-C4A7E3E7963D}"/>
            </c:ext>
          </c:extLst>
        </c:ser>
        <c:dLbls>
          <c:showLegendKey val="0"/>
          <c:showVal val="0"/>
          <c:showCatName val="0"/>
          <c:showSerName val="0"/>
          <c:showPercent val="0"/>
          <c:showBubbleSize val="0"/>
        </c:dLbls>
        <c:marker val="1"/>
        <c:smooth val="0"/>
        <c:axId val="253843328"/>
        <c:axId val="253849600"/>
      </c:lineChart>
      <c:catAx>
        <c:axId val="253843328"/>
        <c:scaling>
          <c:orientation val="minMax"/>
        </c:scaling>
        <c:delete val="0"/>
        <c:axPos val="b"/>
        <c:majorGridlines>
          <c:spPr>
            <a:ln w="6350">
              <a:solidFill>
                <a:schemeClr val="bg1">
                  <a:lumMod val="85000"/>
                </a:schemeClr>
              </a:solidFill>
            </a:ln>
          </c:spPr>
        </c:majorGridlines>
        <c:numFmt formatCode="General" sourceLinked="1"/>
        <c:majorTickMark val="out"/>
        <c:minorTickMark val="none"/>
        <c:tickLblPos val="nextTo"/>
        <c:txPr>
          <a:bodyPr rot="-2700000" vert="horz"/>
          <a:lstStyle/>
          <a:p>
            <a:pPr rtl="0">
              <a:defRPr sz="1000" b="0" i="0" u="none" strike="noStrike" baseline="0">
                <a:solidFill>
                  <a:srgbClr val="000000"/>
                </a:solidFill>
                <a:latin typeface="Arial"/>
                <a:ea typeface="Arial"/>
                <a:cs typeface="Arial"/>
              </a:defRPr>
            </a:pPr>
            <a:endParaRPr lang="en-US"/>
          </a:p>
        </c:txPr>
        <c:crossAx val="253849600"/>
        <c:crosses val="autoZero"/>
        <c:auto val="1"/>
        <c:lblAlgn val="ctr"/>
        <c:lblOffset val="100"/>
        <c:noMultiLvlLbl val="0"/>
      </c:catAx>
      <c:valAx>
        <c:axId val="253849600"/>
        <c:scaling>
          <c:orientation val="minMax"/>
          <c:max val="100"/>
        </c:scaling>
        <c:delete val="0"/>
        <c:axPos val="l"/>
        <c:majorGridlines>
          <c:spPr>
            <a:ln w="6350">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Calibri"/>
                    <a:cs typeface="Calibri"/>
                  </a:rPr>
                  <a:t>Rate</a:t>
                </a:r>
              </a:p>
            </c:rich>
          </c:tx>
          <c:layout>
            <c:manualLayout>
              <c:xMode val="edge"/>
              <c:yMode val="edge"/>
              <c:x val="3.7264642906478795E-2"/>
              <c:y val="0.12215064764236257"/>
            </c:manualLayout>
          </c:layout>
          <c:overlay val="0"/>
        </c:title>
        <c:numFmt formatCode="General"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253843328"/>
        <c:crosses val="autoZero"/>
        <c:crossBetween val="between"/>
      </c:valAx>
      <c:spPr>
        <a:ln>
          <a:solidFill>
            <a:sysClr val="window" lastClr="FFFFFF">
              <a:lumMod val="85000"/>
            </a:sysClr>
          </a:solidFill>
        </a:ln>
      </c:spPr>
    </c:plotArea>
    <c:legend>
      <c:legendPos val="r"/>
      <c:layout>
        <c:manualLayout>
          <c:xMode val="edge"/>
          <c:yMode val="edge"/>
          <c:x val="0.80304128923060547"/>
          <c:y val="0.2369318230214269"/>
          <c:w val="0.13621927082528679"/>
          <c:h val="0.124358099187532"/>
        </c:manualLayout>
      </c:layout>
      <c:overlay val="0"/>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1496062992125984" footer="0.31496062992125984"/>
    <c:pageSetup paperSize="9"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000" b="0" i="0" u="none" strike="noStrike" kern="1200" baseline="0">
                <a:solidFill>
                  <a:srgbClr val="000000"/>
                </a:solidFill>
                <a:latin typeface="Calibri"/>
                <a:ea typeface="Calibri"/>
                <a:cs typeface="Calibri"/>
              </a:defRPr>
            </a:pPr>
            <a:r>
              <a:rPr lang="en-US" sz="1100" b="1" i="0" u="none" strike="noStrike" kern="1200" baseline="0">
                <a:solidFill>
                  <a:srgbClr val="000000"/>
                </a:solidFill>
                <a:latin typeface="Sakkal Majalla"/>
                <a:ea typeface="Calibri"/>
                <a:cs typeface="Sakkal Majalla"/>
              </a:rPr>
              <a:t>Graph No. (13) </a:t>
            </a:r>
            <a:r>
              <a:rPr lang="ar-QA" sz="1100" b="1" i="0" u="none" strike="noStrike" kern="1200" baseline="0">
                <a:solidFill>
                  <a:srgbClr val="000000"/>
                </a:solidFill>
                <a:latin typeface="Sakkal Majalla"/>
                <a:ea typeface="Calibri"/>
                <a:cs typeface="Sakkal Majalla"/>
              </a:rPr>
              <a:t>شكل رقم </a:t>
            </a:r>
            <a:endParaRPr lang="en-US" sz="1100" b="1" i="0" u="none" strike="noStrike" kern="1200" baseline="0">
              <a:solidFill>
                <a:srgbClr val="000000"/>
              </a:solidFill>
              <a:latin typeface="Sakkal Majalla"/>
              <a:ea typeface="Calibri"/>
              <a:cs typeface="Sakkal Majalla"/>
            </a:endParaRPr>
          </a:p>
          <a:p>
            <a:pPr algn="ctr" rtl="0">
              <a:defRPr sz="1000" b="0" i="0" u="none" strike="noStrike" kern="1200" baseline="0">
                <a:solidFill>
                  <a:srgbClr val="000000"/>
                </a:solidFill>
                <a:latin typeface="Calibri"/>
                <a:ea typeface="Calibri"/>
                <a:cs typeface="Calibri"/>
              </a:defRPr>
            </a:pPr>
            <a:r>
              <a:rPr lang="en-US" sz="1200" b="1" i="0" u="none" strike="noStrike" baseline="0">
                <a:solidFill>
                  <a:srgbClr val="000000"/>
                </a:solidFill>
                <a:latin typeface="Sakkal Majalla"/>
                <a:cs typeface="Sakkal Majalla"/>
              </a:rPr>
              <a:t>معدل المشاركة الاقتصادية لاجمالي السكان </a:t>
            </a:r>
            <a:r>
              <a:rPr lang="ar-QA" sz="1200" b="1" i="0" u="none" strike="noStrike" baseline="0">
                <a:solidFill>
                  <a:srgbClr val="000000"/>
                </a:solidFill>
                <a:latin typeface="Sakkal Majalla"/>
                <a:cs typeface="Sakkal Majalla"/>
              </a:rPr>
              <a:t>(15 سنة فأكثر) حسب فئات العمر</a:t>
            </a:r>
          </a:p>
          <a:p>
            <a:pPr algn="ctr" rtl="0">
              <a:defRPr sz="1000" b="0" i="0" u="none" strike="noStrike" kern="1200" baseline="0">
                <a:solidFill>
                  <a:srgbClr val="000000"/>
                </a:solidFill>
                <a:latin typeface="Calibri"/>
                <a:ea typeface="Calibri"/>
                <a:cs typeface="Calibri"/>
              </a:defRPr>
            </a:pPr>
            <a:r>
              <a:rPr lang="en-US" sz="1000" b="1" i="0" u="none" strike="noStrike" baseline="0">
                <a:solidFill>
                  <a:srgbClr val="000000"/>
                </a:solidFill>
                <a:latin typeface="Arial"/>
                <a:cs typeface="Arial"/>
              </a:rPr>
              <a:t>POPULATION PARTICIPATION RATE (15 YEARS &amp; ABOVE) BY AGE GROUP</a:t>
            </a:r>
            <a:endParaRPr lang="en-US" sz="1000" b="0" i="0" u="none" strike="noStrike" baseline="0">
              <a:solidFill>
                <a:srgbClr val="000000"/>
              </a:solidFill>
              <a:latin typeface="Arial"/>
              <a:cs typeface="Arial"/>
            </a:endParaRPr>
          </a:p>
          <a:p>
            <a:pPr algn="ctr" rtl="0">
              <a:defRPr sz="1000" b="0" i="0" u="none" strike="noStrike" kern="1200" baseline="0">
                <a:solidFill>
                  <a:srgbClr val="000000"/>
                </a:solidFill>
                <a:latin typeface="Calibri"/>
                <a:ea typeface="Calibri"/>
                <a:cs typeface="Calibri"/>
              </a:defRPr>
            </a:pPr>
            <a:r>
              <a:rPr lang="en-US" sz="1000" b="1" i="0" u="none" strike="noStrike" baseline="0">
                <a:solidFill>
                  <a:srgbClr val="000000"/>
                </a:solidFill>
                <a:latin typeface="Arial"/>
                <a:cs typeface="Arial"/>
              </a:rPr>
              <a:t>2017 &amp; 2022</a:t>
            </a:r>
          </a:p>
        </c:rich>
      </c:tx>
      <c:layout>
        <c:manualLayout>
          <c:xMode val="edge"/>
          <c:yMode val="edge"/>
          <c:x val="0.13760429617350461"/>
          <c:y val="1.4351924254271909E-2"/>
        </c:manualLayout>
      </c:layout>
      <c:overlay val="0"/>
    </c:title>
    <c:autoTitleDeleted val="0"/>
    <c:plotArea>
      <c:layout>
        <c:manualLayout>
          <c:layoutTarget val="inner"/>
          <c:xMode val="edge"/>
          <c:yMode val="edge"/>
          <c:x val="0.1067553932968595"/>
          <c:y val="0.26009648099543115"/>
          <c:w val="0.84253481085001902"/>
          <c:h val="0.60025809678508035"/>
        </c:manualLayout>
      </c:layout>
      <c:lineChart>
        <c:grouping val="standard"/>
        <c:varyColors val="0"/>
        <c:ser>
          <c:idx val="0"/>
          <c:order val="0"/>
          <c:tx>
            <c:strRef>
              <c:f>'13A'!$B$6</c:f>
              <c:strCache>
                <c:ptCount val="1"/>
                <c:pt idx="0">
                  <c:v>2017</c:v>
                </c:pt>
              </c:strCache>
            </c:strRef>
          </c:tx>
          <c:spPr>
            <a:ln>
              <a:solidFill>
                <a:schemeClr val="accent5">
                  <a:lumMod val="60000"/>
                  <a:lumOff val="40000"/>
                </a:schemeClr>
              </a:solidFill>
            </a:ln>
          </c:spPr>
          <c:marker>
            <c:spPr>
              <a:solidFill>
                <a:schemeClr val="accent5">
                  <a:lumMod val="60000"/>
                  <a:lumOff val="40000"/>
                </a:schemeClr>
              </a:solidFill>
              <a:ln>
                <a:solidFill>
                  <a:schemeClr val="accent5">
                    <a:lumMod val="60000"/>
                    <a:lumOff val="40000"/>
                  </a:schemeClr>
                </a:solidFill>
              </a:ln>
            </c:spPr>
          </c:marker>
          <c:cat>
            <c:strRef>
              <c:f>'13A'!$A$7:$A$17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'13A'!$B$7:$B$17</c:f>
              <c:numCache>
                <c:formatCode>0.0</c:formatCode>
                <c:ptCount val="11"/>
                <c:pt idx="0">
                  <c:v>9.4681143979026245</c:v>
                </c:pt>
                <c:pt idx="1">
                  <c:v>86.790603294720739</c:v>
                </c:pt>
                <c:pt idx="2">
                  <c:v>93.964979453905784</c:v>
                </c:pt>
                <c:pt idx="3">
                  <c:v>94.920207830766387</c:v>
                </c:pt>
                <c:pt idx="4">
                  <c:v>93.683425956194839</c:v>
                </c:pt>
                <c:pt idx="5">
                  <c:v>93.774520768758279</c:v>
                </c:pt>
                <c:pt idx="6">
                  <c:v>90.971961250991683</c:v>
                </c:pt>
                <c:pt idx="7">
                  <c:v>88.589800622800993</c:v>
                </c:pt>
                <c:pt idx="8">
                  <c:v>82.466656676157655</c:v>
                </c:pt>
                <c:pt idx="9">
                  <c:v>70.270270270270274</c:v>
                </c:pt>
                <c:pt idx="10">
                  <c:v>35.133806907027655</c:v>
                </c:pt>
              </c:numCache>
            </c:numRef>
          </c:val>
          <c:smooth val="0"/>
          <c:extLst>
            <c:ext xmlns:c16="http://schemas.microsoft.com/office/drawing/2014/chart" uri="{C3380CC4-5D6E-409C-BE32-E72D297353CC}">
              <c16:uniqueId val="{00000000-FA35-47F0-8757-FF5206D877CE}"/>
            </c:ext>
          </c:extLst>
        </c:ser>
        <c:ser>
          <c:idx val="1"/>
          <c:order val="1"/>
          <c:tx>
            <c:strRef>
              <c:f>'13A'!$G$6</c:f>
              <c:strCache>
                <c:ptCount val="1"/>
                <c:pt idx="0">
                  <c:v>2022</c:v>
                </c:pt>
              </c:strCache>
            </c:strRef>
          </c:tx>
          <c:spPr>
            <a:ln>
              <a:solidFill>
                <a:schemeClr val="accent6"/>
              </a:solidFill>
            </a:ln>
          </c:spPr>
          <c:marker>
            <c:spPr>
              <a:solidFill>
                <a:schemeClr val="accent6">
                  <a:lumMod val="20000"/>
                  <a:lumOff val="80000"/>
                </a:schemeClr>
              </a:solidFill>
              <a:ln>
                <a:solidFill>
                  <a:schemeClr val="accent6"/>
                </a:solidFill>
              </a:ln>
            </c:spPr>
          </c:marker>
          <c:cat>
            <c:strRef>
              <c:f>'13A'!$A$7:$A$17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'13A'!$G$7:$G$17</c:f>
              <c:numCache>
                <c:formatCode>0.0</c:formatCode>
                <c:ptCount val="11"/>
                <c:pt idx="0">
                  <c:v>9.8835512017905227</c:v>
                </c:pt>
                <c:pt idx="1">
                  <c:v>78.089718500677407</c:v>
                </c:pt>
                <c:pt idx="2">
                  <c:v>92.658064773187604</c:v>
                </c:pt>
                <c:pt idx="3">
                  <c:v>95.740552834149753</c:v>
                </c:pt>
                <c:pt idx="4">
                  <c:v>95.103755125440884</c:v>
                </c:pt>
                <c:pt idx="5">
                  <c:v>93.031989825307846</c:v>
                </c:pt>
                <c:pt idx="6">
                  <c:v>91.162143749290337</c:v>
                </c:pt>
                <c:pt idx="7">
                  <c:v>91.180980615152635</c:v>
                </c:pt>
                <c:pt idx="8">
                  <c:v>81.546526867627776</c:v>
                </c:pt>
                <c:pt idx="9">
                  <c:v>65.726429675425038</c:v>
                </c:pt>
                <c:pt idx="10">
                  <c:v>33.558213528164032</c:v>
                </c:pt>
              </c:numCache>
            </c:numRef>
          </c:val>
          <c:smooth val="0"/>
          <c:extLst>
            <c:ext xmlns:c16="http://schemas.microsoft.com/office/drawing/2014/chart" uri="{C3380CC4-5D6E-409C-BE32-E72D297353CC}">
              <c16:uniqueId val="{00000001-FA35-47F0-8757-FF5206D877CE}"/>
            </c:ext>
          </c:extLst>
        </c:ser>
        <c:dLbls>
          <c:showLegendKey val="0"/>
          <c:showVal val="0"/>
          <c:showCatName val="0"/>
          <c:showSerName val="0"/>
          <c:showPercent val="0"/>
          <c:showBubbleSize val="0"/>
        </c:dLbls>
        <c:marker val="1"/>
        <c:smooth val="0"/>
        <c:axId val="253905152"/>
        <c:axId val="253907328"/>
      </c:lineChart>
      <c:catAx>
        <c:axId val="253905152"/>
        <c:scaling>
          <c:orientation val="minMax"/>
        </c:scaling>
        <c:delete val="0"/>
        <c:axPos val="b"/>
        <c:majorGridlines>
          <c:spPr>
            <a:ln w="6350">
              <a:solidFill>
                <a:schemeClr val="bg1">
                  <a:lumMod val="85000"/>
                </a:schemeClr>
              </a:solidFill>
            </a:ln>
          </c:spPr>
        </c:majorGridlines>
        <c:numFmt formatCode="General" sourceLinked="1"/>
        <c:majorTickMark val="out"/>
        <c:minorTickMark val="none"/>
        <c:tickLblPos val="nextTo"/>
        <c:txPr>
          <a:bodyPr rot="-2700000" vert="horz"/>
          <a:lstStyle/>
          <a:p>
            <a:pPr rtl="0">
              <a:defRPr sz="1000" b="0" i="0" u="none" strike="noStrike" baseline="0">
                <a:solidFill>
                  <a:srgbClr val="000000"/>
                </a:solidFill>
                <a:latin typeface="Arial"/>
                <a:ea typeface="Arial"/>
                <a:cs typeface="Arial"/>
              </a:defRPr>
            </a:pPr>
            <a:endParaRPr lang="en-US"/>
          </a:p>
        </c:txPr>
        <c:crossAx val="253907328"/>
        <c:crosses val="autoZero"/>
        <c:auto val="1"/>
        <c:lblAlgn val="ctr"/>
        <c:lblOffset val="100"/>
        <c:noMultiLvlLbl val="0"/>
      </c:catAx>
      <c:valAx>
        <c:axId val="253907328"/>
        <c:scaling>
          <c:orientation val="minMax"/>
          <c:max val="100"/>
        </c:scaling>
        <c:delete val="0"/>
        <c:axPos val="l"/>
        <c:majorGridlines>
          <c:spPr>
            <a:ln w="6350">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Rate</a:t>
                </a:r>
              </a:p>
            </c:rich>
          </c:tx>
          <c:layout>
            <c:manualLayout>
              <c:xMode val="edge"/>
              <c:yMode val="edge"/>
              <c:x val="3.7264642906478795E-2"/>
              <c:y val="0.15610093772920416"/>
            </c:manualLayout>
          </c:layout>
          <c:overlay val="0"/>
        </c:title>
        <c:numFmt formatCode="General"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253905152"/>
        <c:crosses val="autoZero"/>
        <c:crossBetween val="between"/>
      </c:valAx>
      <c:spPr>
        <a:ln>
          <a:solidFill>
            <a:sysClr val="window" lastClr="FFFFFF">
              <a:lumMod val="85000"/>
            </a:sysClr>
          </a:solidFill>
        </a:ln>
      </c:spPr>
    </c:plotArea>
    <c:legend>
      <c:legendPos val="r"/>
      <c:layout>
        <c:manualLayout>
          <c:xMode val="edge"/>
          <c:yMode val="edge"/>
          <c:x val="0.70016071173814476"/>
          <c:y val="0.20537390041785941"/>
          <c:w val="0.24359754770883346"/>
          <c:h val="6.0716167852137244E-2"/>
        </c:manualLayout>
      </c:layout>
      <c:overlay val="0"/>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1496062992125984" footer="0.31496062992125984"/>
    <c:pageSetup paperSize="9"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100" b="1" i="0" u="none" strike="noStrike" baseline="0">
                <a:solidFill>
                  <a:srgbClr val="000000"/>
                </a:solidFill>
                <a:latin typeface="Sakkal Majalla"/>
                <a:cs typeface="Sakkal Majalla"/>
              </a:rPr>
              <a:t>Graph No. (14) </a:t>
            </a:r>
            <a:r>
              <a:rPr lang="en-US" sz="1100" b="1" i="0" u="none" strike="noStrike" baseline="0">
                <a:solidFill>
                  <a:srgbClr val="000000"/>
                </a:solidFill>
                <a:latin typeface="Calibri"/>
                <a:cs typeface="Sakkal Majalla"/>
              </a:rPr>
              <a:t>شكل</a:t>
            </a:r>
            <a:r>
              <a:rPr lang="en-US" sz="1100" b="1" i="0" u="none" strike="noStrike" baseline="0">
                <a:solidFill>
                  <a:srgbClr val="000000"/>
                </a:solidFill>
                <a:latin typeface="Sakkal Majalla"/>
                <a:cs typeface="Sakkal Majalla"/>
              </a:rPr>
              <a:t> </a:t>
            </a:r>
            <a:r>
              <a:rPr lang="en-US" sz="1100" b="1" i="0" u="none" strike="noStrike" baseline="0">
                <a:solidFill>
                  <a:srgbClr val="000000"/>
                </a:solidFill>
                <a:latin typeface="Calibri"/>
                <a:cs typeface="Sakkal Majalla"/>
              </a:rPr>
              <a:t>رقم</a:t>
            </a:r>
            <a:endParaRPr lang="en-US" sz="1100" b="1"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Sakkal Majalla" panose="02000000000000000000" pitchFamily="2" charset="-78"/>
                <a:cs typeface="Sakkal Majalla" panose="02000000000000000000" pitchFamily="2" charset="-78"/>
              </a:rPr>
              <a:t>نسبة</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العمالة</a:t>
            </a:r>
            <a:r>
              <a:rPr lang="en-US" sz="1200" b="1" i="0" u="none" strike="noStrike" baseline="0">
                <a:solidFill>
                  <a:srgbClr val="000000"/>
                </a:solidFill>
                <a:latin typeface="Sakkal Majalla"/>
                <a:cs typeface="Sakkal Majalla"/>
              </a:rPr>
              <a:t> </a:t>
            </a:r>
            <a:r>
              <a:rPr lang="ar-QA" sz="1200" b="1" i="0" u="none" strike="noStrike" baseline="0">
                <a:solidFill>
                  <a:srgbClr val="000000"/>
                </a:solidFill>
                <a:latin typeface="Calibri"/>
                <a:cs typeface="Sakkal Majalla"/>
              </a:rPr>
              <a:t>إلى </a:t>
            </a:r>
            <a:r>
              <a:rPr lang="en-US" sz="1200" b="1" i="0" u="none" strike="noStrike" baseline="0">
                <a:solidFill>
                  <a:srgbClr val="000000"/>
                </a:solidFill>
                <a:latin typeface="Calibri"/>
                <a:cs typeface="Sakkal Majalla"/>
              </a:rPr>
              <a:t>السكان</a:t>
            </a:r>
            <a:r>
              <a:rPr lang="en-US" sz="1200" b="1" i="0" u="none" strike="noStrike" baseline="0">
                <a:solidFill>
                  <a:srgbClr val="000000"/>
                </a:solidFill>
                <a:latin typeface="Sakkal Majalla"/>
                <a:cs typeface="Sakkal Majalla"/>
              </a:rPr>
              <a:t> </a:t>
            </a:r>
            <a:endParaRPr lang="en-US" sz="1200" b="0"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EMPLOYMENT TO POPULATION RATIO</a:t>
            </a:r>
            <a:endParaRPr lang="en-US" sz="10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2017 - 2022</a:t>
            </a:r>
          </a:p>
        </c:rich>
      </c:tx>
      <c:overlay val="0"/>
    </c:title>
    <c:autoTitleDeleted val="0"/>
    <c:plotArea>
      <c:layout>
        <c:manualLayout>
          <c:layoutTarget val="inner"/>
          <c:xMode val="edge"/>
          <c:yMode val="edge"/>
          <c:x val="0.10690135585661822"/>
          <c:y val="0.25704599933138439"/>
          <c:w val="0.87468021553485586"/>
          <c:h val="0.65743408090248878"/>
        </c:manualLayout>
      </c:layout>
      <c:barChart>
        <c:barDir val="col"/>
        <c:grouping val="clustered"/>
        <c:varyColors val="0"/>
        <c:ser>
          <c:idx val="0"/>
          <c:order val="0"/>
          <c:spPr>
            <a:solidFill>
              <a:schemeClr val="accent5">
                <a:lumMod val="75000"/>
              </a:schemeClr>
            </a:solidFill>
            <a:ln w="25400">
              <a:noFill/>
            </a:ln>
          </c:spPr>
          <c:invertIfNegative val="0"/>
          <c:dLbls>
            <c:spPr>
              <a:noFill/>
              <a:ln w="25400">
                <a:noFill/>
              </a:ln>
            </c:spPr>
            <c:txPr>
              <a:bodyPr wrap="square" lIns="38100" tIns="19050" rIns="38100" bIns="19050" anchor="ctr">
                <a:spAutoFit/>
              </a:bodyPr>
              <a:lstStyle/>
              <a:p>
                <a:pPr>
                  <a:defRPr sz="10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'14A'!$A$7:$A$12</c:f>
              <c:numCache>
                <c:formatCode>General</c:formatCode>
                <c:ptCount val="6"/>
                <c:pt idx="0">
                  <c:v>2017</c:v>
                </c:pt>
                <c:pt idx="1">
                  <c:v>2018</c:v>
                </c:pt>
                <c:pt idx="2">
                  <c:v>2019</c:v>
                </c:pt>
                <c:pt idx="3">
                  <c:v>2020</c:v>
                </c:pt>
                <c:pt idx="4">
                  <c:v>2021</c:v>
                </c:pt>
                <c:pt idx="5">
                  <c:v>2022</c:v>
                </c:pt>
              </c:numCache>
            </c:numRef>
          </c:cat>
          <c:val>
            <c:numRef>
              <c:f>'14A'!$D$7:$D$12</c:f>
              <c:numCache>
                <c:formatCode>0.0</c:formatCode>
                <c:ptCount val="6"/>
                <c:pt idx="0">
                  <c:v>88.31</c:v>
                </c:pt>
                <c:pt idx="1">
                  <c:v>88.2</c:v>
                </c:pt>
                <c:pt idx="2">
                  <c:v>88.09</c:v>
                </c:pt>
                <c:pt idx="3">
                  <c:v>87.85357833240613</c:v>
                </c:pt>
                <c:pt idx="4">
                  <c:v>87.282432720132419</c:v>
                </c:pt>
                <c:pt idx="5">
                  <c:v>87.313899990448263</c:v>
                </c:pt>
              </c:numCache>
            </c:numRef>
          </c:val>
          <c:extLst>
            <c:ext xmlns:c16="http://schemas.microsoft.com/office/drawing/2014/chart" uri="{C3380CC4-5D6E-409C-BE32-E72D297353CC}">
              <c16:uniqueId val="{00000000-32E5-4352-B6F2-F606DB87FA0E}"/>
            </c:ext>
          </c:extLst>
        </c:ser>
        <c:dLbls>
          <c:showLegendKey val="0"/>
          <c:showVal val="0"/>
          <c:showCatName val="0"/>
          <c:showSerName val="0"/>
          <c:showPercent val="0"/>
          <c:showBubbleSize val="0"/>
        </c:dLbls>
        <c:gapWidth val="189"/>
        <c:axId val="254937344"/>
        <c:axId val="254988288"/>
      </c:barChart>
      <c:catAx>
        <c:axId val="254937344"/>
        <c:scaling>
          <c:orientation val="minMax"/>
        </c:scaling>
        <c:delete val="0"/>
        <c:axPos val="b"/>
        <c:majorGridlines>
          <c:spPr>
            <a:ln w="9525">
              <a:solidFill>
                <a:sysClr val="window" lastClr="FFFFFF">
                  <a:lumMod val="85000"/>
                </a:sysClr>
              </a:solidFill>
            </a:ln>
          </c:spPr>
        </c:majorGridlines>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254988288"/>
        <c:crosses val="autoZero"/>
        <c:auto val="1"/>
        <c:lblAlgn val="ctr"/>
        <c:lblOffset val="100"/>
        <c:noMultiLvlLbl val="0"/>
      </c:catAx>
      <c:valAx>
        <c:axId val="254988288"/>
        <c:scaling>
          <c:orientation val="minMax"/>
          <c:max val="100"/>
          <c:min val="0"/>
        </c:scaling>
        <c:delete val="0"/>
        <c:axPos val="l"/>
        <c:majorGridlines>
          <c:spPr>
            <a:ln w="9525">
              <a:solidFill>
                <a:sysClr val="window" lastClr="FFFFFF">
                  <a:lumMod val="85000"/>
                </a:sysClr>
              </a:solidFill>
            </a:ln>
          </c:spPr>
        </c:majorGridlines>
        <c:title>
          <c:tx>
            <c:rich>
              <a:bodyPr rot="0" vert="horz"/>
              <a:lstStyle/>
              <a:p>
                <a:pPr algn="ctr">
                  <a:defRPr sz="1000" b="1" i="0" u="none" strike="noStrike" baseline="0">
                    <a:solidFill>
                      <a:srgbClr val="000000"/>
                    </a:solidFill>
                    <a:latin typeface="Arial"/>
                    <a:ea typeface="Arial"/>
                    <a:cs typeface="Arial"/>
                  </a:defRPr>
                </a:pPr>
                <a:r>
                  <a:rPr lang="ar-QA"/>
                  <a:t>%</a:t>
                </a:r>
              </a:p>
            </c:rich>
          </c:tx>
          <c:layout>
            <c:manualLayout>
              <c:xMode val="edge"/>
              <c:yMode val="edge"/>
              <c:x val="5.1021407912763106E-2"/>
              <c:y val="0.15691469460626364"/>
            </c:manualLayout>
          </c:layout>
          <c:overlay val="0"/>
        </c:title>
        <c:numFmt formatCode="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54937344"/>
        <c:crosses val="autoZero"/>
        <c:crossBetween val="between"/>
        <c:majorUnit val="10"/>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 l="0" r="0" t="0.74803149606299213" header="0" footer="0"/>
    <c:pageSetup paperSize="9"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100" b="1" i="0" u="none" strike="noStrike" baseline="0">
                <a:solidFill>
                  <a:srgbClr val="000000"/>
                </a:solidFill>
                <a:latin typeface="Sakkal Majalla"/>
                <a:cs typeface="Sakkal Majalla"/>
              </a:rPr>
              <a:t>Graph No. (15) </a:t>
            </a:r>
            <a:r>
              <a:rPr lang="en-US" sz="1100" b="1" i="0" u="none" strike="noStrike" baseline="0">
                <a:solidFill>
                  <a:srgbClr val="000000"/>
                </a:solidFill>
                <a:latin typeface="Calibri"/>
                <a:cs typeface="Sakkal Majalla"/>
              </a:rPr>
              <a:t>شكل</a:t>
            </a:r>
            <a:r>
              <a:rPr lang="en-US" sz="1100" b="1" i="0" u="none" strike="noStrike" baseline="0">
                <a:solidFill>
                  <a:srgbClr val="000000"/>
                </a:solidFill>
                <a:latin typeface="Sakkal Majalla"/>
                <a:cs typeface="Sakkal Majalla"/>
              </a:rPr>
              <a:t> </a:t>
            </a:r>
            <a:r>
              <a:rPr lang="en-US" sz="1100" b="1" i="0" u="none" strike="noStrike" baseline="0">
                <a:solidFill>
                  <a:srgbClr val="000000"/>
                </a:solidFill>
                <a:latin typeface="Calibri"/>
                <a:cs typeface="Sakkal Majalla"/>
              </a:rPr>
              <a:t>رقم</a:t>
            </a:r>
            <a:endParaRPr lang="en-US" sz="1100" b="1"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Sakkal Majalla" panose="02000000000000000000" pitchFamily="2" charset="-78"/>
                <a:cs typeface="Sakkal Majalla" panose="02000000000000000000" pitchFamily="2" charset="-78"/>
              </a:rPr>
              <a:t>معدل</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التوظيف</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حسب</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النوع</a:t>
            </a:r>
            <a:endParaRPr lang="en-US" sz="1200" b="1"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EMPLOYMENT RATE BY GENDER</a:t>
            </a: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2017 - 2022</a:t>
            </a:r>
          </a:p>
        </c:rich>
      </c:tx>
      <c:layout>
        <c:manualLayout>
          <c:xMode val="edge"/>
          <c:yMode val="edge"/>
          <c:x val="0.27047267117926049"/>
          <c:y val="2.1346410646037667E-2"/>
        </c:manualLayout>
      </c:layout>
      <c:overlay val="0"/>
    </c:title>
    <c:autoTitleDeleted val="0"/>
    <c:plotArea>
      <c:layout>
        <c:manualLayout>
          <c:layoutTarget val="inner"/>
          <c:xMode val="edge"/>
          <c:yMode val="edge"/>
          <c:x val="9.4124598061605946E-2"/>
          <c:y val="0.34654782521686256"/>
          <c:w val="0.85516560429946253"/>
          <c:h val="0.56006003648370939"/>
        </c:manualLayout>
      </c:layout>
      <c:barChart>
        <c:barDir val="col"/>
        <c:grouping val="clustered"/>
        <c:varyColors val="0"/>
        <c:ser>
          <c:idx val="0"/>
          <c:order val="0"/>
          <c:tx>
            <c:strRef>
              <c:f>'15A'!$H$7</c:f>
              <c:strCache>
                <c:ptCount val="1"/>
                <c:pt idx="0">
                  <c:v>ذكور
Males</c:v>
                </c:pt>
              </c:strCache>
            </c:strRef>
          </c:tx>
          <c:spPr>
            <a:solidFill>
              <a:schemeClr val="tx2">
                <a:lumMod val="60000"/>
                <a:lumOff val="40000"/>
              </a:schemeClr>
            </a:solidFill>
          </c:spPr>
          <c:invertIfNegative val="0"/>
          <c:cat>
            <c:numRef>
              <c:f>'15A'!$A$8:$A$13</c:f>
              <c:numCache>
                <c:formatCode>General</c:formatCode>
                <c:ptCount val="6"/>
                <c:pt idx="0">
                  <c:v>2017</c:v>
                </c:pt>
                <c:pt idx="1">
                  <c:v>2018</c:v>
                </c:pt>
                <c:pt idx="2">
                  <c:v>2019</c:v>
                </c:pt>
                <c:pt idx="3">
                  <c:v>2020</c:v>
                </c:pt>
                <c:pt idx="4">
                  <c:v>2021</c:v>
                </c:pt>
                <c:pt idx="5">
                  <c:v>2022</c:v>
                </c:pt>
              </c:numCache>
            </c:numRef>
          </c:cat>
          <c:val>
            <c:numRef>
              <c:f>'15A'!$H$8:$H$13</c:f>
              <c:numCache>
                <c:formatCode>#,##0.0</c:formatCode>
                <c:ptCount val="6"/>
                <c:pt idx="0">
                  <c:v>99.941719963582003</c:v>
                </c:pt>
                <c:pt idx="1">
                  <c:v>99.948914897189155</c:v>
                </c:pt>
                <c:pt idx="2">
                  <c:v>99.948133348831192</c:v>
                </c:pt>
                <c:pt idx="3">
                  <c:v>99.925751372701427</c:v>
                </c:pt>
                <c:pt idx="4">
                  <c:v>99.921560119648518</c:v>
                </c:pt>
                <c:pt idx="5">
                  <c:v>99.921450616503023</c:v>
                </c:pt>
              </c:numCache>
            </c:numRef>
          </c:val>
          <c:extLst>
            <c:ext xmlns:c16="http://schemas.microsoft.com/office/drawing/2014/chart" uri="{C3380CC4-5D6E-409C-BE32-E72D297353CC}">
              <c16:uniqueId val="{00000000-F64C-44BD-B2A2-DA59A080F19A}"/>
            </c:ext>
          </c:extLst>
        </c:ser>
        <c:ser>
          <c:idx val="1"/>
          <c:order val="1"/>
          <c:tx>
            <c:strRef>
              <c:f>'15A'!$I$7</c:f>
              <c:strCache>
                <c:ptCount val="1"/>
                <c:pt idx="0">
                  <c:v>إناث
Females</c:v>
                </c:pt>
              </c:strCache>
            </c:strRef>
          </c:tx>
          <c:spPr>
            <a:solidFill>
              <a:srgbClr val="993366"/>
            </a:solidFill>
          </c:spPr>
          <c:invertIfNegative val="0"/>
          <c:cat>
            <c:numRef>
              <c:f>'15A'!$A$8:$A$13</c:f>
              <c:numCache>
                <c:formatCode>General</c:formatCode>
                <c:ptCount val="6"/>
                <c:pt idx="0">
                  <c:v>2017</c:v>
                </c:pt>
                <c:pt idx="1">
                  <c:v>2018</c:v>
                </c:pt>
                <c:pt idx="2">
                  <c:v>2019</c:v>
                </c:pt>
                <c:pt idx="3">
                  <c:v>2020</c:v>
                </c:pt>
                <c:pt idx="4">
                  <c:v>2021</c:v>
                </c:pt>
                <c:pt idx="5">
                  <c:v>2022</c:v>
                </c:pt>
              </c:numCache>
            </c:numRef>
          </c:cat>
          <c:val>
            <c:numRef>
              <c:f>'15A'!$I$8:$I$13</c:f>
              <c:numCache>
                <c:formatCode>#,##0.0</c:formatCode>
                <c:ptCount val="6"/>
                <c:pt idx="0">
                  <c:v>99.387930817088943</c:v>
                </c:pt>
                <c:pt idx="1">
                  <c:v>99.560597950623247</c:v>
                </c:pt>
                <c:pt idx="2">
                  <c:v>99.561875856667314</c:v>
                </c:pt>
                <c:pt idx="3">
                  <c:v>99.456999446818187</c:v>
                </c:pt>
                <c:pt idx="4">
                  <c:v>99.545642697297794</c:v>
                </c:pt>
                <c:pt idx="5">
                  <c:v>99.604166137288288</c:v>
                </c:pt>
              </c:numCache>
            </c:numRef>
          </c:val>
          <c:extLst>
            <c:ext xmlns:c16="http://schemas.microsoft.com/office/drawing/2014/chart" uri="{C3380CC4-5D6E-409C-BE32-E72D297353CC}">
              <c16:uniqueId val="{00000001-F64C-44BD-B2A2-DA59A080F19A}"/>
            </c:ext>
          </c:extLst>
        </c:ser>
        <c:dLbls>
          <c:showLegendKey val="0"/>
          <c:showVal val="0"/>
          <c:showCatName val="0"/>
          <c:showSerName val="0"/>
          <c:showPercent val="0"/>
          <c:showBubbleSize val="0"/>
        </c:dLbls>
        <c:gapWidth val="150"/>
        <c:axId val="255354752"/>
        <c:axId val="255356288"/>
      </c:barChart>
      <c:catAx>
        <c:axId val="255354752"/>
        <c:scaling>
          <c:orientation val="minMax"/>
        </c:scaling>
        <c:delete val="0"/>
        <c:axPos val="b"/>
        <c:numFmt formatCode="General" sourceLinked="1"/>
        <c:majorTickMark val="none"/>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255356288"/>
        <c:crosses val="autoZero"/>
        <c:auto val="1"/>
        <c:lblAlgn val="ctr"/>
        <c:lblOffset val="100"/>
        <c:noMultiLvlLbl val="0"/>
      </c:catAx>
      <c:valAx>
        <c:axId val="255356288"/>
        <c:scaling>
          <c:orientation val="minMax"/>
          <c:max val="100"/>
          <c:min val="0"/>
        </c:scaling>
        <c:delete val="0"/>
        <c:axPos val="l"/>
        <c:majorGridlines>
          <c:spPr>
            <a:ln w="9525">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Rate</a:t>
                </a:r>
              </a:p>
            </c:rich>
          </c:tx>
          <c:layout>
            <c:manualLayout>
              <c:xMode val="edge"/>
              <c:yMode val="edge"/>
              <c:x val="1.7395818943684672E-2"/>
              <c:y val="0.2129796933278077"/>
            </c:manualLayout>
          </c:layout>
          <c:overlay val="0"/>
        </c:title>
        <c:numFmt formatCode="General" sourceLinked="0"/>
        <c:majorTickMark val="none"/>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255354752"/>
        <c:crosses val="autoZero"/>
        <c:crossBetween val="between"/>
      </c:valAx>
      <c:spPr>
        <a:ln>
          <a:solidFill>
            <a:sysClr val="window" lastClr="FFFFFF">
              <a:lumMod val="85000"/>
            </a:sysClr>
          </a:solidFill>
        </a:ln>
      </c:spPr>
    </c:plotArea>
    <c:legend>
      <c:legendPos val="r"/>
      <c:layout>
        <c:manualLayout>
          <c:xMode val="edge"/>
          <c:yMode val="edge"/>
          <c:x val="0.59286402785344483"/>
          <c:y val="0.25734475508825783"/>
          <c:w val="0.37820636259616308"/>
          <c:h val="7.9065175264306911E-2"/>
        </c:manualLayout>
      </c:layout>
      <c:overlay val="0"/>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100" b="1" i="0" u="none" strike="noStrike" baseline="0">
                <a:solidFill>
                  <a:srgbClr val="000000"/>
                </a:solidFill>
                <a:latin typeface="Sakkal Majalla"/>
                <a:cs typeface="Sakkal Majalla"/>
              </a:rPr>
              <a:t>Graph No. (16) </a:t>
            </a:r>
            <a:r>
              <a:rPr lang="en-US" sz="1100" b="1" i="0" u="none" strike="noStrike" baseline="0">
                <a:solidFill>
                  <a:srgbClr val="000000"/>
                </a:solidFill>
                <a:latin typeface="Calibri"/>
                <a:cs typeface="Sakkal Majalla"/>
              </a:rPr>
              <a:t>شكل</a:t>
            </a:r>
            <a:r>
              <a:rPr lang="en-US" sz="1100" b="1" i="0" u="none" strike="noStrike" baseline="0">
                <a:solidFill>
                  <a:srgbClr val="000000"/>
                </a:solidFill>
                <a:latin typeface="Sakkal Majalla"/>
                <a:cs typeface="Sakkal Majalla"/>
              </a:rPr>
              <a:t> </a:t>
            </a:r>
            <a:r>
              <a:rPr lang="en-US" sz="1100" b="1" i="0" u="none" strike="noStrike" baseline="0">
                <a:solidFill>
                  <a:srgbClr val="000000"/>
                </a:solidFill>
                <a:latin typeface="Calibri"/>
                <a:cs typeface="Sakkal Majalla"/>
              </a:rPr>
              <a:t>رقم</a:t>
            </a:r>
            <a:endParaRPr lang="en-US" sz="1100" b="1"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Sakkal Majalla" panose="02000000000000000000" pitchFamily="2" charset="-78"/>
                <a:cs typeface="Sakkal Majalla" panose="02000000000000000000" pitchFamily="2" charset="-78"/>
              </a:rPr>
              <a:t>نسبة الإعالة الاقتصادية</a:t>
            </a:r>
            <a:endParaRPr lang="en-US" sz="1200" b="0" i="0" u="none" strike="noStrike" baseline="0">
              <a:solidFill>
                <a:srgbClr val="000000"/>
              </a:solidFill>
              <a:latin typeface="Sakkal Majalla" panose="02000000000000000000" pitchFamily="2" charset="-78"/>
              <a:cs typeface="Sakkal Majalla" panose="02000000000000000000" pitchFamily="2" charset="-78"/>
            </a:endParaRP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ECONOMIC DEPENDENCY RATIO</a:t>
            </a:r>
            <a:endParaRPr lang="en-US" sz="10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2017 - 2022</a:t>
            </a:r>
          </a:p>
        </c:rich>
      </c:tx>
      <c:overlay val="0"/>
    </c:title>
    <c:autoTitleDeleted val="0"/>
    <c:plotArea>
      <c:layout>
        <c:manualLayout>
          <c:layoutTarget val="inner"/>
          <c:xMode val="edge"/>
          <c:yMode val="edge"/>
          <c:x val="0.14275839401294496"/>
          <c:y val="0.24220612423447069"/>
          <c:w val="0.80030002696871627"/>
          <c:h val="0.6722740857392826"/>
        </c:manualLayout>
      </c:layout>
      <c:barChart>
        <c:barDir val="col"/>
        <c:grouping val="clustered"/>
        <c:varyColors val="0"/>
        <c:ser>
          <c:idx val="0"/>
          <c:order val="0"/>
          <c:spPr>
            <a:solidFill>
              <a:schemeClr val="accent5">
                <a:lumMod val="75000"/>
              </a:schemeClr>
            </a:solidFill>
            <a:ln w="25400">
              <a:noFill/>
            </a:ln>
          </c:spPr>
          <c:invertIfNegative val="0"/>
          <c:dLbls>
            <c:spPr>
              <a:noFill/>
              <a:ln w="25400">
                <a:noFill/>
              </a:ln>
            </c:spPr>
            <c:txPr>
              <a:bodyPr wrap="square" lIns="38100" tIns="19050" rIns="38100" bIns="19050" anchor="ctr">
                <a:spAutoFit/>
              </a:bodyPr>
              <a:lstStyle/>
              <a:p>
                <a:pPr>
                  <a:defRPr sz="1000" b="1"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'16A'!$A$7:$A$12</c:f>
              <c:numCache>
                <c:formatCode>General</c:formatCode>
                <c:ptCount val="6"/>
                <c:pt idx="0">
                  <c:v>2017</c:v>
                </c:pt>
                <c:pt idx="1">
                  <c:v>2018</c:v>
                </c:pt>
                <c:pt idx="2">
                  <c:v>2019</c:v>
                </c:pt>
                <c:pt idx="3">
                  <c:v>2020</c:v>
                </c:pt>
                <c:pt idx="4">
                  <c:v>2021</c:v>
                </c:pt>
                <c:pt idx="5">
                  <c:v>2022</c:v>
                </c:pt>
              </c:numCache>
            </c:numRef>
          </c:cat>
          <c:val>
            <c:numRef>
              <c:f>'16A'!$D$7:$D$12</c:f>
              <c:numCache>
                <c:formatCode>0.0</c:formatCode>
                <c:ptCount val="6"/>
                <c:pt idx="0">
                  <c:v>29.157715436812715</c:v>
                </c:pt>
                <c:pt idx="1">
                  <c:v>29.389323547078209</c:v>
                </c:pt>
                <c:pt idx="2">
                  <c:v>29.2</c:v>
                </c:pt>
                <c:pt idx="3">
                  <c:v>29.992587254775771</c:v>
                </c:pt>
                <c:pt idx="4">
                  <c:v>29.909799635557082</c:v>
                </c:pt>
                <c:pt idx="5">
                  <c:v>35.133896649074202</c:v>
                </c:pt>
              </c:numCache>
            </c:numRef>
          </c:val>
          <c:extLst>
            <c:ext xmlns:c16="http://schemas.microsoft.com/office/drawing/2014/chart" uri="{C3380CC4-5D6E-409C-BE32-E72D297353CC}">
              <c16:uniqueId val="{00000000-4190-490B-8E4C-56EFB150408B}"/>
            </c:ext>
          </c:extLst>
        </c:ser>
        <c:dLbls>
          <c:showLegendKey val="0"/>
          <c:showVal val="0"/>
          <c:showCatName val="0"/>
          <c:showSerName val="0"/>
          <c:showPercent val="0"/>
          <c:showBubbleSize val="0"/>
        </c:dLbls>
        <c:gapWidth val="189"/>
        <c:axId val="255587840"/>
        <c:axId val="255589376"/>
      </c:barChart>
      <c:catAx>
        <c:axId val="255587840"/>
        <c:scaling>
          <c:orientation val="minMax"/>
        </c:scaling>
        <c:delete val="0"/>
        <c:axPos val="b"/>
        <c:majorGridlines>
          <c:spPr>
            <a:ln w="9525">
              <a:solidFill>
                <a:sysClr val="window" lastClr="FFFFFF">
                  <a:lumMod val="85000"/>
                </a:sysClr>
              </a:solidFill>
            </a:ln>
          </c:spPr>
        </c:majorGridlines>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255589376"/>
        <c:crosses val="autoZero"/>
        <c:auto val="1"/>
        <c:lblAlgn val="ctr"/>
        <c:lblOffset val="100"/>
        <c:noMultiLvlLbl val="0"/>
      </c:catAx>
      <c:valAx>
        <c:axId val="255589376"/>
        <c:scaling>
          <c:orientation val="minMax"/>
          <c:min val="0"/>
        </c:scaling>
        <c:delete val="0"/>
        <c:axPos val="l"/>
        <c:majorGridlines>
          <c:spPr>
            <a:ln w="9525">
              <a:solidFill>
                <a:sysClr val="window" lastClr="FFFFFF">
                  <a:lumMod val="85000"/>
                </a:sysClr>
              </a:solidFill>
            </a:ln>
          </c:spPr>
        </c:majorGridlines>
        <c:title>
          <c:tx>
            <c:rich>
              <a:bodyPr rot="0" vert="horz"/>
              <a:lstStyle/>
              <a:p>
                <a:pPr algn="ctr">
                  <a:defRPr sz="900" b="0" i="0" u="none" strike="noStrike" baseline="0">
                    <a:solidFill>
                      <a:srgbClr val="000000"/>
                    </a:solidFill>
                    <a:latin typeface="Arial"/>
                    <a:ea typeface="Arial"/>
                    <a:cs typeface="Arial"/>
                  </a:defRPr>
                </a:pPr>
                <a:r>
                  <a:rPr lang="ar-QA"/>
                  <a:t>%</a:t>
                </a:r>
              </a:p>
            </c:rich>
          </c:tx>
          <c:layout>
            <c:manualLayout>
              <c:xMode val="edge"/>
              <c:yMode val="edge"/>
              <c:x val="8.5660877089817331E-2"/>
              <c:y val="0.1491331583552056"/>
            </c:manualLayout>
          </c:layout>
          <c:overlay val="0"/>
        </c:title>
        <c:numFmt formatCode="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55587840"/>
        <c:crosses val="autoZero"/>
        <c:crossBetween val="between"/>
        <c:majorUnit val="5"/>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a:lstStyle/>
          <a:p>
            <a:pPr algn="ctr" rtl="0">
              <a:defRPr sz="1000" b="0" i="0" u="none" strike="noStrike" kern="1200" baseline="0">
                <a:solidFill>
                  <a:srgbClr val="000000"/>
                </a:solidFill>
                <a:latin typeface="Arial"/>
                <a:ea typeface="Arial"/>
                <a:cs typeface="Arial"/>
              </a:defRPr>
            </a:pPr>
            <a:r>
              <a:rPr lang="en-US" sz="1100" b="1" i="0" u="none" strike="noStrike" baseline="0">
                <a:solidFill>
                  <a:srgbClr val="000000"/>
                </a:solidFill>
                <a:latin typeface="Sakkal Majalla" panose="02000000000000000000" pitchFamily="2" charset="-78"/>
                <a:cs typeface="Sakkal Majalla" panose="02000000000000000000" pitchFamily="2" charset="-78"/>
              </a:rPr>
              <a:t>Graph No. (17) شكل رقم</a:t>
            </a:r>
          </a:p>
          <a:p>
            <a:pPr algn="ctr" rtl="0">
              <a:defRPr sz="1000" b="0" i="0" u="none" strike="noStrike" kern="1200" baseline="0">
                <a:solidFill>
                  <a:srgbClr val="000000"/>
                </a:solidFill>
                <a:latin typeface="Arial"/>
                <a:ea typeface="Arial"/>
                <a:cs typeface="Arial"/>
              </a:defRPr>
            </a:pPr>
            <a:r>
              <a:rPr lang="en-US" sz="1200" b="1" i="0" u="none" strike="noStrike" baseline="0">
                <a:solidFill>
                  <a:srgbClr val="000000"/>
                </a:solidFill>
                <a:latin typeface="Sakkal Majalla" panose="02000000000000000000" pitchFamily="2" charset="-78"/>
                <a:cs typeface="Sakkal Majalla" panose="02000000000000000000" pitchFamily="2" charset="-78"/>
              </a:rPr>
              <a:t>نسبة السكان النشيطين اقتصادياً </a:t>
            </a:r>
            <a:r>
              <a:rPr lang="ar-QA" sz="1200" b="1" i="0" u="none" strike="noStrike" baseline="0">
                <a:solidFill>
                  <a:srgbClr val="000000"/>
                </a:solidFill>
                <a:latin typeface="Sakkal Majalla" panose="02000000000000000000" pitchFamily="2" charset="-78"/>
                <a:cs typeface="Sakkal Majalla" panose="02000000000000000000" pitchFamily="2" charset="-78"/>
              </a:rPr>
              <a:t>(15 سنة </a:t>
            </a:r>
            <a:r>
              <a:rPr lang="en-US" sz="1200" b="1" i="0" u="none" strike="noStrike" baseline="0">
                <a:solidFill>
                  <a:srgbClr val="000000"/>
                </a:solidFill>
                <a:latin typeface="Sakkal Majalla" panose="02000000000000000000" pitchFamily="2" charset="-78"/>
                <a:cs typeface="Sakkal Majalla" panose="02000000000000000000" pitchFamily="2" charset="-78"/>
              </a:rPr>
              <a:t>فأكثر</a:t>
            </a:r>
            <a:r>
              <a:rPr lang="ar-QA" sz="1200" b="1" i="0" u="none" strike="noStrike" baseline="0">
                <a:solidFill>
                  <a:srgbClr val="000000"/>
                </a:solidFill>
                <a:latin typeface="Sakkal Majalla" panose="02000000000000000000" pitchFamily="2" charset="-78"/>
                <a:cs typeface="Sakkal Majalla" panose="02000000000000000000" pitchFamily="2" charset="-78"/>
              </a:rPr>
              <a:t>)</a:t>
            </a:r>
            <a:r>
              <a:rPr lang="en-US" sz="1200" b="1" i="0" u="none" strike="noStrike" baseline="0">
                <a:solidFill>
                  <a:srgbClr val="000000"/>
                </a:solidFill>
                <a:latin typeface="Sakkal Majalla" panose="02000000000000000000" pitchFamily="2" charset="-78"/>
                <a:cs typeface="Sakkal Majalla" panose="02000000000000000000" pitchFamily="2" charset="-78"/>
              </a:rPr>
              <a:t> حسب النشاط الاقتصادي والنوع</a:t>
            </a:r>
            <a:r>
              <a:rPr lang="ar-QA" sz="1200" b="1" i="0" u="none" strike="noStrike" baseline="0">
                <a:solidFill>
                  <a:srgbClr val="000000"/>
                </a:solidFill>
                <a:latin typeface="Sakkal Majalla" panose="02000000000000000000" pitchFamily="2" charset="-78"/>
                <a:cs typeface="Sakkal Majalla" panose="02000000000000000000" pitchFamily="2" charset="-78"/>
              </a:rPr>
              <a:t> </a:t>
            </a:r>
            <a:endParaRPr lang="en-US" sz="1200" b="0" i="0" u="none" strike="noStrike" baseline="0">
              <a:solidFill>
                <a:srgbClr val="000000"/>
              </a:solidFill>
              <a:latin typeface="Sakkal Majalla" panose="02000000000000000000" pitchFamily="2" charset="-78"/>
              <a:cs typeface="Sakkal Majalla" panose="02000000000000000000" pitchFamily="2" charset="-78"/>
            </a:endParaRPr>
          </a:p>
          <a:p>
            <a:pPr algn="ctr" rtl="0">
              <a:defRPr sz="1000" b="0" i="0" u="none" strike="noStrike" kern="1200" baseline="0">
                <a:solidFill>
                  <a:srgbClr val="000000"/>
                </a:solidFill>
                <a:latin typeface="Arial"/>
                <a:ea typeface="Arial"/>
                <a:cs typeface="Arial"/>
              </a:defRPr>
            </a:pPr>
            <a:r>
              <a:rPr lang="en-US" sz="900" b="1" i="0" u="none" strike="noStrike" kern="1200" baseline="0">
                <a:solidFill>
                  <a:srgbClr val="000000"/>
                </a:solidFill>
                <a:latin typeface="Arial" panose="020B0604020202020204" pitchFamily="34" charset="0"/>
                <a:ea typeface="Calibri"/>
                <a:cs typeface="Arial" panose="020B0604020202020204" pitchFamily="34" charset="0"/>
              </a:rPr>
              <a:t>PERCENTAGE OF ACTIVE POPULATION (15 YEARS &amp; ABOVE) BY ECONOMIC ACTIVITY &amp; GENDER, 2017 &amp; 2022</a:t>
            </a:r>
          </a:p>
        </c:rich>
      </c:tx>
      <c:layout>
        <c:manualLayout>
          <c:xMode val="edge"/>
          <c:yMode val="edge"/>
          <c:x val="0.13811113201293526"/>
          <c:y val="3.9215290396392754E-3"/>
        </c:manualLayout>
      </c:layout>
      <c:overlay val="0"/>
    </c:title>
    <c:autoTitleDeleted val="0"/>
    <c:plotArea>
      <c:layout>
        <c:manualLayout>
          <c:layoutTarget val="inner"/>
          <c:xMode val="edge"/>
          <c:yMode val="edge"/>
          <c:x val="6.1273758768254451E-2"/>
          <c:y val="0.3292339404544129"/>
          <c:w val="0.88746672997533604"/>
          <c:h val="0.39413392454731039"/>
        </c:manualLayout>
      </c:layout>
      <c:barChart>
        <c:barDir val="col"/>
        <c:grouping val="clustered"/>
        <c:varyColors val="0"/>
        <c:ser>
          <c:idx val="0"/>
          <c:order val="0"/>
          <c:tx>
            <c:strRef>
              <c:f>'17A'!$C$47</c:f>
              <c:strCache>
                <c:ptCount val="1"/>
                <c:pt idx="0">
                  <c:v>2017</c:v>
                </c:pt>
              </c:strCache>
            </c:strRef>
          </c:tx>
          <c:spPr>
            <a:solidFill>
              <a:schemeClr val="accent5">
                <a:lumMod val="60000"/>
                <a:lumOff val="40000"/>
              </a:schemeClr>
            </a:solidFill>
            <a:ln>
              <a:noFill/>
            </a:ln>
          </c:spPr>
          <c:invertIfNegative val="0"/>
          <c:dLbls>
            <c:spPr>
              <a:noFill/>
              <a:ln w="25400">
                <a:noFill/>
              </a:ln>
            </c:spPr>
            <c:txPr>
              <a:bodyPr/>
              <a:lstStyle/>
              <a:p>
                <a:pPr>
                  <a:defRPr sz="1000" b="0" i="0" u="none" strike="noStrike" baseline="0">
                    <a:solidFill>
                      <a:srgbClr val="00B0F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'17A'!$A$48:$B$53</c:f>
              <c:multiLvlStrCache>
                <c:ptCount val="6"/>
                <c:lvl>
                  <c:pt idx="0">
                    <c:v>ذكور
Male</c:v>
                  </c:pt>
                  <c:pt idx="1">
                    <c:v>إناث
Female</c:v>
                  </c:pt>
                  <c:pt idx="2">
                    <c:v>ذكور
Male</c:v>
                  </c:pt>
                  <c:pt idx="3">
                    <c:v>إناث
Female</c:v>
                  </c:pt>
                  <c:pt idx="4">
                    <c:v>ذكور
Male</c:v>
                  </c:pt>
                  <c:pt idx="5">
                    <c:v>إناث
Female</c:v>
                  </c:pt>
                </c:lvl>
                <c:lvl>
                  <c:pt idx="0">
                    <c:v>الزراعة
Agriculture</c:v>
                  </c:pt>
                  <c:pt idx="2">
                    <c:v>الصناعة
Industry</c:v>
                  </c:pt>
                  <c:pt idx="4">
                    <c:v>الخدمات
Services</c:v>
                  </c:pt>
                </c:lvl>
              </c:multiLvlStrCache>
            </c:multiLvlStrRef>
          </c:cat>
          <c:val>
            <c:numRef>
              <c:f>'17A'!$C$48:$C$53</c:f>
              <c:numCache>
                <c:formatCode>#,##0.0</c:formatCode>
                <c:ptCount val="6"/>
                <c:pt idx="0">
                  <c:v>1.4363012431562867</c:v>
                </c:pt>
                <c:pt idx="1">
                  <c:v>0</c:v>
                </c:pt>
                <c:pt idx="2">
                  <c:v>61.841810063442637</c:v>
                </c:pt>
                <c:pt idx="3">
                  <c:v>6.4130848231266633</c:v>
                </c:pt>
                <c:pt idx="4">
                  <c:v>36.721888693401077</c:v>
                </c:pt>
                <c:pt idx="5">
                  <c:v>93.586915176873333</c:v>
                </c:pt>
              </c:numCache>
            </c:numRef>
          </c:val>
          <c:extLst>
            <c:ext xmlns:c16="http://schemas.microsoft.com/office/drawing/2014/chart" uri="{C3380CC4-5D6E-409C-BE32-E72D297353CC}">
              <c16:uniqueId val="{00000000-A477-417A-AA0C-0B15FF99D9A0}"/>
            </c:ext>
          </c:extLst>
        </c:ser>
        <c:ser>
          <c:idx val="1"/>
          <c:order val="1"/>
          <c:tx>
            <c:strRef>
              <c:f>'17A'!$D$47</c:f>
              <c:strCache>
                <c:ptCount val="1"/>
                <c:pt idx="0">
                  <c:v>2022</c:v>
                </c:pt>
              </c:strCache>
            </c:strRef>
          </c:tx>
          <c:spPr>
            <a:solidFill>
              <a:schemeClr val="accent6"/>
            </a:solidFill>
            <a:ln>
              <a:noFill/>
            </a:ln>
          </c:spPr>
          <c:invertIfNegative val="0"/>
          <c:dLbls>
            <c:dLbl>
              <c:idx val="2"/>
              <c:layout>
                <c:manualLayout>
                  <c:x val="6.7001675041876048E-3"/>
                  <c:y val="4.3010752688172043E-3"/>
                </c:manualLayout>
              </c:layout>
              <c:spPr/>
              <c:txPr>
                <a:bodyPr/>
                <a:lstStyle/>
                <a:p>
                  <a:pPr>
                    <a:defRPr sz="1000" b="1" i="0" u="none" strike="noStrike" baseline="0">
                      <a:solidFill>
                        <a:schemeClr val="accent6">
                          <a:lumMod val="75000"/>
                        </a:schemeClr>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477-417A-AA0C-0B15FF99D9A0}"/>
                </c:ext>
              </c:extLst>
            </c:dLbl>
            <c:dLbl>
              <c:idx val="4"/>
              <c:layout>
                <c:manualLayout>
                  <c:x val="8.1889990162138649E-17"/>
                  <c:y val="1.2903225806451613E-2"/>
                </c:manualLayout>
              </c:layout>
              <c:spPr/>
              <c:txPr>
                <a:bodyPr/>
                <a:lstStyle/>
                <a:p>
                  <a:pPr>
                    <a:defRPr sz="1000" b="1" i="0" u="none" strike="noStrike" baseline="0">
                      <a:solidFill>
                        <a:schemeClr val="accent6">
                          <a:lumMod val="75000"/>
                        </a:schemeClr>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477-417A-AA0C-0B15FF99D9A0}"/>
                </c:ext>
              </c:extLst>
            </c:dLbl>
            <c:dLbl>
              <c:idx val="5"/>
              <c:layout>
                <c:manualLayout>
                  <c:x val="6.7001675041876048E-3"/>
                  <c:y val="0"/>
                </c:manualLayout>
              </c:layout>
              <c:spPr/>
              <c:txPr>
                <a:bodyPr/>
                <a:lstStyle/>
                <a:p>
                  <a:pPr>
                    <a:defRPr sz="1000" b="1" i="0" u="none" strike="noStrike" baseline="0">
                      <a:solidFill>
                        <a:schemeClr val="accent6">
                          <a:lumMod val="75000"/>
                        </a:schemeClr>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77-417A-AA0C-0B15FF99D9A0}"/>
                </c:ext>
              </c:extLst>
            </c:dLbl>
            <c:spPr>
              <a:noFill/>
              <a:ln w="25400">
                <a:noFill/>
              </a:ln>
            </c:spPr>
            <c:txPr>
              <a:bodyPr/>
              <a:lstStyle/>
              <a:p>
                <a:pPr>
                  <a:defRPr sz="1000" b="1" i="0" u="none" strike="noStrike" baseline="0">
                    <a:solidFill>
                      <a:schemeClr val="accent6">
                        <a:lumMod val="75000"/>
                      </a:schemeClr>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'17A'!$A$48:$B$53</c:f>
              <c:multiLvlStrCache>
                <c:ptCount val="6"/>
                <c:lvl>
                  <c:pt idx="0">
                    <c:v>ذكور
Male</c:v>
                  </c:pt>
                  <c:pt idx="1">
                    <c:v>إناث
Female</c:v>
                  </c:pt>
                  <c:pt idx="2">
                    <c:v>ذكور
Male</c:v>
                  </c:pt>
                  <c:pt idx="3">
                    <c:v>إناث
Female</c:v>
                  </c:pt>
                  <c:pt idx="4">
                    <c:v>ذكور
Male</c:v>
                  </c:pt>
                  <c:pt idx="5">
                    <c:v>إناث
Female</c:v>
                  </c:pt>
                </c:lvl>
                <c:lvl>
                  <c:pt idx="0">
                    <c:v>الزراعة
Agriculture</c:v>
                  </c:pt>
                  <c:pt idx="2">
                    <c:v>الصناعة
Industry</c:v>
                  </c:pt>
                  <c:pt idx="4">
                    <c:v>الخدمات
Services</c:v>
                  </c:pt>
                </c:lvl>
              </c:multiLvlStrCache>
            </c:multiLvlStrRef>
          </c:cat>
          <c:val>
            <c:numRef>
              <c:f>'17A'!$D$48:$D$53</c:f>
              <c:numCache>
                <c:formatCode>#,##0.0</c:formatCode>
                <c:ptCount val="6"/>
                <c:pt idx="0">
                  <c:v>2.0791653632969589</c:v>
                </c:pt>
                <c:pt idx="1">
                  <c:v>0</c:v>
                </c:pt>
                <c:pt idx="2">
                  <c:v>45.807519111713226</c:v>
                </c:pt>
                <c:pt idx="3">
                  <c:v>4.7085392392437777</c:v>
                </c:pt>
                <c:pt idx="4">
                  <c:v>52.113315524989815</c:v>
                </c:pt>
                <c:pt idx="5">
                  <c:v>95.291460760756223</c:v>
                </c:pt>
              </c:numCache>
            </c:numRef>
          </c:val>
          <c:extLst>
            <c:ext xmlns:c16="http://schemas.microsoft.com/office/drawing/2014/chart" uri="{C3380CC4-5D6E-409C-BE32-E72D297353CC}">
              <c16:uniqueId val="{00000004-A477-417A-AA0C-0B15FF99D9A0}"/>
            </c:ext>
          </c:extLst>
        </c:ser>
        <c:dLbls>
          <c:showLegendKey val="0"/>
          <c:showVal val="0"/>
          <c:showCatName val="0"/>
          <c:showSerName val="0"/>
          <c:showPercent val="0"/>
          <c:showBubbleSize val="0"/>
        </c:dLbls>
        <c:gapWidth val="150"/>
        <c:axId val="253645184"/>
        <c:axId val="253646720"/>
      </c:barChart>
      <c:catAx>
        <c:axId val="253645184"/>
        <c:scaling>
          <c:orientation val="minMax"/>
        </c:scaling>
        <c:delete val="0"/>
        <c:axPos val="b"/>
        <c:majorGridlines>
          <c:spPr>
            <a:ln w="9525">
              <a:solidFill>
                <a:sysClr val="window" lastClr="FFFFFF">
                  <a:lumMod val="85000"/>
                </a:sys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53646720"/>
        <c:crosses val="autoZero"/>
        <c:auto val="1"/>
        <c:lblAlgn val="ctr"/>
        <c:lblOffset val="100"/>
        <c:noMultiLvlLbl val="0"/>
      </c:catAx>
      <c:valAx>
        <c:axId val="253646720"/>
        <c:scaling>
          <c:orientation val="minMax"/>
          <c:max val="100"/>
        </c:scaling>
        <c:delete val="0"/>
        <c:axPos val="l"/>
        <c:majorGridlines>
          <c:spPr>
            <a:ln w="9525">
              <a:solidFill>
                <a:schemeClr val="bg1">
                  <a:lumMod val="85000"/>
                </a:schemeClr>
              </a:solidFill>
            </a:ln>
          </c:spPr>
        </c:majorGridlines>
        <c:numFmt formatCode="#,##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53645184"/>
        <c:crosses val="autoZero"/>
        <c:crossBetween val="between"/>
        <c:majorUnit val="20"/>
      </c:valAx>
    </c:plotArea>
    <c:legend>
      <c:legendPos val="r"/>
      <c:layout>
        <c:manualLayout>
          <c:xMode val="edge"/>
          <c:yMode val="edge"/>
          <c:x val="7.9472773952369194E-2"/>
          <c:y val="0.27091331170253269"/>
          <c:w val="0.22252362900273159"/>
          <c:h val="6.5658767585139999E-2"/>
        </c:manualLayout>
      </c:layout>
      <c:overlay val="0"/>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a:lstStyle/>
          <a:p>
            <a:pPr rtl="0">
              <a:defRPr sz="1000" b="0" i="0" u="none" strike="noStrike" baseline="0">
                <a:solidFill>
                  <a:srgbClr val="000000"/>
                </a:solidFill>
                <a:latin typeface="Arial"/>
                <a:ea typeface="Arial"/>
                <a:cs typeface="Arial"/>
              </a:defRPr>
            </a:pPr>
            <a:r>
              <a:rPr lang="en-US" sz="1100" b="1" i="0" u="none" strike="noStrike" baseline="0">
                <a:solidFill>
                  <a:srgbClr val="000000"/>
                </a:solidFill>
                <a:latin typeface="Sakkal Majalla"/>
                <a:cs typeface="Sakkal Majalla"/>
              </a:rPr>
              <a:t>Graph No. (18) شكل رقم</a:t>
            </a:r>
          </a:p>
          <a:p>
            <a:pPr rtl="0">
              <a:defRPr sz="1000" b="0" i="0" u="none" strike="noStrike" baseline="0">
                <a:solidFill>
                  <a:srgbClr val="000000"/>
                </a:solidFill>
                <a:latin typeface="Arial"/>
                <a:ea typeface="Arial"/>
                <a:cs typeface="Arial"/>
              </a:defRPr>
            </a:pPr>
            <a:r>
              <a:rPr lang="ar-QA" sz="1200" b="1" i="0" u="none" strike="noStrike" baseline="0">
                <a:solidFill>
                  <a:srgbClr val="000000"/>
                </a:solidFill>
                <a:latin typeface="Sakkal Majalla"/>
                <a:cs typeface="Sakkal Majalla"/>
              </a:rPr>
              <a:t>معدل البطالة (15 سنة فأكثر) حسب النوع</a:t>
            </a:r>
            <a:endParaRPr lang="en-US" sz="1200" b="0" i="0" u="none" strike="noStrike" baseline="0">
              <a:solidFill>
                <a:srgbClr val="000000"/>
              </a:solidFill>
              <a:latin typeface="Sakkal Majalla"/>
              <a:cs typeface="Sakkal Majalla"/>
            </a:endParaRPr>
          </a:p>
          <a:p>
            <a:pPr rtl="0">
              <a:defRPr sz="1000" b="0" i="0" u="none" strike="noStrike" baseline="0">
                <a:solidFill>
                  <a:srgbClr val="000000"/>
                </a:solidFill>
                <a:latin typeface="Arial"/>
                <a:ea typeface="Arial"/>
                <a:cs typeface="Arial"/>
              </a:defRPr>
            </a:pPr>
            <a:r>
              <a:rPr lang="en-US" sz="900" b="1" i="0" u="none" strike="noStrike" baseline="0">
                <a:solidFill>
                  <a:srgbClr val="000000"/>
                </a:solidFill>
                <a:latin typeface="Arial"/>
                <a:cs typeface="Arial"/>
              </a:rPr>
              <a:t>UNEMPLOYMENT RATE (15 YEARS &amp; ABOVE)  BY GENDER</a:t>
            </a:r>
            <a:endParaRPr lang="en-US" sz="900" b="0" i="0" u="none" strike="noStrike" baseline="0">
              <a:solidFill>
                <a:srgbClr val="000000"/>
              </a:solidFill>
              <a:latin typeface="Arial"/>
              <a:cs typeface="Arial"/>
            </a:endParaRPr>
          </a:p>
          <a:p>
            <a:pPr rtl="0">
              <a:defRPr sz="1000" b="0" i="0" u="none" strike="noStrike" baseline="0">
                <a:solidFill>
                  <a:srgbClr val="000000"/>
                </a:solidFill>
                <a:latin typeface="Arial"/>
                <a:ea typeface="Arial"/>
                <a:cs typeface="Arial"/>
              </a:defRPr>
            </a:pPr>
            <a:r>
              <a:rPr lang="en-US" sz="900" b="1" i="0" u="none" strike="noStrike" baseline="0">
                <a:solidFill>
                  <a:srgbClr val="000000"/>
                </a:solidFill>
                <a:latin typeface="Arial"/>
                <a:cs typeface="Arial"/>
              </a:rPr>
              <a:t>2017 - 2022</a:t>
            </a:r>
          </a:p>
        </c:rich>
      </c:tx>
      <c:overlay val="0"/>
    </c:title>
    <c:autoTitleDeleted val="0"/>
    <c:plotArea>
      <c:layout>
        <c:manualLayout>
          <c:layoutTarget val="inner"/>
          <c:xMode val="edge"/>
          <c:yMode val="edge"/>
          <c:x val="8.9756387852473932E-2"/>
          <c:y val="0.32644666989441856"/>
          <c:w val="0.86498250666305931"/>
          <c:h val="0.59930039995000628"/>
        </c:manualLayout>
      </c:layout>
      <c:lineChart>
        <c:grouping val="standard"/>
        <c:varyColors val="0"/>
        <c:ser>
          <c:idx val="0"/>
          <c:order val="0"/>
          <c:tx>
            <c:strRef>
              <c:f>'18A'!$H$7</c:f>
              <c:strCache>
                <c:ptCount val="1"/>
                <c:pt idx="0">
                  <c:v>ذكور
Males</c:v>
                </c:pt>
              </c:strCache>
            </c:strRef>
          </c:tx>
          <c:spPr>
            <a:ln>
              <a:solidFill>
                <a:schemeClr val="accent1">
                  <a:lumMod val="75000"/>
                </a:schemeClr>
              </a:solidFill>
            </a:ln>
          </c:spPr>
          <c:marker>
            <c:symbol val="diamond"/>
            <c:size val="5"/>
            <c:spPr>
              <a:solidFill>
                <a:schemeClr val="accent1">
                  <a:lumMod val="75000"/>
                </a:schemeClr>
              </a:solidFill>
              <a:ln>
                <a:noFill/>
              </a:ln>
            </c:spPr>
          </c:marker>
          <c:dLbls>
            <c:dLbl>
              <c:idx val="0"/>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0-0E9C-4734-843B-CD9E4577233C}"/>
                </c:ext>
              </c:extLst>
            </c:dLbl>
            <c:dLbl>
              <c:idx val="1"/>
              <c:delete val="1"/>
              <c:extLst>
                <c:ext xmlns:c15="http://schemas.microsoft.com/office/drawing/2012/chart" uri="{CE6537A1-D6FC-4f65-9D91-7224C49458BB}"/>
                <c:ext xmlns:c16="http://schemas.microsoft.com/office/drawing/2014/chart" uri="{C3380CC4-5D6E-409C-BE32-E72D297353CC}">
                  <c16:uniqueId val="{00000001-0E9C-4734-843B-CD9E4577233C}"/>
                </c:ext>
              </c:extLst>
            </c:dLbl>
            <c:dLbl>
              <c:idx val="2"/>
              <c:delete val="1"/>
              <c:extLst>
                <c:ext xmlns:c15="http://schemas.microsoft.com/office/drawing/2012/chart" uri="{CE6537A1-D6FC-4f65-9D91-7224C49458BB}"/>
                <c:ext xmlns:c16="http://schemas.microsoft.com/office/drawing/2014/chart" uri="{C3380CC4-5D6E-409C-BE32-E72D297353CC}">
                  <c16:uniqueId val="{00000002-0E9C-4734-843B-CD9E4577233C}"/>
                </c:ext>
              </c:extLst>
            </c:dLbl>
            <c:dLbl>
              <c:idx val="3"/>
              <c:delete val="1"/>
              <c:extLst>
                <c:ext xmlns:c15="http://schemas.microsoft.com/office/drawing/2012/chart" uri="{CE6537A1-D6FC-4f65-9D91-7224C49458BB}"/>
                <c:ext xmlns:c16="http://schemas.microsoft.com/office/drawing/2014/chart" uri="{C3380CC4-5D6E-409C-BE32-E72D297353CC}">
                  <c16:uniqueId val="{00000003-0E9C-4734-843B-CD9E4577233C}"/>
                </c:ext>
              </c:extLst>
            </c:dLbl>
            <c:dLbl>
              <c:idx val="4"/>
              <c:delete val="1"/>
              <c:extLst>
                <c:ext xmlns:c15="http://schemas.microsoft.com/office/drawing/2012/chart" uri="{CE6537A1-D6FC-4f65-9D91-7224C49458BB}"/>
                <c:ext xmlns:c16="http://schemas.microsoft.com/office/drawing/2014/chart" uri="{C3380CC4-5D6E-409C-BE32-E72D297353CC}">
                  <c16:uniqueId val="{00000004-0E9C-4734-843B-CD9E4577233C}"/>
                </c:ext>
              </c:extLst>
            </c:dLbl>
            <c:dLbl>
              <c:idx val="5"/>
              <c:spPr/>
              <c:txPr>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5-0E9C-4734-843B-CD9E4577233C}"/>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'18A'!$A$8:$A$13</c:f>
              <c:numCache>
                <c:formatCode>General</c:formatCode>
                <c:ptCount val="6"/>
                <c:pt idx="0">
                  <c:v>2017</c:v>
                </c:pt>
                <c:pt idx="1">
                  <c:v>2018</c:v>
                </c:pt>
                <c:pt idx="2">
                  <c:v>2019</c:v>
                </c:pt>
                <c:pt idx="3">
                  <c:v>2020</c:v>
                </c:pt>
                <c:pt idx="4">
                  <c:v>2021</c:v>
                </c:pt>
                <c:pt idx="5">
                  <c:v>2022</c:v>
                </c:pt>
              </c:numCache>
            </c:numRef>
          </c:cat>
          <c:val>
            <c:numRef>
              <c:f>'18A'!$H$8:$H$13</c:f>
              <c:numCache>
                <c:formatCode>#,##0.0</c:formatCode>
                <c:ptCount val="6"/>
                <c:pt idx="0">
                  <c:v>5.8280036417997685E-2</c:v>
                </c:pt>
                <c:pt idx="1">
                  <c:v>5.1106892413637639E-2</c:v>
                </c:pt>
                <c:pt idx="2">
                  <c:v>5.1866651168808946E-2</c:v>
                </c:pt>
                <c:pt idx="3">
                  <c:v>0.1</c:v>
                </c:pt>
                <c:pt idx="4">
                  <c:v>7.8439880351480654E-2</c:v>
                </c:pt>
                <c:pt idx="5">
                  <c:v>7.8549383496982567E-2</c:v>
                </c:pt>
              </c:numCache>
            </c:numRef>
          </c:val>
          <c:smooth val="0"/>
          <c:extLst>
            <c:ext xmlns:c16="http://schemas.microsoft.com/office/drawing/2014/chart" uri="{C3380CC4-5D6E-409C-BE32-E72D297353CC}">
              <c16:uniqueId val="{00000006-1869-41B7-8BAB-E86ECAB0C6EC}"/>
            </c:ext>
          </c:extLst>
        </c:ser>
        <c:ser>
          <c:idx val="1"/>
          <c:order val="1"/>
          <c:tx>
            <c:strRef>
              <c:f>'18A'!$I$7</c:f>
              <c:strCache>
                <c:ptCount val="1"/>
                <c:pt idx="0">
                  <c:v>إناث
Females</c:v>
                </c:pt>
              </c:strCache>
            </c:strRef>
          </c:tx>
          <c:spPr>
            <a:ln w="28575">
              <a:solidFill>
                <a:srgbClr val="802060"/>
              </a:solidFill>
              <a:prstDash val="solid"/>
            </a:ln>
          </c:spPr>
          <c:marker>
            <c:symbol val="square"/>
            <c:size val="4"/>
            <c:spPr>
              <a:solidFill>
                <a:srgbClr val="993366"/>
              </a:solidFill>
              <a:ln w="28575">
                <a:noFill/>
              </a:ln>
            </c:spPr>
          </c:marker>
          <c:dLbls>
            <c:dLbl>
              <c:idx val="1"/>
              <c:delete val="1"/>
              <c:extLst>
                <c:ext xmlns:c15="http://schemas.microsoft.com/office/drawing/2012/chart" uri="{CE6537A1-D6FC-4f65-9D91-7224C49458BB}"/>
                <c:ext xmlns:c16="http://schemas.microsoft.com/office/drawing/2014/chart" uri="{C3380CC4-5D6E-409C-BE32-E72D297353CC}">
                  <c16:uniqueId val="{00000000-12AA-47FA-AFB9-B6B215113274}"/>
                </c:ext>
              </c:extLst>
            </c:dLbl>
            <c:dLbl>
              <c:idx val="2"/>
              <c:delete val="1"/>
              <c:extLst>
                <c:ext xmlns:c15="http://schemas.microsoft.com/office/drawing/2012/chart" uri="{CE6537A1-D6FC-4f65-9D91-7224C49458BB}"/>
                <c:ext xmlns:c16="http://schemas.microsoft.com/office/drawing/2014/chart" uri="{C3380CC4-5D6E-409C-BE32-E72D297353CC}">
                  <c16:uniqueId val="{00000001-12AA-47FA-AFB9-B6B215113274}"/>
                </c:ext>
              </c:extLst>
            </c:dLbl>
            <c:dLbl>
              <c:idx val="3"/>
              <c:delete val="1"/>
              <c:extLst>
                <c:ext xmlns:c15="http://schemas.microsoft.com/office/drawing/2012/chart" uri="{CE6537A1-D6FC-4f65-9D91-7224C49458BB}"/>
                <c:ext xmlns:c16="http://schemas.microsoft.com/office/drawing/2014/chart" uri="{C3380CC4-5D6E-409C-BE32-E72D297353CC}">
                  <c16:uniqueId val="{00000002-12AA-47FA-AFB9-B6B215113274}"/>
                </c:ext>
              </c:extLst>
            </c:dLbl>
            <c:dLbl>
              <c:idx val="4"/>
              <c:delete val="1"/>
              <c:extLst>
                <c:ext xmlns:c15="http://schemas.microsoft.com/office/drawing/2012/chart" uri="{CE6537A1-D6FC-4f65-9D91-7224C49458BB}"/>
                <c:ext xmlns:c16="http://schemas.microsoft.com/office/drawing/2014/chart" uri="{C3380CC4-5D6E-409C-BE32-E72D297353CC}">
                  <c16:uniqueId val="{00000003-12AA-47FA-AFB9-B6B215113274}"/>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'18A'!$A$8:$A$13</c:f>
              <c:numCache>
                <c:formatCode>General</c:formatCode>
                <c:ptCount val="6"/>
                <c:pt idx="0">
                  <c:v>2017</c:v>
                </c:pt>
                <c:pt idx="1">
                  <c:v>2018</c:v>
                </c:pt>
                <c:pt idx="2">
                  <c:v>2019</c:v>
                </c:pt>
                <c:pt idx="3">
                  <c:v>2020</c:v>
                </c:pt>
                <c:pt idx="4">
                  <c:v>2021</c:v>
                </c:pt>
                <c:pt idx="5">
                  <c:v>2022</c:v>
                </c:pt>
              </c:numCache>
            </c:numRef>
          </c:cat>
          <c:val>
            <c:numRef>
              <c:f>'18A'!$I$8:$I$13</c:f>
              <c:numCache>
                <c:formatCode>#,##0.0</c:formatCode>
                <c:ptCount val="6"/>
                <c:pt idx="0">
                  <c:v>0.61206918291105716</c:v>
                </c:pt>
                <c:pt idx="1">
                  <c:v>0.44114289728324813</c:v>
                </c:pt>
                <c:pt idx="2">
                  <c:v>0.43812414333268063</c:v>
                </c:pt>
                <c:pt idx="3">
                  <c:v>0.5</c:v>
                </c:pt>
                <c:pt idx="4">
                  <c:v>0.45435730270221325</c:v>
                </c:pt>
                <c:pt idx="5">
                  <c:v>0.39583386271171606</c:v>
                </c:pt>
              </c:numCache>
            </c:numRef>
          </c:val>
          <c:smooth val="0"/>
          <c:extLst>
            <c:ext xmlns:c16="http://schemas.microsoft.com/office/drawing/2014/chart" uri="{C3380CC4-5D6E-409C-BE32-E72D297353CC}">
              <c16:uniqueId val="{00000007-1869-41B7-8BAB-E86ECAB0C6EC}"/>
            </c:ext>
          </c:extLst>
        </c:ser>
        <c:dLbls>
          <c:showLegendKey val="0"/>
          <c:showVal val="0"/>
          <c:showCatName val="0"/>
          <c:showSerName val="0"/>
          <c:showPercent val="0"/>
          <c:showBubbleSize val="0"/>
        </c:dLbls>
        <c:marker val="1"/>
        <c:smooth val="0"/>
        <c:axId val="255699968"/>
        <c:axId val="255922944"/>
      </c:lineChart>
      <c:catAx>
        <c:axId val="255699968"/>
        <c:scaling>
          <c:orientation val="minMax"/>
        </c:scaling>
        <c:delete val="0"/>
        <c:axPos val="b"/>
        <c:majorGridlines>
          <c:spPr>
            <a:ln w="9525">
              <a:solidFill>
                <a:sysClr val="window" lastClr="FFFFFF">
                  <a:lumMod val="85000"/>
                </a:sysClr>
              </a:solidFill>
            </a:ln>
          </c:spPr>
        </c:majorGridlines>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255922944"/>
        <c:crosses val="autoZero"/>
        <c:auto val="1"/>
        <c:lblAlgn val="ctr"/>
        <c:lblOffset val="100"/>
        <c:noMultiLvlLbl val="0"/>
      </c:catAx>
      <c:valAx>
        <c:axId val="255922944"/>
        <c:scaling>
          <c:orientation val="minMax"/>
        </c:scaling>
        <c:delete val="0"/>
        <c:axPos val="l"/>
        <c:majorGridlines>
          <c:spPr>
            <a:ln w="9525">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Rate</a:t>
                </a:r>
              </a:p>
            </c:rich>
          </c:tx>
          <c:layout>
            <c:manualLayout>
              <c:xMode val="edge"/>
              <c:yMode val="edge"/>
              <c:x val="1.9416452724830162E-2"/>
              <c:y val="0.1922312835895513"/>
            </c:manualLayout>
          </c:layout>
          <c:overlay val="0"/>
        </c:title>
        <c:numFmt formatCode="#,##0.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55699968"/>
        <c:crosses val="autoZero"/>
        <c:crossBetween val="between"/>
        <c:majorUnit val="0.5"/>
      </c:valAx>
    </c:plotArea>
    <c:legend>
      <c:legendPos val="r"/>
      <c:layout>
        <c:manualLayout>
          <c:xMode val="edge"/>
          <c:yMode val="edge"/>
          <c:x val="0.47459155238478629"/>
          <c:y val="0.3461112259535577"/>
          <c:w val="0.48024145181793854"/>
          <c:h val="0.11559174136645806"/>
        </c:manualLayout>
      </c:layout>
      <c:overlay val="0"/>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a:lstStyle/>
          <a:p>
            <a:pPr rtl="0">
              <a:defRPr sz="1000" b="0" i="0" u="none" strike="noStrike" baseline="0">
                <a:solidFill>
                  <a:srgbClr val="000000"/>
                </a:solidFill>
                <a:latin typeface="Arial"/>
                <a:ea typeface="Arial"/>
                <a:cs typeface="Arial"/>
              </a:defRPr>
            </a:pPr>
            <a:r>
              <a:rPr lang="en-US" sz="1100" b="1" i="0" u="none" strike="noStrike" baseline="0">
                <a:solidFill>
                  <a:srgbClr val="000000"/>
                </a:solidFill>
                <a:latin typeface="Sakkal Majalla"/>
                <a:cs typeface="Sakkal Majalla"/>
              </a:rPr>
              <a:t>Graph No. (19) شكل رقم</a:t>
            </a:r>
          </a:p>
          <a:p>
            <a:pPr rtl="0">
              <a:defRPr sz="1000" b="0" i="0" u="none" strike="noStrike" baseline="0">
                <a:solidFill>
                  <a:srgbClr val="000000"/>
                </a:solidFill>
                <a:latin typeface="Arial"/>
                <a:ea typeface="Arial"/>
                <a:cs typeface="Arial"/>
              </a:defRPr>
            </a:pPr>
            <a:r>
              <a:rPr lang="ar-QA" sz="1200" b="1" i="0" u="none" strike="noStrike" baseline="0">
                <a:solidFill>
                  <a:srgbClr val="000000"/>
                </a:solidFill>
                <a:latin typeface="Sakkal Majalla"/>
                <a:cs typeface="Sakkal Majalla"/>
              </a:rPr>
              <a:t>معدل البطالة للشباب (15 - 24 سنة) حسب النوع</a:t>
            </a:r>
            <a:endParaRPr lang="en-US" sz="1200" b="1" i="0" u="none" strike="noStrike" baseline="0">
              <a:solidFill>
                <a:srgbClr val="000000"/>
              </a:solidFill>
              <a:latin typeface="Sakkal Majalla"/>
              <a:cs typeface="Sakkal Majalla"/>
            </a:endParaRPr>
          </a:p>
          <a:p>
            <a:pPr rtl="0">
              <a:defRPr sz="1000" b="0" i="0" u="none" strike="noStrike" baseline="0">
                <a:solidFill>
                  <a:srgbClr val="000000"/>
                </a:solidFill>
                <a:latin typeface="Arial"/>
                <a:ea typeface="Arial"/>
                <a:cs typeface="Arial"/>
              </a:defRPr>
            </a:pPr>
            <a:r>
              <a:rPr lang="en-US" sz="900" b="1" i="0" u="none" strike="noStrike" baseline="0">
                <a:solidFill>
                  <a:srgbClr val="000000"/>
                </a:solidFill>
                <a:latin typeface="Arial"/>
                <a:cs typeface="Arial"/>
              </a:rPr>
              <a:t>YOUTH UNEMPLOYMENT RATE (15 - 24 YEAR) BY GENDER</a:t>
            </a:r>
          </a:p>
          <a:p>
            <a:pPr rtl="0">
              <a:defRPr sz="1000" b="0" i="0" u="none" strike="noStrike" baseline="0">
                <a:solidFill>
                  <a:srgbClr val="000000"/>
                </a:solidFill>
                <a:latin typeface="Arial"/>
                <a:ea typeface="Arial"/>
                <a:cs typeface="Arial"/>
              </a:defRPr>
            </a:pPr>
            <a:r>
              <a:rPr lang="en-US" sz="900" b="1" i="0" u="none" strike="noStrike" baseline="0">
                <a:solidFill>
                  <a:srgbClr val="000000"/>
                </a:solidFill>
                <a:latin typeface="Arial"/>
                <a:cs typeface="Arial"/>
              </a:rPr>
              <a:t>2017  - 2022</a:t>
            </a:r>
          </a:p>
        </c:rich>
      </c:tx>
      <c:overlay val="0"/>
    </c:title>
    <c:autoTitleDeleted val="0"/>
    <c:plotArea>
      <c:layout>
        <c:manualLayout>
          <c:layoutTarget val="inner"/>
          <c:xMode val="edge"/>
          <c:yMode val="edge"/>
          <c:x val="0.10422292150190086"/>
          <c:y val="0.31208036000977663"/>
          <c:w val="0.85774923704157235"/>
          <c:h val="0.60290710770100775"/>
        </c:manualLayout>
      </c:layout>
      <c:lineChart>
        <c:grouping val="standard"/>
        <c:varyColors val="0"/>
        <c:ser>
          <c:idx val="0"/>
          <c:order val="0"/>
          <c:tx>
            <c:strRef>
              <c:f>'19A'!$H$7</c:f>
              <c:strCache>
                <c:ptCount val="1"/>
                <c:pt idx="0">
                  <c:v>ذكور
Male</c:v>
                </c:pt>
              </c:strCache>
            </c:strRef>
          </c:tx>
          <c:spPr>
            <a:ln>
              <a:solidFill>
                <a:schemeClr val="accent1"/>
              </a:solidFill>
            </a:ln>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0-429A-4421-AB89-37C8AEB9CC47}"/>
                </c:ext>
              </c:extLst>
            </c:dLbl>
            <c:dLbl>
              <c:idx val="2"/>
              <c:delete val="1"/>
              <c:extLst>
                <c:ext xmlns:c15="http://schemas.microsoft.com/office/drawing/2012/chart" uri="{CE6537A1-D6FC-4f65-9D91-7224C49458BB}"/>
                <c:ext xmlns:c16="http://schemas.microsoft.com/office/drawing/2014/chart" uri="{C3380CC4-5D6E-409C-BE32-E72D297353CC}">
                  <c16:uniqueId val="{00000001-429A-4421-AB89-37C8AEB9CC47}"/>
                </c:ext>
              </c:extLst>
            </c:dLbl>
            <c:dLbl>
              <c:idx val="3"/>
              <c:delete val="1"/>
              <c:extLst>
                <c:ext xmlns:c15="http://schemas.microsoft.com/office/drawing/2012/chart" uri="{CE6537A1-D6FC-4f65-9D91-7224C49458BB}"/>
                <c:ext xmlns:c16="http://schemas.microsoft.com/office/drawing/2014/chart" uri="{C3380CC4-5D6E-409C-BE32-E72D297353CC}">
                  <c16:uniqueId val="{00000002-429A-4421-AB89-37C8AEB9CC47}"/>
                </c:ext>
              </c:extLst>
            </c:dLbl>
            <c:dLbl>
              <c:idx val="4"/>
              <c:delete val="1"/>
              <c:extLst>
                <c:ext xmlns:c15="http://schemas.microsoft.com/office/drawing/2012/chart" uri="{CE6537A1-D6FC-4f65-9D91-7224C49458BB}"/>
                <c:ext xmlns:c16="http://schemas.microsoft.com/office/drawing/2014/chart" uri="{C3380CC4-5D6E-409C-BE32-E72D297353CC}">
                  <c16:uniqueId val="{00000003-429A-4421-AB89-37C8AEB9CC47}"/>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'19A'!$A$8:$A$13</c:f>
              <c:numCache>
                <c:formatCode>General</c:formatCode>
                <c:ptCount val="6"/>
                <c:pt idx="0">
                  <c:v>2017</c:v>
                </c:pt>
                <c:pt idx="1">
                  <c:v>2018</c:v>
                </c:pt>
                <c:pt idx="2">
                  <c:v>2019</c:v>
                </c:pt>
                <c:pt idx="3">
                  <c:v>2020</c:v>
                </c:pt>
                <c:pt idx="4">
                  <c:v>2021</c:v>
                </c:pt>
                <c:pt idx="5">
                  <c:v>2022</c:v>
                </c:pt>
              </c:numCache>
            </c:numRef>
          </c:cat>
          <c:val>
            <c:numRef>
              <c:f>'19A'!$H$8:$H$13</c:f>
              <c:numCache>
                <c:formatCode>#,##0.0</c:formatCode>
                <c:ptCount val="6"/>
                <c:pt idx="0">
                  <c:v>0.2125169397560675</c:v>
                </c:pt>
                <c:pt idx="1">
                  <c:v>9.8871640148001677E-2</c:v>
                </c:pt>
                <c:pt idx="2">
                  <c:v>9.364254883312606E-2</c:v>
                </c:pt>
                <c:pt idx="3">
                  <c:v>0.2</c:v>
                </c:pt>
                <c:pt idx="4">
                  <c:v>0.31094746485324687</c:v>
                </c:pt>
                <c:pt idx="5">
                  <c:v>0.24825316243845971</c:v>
                </c:pt>
              </c:numCache>
            </c:numRef>
          </c:val>
          <c:smooth val="0"/>
          <c:extLst>
            <c:ext xmlns:c16="http://schemas.microsoft.com/office/drawing/2014/chart" uri="{C3380CC4-5D6E-409C-BE32-E72D297353CC}">
              <c16:uniqueId val="{00000004-429A-4421-AB89-37C8AEB9CC47}"/>
            </c:ext>
          </c:extLst>
        </c:ser>
        <c:ser>
          <c:idx val="1"/>
          <c:order val="1"/>
          <c:tx>
            <c:strRef>
              <c:f>'19A'!$I$7</c:f>
              <c:strCache>
                <c:ptCount val="1"/>
                <c:pt idx="0">
                  <c:v>إناث
Female</c:v>
                </c:pt>
              </c:strCache>
            </c:strRef>
          </c:tx>
          <c:spPr>
            <a:ln w="25400">
              <a:solidFill>
                <a:srgbClr val="802060"/>
              </a:solidFill>
              <a:prstDash val="solid"/>
            </a:ln>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5-429A-4421-AB89-37C8AEB9CC47}"/>
                </c:ext>
              </c:extLst>
            </c:dLbl>
            <c:dLbl>
              <c:idx val="2"/>
              <c:delete val="1"/>
              <c:extLst>
                <c:ext xmlns:c15="http://schemas.microsoft.com/office/drawing/2012/chart" uri="{CE6537A1-D6FC-4f65-9D91-7224C49458BB}"/>
                <c:ext xmlns:c16="http://schemas.microsoft.com/office/drawing/2014/chart" uri="{C3380CC4-5D6E-409C-BE32-E72D297353CC}">
                  <c16:uniqueId val="{00000006-429A-4421-AB89-37C8AEB9CC47}"/>
                </c:ext>
              </c:extLst>
            </c:dLbl>
            <c:dLbl>
              <c:idx val="3"/>
              <c:delete val="1"/>
              <c:extLst>
                <c:ext xmlns:c15="http://schemas.microsoft.com/office/drawing/2012/chart" uri="{CE6537A1-D6FC-4f65-9D91-7224C49458BB}"/>
                <c:ext xmlns:c16="http://schemas.microsoft.com/office/drawing/2014/chart" uri="{C3380CC4-5D6E-409C-BE32-E72D297353CC}">
                  <c16:uniqueId val="{00000007-429A-4421-AB89-37C8AEB9CC47}"/>
                </c:ext>
              </c:extLst>
            </c:dLbl>
            <c:dLbl>
              <c:idx val="4"/>
              <c:delete val="1"/>
              <c:extLst>
                <c:ext xmlns:c15="http://schemas.microsoft.com/office/drawing/2012/chart" uri="{CE6537A1-D6FC-4f65-9D91-7224C49458BB}"/>
                <c:ext xmlns:c16="http://schemas.microsoft.com/office/drawing/2014/chart" uri="{C3380CC4-5D6E-409C-BE32-E72D297353CC}">
                  <c16:uniqueId val="{00000008-429A-4421-AB89-37C8AEB9CC47}"/>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'19A'!$A$8:$A$13</c:f>
              <c:numCache>
                <c:formatCode>General</c:formatCode>
                <c:ptCount val="6"/>
                <c:pt idx="0">
                  <c:v>2017</c:v>
                </c:pt>
                <c:pt idx="1">
                  <c:v>2018</c:v>
                </c:pt>
                <c:pt idx="2">
                  <c:v>2019</c:v>
                </c:pt>
                <c:pt idx="3">
                  <c:v>2020</c:v>
                </c:pt>
                <c:pt idx="4">
                  <c:v>2021</c:v>
                </c:pt>
                <c:pt idx="5">
                  <c:v>2022</c:v>
                </c:pt>
              </c:numCache>
            </c:numRef>
          </c:cat>
          <c:val>
            <c:numRef>
              <c:f>'19A'!$I$8:$I$13</c:f>
              <c:numCache>
                <c:formatCode>#,##0.0</c:formatCode>
                <c:ptCount val="6"/>
                <c:pt idx="0">
                  <c:v>1.9831533149520655</c:v>
                </c:pt>
                <c:pt idx="1">
                  <c:v>1.3065350594854923</c:v>
                </c:pt>
                <c:pt idx="2">
                  <c:v>1.3318670576735092</c:v>
                </c:pt>
                <c:pt idx="3">
                  <c:v>1.7</c:v>
                </c:pt>
                <c:pt idx="4">
                  <c:v>1.7412510669430556</c:v>
                </c:pt>
                <c:pt idx="5">
                  <c:v>1.3317075958772315</c:v>
                </c:pt>
              </c:numCache>
            </c:numRef>
          </c:val>
          <c:smooth val="0"/>
          <c:extLst>
            <c:ext xmlns:c16="http://schemas.microsoft.com/office/drawing/2014/chart" uri="{C3380CC4-5D6E-409C-BE32-E72D297353CC}">
              <c16:uniqueId val="{00000009-429A-4421-AB89-37C8AEB9CC47}"/>
            </c:ext>
          </c:extLst>
        </c:ser>
        <c:dLbls>
          <c:showLegendKey val="0"/>
          <c:showVal val="0"/>
          <c:showCatName val="0"/>
          <c:showSerName val="0"/>
          <c:showPercent val="0"/>
          <c:showBubbleSize val="0"/>
        </c:dLbls>
        <c:smooth val="0"/>
        <c:axId val="255994880"/>
        <c:axId val="256000768"/>
      </c:lineChart>
      <c:catAx>
        <c:axId val="255994880"/>
        <c:scaling>
          <c:orientation val="minMax"/>
        </c:scaling>
        <c:delete val="0"/>
        <c:axPos val="b"/>
        <c:majorGridlines>
          <c:spPr>
            <a:ln w="9525">
              <a:solidFill>
                <a:sysClr val="window" lastClr="FFFFFF">
                  <a:lumMod val="85000"/>
                </a:sysClr>
              </a:solidFill>
            </a:ln>
          </c:spPr>
        </c:majorGridlines>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256000768"/>
        <c:crosses val="autoZero"/>
        <c:auto val="1"/>
        <c:lblAlgn val="ctr"/>
        <c:lblOffset val="100"/>
        <c:noMultiLvlLbl val="0"/>
      </c:catAx>
      <c:valAx>
        <c:axId val="256000768"/>
        <c:scaling>
          <c:orientation val="minMax"/>
        </c:scaling>
        <c:delete val="0"/>
        <c:axPos val="l"/>
        <c:majorGridlines>
          <c:spPr>
            <a:ln w="9525">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Rate</a:t>
                </a:r>
              </a:p>
            </c:rich>
          </c:tx>
          <c:layout>
            <c:manualLayout>
              <c:xMode val="edge"/>
              <c:yMode val="edge"/>
              <c:x val="2.9041598807782613E-2"/>
              <c:y val="0.16634477294111819"/>
            </c:manualLayout>
          </c:layout>
          <c:overlay val="0"/>
        </c:title>
        <c:numFmt formatCode="#,##0.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55994880"/>
        <c:crosses val="autoZero"/>
        <c:crossBetween val="between"/>
      </c:valAx>
    </c:plotArea>
    <c:legend>
      <c:legendPos val="r"/>
      <c:layout>
        <c:manualLayout>
          <c:xMode val="edge"/>
          <c:yMode val="edge"/>
          <c:x val="0.47648337850898409"/>
          <c:y val="0.27036676714862862"/>
          <c:w val="0.48108093983121802"/>
          <c:h val="0.1021165111512613"/>
        </c:manualLayout>
      </c:layout>
      <c:overlay val="0"/>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000" b="0" i="0" u="none" strike="noStrike" kern="1200" baseline="0">
                <a:solidFill>
                  <a:srgbClr val="000000"/>
                </a:solidFill>
                <a:latin typeface="Calibri"/>
                <a:ea typeface="Calibri"/>
                <a:cs typeface="Calibri"/>
              </a:defRPr>
            </a:pPr>
            <a:r>
              <a:rPr lang="en-US" sz="1100" b="1" i="0" u="none" strike="noStrike" baseline="0">
                <a:solidFill>
                  <a:srgbClr val="000000"/>
                </a:solidFill>
                <a:latin typeface="Sakkal Majalla"/>
                <a:cs typeface="Sakkal Majalla"/>
              </a:rPr>
              <a:t>Graph No. (2) </a:t>
            </a:r>
            <a:r>
              <a:rPr lang="en-US" sz="1100" b="1" i="0" u="none" strike="noStrike" baseline="0">
                <a:solidFill>
                  <a:srgbClr val="000000"/>
                </a:solidFill>
                <a:latin typeface="Calibri"/>
                <a:cs typeface="Sakkal Majalla"/>
              </a:rPr>
              <a:t>شكل</a:t>
            </a:r>
            <a:r>
              <a:rPr lang="en-US" sz="1100" b="1" i="0" u="none" strike="noStrike" baseline="0">
                <a:solidFill>
                  <a:srgbClr val="000000"/>
                </a:solidFill>
                <a:latin typeface="Sakkal Majalla"/>
                <a:cs typeface="Sakkal Majalla"/>
              </a:rPr>
              <a:t> </a:t>
            </a:r>
            <a:r>
              <a:rPr lang="en-US" sz="1100" b="1" i="0" u="none" strike="noStrike" baseline="0">
                <a:solidFill>
                  <a:srgbClr val="000000"/>
                </a:solidFill>
                <a:latin typeface="Calibri"/>
                <a:cs typeface="Sakkal Majalla"/>
              </a:rPr>
              <a:t>رقم</a:t>
            </a:r>
            <a:endParaRPr lang="en-US" sz="1100" b="1" i="0" u="none" strike="noStrike" baseline="0">
              <a:solidFill>
                <a:srgbClr val="000000"/>
              </a:solidFill>
              <a:latin typeface="Sakkal Majalla"/>
              <a:cs typeface="Sakkal Majalla"/>
            </a:endParaRPr>
          </a:p>
          <a:p>
            <a:pPr algn="ctr" rtl="0">
              <a:defRPr sz="1000" b="0" i="0" u="none" strike="noStrike" kern="1200" baseline="0">
                <a:solidFill>
                  <a:srgbClr val="000000"/>
                </a:solidFill>
                <a:latin typeface="Calibri"/>
                <a:ea typeface="Calibri"/>
                <a:cs typeface="Calibri"/>
              </a:defRPr>
            </a:pPr>
            <a:r>
              <a:rPr lang="ar-QA" sz="1200" b="1" i="0" u="none" strike="noStrike" kern="1200" baseline="0">
                <a:solidFill>
                  <a:srgbClr val="000000"/>
                </a:solidFill>
                <a:latin typeface="Sakkal Majalla"/>
                <a:ea typeface="Calibri"/>
                <a:cs typeface="Sakkal Majalla"/>
              </a:rPr>
              <a:t>السكان غير النشيطين اقتصادياً (15 سنة فاكثر) حسب النوع</a:t>
            </a:r>
            <a:endParaRPr lang="en-US" sz="1200" b="1" i="0" u="none" strike="noStrike" kern="1200" baseline="0">
              <a:solidFill>
                <a:srgbClr val="000000"/>
              </a:solidFill>
              <a:latin typeface="Sakkal Majalla"/>
              <a:ea typeface="Calibri"/>
              <a:cs typeface="Sakkal Majalla"/>
            </a:endParaRPr>
          </a:p>
          <a:p>
            <a:pPr algn="ctr" rtl="0">
              <a:defRPr sz="1000" b="0" i="0" u="none" strike="noStrike" kern="1200" baseline="0">
                <a:solidFill>
                  <a:srgbClr val="000000"/>
                </a:solidFill>
                <a:latin typeface="Calibri"/>
                <a:ea typeface="Calibri"/>
                <a:cs typeface="Calibri"/>
              </a:defRPr>
            </a:pPr>
            <a:r>
              <a:rPr lang="en-US" sz="1000" b="1" i="0" u="none" strike="noStrike" baseline="0">
                <a:solidFill>
                  <a:srgbClr val="000000"/>
                </a:solidFill>
                <a:latin typeface="Arial"/>
                <a:cs typeface="Arial"/>
              </a:rPr>
              <a:t>ECONOMICALLY INACTIVE POPULATION (15 YEARS &amp; ABOVE) BY GENDER</a:t>
            </a:r>
            <a:endParaRPr lang="en-US" sz="1000" b="0" i="0" u="none" strike="noStrike" baseline="0">
              <a:solidFill>
                <a:srgbClr val="000000"/>
              </a:solidFill>
              <a:latin typeface="Arial"/>
              <a:cs typeface="Arial"/>
            </a:endParaRPr>
          </a:p>
          <a:p>
            <a:pPr algn="ctr" rtl="0">
              <a:defRPr sz="1000" b="0" i="0" u="none" strike="noStrike" kern="1200" baseline="0">
                <a:solidFill>
                  <a:srgbClr val="000000"/>
                </a:solidFill>
                <a:latin typeface="Calibri"/>
                <a:ea typeface="Calibri"/>
                <a:cs typeface="Calibri"/>
              </a:defRPr>
            </a:pPr>
            <a:r>
              <a:rPr lang="en-US" sz="1000" b="1" i="0" u="none" strike="noStrike" baseline="0">
                <a:solidFill>
                  <a:srgbClr val="000000"/>
                </a:solidFill>
                <a:latin typeface="Arial"/>
                <a:cs typeface="Arial"/>
              </a:rPr>
              <a:t>2017 - 2022</a:t>
            </a:r>
          </a:p>
        </c:rich>
      </c:tx>
      <c:layout>
        <c:manualLayout>
          <c:xMode val="edge"/>
          <c:yMode val="edge"/>
          <c:x val="0.15366556453170627"/>
          <c:y val="1.379702537182852E-2"/>
        </c:manualLayout>
      </c:layout>
      <c:overlay val="0"/>
    </c:title>
    <c:autoTitleDeleted val="0"/>
    <c:plotArea>
      <c:layout>
        <c:manualLayout>
          <c:layoutTarget val="inner"/>
          <c:xMode val="edge"/>
          <c:yMode val="edge"/>
          <c:x val="0.12875671906325362"/>
          <c:y val="0.31499693662211531"/>
          <c:w val="0.82053345730307692"/>
          <c:h val="0.59161103421150163"/>
        </c:manualLayout>
      </c:layout>
      <c:lineChart>
        <c:grouping val="standard"/>
        <c:varyColors val="0"/>
        <c:ser>
          <c:idx val="0"/>
          <c:order val="0"/>
          <c:tx>
            <c:strRef>
              <c:f>'2A'!$H$7</c:f>
              <c:strCache>
                <c:ptCount val="1"/>
                <c:pt idx="0">
                  <c:v>ذكور
Males</c:v>
                </c:pt>
              </c:strCache>
            </c:strRef>
          </c:tx>
          <c:dLbls>
            <c:dLbl>
              <c:idx val="0"/>
              <c:layout>
                <c:manualLayout>
                  <c:x val="-3.4632034632034632E-2"/>
                  <c:y val="3.8424591738712779E-2"/>
                </c:manualLayout>
              </c:layout>
              <c:spPr/>
              <c:txPr>
                <a:bodyPr/>
                <a:lstStyle/>
                <a:p>
                  <a:pPr>
                    <a:defRPr sz="1000"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116-49BD-828D-3CEC061042D2}"/>
                </c:ext>
              </c:extLst>
            </c:dLbl>
            <c:dLbl>
              <c:idx val="5"/>
              <c:spPr/>
              <c:txPr>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116-49BD-828D-3CEC061042D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'2A'!$A$8:$A$13</c:f>
              <c:numCache>
                <c:formatCode>General</c:formatCode>
                <c:ptCount val="6"/>
                <c:pt idx="0">
                  <c:v>2017</c:v>
                </c:pt>
                <c:pt idx="1">
                  <c:v>2018</c:v>
                </c:pt>
                <c:pt idx="2">
                  <c:v>2019</c:v>
                </c:pt>
                <c:pt idx="3">
                  <c:v>2020</c:v>
                </c:pt>
                <c:pt idx="4">
                  <c:v>2021</c:v>
                </c:pt>
                <c:pt idx="5">
                  <c:v>2022</c:v>
                </c:pt>
              </c:numCache>
            </c:numRef>
          </c:cat>
          <c:val>
            <c:numRef>
              <c:f>'2A'!$H$8:$H$13</c:f>
              <c:numCache>
                <c:formatCode>#,##0</c:formatCode>
                <c:ptCount val="6"/>
                <c:pt idx="0">
                  <c:v>72500</c:v>
                </c:pt>
                <c:pt idx="1">
                  <c:v>74889</c:v>
                </c:pt>
                <c:pt idx="2">
                  <c:v>76978</c:v>
                </c:pt>
                <c:pt idx="3">
                  <c:v>81452</c:v>
                </c:pt>
                <c:pt idx="4">
                  <c:v>82157</c:v>
                </c:pt>
                <c:pt idx="5">
                  <c:v>87099</c:v>
                </c:pt>
              </c:numCache>
            </c:numRef>
          </c:val>
          <c:smooth val="0"/>
          <c:extLst>
            <c:ext xmlns:c16="http://schemas.microsoft.com/office/drawing/2014/chart" uri="{C3380CC4-5D6E-409C-BE32-E72D297353CC}">
              <c16:uniqueId val="{00000003-7116-49BD-828D-3CEC061042D2}"/>
            </c:ext>
          </c:extLst>
        </c:ser>
        <c:ser>
          <c:idx val="1"/>
          <c:order val="1"/>
          <c:tx>
            <c:strRef>
              <c:f>'2A'!$I$7</c:f>
              <c:strCache>
                <c:ptCount val="1"/>
                <c:pt idx="0">
                  <c:v>إناث
Females</c:v>
                </c:pt>
              </c:strCache>
            </c:strRef>
          </c:tx>
          <c:spPr>
            <a:ln>
              <a:solidFill>
                <a:srgbClr val="993366"/>
              </a:solidFill>
            </a:ln>
          </c:spPr>
          <c:marker>
            <c:spPr>
              <a:solidFill>
                <a:srgbClr val="993366"/>
              </a:solidFill>
              <a:ln>
                <a:solidFill>
                  <a:srgbClr val="993366"/>
                </a:solidFill>
              </a:ln>
            </c:spPr>
          </c:marker>
          <c:dLbls>
            <c:dLbl>
              <c:idx val="0"/>
              <c:layout>
                <c:manualLayout>
                  <c:x val="-4.3290043290043288E-2"/>
                  <c:y val="5.3794428434197884E-2"/>
                </c:manualLayout>
              </c:layout>
              <c:spPr/>
              <c:txPr>
                <a:bodyPr/>
                <a:lstStyle/>
                <a:p>
                  <a:pPr>
                    <a:defRPr sz="1000"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116-49BD-828D-3CEC061042D2}"/>
                </c:ext>
              </c:extLst>
            </c:dLbl>
            <c:dLbl>
              <c:idx val="5"/>
              <c:layout>
                <c:manualLayout>
                  <c:x val="-1.1544238788333277E-2"/>
                  <c:y val="7.684918347742555E-3"/>
                </c:manualLayout>
              </c:layout>
              <c:spPr/>
              <c:txPr>
                <a:bodyPr/>
                <a:lstStyle/>
                <a:p>
                  <a:pPr>
                    <a:defRPr sz="1000"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116-49BD-828D-3CEC061042D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'2A'!$A$8:$A$13</c:f>
              <c:numCache>
                <c:formatCode>General</c:formatCode>
                <c:ptCount val="6"/>
                <c:pt idx="0">
                  <c:v>2017</c:v>
                </c:pt>
                <c:pt idx="1">
                  <c:v>2018</c:v>
                </c:pt>
                <c:pt idx="2">
                  <c:v>2019</c:v>
                </c:pt>
                <c:pt idx="3">
                  <c:v>2020</c:v>
                </c:pt>
                <c:pt idx="4">
                  <c:v>2021</c:v>
                </c:pt>
                <c:pt idx="5">
                  <c:v>2022</c:v>
                </c:pt>
              </c:numCache>
            </c:numRef>
          </c:cat>
          <c:val>
            <c:numRef>
              <c:f>'2A'!$I$8:$I$13</c:f>
              <c:numCache>
                <c:formatCode>#,##0</c:formatCode>
                <c:ptCount val="6"/>
                <c:pt idx="0">
                  <c:v>196682</c:v>
                </c:pt>
                <c:pt idx="1">
                  <c:v>203038</c:v>
                </c:pt>
                <c:pt idx="2">
                  <c:v>205718</c:v>
                </c:pt>
                <c:pt idx="3">
                  <c:v>209902</c:v>
                </c:pt>
                <c:pt idx="4">
                  <c:v>209589</c:v>
                </c:pt>
                <c:pt idx="5">
                  <c:v>219560</c:v>
                </c:pt>
              </c:numCache>
            </c:numRef>
          </c:val>
          <c:smooth val="0"/>
          <c:extLst>
            <c:ext xmlns:c16="http://schemas.microsoft.com/office/drawing/2014/chart" uri="{C3380CC4-5D6E-409C-BE32-E72D297353CC}">
              <c16:uniqueId val="{00000007-7116-49BD-828D-3CEC061042D2}"/>
            </c:ext>
          </c:extLst>
        </c:ser>
        <c:dLbls>
          <c:showLegendKey val="0"/>
          <c:showVal val="0"/>
          <c:showCatName val="0"/>
          <c:showSerName val="0"/>
          <c:showPercent val="0"/>
          <c:showBubbleSize val="0"/>
        </c:dLbls>
        <c:marker val="1"/>
        <c:smooth val="0"/>
        <c:axId val="252801024"/>
        <c:axId val="252802560"/>
      </c:lineChart>
      <c:catAx>
        <c:axId val="252801024"/>
        <c:scaling>
          <c:orientation val="minMax"/>
        </c:scaling>
        <c:delete val="0"/>
        <c:axPos val="b"/>
        <c:numFmt formatCode="General" sourceLinked="1"/>
        <c:majorTickMark val="none"/>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252802560"/>
        <c:crosses val="autoZero"/>
        <c:auto val="1"/>
        <c:lblAlgn val="ctr"/>
        <c:lblOffset val="100"/>
        <c:noMultiLvlLbl val="0"/>
      </c:catAx>
      <c:valAx>
        <c:axId val="252802560"/>
        <c:scaling>
          <c:orientation val="minMax"/>
        </c:scaling>
        <c:delete val="0"/>
        <c:axPos val="l"/>
        <c:majorGridlines>
          <c:spPr>
            <a:ln w="9525">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بالألف</a:t>
                </a:r>
              </a:p>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Thousands</a:t>
                </a:r>
              </a:p>
            </c:rich>
          </c:tx>
          <c:layout>
            <c:manualLayout>
              <c:xMode val="edge"/>
              <c:yMode val="edge"/>
              <c:x val="1.4471827385213212E-2"/>
              <c:y val="0.18493347814281835"/>
            </c:manualLayout>
          </c:layout>
          <c:overlay val="0"/>
        </c:title>
        <c:numFmt formatCode="General" sourceLinked="0"/>
        <c:majorTickMark val="none"/>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252801024"/>
        <c:crosses val="autoZero"/>
        <c:crossBetween val="between"/>
        <c:dispUnits>
          <c:builtInUnit val="thousands"/>
        </c:dispUnits>
      </c:valAx>
      <c:spPr>
        <a:ln>
          <a:solidFill>
            <a:sysClr val="window" lastClr="FFFFFF">
              <a:lumMod val="85000"/>
            </a:sysClr>
          </a:solidFill>
        </a:ln>
      </c:spPr>
    </c:plotArea>
    <c:legend>
      <c:legendPos val="r"/>
      <c:layout>
        <c:manualLayout>
          <c:xMode val="edge"/>
          <c:yMode val="edge"/>
          <c:x val="0.47848712501236174"/>
          <c:y val="0.47012754666461165"/>
          <c:w val="0.46802831617594193"/>
          <c:h val="9.7998642910416794E-2"/>
        </c:manualLayout>
      </c:layout>
      <c:overlay val="0"/>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1">
              <a:defRPr sz="1000" b="0" i="0" u="none" strike="noStrike" baseline="0">
                <a:solidFill>
                  <a:srgbClr val="000000"/>
                </a:solidFill>
                <a:latin typeface="Calibri"/>
                <a:ea typeface="Calibri"/>
                <a:cs typeface="Calibri"/>
              </a:defRPr>
            </a:pPr>
            <a:r>
              <a:rPr lang="ar-QA" sz="1100" b="1" i="0" u="none" strike="noStrike" baseline="0">
                <a:solidFill>
                  <a:srgbClr val="000000"/>
                </a:solidFill>
                <a:latin typeface="Sakkal Majalla"/>
                <a:cs typeface="Sakkal Majalla"/>
              </a:rPr>
              <a:t>شكل رقم </a:t>
            </a:r>
            <a:r>
              <a:rPr lang="en-US" sz="1100" b="1" i="0" u="none" strike="noStrike" baseline="0">
                <a:solidFill>
                  <a:srgbClr val="000000"/>
                </a:solidFill>
                <a:latin typeface="Sakkal Majalla"/>
                <a:cs typeface="Sakkal Majalla"/>
              </a:rPr>
              <a:t>Graph No. (20) </a:t>
            </a:r>
          </a:p>
          <a:p>
            <a:pPr rtl="1">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Sakkal Majalla" panose="02000000000000000000" pitchFamily="2" charset="-78"/>
                <a:cs typeface="Sakkal Majalla" panose="02000000000000000000" pitchFamily="2" charset="-78"/>
              </a:rPr>
              <a:t>متوسط</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الأجر</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الشهري</a:t>
            </a:r>
            <a:r>
              <a:rPr lang="en-US" sz="1200" b="1" i="0" u="none" strike="noStrike" baseline="0">
                <a:solidFill>
                  <a:srgbClr val="000000"/>
                </a:solidFill>
                <a:latin typeface="Sakkal Majalla"/>
                <a:cs typeface="Sakkal Majalla"/>
              </a:rPr>
              <a:t> </a:t>
            </a:r>
            <a:r>
              <a:rPr lang="ar-QA" sz="1200" b="1" i="0" u="none" strike="noStrike" baseline="0">
                <a:solidFill>
                  <a:srgbClr val="000000"/>
                </a:solidFill>
                <a:latin typeface="Sakkal Majalla"/>
                <a:cs typeface="Sakkal Majalla"/>
              </a:rPr>
              <a:t>(</a:t>
            </a:r>
            <a:r>
              <a:rPr lang="en-US" sz="1200" b="1" i="0" u="none" strike="noStrike" baseline="0">
                <a:solidFill>
                  <a:srgbClr val="000000"/>
                </a:solidFill>
                <a:latin typeface="Calibri"/>
                <a:cs typeface="Sakkal Majalla"/>
              </a:rPr>
              <a:t>بالريال</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القطري</a:t>
            </a:r>
            <a:r>
              <a:rPr lang="ar-QA"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للمشتغلين</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بأجر</a:t>
            </a:r>
            <a:r>
              <a:rPr lang="en-US" sz="1200" b="1" i="0" u="none" strike="noStrike" baseline="0">
                <a:solidFill>
                  <a:srgbClr val="000000"/>
                </a:solidFill>
                <a:latin typeface="Sakkal Majalla"/>
                <a:cs typeface="Sakkal Majalla"/>
              </a:rPr>
              <a:t> </a:t>
            </a:r>
            <a:r>
              <a:rPr lang="ar-QA" sz="1200" b="1" i="0" u="none" strike="noStrike" baseline="0">
                <a:solidFill>
                  <a:srgbClr val="000000"/>
                </a:solidFill>
                <a:latin typeface="Sakkal Majalla"/>
                <a:cs typeface="Sakkal Majalla"/>
              </a:rPr>
              <a:t>(15</a:t>
            </a:r>
            <a:r>
              <a:rPr lang="en-US" sz="1200" b="1" i="0" u="none" strike="noStrike" baseline="0">
                <a:solidFill>
                  <a:srgbClr val="000000"/>
                </a:solidFill>
                <a:latin typeface="Calibri"/>
                <a:cs typeface="Sakkal Majalla"/>
              </a:rPr>
              <a:t>سنة</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فأكثر</a:t>
            </a:r>
            <a:r>
              <a:rPr lang="ar-QA" sz="1200" b="0" i="0" u="none" strike="noStrike" baseline="0">
                <a:solidFill>
                  <a:srgbClr val="000000"/>
                </a:solidFill>
                <a:latin typeface="Sakkal Majalla"/>
                <a:cs typeface="Sakkal Majalla"/>
              </a:rPr>
              <a:t>)</a:t>
            </a:r>
            <a:endParaRPr lang="en-US" sz="1200" b="1" i="0" u="none" strike="noStrike" baseline="0">
              <a:solidFill>
                <a:srgbClr val="000000"/>
              </a:solidFill>
              <a:latin typeface="Sakkal Majalla"/>
              <a:cs typeface="Sakkal Majalla"/>
            </a:endParaRPr>
          </a:p>
          <a:p>
            <a:pPr rtl="1">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AVERAGE MONTHLY WAGE (Q.R.) FOR WORKERS IN PAID EMPLOYMENT (15 YEARS AND ABOVE)</a:t>
            </a:r>
          </a:p>
          <a:p>
            <a:pPr rtl="1">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2017 - 2022</a:t>
            </a:r>
          </a:p>
        </c:rich>
      </c:tx>
      <c:overlay val="0"/>
    </c:title>
    <c:autoTitleDeleted val="0"/>
    <c:plotArea>
      <c:layout/>
      <c:barChart>
        <c:barDir val="col"/>
        <c:grouping val="clustered"/>
        <c:varyColors val="0"/>
        <c:ser>
          <c:idx val="0"/>
          <c:order val="0"/>
          <c:spPr>
            <a:solidFill>
              <a:schemeClr val="accent5">
                <a:lumMod val="75000"/>
              </a:schemeClr>
            </a:solidFill>
            <a:ln>
              <a:noFill/>
            </a:ln>
          </c:spPr>
          <c:invertIfNegative val="0"/>
          <c:dLbls>
            <c:spPr>
              <a:noFill/>
              <a:ln w="25400">
                <a:noFill/>
              </a:ln>
            </c:spPr>
            <c:txPr>
              <a:bodyPr wrap="square" lIns="38100" tIns="19050" rIns="38100" bIns="19050" anchor="ctr">
                <a:spAutoFit/>
              </a:bodyPr>
              <a:lstStyle/>
              <a:p>
                <a:pPr>
                  <a:defRPr sz="10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'20A'!$A$7:$A$12</c:f>
              <c:numCache>
                <c:formatCode>General</c:formatCode>
                <c:ptCount val="6"/>
                <c:pt idx="0">
                  <c:v>2017</c:v>
                </c:pt>
                <c:pt idx="1">
                  <c:v>2018</c:v>
                </c:pt>
                <c:pt idx="2">
                  <c:v>2019</c:v>
                </c:pt>
                <c:pt idx="3">
                  <c:v>2020</c:v>
                </c:pt>
                <c:pt idx="4">
                  <c:v>2021</c:v>
                </c:pt>
                <c:pt idx="5">
                  <c:v>2022</c:v>
                </c:pt>
              </c:numCache>
            </c:numRef>
          </c:cat>
          <c:val>
            <c:numRef>
              <c:f>'20A'!$D$7:$D$12</c:f>
              <c:numCache>
                <c:formatCode>#,##0</c:formatCode>
                <c:ptCount val="6"/>
                <c:pt idx="0">
                  <c:v>11099</c:v>
                </c:pt>
                <c:pt idx="1">
                  <c:v>11121</c:v>
                </c:pt>
                <c:pt idx="2">
                  <c:v>11308</c:v>
                </c:pt>
                <c:pt idx="3">
                  <c:v>11554</c:v>
                </c:pt>
                <c:pt idx="4">
                  <c:v>12052</c:v>
                </c:pt>
                <c:pt idx="5">
                  <c:v>11963</c:v>
                </c:pt>
              </c:numCache>
            </c:numRef>
          </c:val>
          <c:extLst>
            <c:ext xmlns:c16="http://schemas.microsoft.com/office/drawing/2014/chart" uri="{C3380CC4-5D6E-409C-BE32-E72D297353CC}">
              <c16:uniqueId val="{00000000-65F9-4A5F-975C-CD4B2A9015E9}"/>
            </c:ext>
          </c:extLst>
        </c:ser>
        <c:dLbls>
          <c:showLegendKey val="0"/>
          <c:showVal val="0"/>
          <c:showCatName val="0"/>
          <c:showSerName val="0"/>
          <c:showPercent val="0"/>
          <c:showBubbleSize val="0"/>
        </c:dLbls>
        <c:gapWidth val="150"/>
        <c:overlap val="-25"/>
        <c:axId val="260983040"/>
        <c:axId val="261025792"/>
      </c:barChart>
      <c:catAx>
        <c:axId val="260983040"/>
        <c:scaling>
          <c:orientation val="minMax"/>
        </c:scaling>
        <c:delete val="0"/>
        <c:axPos val="b"/>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261025792"/>
        <c:crosses val="autoZero"/>
        <c:auto val="1"/>
        <c:lblAlgn val="ctr"/>
        <c:lblOffset val="100"/>
        <c:noMultiLvlLbl val="0"/>
      </c:catAx>
      <c:valAx>
        <c:axId val="261025792"/>
        <c:scaling>
          <c:orientation val="minMax"/>
        </c:scaling>
        <c:delete val="1"/>
        <c:axPos val="l"/>
        <c:numFmt formatCode="#,##0" sourceLinked="1"/>
        <c:majorTickMark val="out"/>
        <c:minorTickMark val="none"/>
        <c:tickLblPos val="nextTo"/>
        <c:crossAx val="260983040"/>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100" b="1" i="0" u="none" strike="noStrike" baseline="0">
                <a:solidFill>
                  <a:srgbClr val="000000"/>
                </a:solidFill>
                <a:latin typeface="Sakkal Majalla"/>
                <a:cs typeface="Sakkal Majalla"/>
              </a:rPr>
              <a:t>Graph No. (21) </a:t>
            </a:r>
            <a:r>
              <a:rPr lang="en-US" sz="1100" b="1" i="0" u="none" strike="noStrike" baseline="0">
                <a:solidFill>
                  <a:srgbClr val="000000"/>
                </a:solidFill>
                <a:latin typeface="Calibri"/>
                <a:cs typeface="Sakkal Majalla"/>
              </a:rPr>
              <a:t>شكل</a:t>
            </a:r>
            <a:r>
              <a:rPr lang="en-US" sz="1100" b="1" i="0" u="none" strike="noStrike" baseline="0">
                <a:solidFill>
                  <a:srgbClr val="000000"/>
                </a:solidFill>
                <a:latin typeface="Sakkal Majalla"/>
                <a:cs typeface="Sakkal Majalla"/>
              </a:rPr>
              <a:t> </a:t>
            </a:r>
            <a:r>
              <a:rPr lang="en-US" sz="1100" b="1" i="0" u="none" strike="noStrike" baseline="0">
                <a:solidFill>
                  <a:srgbClr val="000000"/>
                </a:solidFill>
                <a:latin typeface="Calibri"/>
                <a:cs typeface="Sakkal Majalla"/>
              </a:rPr>
              <a:t>رقم</a:t>
            </a:r>
            <a:endParaRPr lang="en-US" sz="1100" b="1"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حصة</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الإناث</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في</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الوظائف</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المدفوعة</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الأجر</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في</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القطاع</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غير</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الزراعي</a:t>
            </a:r>
            <a:endParaRPr lang="en-US" sz="1200" b="1"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FEMALE SHARE OF PAID JOBS IN NON-AGRICULTURE SECTOR </a:t>
            </a: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2017 - 2022</a:t>
            </a:r>
          </a:p>
        </c:rich>
      </c:tx>
      <c:layout>
        <c:manualLayout>
          <c:xMode val="edge"/>
          <c:yMode val="edge"/>
          <c:x val="0.10128664374699642"/>
          <c:y val="7.3493705848752377E-3"/>
        </c:manualLayout>
      </c:layout>
      <c:overlay val="0"/>
    </c:title>
    <c:autoTitleDeleted val="0"/>
    <c:plotArea>
      <c:layout>
        <c:manualLayout>
          <c:layoutTarget val="inner"/>
          <c:xMode val="edge"/>
          <c:yMode val="edge"/>
          <c:x val="8.0679780204962248E-2"/>
          <c:y val="0.23727467950803666"/>
          <c:w val="0.86237864077669901"/>
          <c:h val="0.67720584513712645"/>
        </c:manualLayout>
      </c:layout>
      <c:barChart>
        <c:barDir val="col"/>
        <c:grouping val="clustered"/>
        <c:varyColors val="0"/>
        <c:ser>
          <c:idx val="0"/>
          <c:order val="0"/>
          <c:spPr>
            <a:solidFill>
              <a:schemeClr val="accent5">
                <a:lumMod val="75000"/>
              </a:schemeClr>
            </a:solidFill>
            <a:ln w="25400">
              <a:noFill/>
            </a:ln>
          </c:spPr>
          <c:invertIfNegative val="0"/>
          <c:dLbls>
            <c:spPr>
              <a:noFill/>
              <a:ln w="25400">
                <a:noFill/>
              </a:ln>
            </c:spPr>
            <c:txPr>
              <a:bodyPr wrap="square" lIns="38100" tIns="19050" rIns="38100" bIns="19050" anchor="ctr">
                <a:spAutoFit/>
              </a:bodyPr>
              <a:lstStyle/>
              <a:p>
                <a:pPr>
                  <a:defRPr sz="1000" b="1"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'21A'!$A$7:$A$12</c:f>
              <c:numCache>
                <c:formatCode>General</c:formatCode>
                <c:ptCount val="6"/>
                <c:pt idx="0">
                  <c:v>2017</c:v>
                </c:pt>
                <c:pt idx="1">
                  <c:v>2018</c:v>
                </c:pt>
                <c:pt idx="2">
                  <c:v>2019</c:v>
                </c:pt>
                <c:pt idx="3">
                  <c:v>2020</c:v>
                </c:pt>
                <c:pt idx="4">
                  <c:v>2021</c:v>
                </c:pt>
                <c:pt idx="5">
                  <c:v>2022</c:v>
                </c:pt>
              </c:numCache>
            </c:numRef>
          </c:cat>
          <c:val>
            <c:numRef>
              <c:f>'21A'!$B$7:$B$12</c:f>
              <c:numCache>
                <c:formatCode>0.0</c:formatCode>
                <c:ptCount val="6"/>
                <c:pt idx="0">
                  <c:v>13.602226937569819</c:v>
                </c:pt>
                <c:pt idx="1">
                  <c:v>13.776043430716973</c:v>
                </c:pt>
                <c:pt idx="2">
                  <c:v>13.726034300271664</c:v>
                </c:pt>
                <c:pt idx="3">
                  <c:v>14</c:v>
                </c:pt>
                <c:pt idx="4">
                  <c:v>15.438989605812923</c:v>
                </c:pt>
                <c:pt idx="5">
                  <c:v>16.899999999999999</c:v>
                </c:pt>
              </c:numCache>
            </c:numRef>
          </c:val>
          <c:extLst>
            <c:ext xmlns:c16="http://schemas.microsoft.com/office/drawing/2014/chart" uri="{C3380CC4-5D6E-409C-BE32-E72D297353CC}">
              <c16:uniqueId val="{00000000-5F3D-4689-B8EC-628AACE385A9}"/>
            </c:ext>
          </c:extLst>
        </c:ser>
        <c:dLbls>
          <c:showLegendKey val="0"/>
          <c:showVal val="0"/>
          <c:showCatName val="0"/>
          <c:showSerName val="0"/>
          <c:showPercent val="0"/>
          <c:showBubbleSize val="0"/>
        </c:dLbls>
        <c:gapWidth val="189"/>
        <c:axId val="261083904"/>
        <c:axId val="261085440"/>
      </c:barChart>
      <c:catAx>
        <c:axId val="261083904"/>
        <c:scaling>
          <c:orientation val="minMax"/>
        </c:scaling>
        <c:delete val="0"/>
        <c:axPos val="b"/>
        <c:majorGridlines>
          <c:spPr>
            <a:ln w="9525">
              <a:solidFill>
                <a:sysClr val="window" lastClr="FFFFFF">
                  <a:lumMod val="85000"/>
                </a:sysClr>
              </a:solidFill>
            </a:ln>
          </c:spPr>
        </c:majorGridlines>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261085440"/>
        <c:crosses val="autoZero"/>
        <c:auto val="1"/>
        <c:lblAlgn val="ctr"/>
        <c:lblOffset val="100"/>
        <c:noMultiLvlLbl val="0"/>
      </c:catAx>
      <c:valAx>
        <c:axId val="261085440"/>
        <c:scaling>
          <c:orientation val="minMax"/>
          <c:min val="0"/>
        </c:scaling>
        <c:delete val="0"/>
        <c:axPos val="l"/>
        <c:majorGridlines>
          <c:spPr>
            <a:ln w="9525">
              <a:solidFill>
                <a:sysClr val="window" lastClr="FFFFFF">
                  <a:lumMod val="85000"/>
                </a:sysClr>
              </a:solidFill>
            </a:ln>
          </c:spPr>
        </c:majorGridlines>
        <c:title>
          <c:tx>
            <c:rich>
              <a:bodyPr rot="0" vert="horz"/>
              <a:lstStyle/>
              <a:p>
                <a:pPr algn="ctr">
                  <a:defRPr sz="1000" b="1" i="0" u="none" strike="noStrike" baseline="0">
                    <a:solidFill>
                      <a:srgbClr val="000000"/>
                    </a:solidFill>
                    <a:latin typeface="Arial"/>
                    <a:ea typeface="Arial"/>
                    <a:cs typeface="Arial"/>
                  </a:defRPr>
                </a:pPr>
                <a:r>
                  <a:rPr lang="ar-QA"/>
                  <a:t>%</a:t>
                </a:r>
              </a:p>
            </c:rich>
          </c:tx>
          <c:layout>
            <c:manualLayout>
              <c:xMode val="edge"/>
              <c:yMode val="edge"/>
              <c:x val="3.3811689031828768E-2"/>
              <c:y val="0.15190010339616639"/>
            </c:manualLayout>
          </c:layout>
          <c:overlay val="0"/>
        </c:title>
        <c:numFmt formatCode="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61083904"/>
        <c:crosses val="autoZero"/>
        <c:crossBetween val="between"/>
        <c:majorUnit val="2"/>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100" b="1" i="0" u="none" strike="noStrike" baseline="0">
                <a:solidFill>
                  <a:srgbClr val="000000"/>
                </a:solidFill>
                <a:latin typeface="Sakkal Majalla"/>
                <a:cs typeface="Sakkal Majalla"/>
              </a:rPr>
              <a:t>Graph No. (22) </a:t>
            </a:r>
            <a:r>
              <a:rPr lang="en-US" sz="1100" b="1" i="0" u="none" strike="noStrike" baseline="0">
                <a:solidFill>
                  <a:srgbClr val="000000"/>
                </a:solidFill>
                <a:latin typeface="Calibri"/>
                <a:cs typeface="Sakkal Majalla"/>
              </a:rPr>
              <a:t>شكل</a:t>
            </a:r>
            <a:r>
              <a:rPr lang="en-US" sz="1100" b="1" i="0" u="none" strike="noStrike" baseline="0">
                <a:solidFill>
                  <a:srgbClr val="000000"/>
                </a:solidFill>
                <a:latin typeface="Sakkal Majalla"/>
                <a:cs typeface="Sakkal Majalla"/>
              </a:rPr>
              <a:t> </a:t>
            </a:r>
            <a:r>
              <a:rPr lang="en-US" sz="1100" b="1" i="0" u="none" strike="noStrike" baseline="0">
                <a:solidFill>
                  <a:srgbClr val="000000"/>
                </a:solidFill>
                <a:latin typeface="Calibri"/>
                <a:cs typeface="Sakkal Majalla"/>
              </a:rPr>
              <a:t>رقم</a:t>
            </a:r>
            <a:endParaRPr lang="en-US" sz="1100" b="1"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Sakkal Majalla" panose="02000000000000000000" pitchFamily="2" charset="-78"/>
                <a:cs typeface="Sakkal Majalla" panose="02000000000000000000" pitchFamily="2" charset="-78"/>
              </a:rPr>
              <a:t>نسبة</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الذين</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يعملون</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لحسابهم</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الخاص</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والذين</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يعملون</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لدى</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العائلة</a:t>
            </a:r>
            <a:r>
              <a:rPr lang="en-US" sz="1200" b="1" i="0" u="none" strike="noStrike" baseline="0">
                <a:solidFill>
                  <a:srgbClr val="000000"/>
                </a:solidFill>
                <a:latin typeface="Sakkal Majalla"/>
                <a:cs typeface="Sakkal Majalla"/>
              </a:rPr>
              <a:t> </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Calibri"/>
              </a:rPr>
              <a:t>من</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إجمالي</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القوى</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العاملة</a:t>
            </a:r>
            <a:endParaRPr lang="en-US" sz="1200" b="1"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SELF-EMPLOYED AND FAMILY-EMPLOYED PERCENTAGE OUT </a:t>
            </a: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OF TOTAL LABOR FORCE</a:t>
            </a: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2017 - 2022</a:t>
            </a:r>
          </a:p>
        </c:rich>
      </c:tx>
      <c:overlay val="0"/>
    </c:title>
    <c:autoTitleDeleted val="0"/>
    <c:plotArea>
      <c:layout>
        <c:manualLayout>
          <c:layoutTarget val="inner"/>
          <c:xMode val="edge"/>
          <c:yMode val="edge"/>
          <c:x val="8.0679780204962248E-2"/>
          <c:y val="0.30329408823897014"/>
          <c:w val="0.86003941612561585"/>
          <c:h val="0.61118610173728283"/>
        </c:manualLayout>
      </c:layout>
      <c:barChart>
        <c:barDir val="col"/>
        <c:grouping val="clustered"/>
        <c:varyColors val="0"/>
        <c:ser>
          <c:idx val="0"/>
          <c:order val="0"/>
          <c:spPr>
            <a:solidFill>
              <a:schemeClr val="accent5">
                <a:lumMod val="75000"/>
              </a:schemeClr>
            </a:solidFill>
            <a:ln w="25400">
              <a:noFill/>
            </a:ln>
          </c:spPr>
          <c:invertIfNegative val="0"/>
          <c:dLbls>
            <c:spPr>
              <a:noFill/>
              <a:ln w="25400">
                <a:noFill/>
              </a:ln>
            </c:spPr>
            <c:txPr>
              <a:bodyPr wrap="square" lIns="38100" tIns="19050" rIns="38100" bIns="19050" anchor="ctr">
                <a:spAutoFit/>
              </a:bodyPr>
              <a:lstStyle/>
              <a:p>
                <a:pPr>
                  <a:defRPr sz="1000" b="1"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'22A'!$A$7:$A$12</c:f>
              <c:numCache>
                <c:formatCode>General</c:formatCode>
                <c:ptCount val="6"/>
                <c:pt idx="0">
                  <c:v>2017</c:v>
                </c:pt>
                <c:pt idx="1">
                  <c:v>2018</c:v>
                </c:pt>
                <c:pt idx="2">
                  <c:v>2019</c:v>
                </c:pt>
                <c:pt idx="3">
                  <c:v>2020</c:v>
                </c:pt>
                <c:pt idx="4">
                  <c:v>2021</c:v>
                </c:pt>
                <c:pt idx="5">
                  <c:v>2022</c:v>
                </c:pt>
              </c:numCache>
            </c:numRef>
          </c:cat>
          <c:val>
            <c:numRef>
              <c:f>'22A'!$B$7:$B$12</c:f>
              <c:numCache>
                <c:formatCode>0.00</c:formatCode>
                <c:ptCount val="6"/>
                <c:pt idx="0">
                  <c:v>0.13185677112993807</c:v>
                </c:pt>
                <c:pt idx="1">
                  <c:v>0.12441237115370753</c:v>
                </c:pt>
                <c:pt idx="2">
                  <c:v>0.09</c:v>
                </c:pt>
                <c:pt idx="3">
                  <c:v>0.05</c:v>
                </c:pt>
                <c:pt idx="4">
                  <c:v>4.8476837964685118E-2</c:v>
                </c:pt>
                <c:pt idx="5">
                  <c:v>4.9381417941414485E-2</c:v>
                </c:pt>
              </c:numCache>
            </c:numRef>
          </c:val>
          <c:extLst>
            <c:ext xmlns:c16="http://schemas.microsoft.com/office/drawing/2014/chart" uri="{C3380CC4-5D6E-409C-BE32-E72D297353CC}">
              <c16:uniqueId val="{00000000-58C7-438C-89F3-6AA9EDC9DA8B}"/>
            </c:ext>
          </c:extLst>
        </c:ser>
        <c:dLbls>
          <c:showLegendKey val="0"/>
          <c:showVal val="0"/>
          <c:showCatName val="0"/>
          <c:showSerName val="0"/>
          <c:showPercent val="0"/>
          <c:showBubbleSize val="0"/>
        </c:dLbls>
        <c:gapWidth val="189"/>
        <c:axId val="255860096"/>
        <c:axId val="255870080"/>
      </c:barChart>
      <c:catAx>
        <c:axId val="255860096"/>
        <c:scaling>
          <c:orientation val="minMax"/>
        </c:scaling>
        <c:delete val="0"/>
        <c:axPos val="b"/>
        <c:majorGridlines>
          <c:spPr>
            <a:ln w="9525">
              <a:solidFill>
                <a:sysClr val="window" lastClr="FFFFFF">
                  <a:lumMod val="85000"/>
                </a:sysClr>
              </a:solidFill>
            </a:ln>
          </c:spPr>
        </c:majorGridlines>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255870080"/>
        <c:crosses val="autoZero"/>
        <c:auto val="1"/>
        <c:lblAlgn val="ctr"/>
        <c:lblOffset val="100"/>
        <c:noMultiLvlLbl val="0"/>
      </c:catAx>
      <c:valAx>
        <c:axId val="255870080"/>
        <c:scaling>
          <c:orientation val="minMax"/>
        </c:scaling>
        <c:delete val="0"/>
        <c:axPos val="l"/>
        <c:majorGridlines>
          <c:spPr>
            <a:ln w="9525">
              <a:solidFill>
                <a:sysClr val="window" lastClr="FFFFFF">
                  <a:lumMod val="85000"/>
                </a:sysClr>
              </a:solidFill>
            </a:ln>
          </c:spPr>
        </c:majorGridlines>
        <c:title>
          <c:tx>
            <c:rich>
              <a:bodyPr rot="0" vert="horz"/>
              <a:lstStyle/>
              <a:p>
                <a:pPr algn="ctr">
                  <a:defRPr sz="900" b="0" i="0" u="none" strike="noStrike" baseline="0">
                    <a:solidFill>
                      <a:srgbClr val="000000"/>
                    </a:solidFill>
                    <a:latin typeface="Arial"/>
                    <a:ea typeface="Arial"/>
                    <a:cs typeface="Arial"/>
                  </a:defRPr>
                </a:pPr>
                <a:r>
                  <a:rPr lang="ar-QA"/>
                  <a:t>%</a:t>
                </a:r>
              </a:p>
            </c:rich>
          </c:tx>
          <c:layout>
            <c:manualLayout>
              <c:xMode val="edge"/>
              <c:yMode val="edge"/>
              <c:x val="2.8877851806985665E-2"/>
              <c:y val="0.2319995000624922"/>
            </c:manualLayout>
          </c:layout>
          <c:overlay val="0"/>
        </c:title>
        <c:numFmt formatCode="0.0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55860096"/>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cs typeface="Calibri"/>
              </a:rPr>
              <a:t>السكان حسب العلاقة بقوة العمل والبلدية (بالألف) </a:t>
            </a:r>
            <a:r>
              <a:rPr lang="ar-QA" sz="1400" b="1" i="0" u="none" strike="noStrike" baseline="0">
                <a:solidFill>
                  <a:srgbClr val="FFFFFF"/>
                </a:solidFill>
                <a:latin typeface="Calibri"/>
                <a:cs typeface="Calibri"/>
              </a:rPr>
              <a:t>م</a:t>
            </a:r>
            <a:endParaRPr lang="ar-QA" sz="1400" b="0" i="0" u="none" strike="noStrike" baseline="0">
              <a:solidFill>
                <a:srgbClr val="FFFFFF"/>
              </a:solidFill>
              <a:latin typeface="Calibri"/>
              <a:cs typeface="Calibri"/>
            </a:endParaRPr>
          </a:p>
          <a:p>
            <a:pPr rtl="0">
              <a:defRPr sz="1000" b="0" i="0" u="none" strike="noStrike" baseline="0">
                <a:solidFill>
                  <a:srgbClr val="000000"/>
                </a:solidFill>
                <a:latin typeface="Calibri"/>
                <a:ea typeface="Calibri"/>
                <a:cs typeface="Calibri"/>
              </a:defRPr>
            </a:pPr>
            <a:r>
              <a:rPr lang="ar-QA" sz="1200" b="1" i="0" u="none" strike="noStrike" baseline="0">
                <a:solidFill>
                  <a:srgbClr val="000000"/>
                </a:solidFill>
                <a:latin typeface="Arial"/>
                <a:cs typeface="Arial"/>
              </a:rPr>
              <a:t>POPULATION BY RELATION TO LABOUR FORCE &amp; MUNICIPALITY (THOUSAND</a:t>
            </a:r>
            <a:r>
              <a:rPr lang="en-US" sz="1200" b="1" i="0" u="none" strike="noStrike" baseline="0">
                <a:solidFill>
                  <a:srgbClr val="000000"/>
                </a:solidFill>
                <a:latin typeface="Arial"/>
                <a:cs typeface="Arial"/>
              </a:rPr>
              <a:t>)</a:t>
            </a:r>
            <a:endParaRPr lang="ar-QA" sz="1200" b="0" i="0" u="none" strike="noStrike" baseline="0">
              <a:solidFill>
                <a:srgbClr val="000000"/>
              </a:solidFill>
              <a:latin typeface="Arial"/>
              <a:cs typeface="Arial"/>
            </a:endParaRP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2022</a:t>
            </a:r>
            <a:endParaRPr lang="ar-QA" sz="1200" b="1" i="0" u="none" strike="noStrike" baseline="0">
              <a:solidFill>
                <a:srgbClr val="000000"/>
              </a:solidFill>
              <a:latin typeface="Arial"/>
              <a:cs typeface="Arial"/>
            </a:endParaRPr>
          </a:p>
        </c:rich>
      </c:tx>
      <c:overlay val="0"/>
    </c:title>
    <c:autoTitleDeleted val="0"/>
    <c:plotArea>
      <c:layout>
        <c:manualLayout>
          <c:layoutTarget val="inner"/>
          <c:xMode val="edge"/>
          <c:yMode val="edge"/>
          <c:x val="7.5562188618240725E-2"/>
          <c:y val="0.20707644356955379"/>
          <c:w val="0.89569225800305818"/>
          <c:h val="0.69889419291338584"/>
        </c:manualLayout>
      </c:layout>
      <c:barChart>
        <c:barDir val="col"/>
        <c:grouping val="clustered"/>
        <c:varyColors val="0"/>
        <c:ser>
          <c:idx val="0"/>
          <c:order val="0"/>
          <c:tx>
            <c:strRef>
              <c:f>'1'!$B$17</c:f>
              <c:strCache>
                <c:ptCount val="1"/>
                <c:pt idx="0">
                  <c:v>النشيطون اقتصادياً Economically Active</c:v>
                </c:pt>
              </c:strCache>
            </c:strRef>
          </c:tx>
          <c:spPr>
            <a:solidFill>
              <a:schemeClr val="accent2">
                <a:lumMod val="60000"/>
                <a:lumOff val="40000"/>
              </a:schemeClr>
            </a:solidFill>
          </c:spPr>
          <c:invertIfNegative val="0"/>
          <c:cat>
            <c:strRef>
              <c:f>'1'!$A$18:$A$25</c:f>
              <c:strCache>
                <c:ptCount val="8"/>
                <c:pt idx="0">
                  <c:v>الدوحة
 Doha</c:v>
                </c:pt>
                <c:pt idx="1">
                  <c:v>الريان
 Al Rayyan</c:v>
                </c:pt>
                <c:pt idx="2">
                  <c:v>الوكرة
 Al Wakra</c:v>
                </c:pt>
                <c:pt idx="3">
                  <c:v>الشحانية
Al Sheehaniya</c:v>
                </c:pt>
                <c:pt idx="4">
                  <c:v>الخور
 Al Khor</c:v>
                </c:pt>
                <c:pt idx="5">
                  <c:v>الظعاين
Al Daayen</c:v>
                </c:pt>
                <c:pt idx="6">
                  <c:v>أم صلال
 Umm Salal</c:v>
                </c:pt>
                <c:pt idx="7">
                  <c:v>الشمال
Al Shamal</c:v>
                </c:pt>
              </c:strCache>
            </c:strRef>
          </c:cat>
          <c:val>
            <c:numRef>
              <c:f>'1'!$B$18:$B$25</c:f>
              <c:numCache>
                <c:formatCode>General</c:formatCode>
                <c:ptCount val="8"/>
                <c:pt idx="0" formatCode="#,##0_ ;\-#,##0\ ">
                  <c:v>958219</c:v>
                </c:pt>
                <c:pt idx="1">
                  <c:v>534679</c:v>
                </c:pt>
                <c:pt idx="2">
                  <c:v>189512</c:v>
                </c:pt>
                <c:pt idx="3" formatCode="#,##0_ ;\-#,##0\ ">
                  <c:v>150474</c:v>
                </c:pt>
                <c:pt idx="4">
                  <c:v>114181</c:v>
                </c:pt>
                <c:pt idx="5">
                  <c:v>59665</c:v>
                </c:pt>
                <c:pt idx="6">
                  <c:v>109733</c:v>
                </c:pt>
                <c:pt idx="7" formatCode="#,##0_ ;\-#,##0\ ">
                  <c:v>16225</c:v>
                </c:pt>
              </c:numCache>
            </c:numRef>
          </c:val>
          <c:extLst>
            <c:ext xmlns:c16="http://schemas.microsoft.com/office/drawing/2014/chart" uri="{C3380CC4-5D6E-409C-BE32-E72D297353CC}">
              <c16:uniqueId val="{00000000-4A4E-45DC-AC7D-599557D3293B}"/>
            </c:ext>
          </c:extLst>
        </c:ser>
        <c:ser>
          <c:idx val="1"/>
          <c:order val="1"/>
          <c:tx>
            <c:strRef>
              <c:f>'1'!$C$17</c:f>
              <c:strCache>
                <c:ptCount val="1"/>
                <c:pt idx="0">
                  <c:v>غير النشيطين اقتصادياً  Economically Inactive</c:v>
                </c:pt>
              </c:strCache>
            </c:strRef>
          </c:tx>
          <c:spPr>
            <a:solidFill>
              <a:schemeClr val="accent3">
                <a:lumMod val="75000"/>
              </a:schemeClr>
            </a:solidFill>
          </c:spPr>
          <c:invertIfNegative val="0"/>
          <c:cat>
            <c:strRef>
              <c:f>'1'!$A$18:$A$25</c:f>
              <c:strCache>
                <c:ptCount val="8"/>
                <c:pt idx="0">
                  <c:v>الدوحة
 Doha</c:v>
                </c:pt>
                <c:pt idx="1">
                  <c:v>الريان
 Al Rayyan</c:v>
                </c:pt>
                <c:pt idx="2">
                  <c:v>الوكرة
 Al Wakra</c:v>
                </c:pt>
                <c:pt idx="3">
                  <c:v>الشحانية
Al Sheehaniya</c:v>
                </c:pt>
                <c:pt idx="4">
                  <c:v>الخور
 Al Khor</c:v>
                </c:pt>
                <c:pt idx="5">
                  <c:v>الظعاين
Al Daayen</c:v>
                </c:pt>
                <c:pt idx="6">
                  <c:v>أم صلال
 Umm Salal</c:v>
                </c:pt>
                <c:pt idx="7">
                  <c:v>الشمال
Al Shamal</c:v>
                </c:pt>
              </c:strCache>
            </c:strRef>
          </c:cat>
          <c:val>
            <c:numRef>
              <c:f>'1'!$C$18:$C$25</c:f>
              <c:numCache>
                <c:formatCode>#,##0_ ;\-#,##0\ </c:formatCode>
                <c:ptCount val="8"/>
                <c:pt idx="0">
                  <c:v>102731</c:v>
                </c:pt>
                <c:pt idx="1">
                  <c:v>116853</c:v>
                </c:pt>
                <c:pt idx="2" formatCode="General">
                  <c:v>33915</c:v>
                </c:pt>
                <c:pt idx="3">
                  <c:v>5712</c:v>
                </c:pt>
                <c:pt idx="4" formatCode="General">
                  <c:v>11393</c:v>
                </c:pt>
                <c:pt idx="5" formatCode="General">
                  <c:v>15236</c:v>
                </c:pt>
                <c:pt idx="6" formatCode="General">
                  <c:v>18509</c:v>
                </c:pt>
                <c:pt idx="7" formatCode="General">
                  <c:v>2310</c:v>
                </c:pt>
              </c:numCache>
            </c:numRef>
          </c:val>
          <c:extLst>
            <c:ext xmlns:c16="http://schemas.microsoft.com/office/drawing/2014/chart" uri="{C3380CC4-5D6E-409C-BE32-E72D297353CC}">
              <c16:uniqueId val="{00000001-4A4E-45DC-AC7D-599557D3293B}"/>
            </c:ext>
          </c:extLst>
        </c:ser>
        <c:dLbls>
          <c:showLegendKey val="0"/>
          <c:showVal val="0"/>
          <c:showCatName val="0"/>
          <c:showSerName val="0"/>
          <c:showPercent val="0"/>
          <c:showBubbleSize val="0"/>
        </c:dLbls>
        <c:gapWidth val="150"/>
        <c:axId val="262370048"/>
        <c:axId val="262371584"/>
      </c:barChart>
      <c:catAx>
        <c:axId val="262370048"/>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62371584"/>
        <c:crosses val="autoZero"/>
        <c:auto val="1"/>
        <c:lblAlgn val="ctr"/>
        <c:lblOffset val="100"/>
        <c:noMultiLvlLbl val="0"/>
      </c:catAx>
      <c:valAx>
        <c:axId val="262371584"/>
        <c:scaling>
          <c:orientation val="minMax"/>
        </c:scaling>
        <c:delete val="0"/>
        <c:axPos val="l"/>
        <c:majorGridlines>
          <c:spPr>
            <a:ln w="19050">
              <a:solidFill>
                <a:schemeClr val="bg1">
                  <a:lumMod val="85000"/>
                </a:schemeClr>
              </a:solidFill>
            </a:ln>
          </c:spPr>
        </c:majorGridlines>
        <c:numFmt formatCode="#,##0_ ;\-#,##0\ "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62370048"/>
        <c:crosses val="autoZero"/>
        <c:crossBetween val="between"/>
        <c:dispUnits>
          <c:builtInUnit val="thousands"/>
          <c:dispUnitsLbl>
            <c:layout>
              <c:manualLayout>
                <c:xMode val="edge"/>
                <c:yMode val="edge"/>
                <c:x val="1.1110021608703346E-2"/>
                <c:y val="0.13807562335958004"/>
              </c:manualLayout>
            </c:layout>
            <c:tx>
              <c:rich>
                <a:bodyPr rot="0" vert="horz"/>
                <a:lstStyle/>
                <a:p>
                  <a:pPr algn="ctr">
                    <a:defRPr sz="1000" b="0" i="0" u="none" strike="noStrike" baseline="0">
                      <a:solidFill>
                        <a:srgbClr val="000000"/>
                      </a:solidFill>
                      <a:latin typeface="Calibri"/>
                      <a:ea typeface="Calibri"/>
                      <a:cs typeface="Calibri"/>
                    </a:defRPr>
                  </a:pPr>
                  <a:r>
                    <a:rPr lang="ar-QA" sz="1000" b="0" i="0" u="none" strike="noStrike" baseline="0">
                      <a:solidFill>
                        <a:srgbClr val="000000"/>
                      </a:solidFill>
                      <a:latin typeface="Arial"/>
                      <a:cs typeface="Arial"/>
                    </a:rPr>
                    <a:t>بالألف</a:t>
                  </a:r>
                </a:p>
                <a:p>
                  <a:pPr algn="ctr">
                    <a:defRPr sz="1000" b="0" i="0" u="none" strike="noStrike" baseline="0">
                      <a:solidFill>
                        <a:srgbClr val="000000"/>
                      </a:solidFill>
                      <a:latin typeface="Calibri"/>
                      <a:ea typeface="Calibri"/>
                      <a:cs typeface="Calibri"/>
                    </a:defRPr>
                  </a:pPr>
                  <a:r>
                    <a:rPr lang="ar-QA" sz="1000" b="0" i="0" u="none" strike="noStrike" baseline="0">
                      <a:solidFill>
                        <a:srgbClr val="000000"/>
                      </a:solidFill>
                      <a:latin typeface="Arial"/>
                      <a:cs typeface="Arial"/>
                    </a:rPr>
                    <a:t>Thousand</a:t>
                  </a:r>
                </a:p>
              </c:rich>
            </c:tx>
          </c:dispUnitsLbl>
        </c:dispUnits>
      </c:valAx>
    </c:plotArea>
    <c:legend>
      <c:legendPos val="r"/>
      <c:layout>
        <c:manualLayout>
          <c:xMode val="edge"/>
          <c:yMode val="edge"/>
          <c:x val="0.19455894476504534"/>
          <c:y val="0.13619167717528372"/>
          <c:w val="0.64550700741962086"/>
          <c:h val="8.0706179066834804E-2"/>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Arial"/>
                <a:cs typeface="Arial"/>
              </a:rPr>
              <a:t>الذكور حسب العلاقة بقوة العمل والبلدية (بالألف) </a:t>
            </a:r>
            <a:r>
              <a:rPr lang="ar-QA" sz="1400" b="1" i="0" u="none" strike="noStrike" baseline="0">
                <a:solidFill>
                  <a:srgbClr val="FFFFFF"/>
                </a:solidFill>
                <a:latin typeface="Arial"/>
                <a:cs typeface="Arial"/>
              </a:rPr>
              <a:t>2013</a:t>
            </a:r>
          </a:p>
          <a:p>
            <a:pPr>
              <a:defRPr sz="1000" b="0" i="0" u="none" strike="noStrike" baseline="0">
                <a:solidFill>
                  <a:srgbClr val="000000"/>
                </a:solidFill>
                <a:latin typeface="Calibri"/>
                <a:ea typeface="Calibri"/>
                <a:cs typeface="Calibri"/>
              </a:defRPr>
            </a:pPr>
            <a:r>
              <a:rPr lang="ar-QA" sz="1200" b="1" i="0" u="none" strike="noStrike" baseline="0">
                <a:solidFill>
                  <a:srgbClr val="000000"/>
                </a:solidFill>
                <a:latin typeface="Arial"/>
                <a:cs typeface="Arial"/>
              </a:rPr>
              <a:t>MALE BY RELATION TO LABOUR FORCE &amp; MUNICIPALITY (THOUSAND) </a:t>
            </a:r>
            <a:r>
              <a:rPr lang="ar-QA" sz="1200" b="1" i="0" u="none" strike="noStrike" baseline="0">
                <a:solidFill>
                  <a:srgbClr val="FFFFFF"/>
                </a:solidFill>
                <a:latin typeface="Arial"/>
                <a:cs typeface="Arial"/>
              </a:rPr>
              <a:t>l</a:t>
            </a:r>
            <a:endParaRPr lang="ar-QA" sz="1200" b="0" i="0" u="none" strike="noStrike" baseline="0">
              <a:solidFill>
                <a:srgbClr val="FFFFFF"/>
              </a:solidFill>
              <a:latin typeface="Arial"/>
              <a:cs typeface="Arial"/>
            </a:endParaRPr>
          </a:p>
          <a:p>
            <a:pPr>
              <a:defRPr sz="1000" b="0" i="0" u="none" strike="noStrike" baseline="0">
                <a:solidFill>
                  <a:srgbClr val="000000"/>
                </a:solidFill>
                <a:latin typeface="Calibri"/>
                <a:ea typeface="Calibri"/>
                <a:cs typeface="Calibri"/>
              </a:defRPr>
            </a:pPr>
            <a:r>
              <a:rPr lang="en-US" sz="1100" b="1" i="0" u="none" strike="noStrike" baseline="0">
                <a:solidFill>
                  <a:srgbClr val="000000"/>
                </a:solidFill>
                <a:latin typeface="Arial"/>
                <a:cs typeface="Arial"/>
              </a:rPr>
              <a:t>2022</a:t>
            </a:r>
            <a:endParaRPr lang="ar-QA" sz="1100" b="1" i="0" u="none" strike="noStrike" baseline="0">
              <a:solidFill>
                <a:srgbClr val="000000"/>
              </a:solidFill>
              <a:latin typeface="Arial"/>
              <a:cs typeface="Arial"/>
            </a:endParaRPr>
          </a:p>
        </c:rich>
      </c:tx>
      <c:overlay val="0"/>
    </c:title>
    <c:autoTitleDeleted val="0"/>
    <c:plotArea>
      <c:layout>
        <c:manualLayout>
          <c:layoutTarget val="inner"/>
          <c:xMode val="edge"/>
          <c:yMode val="edge"/>
          <c:x val="8.375492667376977E-2"/>
          <c:y val="0.19874311110497361"/>
          <c:w val="0.88476158491738466"/>
          <c:h val="0.72603622971471837"/>
        </c:manualLayout>
      </c:layout>
      <c:barChart>
        <c:barDir val="col"/>
        <c:grouping val="clustered"/>
        <c:varyColors val="0"/>
        <c:ser>
          <c:idx val="0"/>
          <c:order val="0"/>
          <c:tx>
            <c:strRef>
              <c:f>'2'!$B$17</c:f>
              <c:strCache>
                <c:ptCount val="1"/>
                <c:pt idx="0">
                  <c:v>النشيطون اقتصادياً Economically Active</c:v>
                </c:pt>
              </c:strCache>
            </c:strRef>
          </c:tx>
          <c:spPr>
            <a:solidFill>
              <a:schemeClr val="accent2">
                <a:lumMod val="60000"/>
                <a:lumOff val="40000"/>
              </a:schemeClr>
            </a:solidFill>
          </c:spPr>
          <c:invertIfNegative val="0"/>
          <c:cat>
            <c:strRef>
              <c:f>'2'!$A$18:$A$25</c:f>
              <c:strCache>
                <c:ptCount val="8"/>
                <c:pt idx="0">
                  <c:v>الدوحة
 Doha</c:v>
                </c:pt>
                <c:pt idx="1">
                  <c:v>الريان
 Al Rayyan</c:v>
                </c:pt>
                <c:pt idx="2">
                  <c:v>الوكرة
 Al Wakra</c:v>
                </c:pt>
                <c:pt idx="3">
                  <c:v>الشحانية
Al Sheehaniya</c:v>
                </c:pt>
                <c:pt idx="4">
                  <c:v>الخور
 Al Khor</c:v>
                </c:pt>
                <c:pt idx="5">
                  <c:v>الظعاين
 Al Daayen</c:v>
                </c:pt>
                <c:pt idx="6">
                  <c:v>أم صلال
 Umm Salal</c:v>
                </c:pt>
                <c:pt idx="7">
                  <c:v>الشمال
 Al Shamal</c:v>
                </c:pt>
              </c:strCache>
            </c:strRef>
          </c:cat>
          <c:val>
            <c:numRef>
              <c:f>'2'!$B$18:$B$25</c:f>
              <c:numCache>
                <c:formatCode>#,##0_ ;\-#,##0\ </c:formatCode>
                <c:ptCount val="8"/>
                <c:pt idx="0">
                  <c:v>811606</c:v>
                </c:pt>
                <c:pt idx="1">
                  <c:v>418261</c:v>
                </c:pt>
                <c:pt idx="2">
                  <c:v>159861</c:v>
                </c:pt>
                <c:pt idx="3">
                  <c:v>145377</c:v>
                </c:pt>
                <c:pt idx="4">
                  <c:v>103925</c:v>
                </c:pt>
                <c:pt idx="5">
                  <c:v>37663</c:v>
                </c:pt>
                <c:pt idx="6">
                  <c:v>87381</c:v>
                </c:pt>
                <c:pt idx="7" formatCode="General">
                  <c:v>14425</c:v>
                </c:pt>
              </c:numCache>
            </c:numRef>
          </c:val>
          <c:extLst>
            <c:ext xmlns:c16="http://schemas.microsoft.com/office/drawing/2014/chart" uri="{C3380CC4-5D6E-409C-BE32-E72D297353CC}">
              <c16:uniqueId val="{00000000-6E6F-4056-9273-B9852FD450F6}"/>
            </c:ext>
          </c:extLst>
        </c:ser>
        <c:ser>
          <c:idx val="1"/>
          <c:order val="1"/>
          <c:tx>
            <c:strRef>
              <c:f>'2'!$C$17</c:f>
              <c:strCache>
                <c:ptCount val="1"/>
                <c:pt idx="0">
                  <c:v>غير النشيطين اقتصادياً  Economically Inactive</c:v>
                </c:pt>
              </c:strCache>
            </c:strRef>
          </c:tx>
          <c:spPr>
            <a:solidFill>
              <a:schemeClr val="accent3">
                <a:lumMod val="75000"/>
              </a:schemeClr>
            </a:solidFill>
          </c:spPr>
          <c:invertIfNegative val="0"/>
          <c:cat>
            <c:strRef>
              <c:f>'2'!$A$18:$A$25</c:f>
              <c:strCache>
                <c:ptCount val="8"/>
                <c:pt idx="0">
                  <c:v>الدوحة
 Doha</c:v>
                </c:pt>
                <c:pt idx="1">
                  <c:v>الريان
 Al Rayyan</c:v>
                </c:pt>
                <c:pt idx="2">
                  <c:v>الوكرة
 Al Wakra</c:v>
                </c:pt>
                <c:pt idx="3">
                  <c:v>الشحانية
Al Sheehaniya</c:v>
                </c:pt>
                <c:pt idx="4">
                  <c:v>الخور
 Al Khor</c:v>
                </c:pt>
                <c:pt idx="5">
                  <c:v>الظعاين
 Al Daayen</c:v>
                </c:pt>
                <c:pt idx="6">
                  <c:v>أم صلال
 Umm Salal</c:v>
                </c:pt>
                <c:pt idx="7">
                  <c:v>الشمال
 Al Shamal</c:v>
                </c:pt>
              </c:strCache>
            </c:strRef>
          </c:cat>
          <c:val>
            <c:numRef>
              <c:f>'2'!$C$18:$C$25</c:f>
              <c:numCache>
                <c:formatCode>General</c:formatCode>
                <c:ptCount val="8"/>
                <c:pt idx="0" formatCode="#,##0_ ;\-#,##0\ ">
                  <c:v>27489</c:v>
                </c:pt>
                <c:pt idx="1">
                  <c:v>33912</c:v>
                </c:pt>
                <c:pt idx="2">
                  <c:v>9032</c:v>
                </c:pt>
                <c:pt idx="3" formatCode="#,##0_ ;\-#,##0\ ">
                  <c:v>2050</c:v>
                </c:pt>
                <c:pt idx="4">
                  <c:v>3273</c:v>
                </c:pt>
                <c:pt idx="5" formatCode="#,##0_ ;\-#,##0\ ">
                  <c:v>4913</c:v>
                </c:pt>
                <c:pt idx="6">
                  <c:v>5695</c:v>
                </c:pt>
                <c:pt idx="7">
                  <c:v>735</c:v>
                </c:pt>
              </c:numCache>
            </c:numRef>
          </c:val>
          <c:extLst>
            <c:ext xmlns:c16="http://schemas.microsoft.com/office/drawing/2014/chart" uri="{C3380CC4-5D6E-409C-BE32-E72D297353CC}">
              <c16:uniqueId val="{00000001-6E6F-4056-9273-B9852FD450F6}"/>
            </c:ext>
          </c:extLst>
        </c:ser>
        <c:dLbls>
          <c:showLegendKey val="0"/>
          <c:showVal val="0"/>
          <c:showCatName val="0"/>
          <c:showSerName val="0"/>
          <c:showPercent val="0"/>
          <c:showBubbleSize val="0"/>
        </c:dLbls>
        <c:gapWidth val="150"/>
        <c:axId val="262677632"/>
        <c:axId val="262679168"/>
      </c:barChart>
      <c:catAx>
        <c:axId val="262677632"/>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62679168"/>
        <c:crosses val="autoZero"/>
        <c:auto val="1"/>
        <c:lblAlgn val="ctr"/>
        <c:lblOffset val="100"/>
        <c:noMultiLvlLbl val="0"/>
      </c:catAx>
      <c:valAx>
        <c:axId val="262679168"/>
        <c:scaling>
          <c:orientation val="minMax"/>
        </c:scaling>
        <c:delete val="0"/>
        <c:axPos val="l"/>
        <c:majorGridlines>
          <c:spPr>
            <a:ln w="19050">
              <a:solidFill>
                <a:schemeClr val="bg1">
                  <a:lumMod val="85000"/>
                </a:schemeClr>
              </a:solidFill>
            </a:ln>
          </c:spPr>
        </c:majorGridlines>
        <c:numFmt formatCode="#,##0_ ;\-#,##0\ "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62677632"/>
        <c:crosses val="autoZero"/>
        <c:crossBetween val="between"/>
        <c:dispUnits>
          <c:builtInUnit val="thousands"/>
          <c:dispUnitsLbl>
            <c:layout>
              <c:manualLayout>
                <c:xMode val="edge"/>
                <c:yMode val="edge"/>
                <c:x val="1.1109914092018371E-2"/>
                <c:y val="0.12535121391076115"/>
              </c:manualLayout>
            </c:layout>
            <c:tx>
              <c:rich>
                <a:bodyPr rot="0" vert="horz"/>
                <a:lstStyle/>
                <a:p>
                  <a:pPr algn="ctr">
                    <a:defRPr sz="1000" b="0" i="0" u="none" strike="noStrike" baseline="0">
                      <a:solidFill>
                        <a:srgbClr val="000000"/>
                      </a:solidFill>
                      <a:latin typeface="Calibri"/>
                      <a:ea typeface="Calibri"/>
                      <a:cs typeface="Calibri"/>
                    </a:defRPr>
                  </a:pPr>
                  <a:r>
                    <a:rPr lang="ar-QA" sz="1000" b="0" i="0" u="none" strike="noStrike" baseline="0">
                      <a:solidFill>
                        <a:srgbClr val="000000"/>
                      </a:solidFill>
                      <a:latin typeface="Arial"/>
                      <a:cs typeface="Arial"/>
                    </a:rPr>
                    <a:t>بالألف</a:t>
                  </a:r>
                </a:p>
                <a:p>
                  <a:pPr algn="ctr">
                    <a:defRPr sz="1000" b="0" i="0" u="none" strike="noStrike" baseline="0">
                      <a:solidFill>
                        <a:srgbClr val="000000"/>
                      </a:solidFill>
                      <a:latin typeface="Calibri"/>
                      <a:ea typeface="Calibri"/>
                      <a:cs typeface="Calibri"/>
                    </a:defRPr>
                  </a:pPr>
                  <a:r>
                    <a:rPr lang="ar-QA" sz="1000" b="0" i="0" u="none" strike="noStrike" baseline="0">
                      <a:solidFill>
                        <a:srgbClr val="000000"/>
                      </a:solidFill>
                      <a:latin typeface="Arial"/>
                      <a:cs typeface="Arial"/>
                    </a:rPr>
                    <a:t>Thousands</a:t>
                  </a:r>
                </a:p>
              </c:rich>
            </c:tx>
          </c:dispUnitsLbl>
        </c:dispUnits>
      </c:valAx>
    </c:plotArea>
    <c:legend>
      <c:legendPos val="r"/>
      <c:layout>
        <c:manualLayout>
          <c:xMode val="edge"/>
          <c:yMode val="edge"/>
          <c:x val="0.1978565539983512"/>
          <c:y val="0.12358133669609078"/>
          <c:w val="0.64962901896125302"/>
          <c:h val="8.0706179066834804E-2"/>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Arial"/>
                <a:cs typeface="Arial"/>
              </a:rPr>
              <a:t>الإناث حسب العلاقة بقوة العمل والبلدية (بالألف) </a:t>
            </a:r>
            <a:r>
              <a:rPr lang="ar-QA" sz="1400" b="1" i="0" u="none" strike="noStrike" baseline="0">
                <a:solidFill>
                  <a:srgbClr val="FFFFFF"/>
                </a:solidFill>
                <a:latin typeface="Arial"/>
                <a:cs typeface="Arial"/>
              </a:rPr>
              <a:t>2013</a:t>
            </a:r>
          </a:p>
          <a:p>
            <a:pPr>
              <a:defRPr sz="1000" b="0" i="0" u="none" strike="noStrike" baseline="0">
                <a:solidFill>
                  <a:srgbClr val="000000"/>
                </a:solidFill>
                <a:latin typeface="Calibri"/>
                <a:ea typeface="Calibri"/>
                <a:cs typeface="Calibri"/>
              </a:defRPr>
            </a:pPr>
            <a:r>
              <a:rPr lang="ar-QA" sz="1200" b="1" i="0" u="none" strike="noStrike" baseline="0">
                <a:solidFill>
                  <a:srgbClr val="000000"/>
                </a:solidFill>
                <a:latin typeface="Arial"/>
                <a:cs typeface="Arial"/>
              </a:rPr>
              <a:t>FEMALE BY RELATION TO LABOUR FORCE &amp; MUNICIPALITY (THOUSAND) </a:t>
            </a:r>
            <a:r>
              <a:rPr lang="ar-QA" sz="1200" b="1" i="0" u="none" strike="noStrike" baseline="0">
                <a:solidFill>
                  <a:srgbClr val="FFFFFF"/>
                </a:solidFill>
                <a:latin typeface="Arial"/>
                <a:cs typeface="Arial"/>
              </a:rPr>
              <a:t>l</a:t>
            </a:r>
            <a:endParaRPr lang="ar-QA" sz="1200" b="0" i="0" u="none" strike="noStrike" baseline="0">
              <a:solidFill>
                <a:srgbClr val="FFFFFF"/>
              </a:solidFill>
              <a:latin typeface="Arial"/>
              <a:cs typeface="Arial"/>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2022</a:t>
            </a:r>
            <a:endParaRPr lang="ar-QA" sz="1200" b="1" i="0" u="none" strike="noStrike" baseline="0">
              <a:solidFill>
                <a:srgbClr val="000000"/>
              </a:solidFill>
              <a:latin typeface="Arial"/>
              <a:cs typeface="Arial"/>
            </a:endParaRPr>
          </a:p>
        </c:rich>
      </c:tx>
      <c:overlay val="0"/>
    </c:title>
    <c:autoTitleDeleted val="0"/>
    <c:plotArea>
      <c:layout>
        <c:manualLayout>
          <c:layoutTarget val="inner"/>
          <c:xMode val="edge"/>
          <c:yMode val="edge"/>
          <c:x val="7.1566115987709553E-2"/>
          <c:y val="0.20290977690288714"/>
          <c:w val="0.89841619321694433"/>
          <c:h val="0.72186958661417322"/>
        </c:manualLayout>
      </c:layout>
      <c:barChart>
        <c:barDir val="col"/>
        <c:grouping val="clustered"/>
        <c:varyColors val="0"/>
        <c:ser>
          <c:idx val="0"/>
          <c:order val="0"/>
          <c:tx>
            <c:strRef>
              <c:f>'3'!$B$17</c:f>
              <c:strCache>
                <c:ptCount val="1"/>
                <c:pt idx="0">
                  <c:v>النشيطات اقتصادياً Economically Active</c:v>
                </c:pt>
              </c:strCache>
            </c:strRef>
          </c:tx>
          <c:spPr>
            <a:solidFill>
              <a:schemeClr val="accent2">
                <a:lumMod val="60000"/>
                <a:lumOff val="40000"/>
              </a:schemeClr>
            </a:solidFill>
          </c:spPr>
          <c:invertIfNegative val="0"/>
          <c:cat>
            <c:strRef>
              <c:f>'3'!$A$18:$A$25</c:f>
              <c:strCache>
                <c:ptCount val="8"/>
                <c:pt idx="0">
                  <c:v>الدوحة
 Doha</c:v>
                </c:pt>
                <c:pt idx="1">
                  <c:v>الريان
 Al Rayyan</c:v>
                </c:pt>
                <c:pt idx="2">
                  <c:v>الوكرة
 Al Wakra</c:v>
                </c:pt>
                <c:pt idx="3">
                  <c:v>أم صلال
 Umm Salal</c:v>
                </c:pt>
                <c:pt idx="4">
                  <c:v>الخور
 Al Khor</c:v>
                </c:pt>
                <c:pt idx="5">
                  <c:v>الظعاين
 Al Daayen</c:v>
                </c:pt>
                <c:pt idx="6">
                  <c:v>الشمال
 Al Shamal</c:v>
                </c:pt>
                <c:pt idx="7">
                  <c:v>الشحانية
Al Sheehaniya</c:v>
                </c:pt>
              </c:strCache>
            </c:strRef>
          </c:cat>
          <c:val>
            <c:numRef>
              <c:f>'3'!$B$18:$B$25</c:f>
              <c:numCache>
                <c:formatCode>#,##0_ ;\-#,##0\ </c:formatCode>
                <c:ptCount val="8"/>
                <c:pt idx="0">
                  <c:v>146613</c:v>
                </c:pt>
                <c:pt idx="1">
                  <c:v>116418</c:v>
                </c:pt>
                <c:pt idx="2" formatCode="General">
                  <c:v>29651</c:v>
                </c:pt>
                <c:pt idx="3" formatCode="General">
                  <c:v>22352</c:v>
                </c:pt>
                <c:pt idx="4">
                  <c:v>10256</c:v>
                </c:pt>
                <c:pt idx="5">
                  <c:v>22002</c:v>
                </c:pt>
                <c:pt idx="6">
                  <c:v>1800</c:v>
                </c:pt>
                <c:pt idx="7">
                  <c:v>5097</c:v>
                </c:pt>
              </c:numCache>
            </c:numRef>
          </c:val>
          <c:extLst>
            <c:ext xmlns:c16="http://schemas.microsoft.com/office/drawing/2014/chart" uri="{C3380CC4-5D6E-409C-BE32-E72D297353CC}">
              <c16:uniqueId val="{00000000-5007-4592-A098-E02AA12CC4E9}"/>
            </c:ext>
          </c:extLst>
        </c:ser>
        <c:ser>
          <c:idx val="1"/>
          <c:order val="1"/>
          <c:tx>
            <c:strRef>
              <c:f>'3'!$C$17</c:f>
              <c:strCache>
                <c:ptCount val="1"/>
                <c:pt idx="0">
                  <c:v>غير النشيطات اقتصادياً Economically Inactive</c:v>
                </c:pt>
              </c:strCache>
            </c:strRef>
          </c:tx>
          <c:spPr>
            <a:solidFill>
              <a:schemeClr val="accent3">
                <a:lumMod val="75000"/>
              </a:schemeClr>
            </a:solidFill>
          </c:spPr>
          <c:invertIfNegative val="0"/>
          <c:cat>
            <c:strRef>
              <c:f>'3'!$A$18:$A$25</c:f>
              <c:strCache>
                <c:ptCount val="8"/>
                <c:pt idx="0">
                  <c:v>الدوحة
 Doha</c:v>
                </c:pt>
                <c:pt idx="1">
                  <c:v>الريان
 Al Rayyan</c:v>
                </c:pt>
                <c:pt idx="2">
                  <c:v>الوكرة
 Al Wakra</c:v>
                </c:pt>
                <c:pt idx="3">
                  <c:v>أم صلال
 Umm Salal</c:v>
                </c:pt>
                <c:pt idx="4">
                  <c:v>الخور
 Al Khor</c:v>
                </c:pt>
                <c:pt idx="5">
                  <c:v>الظعاين
 Al Daayen</c:v>
                </c:pt>
                <c:pt idx="6">
                  <c:v>الشمال
 Al Shamal</c:v>
                </c:pt>
                <c:pt idx="7">
                  <c:v>الشحانية
Al Sheehaniya</c:v>
                </c:pt>
              </c:strCache>
            </c:strRef>
          </c:cat>
          <c:val>
            <c:numRef>
              <c:f>'3'!$C$18:$C$25</c:f>
              <c:numCache>
                <c:formatCode>General</c:formatCode>
                <c:ptCount val="8"/>
                <c:pt idx="0">
                  <c:v>75242</c:v>
                </c:pt>
                <c:pt idx="1">
                  <c:v>82941</c:v>
                </c:pt>
                <c:pt idx="2">
                  <c:v>24883</c:v>
                </c:pt>
                <c:pt idx="3">
                  <c:v>12814</c:v>
                </c:pt>
                <c:pt idx="4">
                  <c:v>8120</c:v>
                </c:pt>
                <c:pt idx="5" formatCode="#,##0_ ;\-#,##0\ ">
                  <c:v>10323</c:v>
                </c:pt>
                <c:pt idx="6">
                  <c:v>1575</c:v>
                </c:pt>
                <c:pt idx="7" formatCode="#,##0_ ;\-#,##0\ ">
                  <c:v>3662</c:v>
                </c:pt>
              </c:numCache>
            </c:numRef>
          </c:val>
          <c:extLst>
            <c:ext xmlns:c16="http://schemas.microsoft.com/office/drawing/2014/chart" uri="{C3380CC4-5D6E-409C-BE32-E72D297353CC}">
              <c16:uniqueId val="{00000001-5007-4592-A098-E02AA12CC4E9}"/>
            </c:ext>
          </c:extLst>
        </c:ser>
        <c:dLbls>
          <c:showLegendKey val="0"/>
          <c:showVal val="0"/>
          <c:showCatName val="0"/>
          <c:showSerName val="0"/>
          <c:showPercent val="0"/>
          <c:showBubbleSize val="0"/>
        </c:dLbls>
        <c:gapWidth val="150"/>
        <c:axId val="262460928"/>
        <c:axId val="262462464"/>
      </c:barChart>
      <c:catAx>
        <c:axId val="262460928"/>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62462464"/>
        <c:crosses val="autoZero"/>
        <c:auto val="1"/>
        <c:lblAlgn val="ctr"/>
        <c:lblOffset val="100"/>
        <c:noMultiLvlLbl val="0"/>
      </c:catAx>
      <c:valAx>
        <c:axId val="262462464"/>
        <c:scaling>
          <c:orientation val="minMax"/>
        </c:scaling>
        <c:delete val="0"/>
        <c:axPos val="l"/>
        <c:majorGridlines>
          <c:spPr>
            <a:ln w="19050">
              <a:solidFill>
                <a:schemeClr val="bg1">
                  <a:lumMod val="85000"/>
                </a:schemeClr>
              </a:solidFill>
            </a:ln>
          </c:spPr>
        </c:majorGridlines>
        <c:numFmt formatCode="#,##0_ ;\-#,##0\ "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62460928"/>
        <c:crosses val="autoZero"/>
        <c:crossBetween val="between"/>
        <c:dispUnits>
          <c:builtInUnit val="thousands"/>
          <c:dispUnitsLbl>
            <c:layout>
              <c:manualLayout>
                <c:xMode val="edge"/>
                <c:yMode val="edge"/>
                <c:x val="1.1110021608703346E-2"/>
                <c:y val="0.13597933070866144"/>
              </c:manualLayout>
            </c:layout>
            <c:tx>
              <c:rich>
                <a:bodyPr rot="0" vert="horz"/>
                <a:lstStyle/>
                <a:p>
                  <a:pPr algn="ctr">
                    <a:defRPr sz="1000" b="0" i="0" u="none" strike="noStrike" baseline="0">
                      <a:solidFill>
                        <a:srgbClr val="000000"/>
                      </a:solidFill>
                      <a:latin typeface="Calibri"/>
                      <a:ea typeface="Calibri"/>
                      <a:cs typeface="Calibri"/>
                    </a:defRPr>
                  </a:pPr>
                  <a:r>
                    <a:rPr lang="ar-QA" sz="1000" b="0" i="0" u="none" strike="noStrike" baseline="0">
                      <a:solidFill>
                        <a:srgbClr val="000000"/>
                      </a:solidFill>
                      <a:latin typeface="Arial"/>
                      <a:cs typeface="Arial"/>
                    </a:rPr>
                    <a:t>بالألف</a:t>
                  </a:r>
                </a:p>
                <a:p>
                  <a:pPr algn="ctr">
                    <a:defRPr sz="1000" b="0" i="0" u="none" strike="noStrike" baseline="0">
                      <a:solidFill>
                        <a:srgbClr val="000000"/>
                      </a:solidFill>
                      <a:latin typeface="Calibri"/>
                      <a:ea typeface="Calibri"/>
                      <a:cs typeface="Calibri"/>
                    </a:defRPr>
                  </a:pPr>
                  <a:r>
                    <a:rPr lang="ar-QA" sz="1000" b="0" i="0" u="none" strike="noStrike" baseline="0">
                      <a:solidFill>
                        <a:srgbClr val="000000"/>
                      </a:solidFill>
                      <a:latin typeface="Arial"/>
                      <a:cs typeface="Arial"/>
                    </a:rPr>
                    <a:t>Thousands</a:t>
                  </a:r>
                </a:p>
              </c:rich>
            </c:tx>
          </c:dispUnitsLbl>
        </c:dispUnits>
      </c:valAx>
    </c:plotArea>
    <c:legend>
      <c:legendPos val="r"/>
      <c:layout>
        <c:manualLayout>
          <c:xMode val="edge"/>
          <c:yMode val="edge"/>
          <c:x val="0.18796372629843364"/>
          <c:y val="0.14627994955863807"/>
          <c:w val="0.66529266281945587"/>
          <c:h val="4.9180327868852465E-2"/>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Arial"/>
                <a:cs typeface="Arial"/>
              </a:rPr>
              <a:t>السكان النشيطون اقتصادياً (15 سنة فأكثر) حسب النوع والمهنة (بالألف) </a:t>
            </a:r>
            <a:endParaRPr lang="en-US" sz="1400" b="0" i="0" u="none" strike="noStrike" baseline="0">
              <a:solidFill>
                <a:srgbClr val="FFFFFF"/>
              </a:solidFill>
              <a:latin typeface="Calibri"/>
              <a:cs typeface="Arial"/>
            </a:endParaRP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ECONOMICALLY ACTIVE POPULATION (15 YEARS &amp;ABOVE) </a:t>
            </a:r>
            <a:endParaRPr lang="en-US" sz="1200" b="0" i="0" u="none" strike="noStrike" baseline="0">
              <a:solidFill>
                <a:srgbClr val="000000"/>
              </a:solidFill>
              <a:latin typeface="Arial"/>
              <a:cs typeface="Arial"/>
            </a:endParaRP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BY GENDER &amp; OCCUPATION (THOUSAND) </a:t>
            </a:r>
            <a:endParaRPr lang="en-US" sz="1200" b="0" i="0" u="none" strike="noStrike" baseline="0">
              <a:solidFill>
                <a:srgbClr val="000000"/>
              </a:solidFill>
              <a:latin typeface="Arial"/>
              <a:cs typeface="Arial"/>
            </a:endParaRP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2022</a:t>
            </a:r>
            <a:r>
              <a:rPr lang="en-US" sz="1200" b="0" i="0" u="none" strike="noStrike" baseline="0">
                <a:solidFill>
                  <a:srgbClr val="000000"/>
                </a:solidFill>
                <a:latin typeface="Arial"/>
                <a:cs typeface="Arial"/>
              </a:rPr>
              <a:t> </a:t>
            </a:r>
          </a:p>
        </c:rich>
      </c:tx>
      <c:overlay val="0"/>
      <c:spPr>
        <a:solidFill>
          <a:schemeClr val="bg1"/>
        </a:solidFill>
      </c:spPr>
    </c:title>
    <c:autoTitleDeleted val="0"/>
    <c:plotArea>
      <c:layout>
        <c:manualLayout>
          <c:layoutTarget val="inner"/>
          <c:xMode val="edge"/>
          <c:yMode val="edge"/>
          <c:x val="0.30135195780357177"/>
          <c:y val="0.18825677354593998"/>
          <c:w val="0.63182136919917919"/>
          <c:h val="0.70304774599099873"/>
        </c:manualLayout>
      </c:layout>
      <c:barChart>
        <c:barDir val="bar"/>
        <c:grouping val="clustered"/>
        <c:varyColors val="0"/>
        <c:ser>
          <c:idx val="0"/>
          <c:order val="0"/>
          <c:tx>
            <c:strRef>
              <c:f>'19'!$B$21</c:f>
              <c:strCache>
                <c:ptCount val="1"/>
                <c:pt idx="0">
                  <c:v>ذكور Male</c:v>
                </c:pt>
              </c:strCache>
            </c:strRef>
          </c:tx>
          <c:invertIfNegative val="0"/>
          <c:dLbls>
            <c:dLbl>
              <c:idx val="0"/>
              <c:layout>
                <c:manualLayout>
                  <c:x val="-2.1908674897714001E-3"/>
                  <c:y val="0"/>
                </c:manualLayout>
              </c:layout>
              <c:numFmt formatCode="#,##0" sourceLinked="0"/>
              <c:spPr/>
              <c:txPr>
                <a:bodyPr/>
                <a:lstStyle/>
                <a:p>
                  <a:pPr>
                    <a:defRPr sz="1000"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104-474B-8F7E-62AD1A36C933}"/>
                </c:ext>
              </c:extLst>
            </c:dLbl>
            <c:dLbl>
              <c:idx val="1"/>
              <c:layout>
                <c:manualLayout>
                  <c:x val="-2.1503336995351625E-6"/>
                  <c:y val="2.0833333333333333E-3"/>
                </c:manualLayout>
              </c:layout>
              <c:numFmt formatCode="#,##0" sourceLinked="0"/>
              <c:spPr/>
              <c:txPr>
                <a:bodyPr/>
                <a:lstStyle/>
                <a:p>
                  <a:pPr>
                    <a:defRPr sz="1000"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104-474B-8F7E-62AD1A36C933}"/>
                </c:ext>
              </c:extLst>
            </c:dLbl>
            <c:numFmt formatCode="#,##0" sourceLinked="0"/>
            <c:spPr>
              <a:noFill/>
              <a:ln w="25400">
                <a:noFill/>
              </a:ln>
            </c:spPr>
            <c:txPr>
              <a:bodyPr wrap="square" lIns="38100" tIns="19050" rIns="38100" bIns="19050" anchor="ctr">
                <a:spAutoFit/>
              </a:bodyPr>
              <a:lstStyle/>
              <a:p>
                <a:pPr>
                  <a:defRPr sz="1000" b="0" i="0" u="none" strike="noStrike" baseline="0">
                    <a:solidFill>
                      <a:srgbClr val="FFFFFF"/>
                    </a:solidFill>
                    <a:latin typeface="Arial"/>
                    <a:ea typeface="Arial"/>
                    <a:cs typeface="Aria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'19'!$A$23:$A$31</c:f>
              <c:strCache>
                <c:ptCount val="9"/>
                <c:pt idx="0">
                  <c:v>العمال المهرة في الزراعة وصيد الأسماك
Skilled Agricultural And Fishery Workers</c:v>
                </c:pt>
                <c:pt idx="1">
                  <c:v>المشرعون وموظفو الإدارة العليا والمديرون
Legislators, Senior Officials And Managers
</c:v>
                </c:pt>
                <c:pt idx="2">
                  <c:v>الكتبة  
Clerks</c:v>
                </c:pt>
                <c:pt idx="3">
                  <c:v>الفنيون والاختصاصيون المساعدون
Technicians And Associate Professionals</c:v>
                </c:pt>
                <c:pt idx="4">
                  <c:v>الاختصاصيون
Professionals</c:v>
                </c:pt>
                <c:pt idx="5">
                  <c:v>العاملون في الخدمات والباعة في المحلات التجارية والأسواق
Service Workers And Shop And Market Sales Workers</c:v>
                </c:pt>
                <c:pt idx="6">
                  <c:v>المهن العادية
Elementary Occupations</c:v>
                </c:pt>
                <c:pt idx="7">
                  <c:v>مشغلو الآلات والمعدات ومجمعوها
Plant And Machine Operators And Assemblers</c:v>
                </c:pt>
                <c:pt idx="8">
                  <c:v>العاملون في الحرف وما إليها من المهن
Craft And Related Trades Workers</c:v>
                </c:pt>
              </c:strCache>
            </c:strRef>
          </c:cat>
          <c:val>
            <c:numRef>
              <c:f>'19'!$B$23:$B$31</c:f>
              <c:numCache>
                <c:formatCode>#,##0</c:formatCode>
                <c:ptCount val="9"/>
                <c:pt idx="0">
                  <c:v>31325</c:v>
                </c:pt>
                <c:pt idx="1">
                  <c:v>50952</c:v>
                </c:pt>
                <c:pt idx="2">
                  <c:v>138025</c:v>
                </c:pt>
                <c:pt idx="3">
                  <c:v>165260</c:v>
                </c:pt>
                <c:pt idx="4">
                  <c:v>203641</c:v>
                </c:pt>
                <c:pt idx="5">
                  <c:v>150759</c:v>
                </c:pt>
                <c:pt idx="6">
                  <c:v>206553</c:v>
                </c:pt>
                <c:pt idx="7">
                  <c:v>283678</c:v>
                </c:pt>
                <c:pt idx="8">
                  <c:v>547251</c:v>
                </c:pt>
              </c:numCache>
            </c:numRef>
          </c:val>
          <c:extLst>
            <c:ext xmlns:c16="http://schemas.microsoft.com/office/drawing/2014/chart" uri="{C3380CC4-5D6E-409C-BE32-E72D297353CC}">
              <c16:uniqueId val="{00000002-C104-474B-8F7E-62AD1A36C933}"/>
            </c:ext>
          </c:extLst>
        </c:ser>
        <c:ser>
          <c:idx val="1"/>
          <c:order val="1"/>
          <c:tx>
            <c:strRef>
              <c:f>'19'!$C$21</c:f>
              <c:strCache>
                <c:ptCount val="1"/>
                <c:pt idx="0">
                  <c:v>إناث Female</c:v>
                </c:pt>
              </c:strCache>
            </c:strRef>
          </c:tx>
          <c:invertIfNegative val="0"/>
          <c:dLbls>
            <c:dLbl>
              <c:idx val="2"/>
              <c:layout>
                <c:manualLayout>
                  <c:x val="1.2663315156562572E-3"/>
                  <c:y val="-2.083333333333257E-3"/>
                </c:manualLayout>
              </c:layout>
              <c:numFmt formatCode="#,##0" sourceLinked="0"/>
              <c:spPr/>
              <c:txPr>
                <a:bodyPr/>
                <a:lstStyle/>
                <a:p>
                  <a:pPr>
                    <a:defRPr sz="1000"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04-474B-8F7E-62AD1A36C933}"/>
                </c:ext>
              </c:extLst>
            </c:dLbl>
            <c:dLbl>
              <c:idx val="4"/>
              <c:numFmt formatCode="#,##0" sourceLinked="0"/>
              <c:spPr/>
              <c:txPr>
                <a:bodyPr/>
                <a:lstStyle/>
                <a:p>
                  <a:pPr>
                    <a:defRPr sz="1000" b="0" i="0" u="none" strike="noStrike" baseline="0">
                      <a:solidFill>
                        <a:srgbClr val="FFFFFF"/>
                      </a:solidFill>
                      <a:latin typeface="Arial"/>
                      <a:ea typeface="Arial"/>
                      <a:cs typeface="Arial"/>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0-410E-4BC9-AB11-31DD90B99A7A}"/>
                </c:ext>
              </c:extLst>
            </c:dLbl>
            <c:dLbl>
              <c:idx val="5"/>
              <c:layout>
                <c:manualLayout>
                  <c:x val="-9.1485947246723479E-4"/>
                  <c:y val="0"/>
                </c:manualLayout>
              </c:layout>
              <c:numFmt formatCode="#,##0" sourceLinked="0"/>
              <c:spPr/>
              <c:txPr>
                <a:bodyPr/>
                <a:lstStyle/>
                <a:p>
                  <a:pPr>
                    <a:defRPr sz="1000"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04-474B-8F7E-62AD1A36C933}"/>
                </c:ext>
              </c:extLst>
            </c:dLbl>
            <c:dLbl>
              <c:idx val="6"/>
              <c:numFmt formatCode="#,##0" sourceLinked="0"/>
              <c:spPr/>
              <c:txPr>
                <a:bodyPr/>
                <a:lstStyle/>
                <a:p>
                  <a:pPr>
                    <a:defRPr sz="1000" b="0" i="0" u="none" strike="noStrike" baseline="0">
                      <a:solidFill>
                        <a:srgbClr val="FFFFFF"/>
                      </a:solidFill>
                      <a:latin typeface="Arial"/>
                      <a:ea typeface="Arial"/>
                      <a:cs typeface="Arial"/>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1-410E-4BC9-AB11-31DD90B99A7A}"/>
                </c:ext>
              </c:extLst>
            </c:dLbl>
            <c:dLbl>
              <c:idx val="7"/>
              <c:numFmt formatCode="#,##0" sourceLinked="0"/>
              <c:spPr/>
              <c:txPr>
                <a:bodyPr/>
                <a:lstStyle/>
                <a:p>
                  <a:pPr>
                    <a:defRPr sz="1000" b="0" i="0" u="none" strike="noStrike" baseline="0">
                      <a:solidFill>
                        <a:srgbClr val="000000"/>
                      </a:solidFill>
                      <a:latin typeface="Arial"/>
                      <a:ea typeface="Arial"/>
                      <a:cs typeface="Arial"/>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2-410E-4BC9-AB11-31DD90B99A7A}"/>
                </c:ext>
              </c:extLst>
            </c:dLbl>
            <c:numFmt formatCode="#,##0" sourceLinked="0"/>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'19'!$A$23:$A$31</c:f>
              <c:strCache>
                <c:ptCount val="9"/>
                <c:pt idx="0">
                  <c:v>العمال المهرة في الزراعة وصيد الأسماك
Skilled Agricultural And Fishery Workers</c:v>
                </c:pt>
                <c:pt idx="1">
                  <c:v>المشرعون وموظفو الإدارة العليا والمديرون
Legislators, Senior Officials And Managers
</c:v>
                </c:pt>
                <c:pt idx="2">
                  <c:v>الكتبة  
Clerks</c:v>
                </c:pt>
                <c:pt idx="3">
                  <c:v>الفنيون والاختصاصيون المساعدون
Technicians And Associate Professionals</c:v>
                </c:pt>
                <c:pt idx="4">
                  <c:v>الاختصاصيون
Professionals</c:v>
                </c:pt>
                <c:pt idx="5">
                  <c:v>العاملون في الخدمات والباعة في المحلات التجارية والأسواق
Service Workers And Shop And Market Sales Workers</c:v>
                </c:pt>
                <c:pt idx="6">
                  <c:v>المهن العادية
Elementary Occupations</c:v>
                </c:pt>
                <c:pt idx="7">
                  <c:v>مشغلو الآلات والمعدات ومجمعوها
Plant And Machine Operators And Assemblers</c:v>
                </c:pt>
                <c:pt idx="8">
                  <c:v>العاملون في الحرف وما إليها من المهن
Craft And Related Trades Workers</c:v>
                </c:pt>
              </c:strCache>
            </c:strRef>
          </c:cat>
          <c:val>
            <c:numRef>
              <c:f>'19'!$C$23:$C$31</c:f>
              <c:numCache>
                <c:formatCode>#,##0</c:formatCode>
                <c:ptCount val="9"/>
                <c:pt idx="0">
                  <c:v>0</c:v>
                </c:pt>
                <c:pt idx="1">
                  <c:v>8048</c:v>
                </c:pt>
                <c:pt idx="2">
                  <c:v>49235</c:v>
                </c:pt>
                <c:pt idx="3">
                  <c:v>35698</c:v>
                </c:pt>
                <c:pt idx="4">
                  <c:v>101265</c:v>
                </c:pt>
                <c:pt idx="5">
                  <c:v>61113</c:v>
                </c:pt>
                <c:pt idx="6">
                  <c:v>96735</c:v>
                </c:pt>
                <c:pt idx="7">
                  <c:v>494</c:v>
                </c:pt>
                <c:pt idx="8">
                  <c:v>324</c:v>
                </c:pt>
              </c:numCache>
            </c:numRef>
          </c:val>
          <c:extLst>
            <c:ext xmlns:c16="http://schemas.microsoft.com/office/drawing/2014/chart" uri="{C3380CC4-5D6E-409C-BE32-E72D297353CC}">
              <c16:uniqueId val="{00000008-C104-474B-8F7E-62AD1A36C933}"/>
            </c:ext>
          </c:extLst>
        </c:ser>
        <c:dLbls>
          <c:showLegendKey val="0"/>
          <c:showVal val="0"/>
          <c:showCatName val="0"/>
          <c:showSerName val="0"/>
          <c:showPercent val="0"/>
          <c:showBubbleSize val="0"/>
        </c:dLbls>
        <c:gapWidth val="150"/>
        <c:axId val="263628288"/>
        <c:axId val="263629824"/>
      </c:barChart>
      <c:catAx>
        <c:axId val="263628288"/>
        <c:scaling>
          <c:orientation val="minMax"/>
        </c:scaling>
        <c:delete val="0"/>
        <c:axPos val="l"/>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63629824"/>
        <c:crosses val="autoZero"/>
        <c:auto val="1"/>
        <c:lblAlgn val="ctr"/>
        <c:lblOffset val="100"/>
        <c:noMultiLvlLbl val="0"/>
      </c:catAx>
      <c:valAx>
        <c:axId val="263629824"/>
        <c:scaling>
          <c:orientation val="minMax"/>
        </c:scaling>
        <c:delete val="0"/>
        <c:axPos val="b"/>
        <c:majorGridlines>
          <c:spPr>
            <a:ln w="19050">
              <a:solidFill>
                <a:schemeClr val="bg1">
                  <a:lumMod val="85000"/>
                </a:schemeClr>
              </a:solidFill>
            </a:ln>
          </c:spPr>
        </c:majorGridlines>
        <c:numFmt formatCode="#,##0"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263628288"/>
        <c:crosses val="autoZero"/>
        <c:crossBetween val="between"/>
        <c:dispUnits>
          <c:builtInUnit val="thousands"/>
          <c:dispUnitsLbl>
            <c:layout>
              <c:manualLayout>
                <c:xMode val="edge"/>
                <c:yMode val="edge"/>
                <c:x val="0.59347371571857377"/>
                <c:y val="0.94269277964424325"/>
              </c:manualLayout>
            </c:layout>
            <c:tx>
              <c:rich>
                <a:bodyPr/>
                <a:lstStyle/>
                <a:p>
                  <a:pPr>
                    <a:defRPr/>
                  </a:pPr>
                  <a:r>
                    <a:rPr lang="ar-QA"/>
                    <a:t>بالألف</a:t>
                  </a:r>
                  <a:endParaRPr lang="en-US"/>
                </a:p>
                <a:p>
                  <a:pPr>
                    <a:defRPr/>
                  </a:pPr>
                  <a:r>
                    <a:rPr lang="en-US"/>
                    <a:t>Thousand</a:t>
                  </a:r>
                </a:p>
              </c:rich>
            </c:tx>
          </c:dispUnitsLbl>
        </c:dispUnits>
      </c:valAx>
    </c:plotArea>
    <c:legend>
      <c:legendPos val="r"/>
      <c:layout>
        <c:manualLayout>
          <c:xMode val="edge"/>
          <c:yMode val="edge"/>
          <c:x val="0.59065796125571735"/>
          <c:y val="0.14371850393700789"/>
          <c:w val="0.34320987654320989"/>
          <c:h val="3.6523929471032744E-2"/>
        </c:manualLayout>
      </c:layout>
      <c:overlay val="0"/>
      <c:txPr>
        <a:bodyPr/>
        <a:lstStyle/>
        <a:p>
          <a:pPr>
            <a:defRPr sz="101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95446001787788E-2"/>
          <c:y val="0.22850285384183863"/>
          <c:w val="0.79931462413994714"/>
          <c:h val="0.66509218781878321"/>
        </c:manualLayout>
      </c:layout>
      <c:lineChart>
        <c:grouping val="standard"/>
        <c:varyColors val="0"/>
        <c:ser>
          <c:idx val="0"/>
          <c:order val="0"/>
          <c:tx>
            <c:strRef>
              <c:f>'20'!$B$23</c:f>
              <c:strCache>
                <c:ptCount val="1"/>
                <c:pt idx="0">
                  <c:v>ذكور Male</c:v>
                </c:pt>
              </c:strCache>
            </c:strRef>
          </c:tx>
          <c:marker>
            <c:symbol val="none"/>
          </c:marker>
          <c:cat>
            <c:strRef>
              <c:f>'20'!$A$24:$A$34</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'20'!$B$24:$B$34</c:f>
              <c:numCache>
                <c:formatCode>#,##0</c:formatCode>
                <c:ptCount val="11"/>
                <c:pt idx="0">
                  <c:v>4620</c:v>
                </c:pt>
                <c:pt idx="1">
                  <c:v>138426</c:v>
                </c:pt>
                <c:pt idx="2">
                  <c:v>238923</c:v>
                </c:pt>
                <c:pt idx="3">
                  <c:v>441133</c:v>
                </c:pt>
                <c:pt idx="4">
                  <c:v>337565</c:v>
                </c:pt>
                <c:pt idx="5">
                  <c:v>270890</c:v>
                </c:pt>
                <c:pt idx="6">
                  <c:v>133047</c:v>
                </c:pt>
                <c:pt idx="7">
                  <c:v>125860</c:v>
                </c:pt>
                <c:pt idx="8">
                  <c:v>50461</c:v>
                </c:pt>
                <c:pt idx="9">
                  <c:v>26059</c:v>
                </c:pt>
                <c:pt idx="10">
                  <c:v>10460</c:v>
                </c:pt>
              </c:numCache>
            </c:numRef>
          </c:val>
          <c:smooth val="0"/>
          <c:extLst>
            <c:ext xmlns:c16="http://schemas.microsoft.com/office/drawing/2014/chart" uri="{C3380CC4-5D6E-409C-BE32-E72D297353CC}">
              <c16:uniqueId val="{00000000-13E1-435E-99AF-F936488DA908}"/>
            </c:ext>
          </c:extLst>
        </c:ser>
        <c:ser>
          <c:idx val="1"/>
          <c:order val="1"/>
          <c:tx>
            <c:strRef>
              <c:f>'20'!$C$23</c:f>
              <c:strCache>
                <c:ptCount val="1"/>
                <c:pt idx="0">
                  <c:v>إناث Female</c:v>
                </c:pt>
              </c:strCache>
            </c:strRef>
          </c:tx>
          <c:spPr>
            <a:ln w="25400">
              <a:solidFill>
                <a:schemeClr val="accent2"/>
              </a:solidFill>
              <a:prstDash val="solid"/>
            </a:ln>
          </c:spPr>
          <c:marker>
            <c:symbol val="none"/>
          </c:marker>
          <c:cat>
            <c:strRef>
              <c:f>'20'!$A$24:$A$34</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'20'!$C$24:$C$34</c:f>
              <c:numCache>
                <c:formatCode>#,##0_ ;\-#,##0\ </c:formatCode>
                <c:ptCount val="11"/>
                <c:pt idx="0">
                  <c:v>4521</c:v>
                </c:pt>
                <c:pt idx="1">
                  <c:v>47285</c:v>
                </c:pt>
                <c:pt idx="2">
                  <c:v>39466</c:v>
                </c:pt>
                <c:pt idx="3">
                  <c:v>105844</c:v>
                </c:pt>
                <c:pt idx="4">
                  <c:v>43724</c:v>
                </c:pt>
                <c:pt idx="5">
                  <c:v>55258</c:v>
                </c:pt>
                <c:pt idx="6">
                  <c:v>27526</c:v>
                </c:pt>
                <c:pt idx="7">
                  <c:v>16851</c:v>
                </c:pt>
                <c:pt idx="8">
                  <c:v>8648</c:v>
                </c:pt>
                <c:pt idx="9">
                  <c:v>2858</c:v>
                </c:pt>
                <c:pt idx="10">
                  <c:v>931</c:v>
                </c:pt>
              </c:numCache>
            </c:numRef>
          </c:val>
          <c:smooth val="0"/>
          <c:extLst>
            <c:ext xmlns:c16="http://schemas.microsoft.com/office/drawing/2014/chart" uri="{C3380CC4-5D6E-409C-BE32-E72D297353CC}">
              <c16:uniqueId val="{00000001-13E1-435E-99AF-F936488DA908}"/>
            </c:ext>
          </c:extLst>
        </c:ser>
        <c:dLbls>
          <c:showLegendKey val="0"/>
          <c:showVal val="0"/>
          <c:showCatName val="0"/>
          <c:showSerName val="0"/>
          <c:showPercent val="0"/>
          <c:showBubbleSize val="0"/>
        </c:dLbls>
        <c:smooth val="0"/>
        <c:axId val="263756032"/>
        <c:axId val="263770496"/>
      </c:lineChart>
      <c:catAx>
        <c:axId val="263756032"/>
        <c:scaling>
          <c:orientation val="minMax"/>
        </c:scaling>
        <c:delete val="0"/>
        <c:axPos val="b"/>
        <c:majorGridlines>
          <c:spPr>
            <a:ln w="19050">
              <a:solidFill>
                <a:sysClr val="window" lastClr="FFFFFF">
                  <a:lumMod val="85000"/>
                </a:sysClr>
              </a:solidFill>
            </a:ln>
          </c:spPr>
        </c:majorGridlines>
        <c:title>
          <c:tx>
            <c:rich>
              <a:bodyPr/>
              <a:lstStyle/>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Age groups  فئات العمر   </a:t>
                </a:r>
              </a:p>
            </c:rich>
          </c:tx>
          <c:layout>
            <c:manualLayout>
              <c:xMode val="edge"/>
              <c:yMode val="edge"/>
              <c:x val="0.42491389526283635"/>
              <c:y val="0.95622293307086614"/>
            </c:manualLayout>
          </c:layout>
          <c:overlay val="0"/>
        </c:title>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263770496"/>
        <c:crosses val="autoZero"/>
        <c:auto val="1"/>
        <c:lblAlgn val="ctr"/>
        <c:lblOffset val="100"/>
        <c:noMultiLvlLbl val="0"/>
      </c:catAx>
      <c:valAx>
        <c:axId val="263770496"/>
        <c:scaling>
          <c:orientation val="minMax"/>
        </c:scaling>
        <c:delete val="0"/>
        <c:axPos val="l"/>
        <c:majorGridlines>
          <c:spPr>
            <a:ln w="19050">
              <a:solidFill>
                <a:sysClr val="window" lastClr="FFFFFF">
                  <a:lumMod val="85000"/>
                </a:sysClr>
              </a:solidFill>
            </a:ln>
          </c:spPr>
        </c:majorGridlines>
        <c:title>
          <c:tx>
            <c:rich>
              <a:bodyPr rot="0" vert="horz"/>
              <a:lstStyle/>
              <a:p>
                <a:pPr algn="ctr">
                  <a:defRPr sz="1000" b="0" i="0" u="none" strike="noStrike" baseline="0">
                    <a:solidFill>
                      <a:srgbClr val="000000"/>
                    </a:solidFill>
                    <a:latin typeface="Calibri"/>
                    <a:ea typeface="Calibri"/>
                    <a:cs typeface="Calibri"/>
                  </a:defRPr>
                </a:pPr>
                <a:r>
                  <a:rPr lang="ar-QA" sz="1000" b="1" i="0" u="none" strike="noStrike" baseline="0">
                    <a:solidFill>
                      <a:srgbClr val="000000"/>
                    </a:solidFill>
                    <a:latin typeface="Arial"/>
                    <a:cs typeface="Arial"/>
                  </a:rPr>
                  <a:t>بالألف</a:t>
                </a:r>
              </a:p>
              <a:p>
                <a:pPr algn="ctr">
                  <a:defRPr sz="1000" b="0" i="0" u="none" strike="noStrike" baseline="0">
                    <a:solidFill>
                      <a:srgbClr val="000000"/>
                    </a:solidFill>
                    <a:latin typeface="Calibri"/>
                    <a:ea typeface="Calibri"/>
                    <a:cs typeface="Calibri"/>
                  </a:defRPr>
                </a:pPr>
                <a:r>
                  <a:rPr lang="ar-QA" sz="1000" b="1" i="0" u="none" strike="noStrike" baseline="0">
                    <a:solidFill>
                      <a:srgbClr val="000000"/>
                    </a:solidFill>
                    <a:latin typeface="Arial"/>
                    <a:cs typeface="Arial"/>
                  </a:rPr>
                  <a:t>Thousands</a:t>
                </a:r>
              </a:p>
            </c:rich>
          </c:tx>
          <c:layout>
            <c:manualLayout>
              <c:xMode val="edge"/>
              <c:yMode val="edge"/>
              <c:x val="1.2285716558924195E-2"/>
              <c:y val="0.14229839238845143"/>
            </c:manualLayout>
          </c:layout>
          <c:overlay val="0"/>
        </c:title>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63756032"/>
        <c:crosses val="autoZero"/>
        <c:crossBetween val="between"/>
        <c:dispUnits>
          <c:builtInUnit val="thousands"/>
        </c:dispUnits>
      </c:valAx>
    </c:plotArea>
    <c:legend>
      <c:legendPos val="r"/>
      <c:layout>
        <c:manualLayout>
          <c:xMode val="edge"/>
          <c:yMode val="edge"/>
          <c:x val="0.86666666666666681"/>
          <c:y val="0.52392947103274567"/>
          <c:w val="0.12181069958847739"/>
          <c:h val="8.0604534005037781E-2"/>
        </c:manualLayout>
      </c:layout>
      <c:overlay val="0"/>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304072452483545E-2"/>
          <c:y val="0.21122015533780913"/>
          <c:w val="0.90613094543076667"/>
          <c:h val="0.64056067537266637"/>
        </c:manualLayout>
      </c:layout>
      <c:barChart>
        <c:barDir val="col"/>
        <c:grouping val="clustered"/>
        <c:varyColors val="0"/>
        <c:ser>
          <c:idx val="0"/>
          <c:order val="0"/>
          <c:tx>
            <c:strRef>
              <c:f>'21'!$B$25</c:f>
              <c:strCache>
                <c:ptCount val="1"/>
                <c:pt idx="0">
                  <c:v>ذكور Male</c:v>
                </c:pt>
              </c:strCache>
            </c:strRef>
          </c:tx>
          <c:invertIfNegative val="0"/>
          <c:cat>
            <c:strRef>
              <c:f>'21'!$A$26:$A$30</c:f>
              <c:strCache>
                <c:ptCount val="5"/>
                <c:pt idx="0">
                  <c:v>اقل من الابتدائي
 Less than primary</c:v>
                </c:pt>
                <c:pt idx="1">
                  <c:v>الابتدائي 
 Primary</c:v>
                </c:pt>
                <c:pt idx="2">
                  <c:v>الاعدادي والثانوي وتدريب مهني 
 Preparatory &amp; Secondary &amp; Vocational Training </c:v>
                </c:pt>
                <c:pt idx="3">
                  <c:v>دبلوم اقل من الجامعة
 Pre.U. Diploma</c:v>
                </c:pt>
                <c:pt idx="4">
                  <c:v>جامعي فما فوق
 University and above
</c:v>
                </c:pt>
              </c:strCache>
            </c:strRef>
          </c:cat>
          <c:val>
            <c:numRef>
              <c:f>'21'!$B$26:$B$30</c:f>
              <c:numCache>
                <c:formatCode>#,##0</c:formatCode>
                <c:ptCount val="5"/>
                <c:pt idx="0">
                  <c:v>177365</c:v>
                </c:pt>
                <c:pt idx="1">
                  <c:v>345970</c:v>
                </c:pt>
                <c:pt idx="2">
                  <c:v>737583</c:v>
                </c:pt>
                <c:pt idx="3">
                  <c:v>82235</c:v>
                </c:pt>
                <c:pt idx="4">
                  <c:v>434291</c:v>
                </c:pt>
              </c:numCache>
            </c:numRef>
          </c:val>
          <c:extLst>
            <c:ext xmlns:c16="http://schemas.microsoft.com/office/drawing/2014/chart" uri="{C3380CC4-5D6E-409C-BE32-E72D297353CC}">
              <c16:uniqueId val="{00000000-A07C-4BD0-A764-DFD97D581633}"/>
            </c:ext>
          </c:extLst>
        </c:ser>
        <c:ser>
          <c:idx val="1"/>
          <c:order val="1"/>
          <c:tx>
            <c:strRef>
              <c:f>'21'!$C$25</c:f>
              <c:strCache>
                <c:ptCount val="1"/>
                <c:pt idx="0">
                  <c:v>إناث Female</c:v>
                </c:pt>
              </c:strCache>
            </c:strRef>
          </c:tx>
          <c:invertIfNegative val="0"/>
          <c:cat>
            <c:strRef>
              <c:f>'21'!$A$26:$A$30</c:f>
              <c:strCache>
                <c:ptCount val="5"/>
                <c:pt idx="0">
                  <c:v>اقل من الابتدائي
 Less than primary</c:v>
                </c:pt>
                <c:pt idx="1">
                  <c:v>الابتدائي 
 Primary</c:v>
                </c:pt>
                <c:pt idx="2">
                  <c:v>الاعدادي والثانوي وتدريب مهني 
 Preparatory &amp; Secondary &amp; Vocational Training </c:v>
                </c:pt>
                <c:pt idx="3">
                  <c:v>دبلوم اقل من الجامعة
 Pre.U. Diploma</c:v>
                </c:pt>
                <c:pt idx="4">
                  <c:v>جامعي فما فوق
 University and above
</c:v>
                </c:pt>
              </c:strCache>
            </c:strRef>
          </c:cat>
          <c:val>
            <c:numRef>
              <c:f>'21'!$C$26:$C$30</c:f>
              <c:numCache>
                <c:formatCode>#,##0</c:formatCode>
                <c:ptCount val="5"/>
                <c:pt idx="0">
                  <c:v>15465</c:v>
                </c:pt>
                <c:pt idx="1">
                  <c:v>21774</c:v>
                </c:pt>
                <c:pt idx="2">
                  <c:v>126809</c:v>
                </c:pt>
                <c:pt idx="3">
                  <c:v>13758</c:v>
                </c:pt>
                <c:pt idx="4">
                  <c:v>175106</c:v>
                </c:pt>
              </c:numCache>
            </c:numRef>
          </c:val>
          <c:extLst>
            <c:ext xmlns:c16="http://schemas.microsoft.com/office/drawing/2014/chart" uri="{C3380CC4-5D6E-409C-BE32-E72D297353CC}">
              <c16:uniqueId val="{00000001-A07C-4BD0-A764-DFD97D581633}"/>
            </c:ext>
          </c:extLst>
        </c:ser>
        <c:dLbls>
          <c:showLegendKey val="0"/>
          <c:showVal val="0"/>
          <c:showCatName val="0"/>
          <c:showSerName val="0"/>
          <c:showPercent val="0"/>
          <c:showBubbleSize val="0"/>
        </c:dLbls>
        <c:gapWidth val="218"/>
        <c:overlap val="-5"/>
        <c:axId val="263872512"/>
        <c:axId val="263874432"/>
      </c:barChart>
      <c:catAx>
        <c:axId val="263872512"/>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Educational Status </a:t>
                </a:r>
                <a:r>
                  <a:rPr lang="en-US" sz="1200" b="1" i="0" u="none" strike="noStrike" baseline="0">
                    <a:solidFill>
                      <a:srgbClr val="000000"/>
                    </a:solidFill>
                    <a:latin typeface="Arial"/>
                    <a:cs typeface="Arial"/>
                  </a:rPr>
                  <a:t>الحالة</a:t>
                </a:r>
                <a:r>
                  <a:rPr lang="en-US" sz="1200" b="1" i="0" u="none" strike="noStrike" baseline="0">
                    <a:solidFill>
                      <a:srgbClr val="000000"/>
                    </a:solidFill>
                    <a:latin typeface="Calibri"/>
                    <a:cs typeface="Arial"/>
                  </a:rPr>
                  <a:t> </a:t>
                </a:r>
                <a:r>
                  <a:rPr lang="en-US" sz="1200" b="1" i="0" u="none" strike="noStrike" baseline="0">
                    <a:solidFill>
                      <a:srgbClr val="000000"/>
                    </a:solidFill>
                    <a:latin typeface="Arial"/>
                    <a:cs typeface="Arial"/>
                  </a:rPr>
                  <a:t>التعليمية</a:t>
                </a:r>
                <a:r>
                  <a:rPr lang="en-US" sz="1200" b="1" i="0" u="none" strike="noStrike" baseline="0">
                    <a:solidFill>
                      <a:srgbClr val="000000"/>
                    </a:solidFill>
                    <a:latin typeface="Calibri"/>
                    <a:cs typeface="Arial"/>
                  </a:rPr>
                  <a:t> </a:t>
                </a:r>
                <a:endParaRPr lang="en-US" sz="1200" b="1" i="0" u="none" strike="noStrike" baseline="0">
                  <a:solidFill>
                    <a:srgbClr val="000000"/>
                  </a:solidFill>
                  <a:latin typeface="Calibri"/>
                </a:endParaRPr>
              </a:p>
            </c:rich>
          </c:tx>
          <c:layout>
            <c:manualLayout>
              <c:xMode val="edge"/>
              <c:yMode val="edge"/>
              <c:x val="0.4182059292871364"/>
              <c:y val="0.94462253937007867"/>
            </c:manualLayout>
          </c:layout>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63874432"/>
        <c:crosses val="autoZero"/>
        <c:auto val="1"/>
        <c:lblAlgn val="ctr"/>
        <c:lblOffset val="100"/>
        <c:noMultiLvlLbl val="0"/>
      </c:catAx>
      <c:valAx>
        <c:axId val="263874432"/>
        <c:scaling>
          <c:orientation val="minMax"/>
        </c:scaling>
        <c:delete val="0"/>
        <c:axPos val="l"/>
        <c:majorGridlines>
          <c:spPr>
            <a:ln w="19050">
              <a:solidFill>
                <a:schemeClr val="bg1">
                  <a:lumMod val="85000"/>
                </a:schemeClr>
              </a:solidFill>
            </a:ln>
          </c:spPr>
        </c:majorGridlines>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63872512"/>
        <c:crosses val="autoZero"/>
        <c:crossBetween val="between"/>
        <c:dispUnits>
          <c:builtInUnit val="thousands"/>
          <c:dispUnitsLbl>
            <c:layout>
              <c:manualLayout>
                <c:xMode val="edge"/>
                <c:yMode val="edge"/>
                <c:x val="5.6533348127629189E-3"/>
                <c:y val="0.13819281681344958"/>
              </c:manualLayout>
            </c:layout>
            <c:tx>
              <c:rich>
                <a:bodyPr rot="0" vert="horz"/>
                <a:lstStyle/>
                <a:p>
                  <a:pPr algn="ctr">
                    <a:defRPr sz="1000" b="0" i="0" u="none" strike="noStrike" baseline="0">
                      <a:solidFill>
                        <a:srgbClr val="000000"/>
                      </a:solidFill>
                      <a:latin typeface="Calibri"/>
                      <a:ea typeface="Calibri"/>
                      <a:cs typeface="Calibri"/>
                    </a:defRPr>
                  </a:pPr>
                  <a:r>
                    <a:rPr lang="ar-QA" sz="1000" b="0" i="0" u="none" strike="noStrike" baseline="0">
                      <a:solidFill>
                        <a:srgbClr val="000000"/>
                      </a:solidFill>
                      <a:latin typeface="Arial"/>
                      <a:cs typeface="Arial"/>
                    </a:rPr>
                    <a:t>بالألف</a:t>
                  </a:r>
                </a:p>
                <a:p>
                  <a:pPr algn="ctr">
                    <a:defRPr sz="1000" b="0" i="0" u="none" strike="noStrike" baseline="0">
                      <a:solidFill>
                        <a:srgbClr val="000000"/>
                      </a:solidFill>
                      <a:latin typeface="Calibri"/>
                      <a:ea typeface="Calibri"/>
                      <a:cs typeface="Calibri"/>
                    </a:defRPr>
                  </a:pPr>
                  <a:r>
                    <a:rPr lang="ar-QA" sz="1000" b="0" i="0" u="none" strike="noStrike" baseline="0">
                      <a:solidFill>
                        <a:srgbClr val="000000"/>
                      </a:solidFill>
                      <a:latin typeface="Arial"/>
                      <a:cs typeface="Arial"/>
                    </a:rPr>
                    <a:t>Thousands</a:t>
                  </a:r>
                </a:p>
              </c:rich>
            </c:tx>
          </c:dispUnitsLbl>
        </c:dispUnits>
      </c:valAx>
    </c:plotArea>
    <c:legend>
      <c:legendPos val="r"/>
      <c:layout>
        <c:manualLayout>
          <c:xMode val="edge"/>
          <c:yMode val="edge"/>
          <c:x val="0.66172839506172842"/>
          <c:y val="0.15491183879093198"/>
          <c:w val="0.30205761316872426"/>
          <c:h val="3.2745591939546605E-2"/>
        </c:manualLayout>
      </c:layout>
      <c:overlay val="0"/>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Arial"/>
                <a:cs typeface="Arial"/>
              </a:rPr>
              <a:t>السكان النشيطون اقتصادياً (15 سنة فأكثر) حسب النشاط الاقتصادي (بالألف)</a:t>
            </a:r>
            <a:endParaRPr lang="en-US" sz="1400" b="0" i="0" u="none" strike="noStrike" baseline="0">
              <a:solidFill>
                <a:srgbClr val="FFFFFF"/>
              </a:solidFill>
              <a:latin typeface="Calibri"/>
              <a:cs typeface="Arial"/>
            </a:endParaRP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ECONOMICALLY ACTIVE POPULATION (15 YEARS &amp; ABOVE) BY ECONOMIC ACTIVE (THOUSAND) </a:t>
            </a:r>
            <a:endParaRPr lang="en-US" sz="1200" b="0" i="0" u="none" strike="noStrike" baseline="0">
              <a:solidFill>
                <a:srgbClr val="000000"/>
              </a:solidFill>
              <a:latin typeface="Arial"/>
              <a:cs typeface="Arial"/>
            </a:endParaRP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2022</a:t>
            </a:r>
          </a:p>
        </c:rich>
      </c:tx>
      <c:overlay val="0"/>
    </c:title>
    <c:autoTitleDeleted val="0"/>
    <c:plotArea>
      <c:layout>
        <c:manualLayout>
          <c:layoutTarget val="inner"/>
          <c:xMode val="edge"/>
          <c:yMode val="edge"/>
          <c:x val="0.52005315888973802"/>
          <c:y val="0.14649651552176668"/>
          <c:w val="0.39935545897690128"/>
          <c:h val="0.66591678748023242"/>
        </c:manualLayout>
      </c:layout>
      <c:barChart>
        <c:barDir val="bar"/>
        <c:grouping val="clustered"/>
        <c:varyColors val="0"/>
        <c:ser>
          <c:idx val="0"/>
          <c:order val="0"/>
          <c:invertIfNegative val="0"/>
          <c:dLbls>
            <c:dLbl>
              <c:idx val="0"/>
              <c:layout>
                <c:manualLayout>
                  <c:x val="-5.490956351652950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D4-4D61-BAED-8F088D163E20}"/>
                </c:ext>
              </c:extLst>
            </c:dLbl>
            <c:numFmt formatCode="#,##0" sourceLinked="0"/>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'22'!$A$37:$A$53</c:f>
              <c:strCache>
                <c:ptCount val="17"/>
                <c:pt idx="0">
                  <c:v>التشييد Construction</c:v>
                </c:pt>
                <c:pt idx="1">
                  <c:v>تجارة الجملة والتجزئة Wholesale and retail trade </c:v>
                </c:pt>
                <c:pt idx="2">
                  <c:v>أنشطة الخدمات الإدارية وخدمات الدعم Administrative and support service activities </c:v>
                </c:pt>
                <c:pt idx="3">
                  <c:v>أنشطة الأُسَر المعيشية التي تستخدم أفراداً  Activities of households as employers</c:v>
                </c:pt>
                <c:pt idx="4">
                  <c:v>النقل والتخزين Transportation and storage</c:v>
                </c:pt>
                <c:pt idx="5">
                  <c:v>الإدارة العامة والدفاع؛ والضمان الاجتماعي الإلزامي Public administration and defence; compulsory social security</c:v>
                </c:pt>
                <c:pt idx="6">
                  <c:v>الصناعة التحويلية Manufacturing</c:v>
                </c:pt>
                <c:pt idx="7">
                  <c:v>أنشطة خدمات الإقامة والطعام Accommodation and food service activities</c:v>
                </c:pt>
                <c:pt idx="8">
                  <c:v>الأنشطة في مجال صحة الإنسان والعمل الاجتماعي Human health and social work activities</c:v>
                </c:pt>
                <c:pt idx="9">
                  <c:v>التعليم Education </c:v>
                </c:pt>
                <c:pt idx="10">
                  <c:v>الأنشطة المهنية والعلمية والتقنية Professional, scientific and technical activities</c:v>
                </c:pt>
                <c:pt idx="11">
                  <c:v>التعدين واستغلال المحاجر Mining and quarrying </c:v>
                </c:pt>
                <c:pt idx="12">
                  <c:v>الزراعة  والحراجة وصيد الأسماك Agriculture, forestry and fishing</c:v>
                </c:pt>
                <c:pt idx="13">
                  <c:v>الأنشطة المالية وأنشطة التأمين Financial and insurance activities</c:v>
                </c:pt>
                <c:pt idx="14">
                  <c:v>المعلومات والاتصالات Information and communication</c:v>
                </c:pt>
                <c:pt idx="15">
                  <c:v>الأنشطة العقارية Real estate activities</c:v>
                </c:pt>
                <c:pt idx="16">
                  <c:v>أخرى Others</c:v>
                </c:pt>
              </c:strCache>
            </c:strRef>
          </c:cat>
          <c:val>
            <c:numRef>
              <c:f>'22'!$D$37:$D$53</c:f>
              <c:numCache>
                <c:formatCode>#,##0</c:formatCode>
                <c:ptCount val="17"/>
                <c:pt idx="0">
                  <c:v>669774</c:v>
                </c:pt>
                <c:pt idx="1">
                  <c:v>248517</c:v>
                </c:pt>
                <c:pt idx="2" formatCode="#,##0_ ;\-#,##0\ ">
                  <c:v>190775</c:v>
                </c:pt>
                <c:pt idx="3">
                  <c:v>168626</c:v>
                </c:pt>
                <c:pt idx="4" formatCode="#,##0_ ;\-#,##0\ ">
                  <c:v>142021</c:v>
                </c:pt>
                <c:pt idx="5" formatCode="#,##0_ ;\-#,##0\ ">
                  <c:v>112403</c:v>
                </c:pt>
                <c:pt idx="6" formatCode="#,##0_ ;\-#,##0\ ">
                  <c:v>107811</c:v>
                </c:pt>
                <c:pt idx="7" formatCode="#,##0_ ;\-#,##0\ ">
                  <c:v>89962</c:v>
                </c:pt>
                <c:pt idx="8" formatCode="#,##0_ ;\-#,##0\ ">
                  <c:v>97719</c:v>
                </c:pt>
                <c:pt idx="9" formatCode="#,##0_ ;\-#,##0\ ">
                  <c:v>74103</c:v>
                </c:pt>
                <c:pt idx="10" formatCode="#,##0_ ;\-#,##0\ ">
                  <c:v>32996</c:v>
                </c:pt>
                <c:pt idx="11" formatCode="0.0">
                  <c:v>34155</c:v>
                </c:pt>
                <c:pt idx="12">
                  <c:v>36956</c:v>
                </c:pt>
                <c:pt idx="13" formatCode="#,##0_ ;\-#,##0\ ">
                  <c:v>26101</c:v>
                </c:pt>
                <c:pt idx="14" formatCode="#,##0_ ;\-#,##0\ ">
                  <c:v>24532</c:v>
                </c:pt>
                <c:pt idx="15">
                  <c:v>20978</c:v>
                </c:pt>
                <c:pt idx="16">
                  <c:v>52927</c:v>
                </c:pt>
              </c:numCache>
            </c:numRef>
          </c:val>
          <c:extLst>
            <c:ext xmlns:c16="http://schemas.microsoft.com/office/drawing/2014/chart" uri="{C3380CC4-5D6E-409C-BE32-E72D297353CC}">
              <c16:uniqueId val="{00000000-0AD4-4D61-BAED-8F088D163E20}"/>
            </c:ext>
          </c:extLst>
        </c:ser>
        <c:dLbls>
          <c:showLegendKey val="0"/>
          <c:showVal val="0"/>
          <c:showCatName val="0"/>
          <c:showSerName val="0"/>
          <c:showPercent val="0"/>
          <c:showBubbleSize val="0"/>
        </c:dLbls>
        <c:gapWidth val="38"/>
        <c:axId val="264377088"/>
        <c:axId val="264378624"/>
      </c:barChart>
      <c:catAx>
        <c:axId val="264377088"/>
        <c:scaling>
          <c:orientation val="minMax"/>
        </c:scaling>
        <c:delete val="0"/>
        <c:axPos val="l"/>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264378624"/>
        <c:crosses val="autoZero"/>
        <c:auto val="1"/>
        <c:lblAlgn val="ctr"/>
        <c:lblOffset val="100"/>
        <c:noMultiLvlLbl val="0"/>
      </c:catAx>
      <c:valAx>
        <c:axId val="264378624"/>
        <c:scaling>
          <c:orientation val="minMax"/>
        </c:scaling>
        <c:delete val="0"/>
        <c:axPos val="b"/>
        <c:majorGridlines>
          <c:spPr>
            <a:ln w="19050">
              <a:solidFill>
                <a:schemeClr val="bg1">
                  <a:lumMod val="85000"/>
                </a:schemeClr>
              </a:solidFill>
            </a:ln>
          </c:spPr>
        </c:majorGridlines>
        <c:numFmt formatCode="#,##0"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264377088"/>
        <c:crosses val="autoZero"/>
        <c:crossBetween val="between"/>
        <c:dispUnits>
          <c:builtInUnit val="thousands"/>
          <c:dispUnitsLbl>
            <c:layout>
              <c:manualLayout>
                <c:xMode val="edge"/>
                <c:yMode val="edge"/>
                <c:x val="0.69349831553609642"/>
                <c:y val="0.86378975917956591"/>
              </c:manualLayout>
            </c:layout>
            <c:tx>
              <c:rich>
                <a:bodyPr rot="0" vert="horz"/>
                <a:lstStyle/>
                <a:p>
                  <a:pPr algn="ctr">
                    <a:defRPr sz="1000" b="0" i="0" u="none" strike="noStrike" baseline="0">
                      <a:solidFill>
                        <a:srgbClr val="000000"/>
                      </a:solidFill>
                      <a:latin typeface="Calibri"/>
                      <a:ea typeface="Calibri"/>
                      <a:cs typeface="Calibri"/>
                    </a:defRPr>
                  </a:pPr>
                  <a:r>
                    <a:rPr lang="en-US" sz="1000" b="0" i="0" u="none" strike="noStrike" baseline="0">
                      <a:solidFill>
                        <a:srgbClr val="000000"/>
                      </a:solidFill>
                      <a:latin typeface="Arial"/>
                      <a:cs typeface="Arial"/>
                    </a:rPr>
                    <a:t>Thousands بالألف </a:t>
                  </a:r>
                </a:p>
              </c:rich>
            </c:tx>
          </c:dispUnitsLbl>
        </c:dispUnits>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100" b="1" i="0" u="none" strike="noStrike" baseline="0">
                <a:solidFill>
                  <a:srgbClr val="000000"/>
                </a:solidFill>
                <a:latin typeface="Sakkal Majalla"/>
                <a:cs typeface="Sakkal Majalla"/>
              </a:rPr>
              <a:t>Graph No. (3) </a:t>
            </a:r>
            <a:r>
              <a:rPr lang="en-US" sz="1100" b="1" i="0" u="none" strike="noStrike" baseline="0">
                <a:solidFill>
                  <a:srgbClr val="000000"/>
                </a:solidFill>
                <a:latin typeface="Calibri"/>
                <a:cs typeface="Sakkal Majalla"/>
              </a:rPr>
              <a:t>شكل</a:t>
            </a:r>
            <a:r>
              <a:rPr lang="en-US" sz="1100" b="1" i="0" u="none" strike="noStrike" baseline="0">
                <a:solidFill>
                  <a:srgbClr val="000000"/>
                </a:solidFill>
                <a:latin typeface="Sakkal Majalla"/>
                <a:cs typeface="Sakkal Majalla"/>
              </a:rPr>
              <a:t> </a:t>
            </a:r>
            <a:r>
              <a:rPr lang="en-US" sz="1100" b="1" i="0" u="none" strike="noStrike" baseline="0">
                <a:solidFill>
                  <a:srgbClr val="000000"/>
                </a:solidFill>
                <a:latin typeface="Calibri"/>
                <a:cs typeface="Sakkal Majalla"/>
              </a:rPr>
              <a:t>رقم</a:t>
            </a:r>
            <a:endParaRPr lang="en-US" sz="1100" b="1"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Sakkal Majalla" panose="02000000000000000000" pitchFamily="2" charset="-78"/>
                <a:cs typeface="Sakkal Majalla" panose="02000000000000000000" pitchFamily="2" charset="-78"/>
              </a:rPr>
              <a:t>معدل</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المشاركة</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الاقتصادية</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حسب</a:t>
            </a:r>
            <a:r>
              <a:rPr lang="en-US" sz="1200" b="1" i="0" u="none" strike="noStrike" baseline="0">
                <a:solidFill>
                  <a:srgbClr val="000000"/>
                </a:solidFill>
                <a:latin typeface="Sakkal Majalla"/>
                <a:cs typeface="Sakkal Majalla"/>
              </a:rPr>
              <a:t> </a:t>
            </a:r>
            <a:r>
              <a:rPr lang="en-US" sz="1200" b="1" i="0" u="none" strike="noStrike" baseline="0">
                <a:solidFill>
                  <a:srgbClr val="000000"/>
                </a:solidFill>
                <a:latin typeface="Calibri"/>
                <a:cs typeface="Sakkal Majalla"/>
              </a:rPr>
              <a:t>الجنسية</a:t>
            </a:r>
            <a:r>
              <a:rPr lang="en-US" sz="1200" b="1" i="0" u="none" strike="noStrike" baseline="0">
                <a:solidFill>
                  <a:srgbClr val="000000"/>
                </a:solidFill>
                <a:latin typeface="Sakkal Majalla"/>
                <a:cs typeface="Sakkal Majalla"/>
              </a:rPr>
              <a:t> </a:t>
            </a:r>
            <a:endParaRPr lang="en-US" sz="1200" b="0"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LABOR FORCE PARTICIPATION RATE BY NATIONALITY</a:t>
            </a:r>
            <a:endParaRPr lang="en-US" sz="10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2017 - 2022</a:t>
            </a:r>
          </a:p>
        </c:rich>
      </c:tx>
      <c:layout>
        <c:manualLayout>
          <c:xMode val="edge"/>
          <c:yMode val="edge"/>
          <c:x val="0.17216690374585111"/>
          <c:y val="0"/>
        </c:manualLayout>
      </c:layout>
      <c:overlay val="0"/>
    </c:title>
    <c:autoTitleDeleted val="0"/>
    <c:plotArea>
      <c:layout>
        <c:manualLayout>
          <c:layoutTarget val="inner"/>
          <c:xMode val="edge"/>
          <c:yMode val="edge"/>
          <c:x val="7.9663173803121476E-2"/>
          <c:y val="0.32161791228610392"/>
          <c:w val="0.88755246329277748"/>
          <c:h val="0.59509963489200712"/>
        </c:manualLayout>
      </c:layout>
      <c:lineChart>
        <c:grouping val="standard"/>
        <c:varyColors val="0"/>
        <c:ser>
          <c:idx val="0"/>
          <c:order val="0"/>
          <c:tx>
            <c:strRef>
              <c:f>'3A'!$B$6:$D$6</c:f>
              <c:strCache>
                <c:ptCount val="1"/>
                <c:pt idx="0">
                  <c:v>قطريون
Qataris</c:v>
                </c:pt>
              </c:strCache>
            </c:strRef>
          </c:tx>
          <c:spPr>
            <a:ln>
              <a:solidFill>
                <a:srgbClr val="C00000"/>
              </a:solidFill>
            </a:ln>
          </c:spPr>
          <c:marker>
            <c:symbol val="square"/>
            <c:size val="4"/>
            <c:spPr>
              <a:solidFill>
                <a:schemeClr val="accent2">
                  <a:lumMod val="75000"/>
                </a:schemeClr>
              </a:solidFill>
              <a:ln>
                <a:solidFill>
                  <a:srgbClr val="C00000"/>
                </a:solidFill>
              </a:ln>
            </c:spPr>
          </c:marker>
          <c:dLbls>
            <c:dLbl>
              <c:idx val="0"/>
              <c:spPr/>
              <c:txPr>
                <a:bodyPr/>
                <a:lstStyle/>
                <a:p>
                  <a:pPr>
                    <a:defRPr sz="1000" b="0" i="0" u="none" strike="noStrike" baseline="0">
                      <a:solidFill>
                        <a:srgbClr val="000000"/>
                      </a:solidFill>
                      <a:latin typeface="Calibri"/>
                      <a:ea typeface="Calibri"/>
                      <a:cs typeface="Calibri"/>
                    </a:defRPr>
                  </a:pPr>
                  <a:endParaRPr lang="en-US"/>
                </a:p>
              </c:tx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B7D-4ED2-8DB6-EB32DAC65467}"/>
                </c:ext>
              </c:extLst>
            </c:dLbl>
            <c:dLbl>
              <c:idx val="5"/>
              <c:spPr/>
              <c:txPr>
                <a:bodyPr/>
                <a:lstStyle/>
                <a:p>
                  <a:pPr>
                    <a:defRPr sz="1000" b="0" i="0" u="none" strike="noStrike" baseline="0">
                      <a:solidFill>
                        <a:srgbClr val="000000"/>
                      </a:solidFill>
                      <a:latin typeface="Calibri"/>
                      <a:ea typeface="Calibri"/>
                      <a:cs typeface="Calibri"/>
                    </a:defRPr>
                  </a:pPr>
                  <a:endParaRPr lang="en-US"/>
                </a:p>
              </c:tx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7D-4ED2-8DB6-EB32DAC6546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'3A'!$A$8:$A$13</c:f>
              <c:numCache>
                <c:formatCode>General</c:formatCode>
                <c:ptCount val="6"/>
                <c:pt idx="0">
                  <c:v>2017</c:v>
                </c:pt>
                <c:pt idx="1">
                  <c:v>2018</c:v>
                </c:pt>
                <c:pt idx="2">
                  <c:v>2019</c:v>
                </c:pt>
                <c:pt idx="3">
                  <c:v>2020</c:v>
                </c:pt>
                <c:pt idx="4">
                  <c:v>2021</c:v>
                </c:pt>
                <c:pt idx="5">
                  <c:v>2022</c:v>
                </c:pt>
              </c:numCache>
            </c:numRef>
          </c:cat>
          <c:val>
            <c:numRef>
              <c:f>'3A'!$D$8:$D$13</c:f>
              <c:numCache>
                <c:formatCode>#,##0.0</c:formatCode>
                <c:ptCount val="6"/>
                <c:pt idx="0">
                  <c:v>52.2</c:v>
                </c:pt>
                <c:pt idx="1">
                  <c:v>52.2</c:v>
                </c:pt>
                <c:pt idx="2">
                  <c:v>52.440988560223055</c:v>
                </c:pt>
                <c:pt idx="3">
                  <c:v>51.469310573925483</c:v>
                </c:pt>
                <c:pt idx="4">
                  <c:v>54.193424665222942</c:v>
                </c:pt>
                <c:pt idx="5">
                  <c:v>54.281286670189985</c:v>
                </c:pt>
              </c:numCache>
            </c:numRef>
          </c:val>
          <c:smooth val="0"/>
          <c:extLst>
            <c:ext xmlns:c16="http://schemas.microsoft.com/office/drawing/2014/chart" uri="{C3380CC4-5D6E-409C-BE32-E72D297353CC}">
              <c16:uniqueId val="{00000002-1B7D-4ED2-8DB6-EB32DAC65467}"/>
            </c:ext>
          </c:extLst>
        </c:ser>
        <c:ser>
          <c:idx val="1"/>
          <c:order val="1"/>
          <c:tx>
            <c:strRef>
              <c:f>'3A'!$E$6:$G$6</c:f>
              <c:strCache>
                <c:ptCount val="1"/>
                <c:pt idx="0">
                  <c:v>غير قطريين
Non-Qataris</c:v>
                </c:pt>
              </c:strCache>
            </c:strRef>
          </c:tx>
          <c:spPr>
            <a:ln w="25400">
              <a:solidFill>
                <a:schemeClr val="accent2">
                  <a:lumMod val="60000"/>
                  <a:lumOff val="40000"/>
                </a:schemeClr>
              </a:solidFill>
              <a:prstDash val="solid"/>
            </a:ln>
          </c:spPr>
          <c:marker>
            <c:symbol val="square"/>
            <c:size val="4"/>
            <c:spPr>
              <a:solidFill>
                <a:schemeClr val="accent2">
                  <a:lumMod val="20000"/>
                  <a:lumOff val="80000"/>
                </a:schemeClr>
              </a:solidFill>
              <a:ln>
                <a:solidFill>
                  <a:schemeClr val="accent2">
                    <a:lumMod val="60000"/>
                    <a:lumOff val="40000"/>
                  </a:schemeClr>
                </a:solidFill>
              </a:ln>
            </c:spPr>
          </c:marker>
          <c:dLbls>
            <c:dLbl>
              <c:idx val="0"/>
              <c:layout>
                <c:manualLayout>
                  <c:x val="-4.6968224716591275E-2"/>
                  <c:y val="-3.9487969031803988E-2"/>
                </c:manualLayout>
              </c:layout>
              <c:spPr/>
              <c:txPr>
                <a:bodyPr/>
                <a:lstStyle/>
                <a:p>
                  <a:pPr>
                    <a:defRPr sz="1000" b="0" i="0" u="none" strike="noStrike" baseline="0">
                      <a:solidFill>
                        <a:srgbClr val="000000"/>
                      </a:solidFill>
                      <a:latin typeface="Calibri"/>
                      <a:ea typeface="Calibri"/>
                      <a:cs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7D-4ED2-8DB6-EB32DAC65467}"/>
                </c:ext>
              </c:extLst>
            </c:dLbl>
            <c:dLbl>
              <c:idx val="5"/>
              <c:spPr/>
              <c:txPr>
                <a:bodyPr/>
                <a:lstStyle/>
                <a:p>
                  <a:pPr>
                    <a:defRPr sz="1000" b="0" i="0" u="none" strike="noStrike" baseline="0">
                      <a:solidFill>
                        <a:srgbClr val="000000"/>
                      </a:solidFill>
                      <a:latin typeface="Calibri"/>
                      <a:ea typeface="Calibri"/>
                      <a:cs typeface="Calibri"/>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B7D-4ED2-8DB6-EB32DAC6546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'3A'!$A$8:$A$13</c:f>
              <c:numCache>
                <c:formatCode>General</c:formatCode>
                <c:ptCount val="6"/>
                <c:pt idx="0">
                  <c:v>2017</c:v>
                </c:pt>
                <c:pt idx="1">
                  <c:v>2018</c:v>
                </c:pt>
                <c:pt idx="2">
                  <c:v>2019</c:v>
                </c:pt>
                <c:pt idx="3">
                  <c:v>2020</c:v>
                </c:pt>
                <c:pt idx="4">
                  <c:v>2021</c:v>
                </c:pt>
                <c:pt idx="5">
                  <c:v>2022</c:v>
                </c:pt>
              </c:numCache>
            </c:numRef>
          </c:cat>
          <c:val>
            <c:numRef>
              <c:f>'3A'!$G$8:$G$13</c:f>
              <c:numCache>
                <c:formatCode>#,##0.0</c:formatCode>
                <c:ptCount val="6"/>
                <c:pt idx="0">
                  <c:v>91.8</c:v>
                </c:pt>
                <c:pt idx="1">
                  <c:v>91.7</c:v>
                </c:pt>
                <c:pt idx="2">
                  <c:v>91.543218484878281</c:v>
                </c:pt>
                <c:pt idx="3">
                  <c:v>91.534830085599225</c:v>
                </c:pt>
                <c:pt idx="4">
                  <c:v>90.77904184095641</c:v>
                </c:pt>
                <c:pt idx="5">
                  <c:v>90.768309527709604</c:v>
                </c:pt>
              </c:numCache>
            </c:numRef>
          </c:val>
          <c:smooth val="0"/>
          <c:extLst>
            <c:ext xmlns:c16="http://schemas.microsoft.com/office/drawing/2014/chart" uri="{C3380CC4-5D6E-409C-BE32-E72D297353CC}">
              <c16:uniqueId val="{00000005-1B7D-4ED2-8DB6-EB32DAC65467}"/>
            </c:ext>
          </c:extLst>
        </c:ser>
        <c:ser>
          <c:idx val="2"/>
          <c:order val="2"/>
          <c:tx>
            <c:strRef>
              <c:f>'3A'!$H$6:$J$6</c:f>
              <c:strCache>
                <c:ptCount val="1"/>
                <c:pt idx="0">
                  <c:v>المجموع
Total</c:v>
                </c:pt>
              </c:strCache>
            </c:strRef>
          </c:tx>
          <c:spPr>
            <a:ln w="25400">
              <a:solidFill>
                <a:schemeClr val="tx2"/>
              </a:solidFill>
              <a:prstDash val="solid"/>
            </a:ln>
          </c:spPr>
          <c:marker>
            <c:symbol val="square"/>
            <c:size val="4"/>
            <c:spPr>
              <a:solidFill>
                <a:schemeClr val="tx2"/>
              </a:solidFill>
              <a:ln>
                <a:solidFill>
                  <a:schemeClr val="tx2"/>
                </a:solidFill>
              </a:ln>
            </c:spPr>
          </c:marker>
          <c:dLbls>
            <c:dLbl>
              <c:idx val="0"/>
              <c:spPr/>
              <c:txPr>
                <a:bodyPr/>
                <a:lstStyle/>
                <a:p>
                  <a:pPr>
                    <a:defRPr sz="1000" b="0" i="0" u="none" strike="noStrike" baseline="0">
                      <a:solidFill>
                        <a:srgbClr val="000000"/>
                      </a:solidFill>
                      <a:latin typeface="Calibri"/>
                      <a:ea typeface="Calibri"/>
                      <a:cs typeface="Calibri"/>
                    </a:defRPr>
                  </a:pPr>
                  <a:endParaRPr lang="en-US"/>
                </a:p>
              </c:tx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B7D-4ED2-8DB6-EB32DAC65467}"/>
                </c:ext>
              </c:extLst>
            </c:dLbl>
            <c:dLbl>
              <c:idx val="5"/>
              <c:spPr/>
              <c:txPr>
                <a:bodyPr/>
                <a:lstStyle/>
                <a:p>
                  <a:pPr>
                    <a:defRPr sz="1000" b="0" i="0" u="none" strike="noStrike" baseline="0">
                      <a:solidFill>
                        <a:srgbClr val="000000"/>
                      </a:solidFill>
                      <a:latin typeface="Calibri"/>
                      <a:ea typeface="Calibri"/>
                      <a:cs typeface="Calibri"/>
                    </a:defRPr>
                  </a:pPr>
                  <a:endParaRPr lang="en-US"/>
                </a:p>
              </c:tx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B7D-4ED2-8DB6-EB32DAC6546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'3A'!$A$8:$A$13</c:f>
              <c:numCache>
                <c:formatCode>General</c:formatCode>
                <c:ptCount val="6"/>
                <c:pt idx="0">
                  <c:v>2017</c:v>
                </c:pt>
                <c:pt idx="1">
                  <c:v>2018</c:v>
                </c:pt>
                <c:pt idx="2">
                  <c:v>2019</c:v>
                </c:pt>
                <c:pt idx="3">
                  <c:v>2020</c:v>
                </c:pt>
                <c:pt idx="4">
                  <c:v>2021</c:v>
                </c:pt>
                <c:pt idx="5">
                  <c:v>2022</c:v>
                </c:pt>
              </c:numCache>
            </c:numRef>
          </c:cat>
          <c:val>
            <c:numRef>
              <c:f>'3A'!$J$8:$J$13</c:f>
              <c:numCache>
                <c:formatCode>#,##0.0</c:formatCode>
                <c:ptCount val="6"/>
                <c:pt idx="0">
                  <c:v>88.4</c:v>
                </c:pt>
                <c:pt idx="1">
                  <c:v>88.3</c:v>
                </c:pt>
                <c:pt idx="2">
                  <c:v>88.184549334697536</c:v>
                </c:pt>
                <c:pt idx="3">
                  <c:v>87.975901784667798</c:v>
                </c:pt>
                <c:pt idx="4">
                  <c:v>87.401189205855943</c:v>
                </c:pt>
                <c:pt idx="5">
                  <c:v>87.428643813282818</c:v>
                </c:pt>
              </c:numCache>
            </c:numRef>
          </c:val>
          <c:smooth val="0"/>
          <c:extLst>
            <c:ext xmlns:c16="http://schemas.microsoft.com/office/drawing/2014/chart" uri="{C3380CC4-5D6E-409C-BE32-E72D297353CC}">
              <c16:uniqueId val="{00000008-1B7D-4ED2-8DB6-EB32DAC65467}"/>
            </c:ext>
          </c:extLst>
        </c:ser>
        <c:dLbls>
          <c:showLegendKey val="0"/>
          <c:showVal val="0"/>
          <c:showCatName val="0"/>
          <c:showSerName val="0"/>
          <c:showPercent val="0"/>
          <c:showBubbleSize val="0"/>
        </c:dLbls>
        <c:marker val="1"/>
        <c:smooth val="0"/>
        <c:axId val="253177856"/>
        <c:axId val="253179392"/>
      </c:lineChart>
      <c:catAx>
        <c:axId val="253177856"/>
        <c:scaling>
          <c:orientation val="minMax"/>
        </c:scaling>
        <c:delete val="0"/>
        <c:axPos val="b"/>
        <c:majorGridlines>
          <c:spPr>
            <a:ln w="9525">
              <a:solidFill>
                <a:schemeClr val="bg1">
                  <a:lumMod val="85000"/>
                </a:schemeClr>
              </a:solidFill>
            </a:ln>
          </c:spPr>
        </c:majorGridlines>
        <c:numFmt formatCode="General" sourceLinked="1"/>
        <c:majorTickMark val="none"/>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253179392"/>
        <c:crosses val="autoZero"/>
        <c:auto val="1"/>
        <c:lblAlgn val="ctr"/>
        <c:lblOffset val="100"/>
        <c:noMultiLvlLbl val="0"/>
      </c:catAx>
      <c:valAx>
        <c:axId val="253179392"/>
        <c:scaling>
          <c:orientation val="minMax"/>
        </c:scaling>
        <c:delete val="0"/>
        <c:axPos val="l"/>
        <c:majorGridlines>
          <c:spPr>
            <a:ln w="9525">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Rate</a:t>
                </a:r>
              </a:p>
            </c:rich>
          </c:tx>
          <c:layout>
            <c:manualLayout>
              <c:xMode val="edge"/>
              <c:yMode val="edge"/>
              <c:x val="1.2255170231380652E-2"/>
              <c:y val="0.20161116731916892"/>
            </c:manualLayout>
          </c:layout>
          <c:overlay val="0"/>
        </c:title>
        <c:numFmt formatCode="0" sourceLinked="0"/>
        <c:majorTickMark val="none"/>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253177856"/>
        <c:crosses val="autoZero"/>
        <c:crossBetween val="between"/>
      </c:valAx>
    </c:plotArea>
    <c:legend>
      <c:legendPos val="r"/>
      <c:layout>
        <c:manualLayout>
          <c:xMode val="edge"/>
          <c:yMode val="edge"/>
          <c:x val="0.12778194688679562"/>
          <c:y val="0.23675214426321708"/>
          <c:w val="0.74080674126260537"/>
          <c:h val="9.5241339400916017E-2"/>
        </c:manualLayout>
      </c:layout>
      <c:overlay val="0"/>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Arial"/>
                <a:cs typeface="Arial"/>
              </a:rPr>
              <a:t>السكان النشيطون اقتصادياً</a:t>
            </a:r>
            <a:r>
              <a:rPr lang="ar-QA" sz="1400" b="1" i="0" u="none" strike="noStrike" baseline="0">
                <a:solidFill>
                  <a:srgbClr val="000000"/>
                </a:solidFill>
                <a:latin typeface="Arial"/>
                <a:cs typeface="Arial"/>
              </a:rPr>
              <a:t> (15</a:t>
            </a:r>
            <a:r>
              <a:rPr lang="en-US" sz="1400" b="1" i="0" u="none" strike="noStrike" baseline="0">
                <a:solidFill>
                  <a:srgbClr val="000000"/>
                </a:solidFill>
                <a:latin typeface="Arial"/>
                <a:cs typeface="Arial"/>
              </a:rPr>
              <a:t>سنة فأكثر</a:t>
            </a:r>
            <a:r>
              <a:rPr lang="ar-QA" sz="1400" b="1" i="0" u="none" strike="noStrike" baseline="0">
                <a:solidFill>
                  <a:srgbClr val="000000"/>
                </a:solidFill>
                <a:latin typeface="Arial"/>
                <a:cs typeface="Arial"/>
              </a:rPr>
              <a:t>) </a:t>
            </a:r>
            <a:r>
              <a:rPr lang="en-US" sz="1400" b="1" i="0" u="none" strike="noStrike" baseline="0">
                <a:solidFill>
                  <a:srgbClr val="000000"/>
                </a:solidFill>
                <a:latin typeface="Arial"/>
                <a:cs typeface="Arial"/>
              </a:rPr>
              <a:t>حسب الجنسية والقطا</a:t>
            </a:r>
            <a:r>
              <a:rPr lang="ar-QA" sz="1400" b="1" i="0" u="none" strike="noStrike" baseline="0">
                <a:solidFill>
                  <a:srgbClr val="000000"/>
                </a:solidFill>
                <a:latin typeface="Arial"/>
                <a:cs typeface="Arial"/>
              </a:rPr>
              <a:t>ع (بالألف)</a:t>
            </a:r>
            <a:r>
              <a:rPr lang="en-US" sz="1400" b="1" i="0" u="none" strike="noStrike" baseline="0">
                <a:solidFill>
                  <a:srgbClr val="FFFFFF"/>
                </a:solidFill>
                <a:latin typeface="Calibri"/>
                <a:cs typeface="Arial"/>
              </a:rPr>
              <a:t>1</a:t>
            </a:r>
            <a:r>
              <a:rPr lang="ar-QA" sz="1400" b="1" i="0" u="none" strike="noStrike" baseline="0">
                <a:solidFill>
                  <a:srgbClr val="FFFFFF"/>
                </a:solidFill>
                <a:latin typeface="Calibri"/>
                <a:cs typeface="Arial"/>
              </a:rPr>
              <a:t> (</a:t>
            </a:r>
            <a:endParaRPr lang="en-US" sz="1400" b="0" i="0" u="none" strike="noStrike" baseline="0">
              <a:solidFill>
                <a:srgbClr val="FFFFFF"/>
              </a:solidFill>
              <a:latin typeface="Calibri"/>
              <a:cs typeface="Arial"/>
            </a:endParaRP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ECONOMICALLY ACTIVE POPULATION (15 YEARS &amp;ABOVE) </a:t>
            </a: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BY NATIONALITY &amp; SECTOR  (THOUSAND)</a:t>
            </a: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2022</a:t>
            </a:r>
          </a:p>
        </c:rich>
      </c:tx>
      <c:overlay val="0"/>
    </c:title>
    <c:autoTitleDeleted val="0"/>
    <c:plotArea>
      <c:layout>
        <c:manualLayout>
          <c:layoutTarget val="inner"/>
          <c:xMode val="edge"/>
          <c:yMode val="edge"/>
          <c:x val="5.696542027237031E-2"/>
          <c:y val="0.21126614968394986"/>
          <c:w val="0.87722416764572519"/>
          <c:h val="0.53750792549427306"/>
        </c:manualLayout>
      </c:layout>
      <c:barChart>
        <c:barDir val="col"/>
        <c:grouping val="clustered"/>
        <c:varyColors val="0"/>
        <c:ser>
          <c:idx val="0"/>
          <c:order val="0"/>
          <c:tx>
            <c:strRef>
              <c:f>'23'!$B$20</c:f>
              <c:strCache>
                <c:ptCount val="1"/>
                <c:pt idx="0">
                  <c:v>القطريون Qataris</c:v>
                </c:pt>
              </c:strCache>
            </c:strRef>
          </c:tx>
          <c:spPr>
            <a:solidFill>
              <a:srgbClr val="660033"/>
            </a:solidFill>
          </c:spPr>
          <c:invertIfNegative val="0"/>
          <c:dLbls>
            <c:numFmt formatCode="#,##0.0" sourceLinked="0"/>
            <c:spPr>
              <a:noFill/>
              <a:ln w="25400">
                <a:noFill/>
              </a:ln>
            </c:spPr>
            <c:txPr>
              <a:bodyPr/>
              <a:lstStyle/>
              <a:p>
                <a:pPr>
                  <a:defRPr sz="10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'23'!$A$21:$A$27</c:f>
              <c:strCache>
                <c:ptCount val="7"/>
                <c:pt idx="0">
                  <c:v>غير ربحي
Non profit</c:v>
                </c:pt>
                <c:pt idx="1">
                  <c:v>دبلوماسى / دولى / اقليمى 
 Diplomatic/International/Regional</c:v>
                </c:pt>
                <c:pt idx="2">
                  <c:v>مختلط
Mixed </c:v>
                </c:pt>
                <c:pt idx="3">
                  <c:v>مؤسسة / شركة حكومية 
Government Company/ Corporation   </c:v>
                </c:pt>
                <c:pt idx="4">
                  <c:v>إدارة حكومية 
Government Department </c:v>
                </c:pt>
                <c:pt idx="5">
                  <c:v>منزلى
Domestic</c:v>
                </c:pt>
                <c:pt idx="6">
                  <c:v>خاص 
Private </c:v>
                </c:pt>
              </c:strCache>
            </c:strRef>
          </c:cat>
          <c:val>
            <c:numRef>
              <c:f>'23'!$B$21:$B$27</c:f>
              <c:numCache>
                <c:formatCode>#,##0</c:formatCode>
                <c:ptCount val="7"/>
                <c:pt idx="0">
                  <c:v>562</c:v>
                </c:pt>
                <c:pt idx="1">
                  <c:v>311</c:v>
                </c:pt>
                <c:pt idx="2">
                  <c:v>10346</c:v>
                </c:pt>
                <c:pt idx="3">
                  <c:v>14140</c:v>
                </c:pt>
                <c:pt idx="4">
                  <c:v>85545</c:v>
                </c:pt>
                <c:pt idx="5">
                  <c:v>0</c:v>
                </c:pt>
                <c:pt idx="6">
                  <c:v>9928</c:v>
                </c:pt>
              </c:numCache>
            </c:numRef>
          </c:val>
          <c:extLst>
            <c:ext xmlns:c16="http://schemas.microsoft.com/office/drawing/2014/chart" uri="{C3380CC4-5D6E-409C-BE32-E72D297353CC}">
              <c16:uniqueId val="{00000000-3BBC-4EFC-ADF0-3C0DF5C0E826}"/>
            </c:ext>
          </c:extLst>
        </c:ser>
        <c:ser>
          <c:idx val="1"/>
          <c:order val="1"/>
          <c:tx>
            <c:strRef>
              <c:f>'23'!$C$20</c:f>
              <c:strCache>
                <c:ptCount val="1"/>
                <c:pt idx="0">
                  <c:v>غير القطريين Non-Qataris</c:v>
                </c:pt>
              </c:strCache>
            </c:strRef>
          </c:tx>
          <c:spPr>
            <a:solidFill>
              <a:schemeClr val="bg2">
                <a:lumMod val="75000"/>
              </a:schemeClr>
            </a:solidFill>
          </c:spPr>
          <c:invertIfNegative val="0"/>
          <c:dLbls>
            <c:numFmt formatCode="#,##0.0" sourceLinked="0"/>
            <c:spPr>
              <a:noFill/>
              <a:ln w="25400">
                <a:noFill/>
              </a:ln>
            </c:spPr>
            <c:txPr>
              <a:bodyPr/>
              <a:lstStyle/>
              <a:p>
                <a:pPr>
                  <a:defRPr sz="10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'23'!$A$21:$A$27</c:f>
              <c:strCache>
                <c:ptCount val="7"/>
                <c:pt idx="0">
                  <c:v>غير ربحي
Non profit</c:v>
                </c:pt>
                <c:pt idx="1">
                  <c:v>دبلوماسى / دولى / اقليمى 
 Diplomatic/International/Regional</c:v>
                </c:pt>
                <c:pt idx="2">
                  <c:v>مختلط
Mixed </c:v>
                </c:pt>
                <c:pt idx="3">
                  <c:v>مؤسسة / شركة حكومية 
Government Company/ Corporation   </c:v>
                </c:pt>
                <c:pt idx="4">
                  <c:v>إدارة حكومية 
Government Department </c:v>
                </c:pt>
                <c:pt idx="5">
                  <c:v>منزلى
Domestic</c:v>
                </c:pt>
                <c:pt idx="6">
                  <c:v>خاص 
Private </c:v>
                </c:pt>
              </c:strCache>
            </c:strRef>
          </c:cat>
          <c:val>
            <c:numRef>
              <c:f>'23'!$C$21:$C$27</c:f>
              <c:numCache>
                <c:formatCode>#,##0</c:formatCode>
                <c:ptCount val="7"/>
                <c:pt idx="0">
                  <c:v>1801</c:v>
                </c:pt>
                <c:pt idx="1">
                  <c:v>6882</c:v>
                </c:pt>
                <c:pt idx="2">
                  <c:v>26350</c:v>
                </c:pt>
                <c:pt idx="3">
                  <c:v>63340</c:v>
                </c:pt>
                <c:pt idx="4">
                  <c:v>77240</c:v>
                </c:pt>
                <c:pt idx="5">
                  <c:v>168626</c:v>
                </c:pt>
                <c:pt idx="6">
                  <c:v>1665285</c:v>
                </c:pt>
              </c:numCache>
            </c:numRef>
          </c:val>
          <c:extLst>
            <c:ext xmlns:c16="http://schemas.microsoft.com/office/drawing/2014/chart" uri="{C3380CC4-5D6E-409C-BE32-E72D297353CC}">
              <c16:uniqueId val="{00000001-3BBC-4EFC-ADF0-3C0DF5C0E826}"/>
            </c:ext>
          </c:extLst>
        </c:ser>
        <c:dLbls>
          <c:showLegendKey val="0"/>
          <c:showVal val="0"/>
          <c:showCatName val="0"/>
          <c:showSerName val="0"/>
          <c:showPercent val="0"/>
          <c:showBubbleSize val="0"/>
        </c:dLbls>
        <c:gapWidth val="150"/>
        <c:overlap val="-5"/>
        <c:axId val="264256128"/>
        <c:axId val="264266112"/>
      </c:barChart>
      <c:catAx>
        <c:axId val="264256128"/>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264266112"/>
        <c:crosses val="autoZero"/>
        <c:auto val="1"/>
        <c:lblAlgn val="ctr"/>
        <c:lblOffset val="100"/>
        <c:noMultiLvlLbl val="0"/>
      </c:catAx>
      <c:valAx>
        <c:axId val="264266112"/>
        <c:scaling>
          <c:orientation val="minMax"/>
        </c:scaling>
        <c:delete val="0"/>
        <c:axPos val="l"/>
        <c:majorGridlines>
          <c:spPr>
            <a:ln w="19050">
              <a:solidFill>
                <a:schemeClr val="bg1">
                  <a:lumMod val="85000"/>
                </a:schemeClr>
              </a:solidFill>
            </a:ln>
          </c:spPr>
        </c:majorGridlines>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64256128"/>
        <c:crosses val="autoZero"/>
        <c:crossBetween val="between"/>
        <c:dispUnits>
          <c:builtInUnit val="thousands"/>
          <c:dispUnitsLbl>
            <c:layout>
              <c:manualLayout>
                <c:xMode val="edge"/>
                <c:yMode val="edge"/>
                <c:x val="4.4873236999221251E-3"/>
                <c:y val="0.1317659819336463"/>
              </c:manualLayout>
            </c:layout>
            <c:tx>
              <c:rich>
                <a:bodyPr rot="0" vert="horz"/>
                <a:lstStyle/>
                <a:p>
                  <a:pPr algn="ctr">
                    <a:defRPr sz="1000" b="0" i="0" u="none" strike="noStrike" baseline="0">
                      <a:solidFill>
                        <a:srgbClr val="000000"/>
                      </a:solidFill>
                      <a:latin typeface="Calibri"/>
                      <a:ea typeface="Calibri"/>
                      <a:cs typeface="Calibri"/>
                    </a:defRPr>
                  </a:pPr>
                  <a:r>
                    <a:rPr lang="ar-QA" sz="1000" b="0" i="0" u="none" strike="noStrike" baseline="0">
                      <a:solidFill>
                        <a:srgbClr val="000000"/>
                      </a:solidFill>
                      <a:latin typeface="Arial"/>
                      <a:cs typeface="Arial"/>
                    </a:rPr>
                    <a:t>بالألف</a:t>
                  </a:r>
                </a:p>
                <a:p>
                  <a:pPr algn="ctr">
                    <a:defRPr sz="1000" b="0" i="0" u="none" strike="noStrike" baseline="0">
                      <a:solidFill>
                        <a:srgbClr val="000000"/>
                      </a:solidFill>
                      <a:latin typeface="Calibri"/>
                      <a:ea typeface="Calibri"/>
                      <a:cs typeface="Calibri"/>
                    </a:defRPr>
                  </a:pPr>
                  <a:r>
                    <a:rPr lang="ar-QA" sz="1000" b="0" i="0" u="none" strike="noStrike" baseline="0">
                      <a:solidFill>
                        <a:srgbClr val="000000"/>
                      </a:solidFill>
                      <a:latin typeface="Arial"/>
                      <a:cs typeface="Arial"/>
                    </a:rPr>
                    <a:t>Thousand</a:t>
                  </a:r>
                </a:p>
              </c:rich>
            </c:tx>
          </c:dispUnitsLbl>
        </c:dispUnits>
      </c:valAx>
    </c:plotArea>
    <c:legend>
      <c:legendPos val="r"/>
      <c:layout>
        <c:manualLayout>
          <c:xMode val="edge"/>
          <c:yMode val="edge"/>
          <c:x val="0.20246913580246914"/>
          <c:y val="0.15617128463476074"/>
          <c:w val="0.69711934156378608"/>
          <c:h val="5.5415617128463476E-2"/>
        </c:manualLayout>
      </c:layout>
      <c:overlay val="0"/>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000" b="0" i="0" u="none" strike="noStrike" kern="1200" baseline="0">
                <a:solidFill>
                  <a:srgbClr val="000000"/>
                </a:solidFill>
                <a:latin typeface="Calibri"/>
                <a:ea typeface="Calibri"/>
                <a:cs typeface="Calibri"/>
              </a:defRPr>
            </a:pPr>
            <a:r>
              <a:rPr lang="ar-SA" sz="1400" b="1" i="0" u="none" strike="noStrike" kern="1200" baseline="0">
                <a:solidFill>
                  <a:srgbClr val="000000"/>
                </a:solidFill>
                <a:latin typeface="Calibri"/>
                <a:ea typeface="Calibri"/>
                <a:cs typeface="Calibri"/>
              </a:rPr>
              <a:t>متوسط الأجر الشهري(بالريال القطري) للمشتغلين بأجر (</a:t>
            </a:r>
            <a:r>
              <a:rPr lang="ar-QA" sz="1400" b="1" i="0" u="none" strike="noStrike" kern="1200" baseline="0">
                <a:solidFill>
                  <a:srgbClr val="000000"/>
                </a:solidFill>
                <a:latin typeface="Calibri"/>
                <a:ea typeface="Calibri"/>
                <a:cs typeface="Calibri"/>
              </a:rPr>
              <a:t>15</a:t>
            </a:r>
            <a:r>
              <a:rPr lang="ar-SA" sz="1400" b="1" i="0" u="none" strike="noStrike" kern="1200" baseline="0">
                <a:solidFill>
                  <a:srgbClr val="000000"/>
                </a:solidFill>
                <a:latin typeface="Calibri"/>
                <a:ea typeface="Calibri"/>
                <a:cs typeface="Calibri"/>
              </a:rPr>
              <a:t>سنة فأكثر) حسب النوع والمهنة (بالألف</a:t>
            </a:r>
            <a:r>
              <a:rPr lang="ar-QA" sz="1400" b="1" i="0" u="none" strike="noStrike" kern="1200" baseline="0">
                <a:solidFill>
                  <a:srgbClr val="000000"/>
                </a:solidFill>
                <a:latin typeface="Calibri"/>
                <a:ea typeface="Calibri"/>
                <a:cs typeface="Calibri"/>
              </a:rPr>
              <a:t>) </a:t>
            </a:r>
            <a:r>
              <a:rPr lang="ar-QA" sz="1400" b="1" i="0" u="none" strike="noStrike" kern="1200" baseline="0">
                <a:solidFill>
                  <a:schemeClr val="bg1"/>
                </a:solidFill>
                <a:latin typeface="Calibri"/>
                <a:ea typeface="Calibri"/>
                <a:cs typeface="Calibri"/>
              </a:rPr>
              <a:t>0</a:t>
            </a:r>
            <a:endParaRPr lang="en-US" sz="1400" b="1" i="0" u="none" strike="noStrike" kern="1200" baseline="0">
              <a:solidFill>
                <a:schemeClr val="bg1"/>
              </a:solidFill>
              <a:latin typeface="Calibri"/>
              <a:ea typeface="Calibri"/>
              <a:cs typeface="Calibri"/>
            </a:endParaRPr>
          </a:p>
          <a:p>
            <a:pPr algn="ctr" rtl="0">
              <a:defRPr sz="1000" b="0" i="0" u="none" strike="noStrike" kern="1200" baseline="0">
                <a:solidFill>
                  <a:srgbClr val="000000"/>
                </a:solidFill>
                <a:latin typeface="Calibri"/>
                <a:ea typeface="Calibri"/>
                <a:cs typeface="Calibri"/>
              </a:defRPr>
            </a:pPr>
            <a:r>
              <a:rPr lang="en-US" sz="1200" b="1" i="0" u="none" strike="noStrike" baseline="0">
                <a:solidFill>
                  <a:srgbClr val="000000"/>
                </a:solidFill>
                <a:latin typeface="Arial"/>
                <a:cs typeface="Arial"/>
              </a:rPr>
              <a:t>MONTHLY AVERAGE </a:t>
            </a:r>
            <a:r>
              <a:rPr lang="en-US" sz="1400" b="1" i="0" u="none" strike="noStrike" baseline="0">
                <a:solidFill>
                  <a:srgbClr val="000000"/>
                </a:solidFill>
                <a:latin typeface="Calibri"/>
                <a:cs typeface="Arial"/>
              </a:rPr>
              <a:t>WAGE (Q.R) FOR </a:t>
            </a:r>
            <a:r>
              <a:rPr lang="en-US" sz="1200" b="1" i="0" u="none" strike="noStrike" baseline="0">
                <a:solidFill>
                  <a:srgbClr val="000000"/>
                </a:solidFill>
                <a:latin typeface="Arial"/>
                <a:cs typeface="Arial"/>
              </a:rPr>
              <a:t>PAID EMPLOYMENT WORKERS (15 YEARS</a:t>
            </a:r>
            <a:r>
              <a:rPr lang="en-US" sz="1200" b="1" i="0" u="none" strike="noStrike" baseline="0">
                <a:solidFill>
                  <a:srgbClr val="000000"/>
                </a:solidFill>
                <a:latin typeface="Calibri"/>
                <a:cs typeface="Arial"/>
              </a:rPr>
              <a:t> &amp; </a:t>
            </a:r>
            <a:r>
              <a:rPr lang="en-US" sz="1200" b="1" i="0" u="none" strike="noStrike" baseline="0">
                <a:solidFill>
                  <a:srgbClr val="000000"/>
                </a:solidFill>
                <a:latin typeface="Arial"/>
                <a:cs typeface="Arial"/>
              </a:rPr>
              <a:t>ABOVE) BY GENDER &amp; OCUPPATION (THOUSAND) </a:t>
            </a:r>
          </a:p>
          <a:p>
            <a:pPr algn="ctr" rtl="0">
              <a:defRPr sz="1000" b="0" i="0" u="none" strike="noStrike" kern="1200" baseline="0">
                <a:solidFill>
                  <a:srgbClr val="000000"/>
                </a:solidFill>
                <a:latin typeface="Calibri"/>
                <a:ea typeface="Calibri"/>
                <a:cs typeface="Calibri"/>
              </a:defRPr>
            </a:pPr>
            <a:r>
              <a:rPr lang="en-US" sz="1200" b="0" i="0" u="none" strike="noStrike" baseline="0">
                <a:solidFill>
                  <a:srgbClr val="000000"/>
                </a:solidFill>
                <a:latin typeface="Calibri"/>
              </a:rPr>
              <a:t> </a:t>
            </a:r>
            <a:r>
              <a:rPr lang="en-US" sz="1200" b="1" i="0" u="none" strike="noStrike" baseline="0">
                <a:solidFill>
                  <a:srgbClr val="000000"/>
                </a:solidFill>
                <a:latin typeface="Arial"/>
                <a:cs typeface="Arial"/>
              </a:rPr>
              <a:t>2022</a:t>
            </a:r>
          </a:p>
        </c:rich>
      </c:tx>
      <c:overlay val="0"/>
    </c:title>
    <c:autoTitleDeleted val="0"/>
    <c:plotArea>
      <c:layout>
        <c:manualLayout>
          <c:layoutTarget val="inner"/>
          <c:xMode val="edge"/>
          <c:yMode val="edge"/>
          <c:x val="0.476228877023539"/>
          <c:y val="0.1944585790288873"/>
          <c:w val="0.49329680932753006"/>
          <c:h val="0.69690743681950185"/>
        </c:manualLayout>
      </c:layout>
      <c:barChart>
        <c:barDir val="bar"/>
        <c:grouping val="clustered"/>
        <c:varyColors val="0"/>
        <c:ser>
          <c:idx val="0"/>
          <c:order val="0"/>
          <c:tx>
            <c:strRef>
              <c:f>'024'!$B$20</c:f>
              <c:strCache>
                <c:ptCount val="1"/>
                <c:pt idx="0">
                  <c:v>ذكور Male</c:v>
                </c:pt>
              </c:strCache>
            </c:strRef>
          </c:tx>
          <c:invertIfNegative val="0"/>
          <c:cat>
            <c:strRef>
              <c:f>'024'!$A$23:$A$29</c:f>
              <c:strCache>
                <c:ptCount val="7"/>
                <c:pt idx="0">
                  <c:v>مشغلو الآلات والمعدات ومجمعوها Plant And Machine Operators And Assemblers</c:v>
                </c:pt>
                <c:pt idx="1">
                  <c:v>العاملون في الحرف وما إليها من المهن Craft And Related Trades Workers</c:v>
                </c:pt>
                <c:pt idx="2">
                  <c:v>العاملون في الخدمات والباعة في المحلات التجارية والأسواق Service Workers And Shop And Market Sales Workers</c:v>
                </c:pt>
                <c:pt idx="3">
                  <c:v>الكتبة Clerks</c:v>
                </c:pt>
                <c:pt idx="4">
                  <c:v>الفنيون والإختصاصيون المساعدون Technicians And Associate Professionals</c:v>
                </c:pt>
                <c:pt idx="5">
                  <c:v>الإختصاصيون Professionals</c:v>
                </c:pt>
                <c:pt idx="6">
                  <c:v>المشرعون وموظفو الإدارة العليا والمديرون Legislators, Senior Officials And Managers</c:v>
                </c:pt>
              </c:strCache>
            </c:strRef>
          </c:cat>
          <c:val>
            <c:numRef>
              <c:f>'024'!$B$23:$B$29</c:f>
              <c:numCache>
                <c:formatCode>#,##0</c:formatCode>
                <c:ptCount val="7"/>
                <c:pt idx="0">
                  <c:v>4156</c:v>
                </c:pt>
                <c:pt idx="1">
                  <c:v>4198</c:v>
                </c:pt>
                <c:pt idx="2">
                  <c:v>6643</c:v>
                </c:pt>
                <c:pt idx="3">
                  <c:v>19293</c:v>
                </c:pt>
                <c:pt idx="4">
                  <c:v>19260</c:v>
                </c:pt>
                <c:pt idx="5">
                  <c:v>28612</c:v>
                </c:pt>
                <c:pt idx="6">
                  <c:v>44407</c:v>
                </c:pt>
              </c:numCache>
            </c:numRef>
          </c:val>
          <c:extLst>
            <c:ext xmlns:c16="http://schemas.microsoft.com/office/drawing/2014/chart" uri="{C3380CC4-5D6E-409C-BE32-E72D297353CC}">
              <c16:uniqueId val="{00000000-E58B-42BE-8AFC-8BBFD8DE6716}"/>
            </c:ext>
          </c:extLst>
        </c:ser>
        <c:ser>
          <c:idx val="1"/>
          <c:order val="1"/>
          <c:tx>
            <c:strRef>
              <c:f>'024'!$C$20</c:f>
              <c:strCache>
                <c:ptCount val="1"/>
                <c:pt idx="0">
                  <c:v>إناث Female</c:v>
                </c:pt>
              </c:strCache>
            </c:strRef>
          </c:tx>
          <c:invertIfNegative val="0"/>
          <c:cat>
            <c:strRef>
              <c:f>'024'!$A$23:$A$29</c:f>
              <c:strCache>
                <c:ptCount val="7"/>
                <c:pt idx="0">
                  <c:v>مشغلو الآلات والمعدات ومجمعوها Plant And Machine Operators And Assemblers</c:v>
                </c:pt>
                <c:pt idx="1">
                  <c:v>العاملون في الحرف وما إليها من المهن Craft And Related Trades Workers</c:v>
                </c:pt>
                <c:pt idx="2">
                  <c:v>العاملون في الخدمات والباعة في المحلات التجارية والأسواق Service Workers And Shop And Market Sales Workers</c:v>
                </c:pt>
                <c:pt idx="3">
                  <c:v>الكتبة Clerks</c:v>
                </c:pt>
                <c:pt idx="4">
                  <c:v>الفنيون والإختصاصيون المساعدون Technicians And Associate Professionals</c:v>
                </c:pt>
                <c:pt idx="5">
                  <c:v>الإختصاصيون Professionals</c:v>
                </c:pt>
                <c:pt idx="6">
                  <c:v>المشرعون وموظفو الإدارة العليا والمديرون Legislators, Senior Officials And Managers</c:v>
                </c:pt>
              </c:strCache>
            </c:strRef>
          </c:cat>
          <c:val>
            <c:numRef>
              <c:f>'024'!$C$23:$C$29</c:f>
              <c:numCache>
                <c:formatCode>#,##0</c:formatCode>
                <c:ptCount val="7"/>
                <c:pt idx="0">
                  <c:v>2885</c:v>
                </c:pt>
                <c:pt idx="1">
                  <c:v>5671</c:v>
                </c:pt>
                <c:pt idx="2">
                  <c:v>6208</c:v>
                </c:pt>
                <c:pt idx="3">
                  <c:v>18858</c:v>
                </c:pt>
                <c:pt idx="4">
                  <c:v>15895</c:v>
                </c:pt>
                <c:pt idx="5">
                  <c:v>24556</c:v>
                </c:pt>
                <c:pt idx="6">
                  <c:v>35954</c:v>
                </c:pt>
              </c:numCache>
            </c:numRef>
          </c:val>
          <c:extLst>
            <c:ext xmlns:c16="http://schemas.microsoft.com/office/drawing/2014/chart" uri="{C3380CC4-5D6E-409C-BE32-E72D297353CC}">
              <c16:uniqueId val="{00000001-E58B-42BE-8AFC-8BBFD8DE6716}"/>
            </c:ext>
          </c:extLst>
        </c:ser>
        <c:dLbls>
          <c:showLegendKey val="0"/>
          <c:showVal val="0"/>
          <c:showCatName val="0"/>
          <c:showSerName val="0"/>
          <c:showPercent val="0"/>
          <c:showBubbleSize val="0"/>
        </c:dLbls>
        <c:gapWidth val="172"/>
        <c:overlap val="-7"/>
        <c:axId val="264367488"/>
        <c:axId val="264443008"/>
      </c:barChart>
      <c:catAx>
        <c:axId val="264367488"/>
        <c:scaling>
          <c:orientation val="minMax"/>
        </c:scaling>
        <c:delete val="0"/>
        <c:axPos val="l"/>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64443008"/>
        <c:crosses val="autoZero"/>
        <c:auto val="1"/>
        <c:lblAlgn val="ctr"/>
        <c:lblOffset val="100"/>
        <c:noMultiLvlLbl val="0"/>
      </c:catAx>
      <c:valAx>
        <c:axId val="264443008"/>
        <c:scaling>
          <c:orientation val="minMax"/>
        </c:scaling>
        <c:delete val="0"/>
        <c:axPos val="b"/>
        <c:majorGridlines>
          <c:spPr>
            <a:ln w="19050">
              <a:solidFill>
                <a:schemeClr val="bg1">
                  <a:lumMod val="85000"/>
                </a:schemeClr>
              </a:solidFill>
            </a:ln>
          </c:spPr>
        </c:majorGridlines>
        <c:numFmt formatCode="#,##0"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264367488"/>
        <c:crosses val="autoZero"/>
        <c:crossBetween val="between"/>
        <c:dispUnits>
          <c:builtInUnit val="thousands"/>
          <c:dispUnitsLbl>
            <c:layout>
              <c:manualLayout>
                <c:xMode val="edge"/>
                <c:yMode val="edge"/>
                <c:x val="0.64570714906392745"/>
                <c:y val="0.94281116438515422"/>
              </c:manualLayout>
            </c:layout>
            <c:tx>
              <c:rich>
                <a:bodyPr rot="0" vert="horz"/>
                <a:lstStyle/>
                <a:p>
                  <a:pPr algn="ct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Thousand بالألف </a:t>
                  </a:r>
                </a:p>
              </c:rich>
            </c:tx>
          </c:dispUnitsLbl>
        </c:dispUnits>
      </c:valAx>
    </c:plotArea>
    <c:legend>
      <c:legendPos val="r"/>
      <c:layout>
        <c:manualLayout>
          <c:xMode val="edge"/>
          <c:yMode val="edge"/>
          <c:x val="0.67489711934156382"/>
          <c:y val="0.14105793450881612"/>
          <c:w val="0.26584362139917694"/>
          <c:h val="4.2821158690176324E-2"/>
        </c:manualLayout>
      </c:layout>
      <c:overlay val="1"/>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cs typeface="Calibri"/>
              </a:rPr>
              <a:t>متوسط الأجر الشهري(بالريال القطري) للمشتغلين بأجر (15 سنة فأكثر) حسب النوع والقطاع (بالألف) </a:t>
            </a:r>
            <a:r>
              <a:rPr lang="ar-QA" sz="1400" b="1" i="0" u="none" strike="noStrike" baseline="0">
                <a:solidFill>
                  <a:srgbClr val="FFFFFF"/>
                </a:solidFill>
                <a:latin typeface="Calibri"/>
                <a:cs typeface="Calibri"/>
              </a:rPr>
              <a:t>م</a:t>
            </a:r>
            <a:endParaRPr lang="ar-QA" sz="1400" b="0" i="0" u="none" strike="noStrike" baseline="0">
              <a:solidFill>
                <a:srgbClr val="FFFFFF"/>
              </a:solidFill>
              <a:latin typeface="Calibri"/>
              <a:cs typeface="Calibri"/>
            </a:endParaRPr>
          </a:p>
          <a:p>
            <a:pPr rtl="0">
              <a:defRPr sz="1000" b="0" i="0" u="none" strike="noStrike" baseline="0">
                <a:solidFill>
                  <a:srgbClr val="000000"/>
                </a:solidFill>
                <a:latin typeface="Calibri"/>
                <a:ea typeface="Calibri"/>
                <a:cs typeface="Calibri"/>
              </a:defRPr>
            </a:pPr>
            <a:r>
              <a:rPr lang="ar-QA" sz="1200" b="1" i="0" u="none" strike="noStrike" baseline="0">
                <a:solidFill>
                  <a:srgbClr val="000000"/>
                </a:solidFill>
                <a:latin typeface="Arial"/>
                <a:cs typeface="Arial"/>
              </a:rPr>
              <a:t>MONTHLY AVERAGE WAGE (Q.R) FOR PAID EMPLOYMENT WORKERS </a:t>
            </a:r>
            <a:r>
              <a:rPr lang="en-US" sz="1200" b="1" i="0" u="none" strike="noStrike" baseline="0">
                <a:solidFill>
                  <a:srgbClr val="000000"/>
                </a:solidFill>
                <a:latin typeface="Arial"/>
                <a:cs typeface="Arial"/>
              </a:rPr>
              <a:t>(15</a:t>
            </a:r>
            <a:r>
              <a:rPr lang="ar-QA" sz="1200" b="1" i="0" u="none" strike="noStrike" baseline="0">
                <a:solidFill>
                  <a:srgbClr val="000000"/>
                </a:solidFill>
                <a:latin typeface="Arial"/>
                <a:cs typeface="Arial"/>
              </a:rPr>
              <a:t>YEARS &amp; ABOVE) BY GENDER &amp; SECTOR (THOUSAND</a:t>
            </a:r>
            <a:r>
              <a:rPr lang="en-US" sz="1200" b="1" i="0" u="none" strike="noStrike" baseline="0">
                <a:solidFill>
                  <a:srgbClr val="000000"/>
                </a:solidFill>
                <a:latin typeface="Arial"/>
                <a:cs typeface="Arial"/>
              </a:rPr>
              <a:t>)</a:t>
            </a:r>
            <a:endParaRPr lang="ar-QA" sz="1200" b="1" i="0" u="none" strike="noStrike" baseline="0">
              <a:solidFill>
                <a:srgbClr val="000000"/>
              </a:solidFill>
              <a:latin typeface="Arial"/>
              <a:cs typeface="Arial"/>
            </a:endParaRP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2022</a:t>
            </a:r>
            <a:endParaRPr lang="ar-QA" sz="1200" b="1" i="0" u="none" strike="noStrike" baseline="0">
              <a:solidFill>
                <a:srgbClr val="000000"/>
              </a:solidFill>
              <a:latin typeface="Arial"/>
              <a:cs typeface="Arial"/>
            </a:endParaRPr>
          </a:p>
        </c:rich>
      </c:tx>
      <c:layout>
        <c:manualLayout>
          <c:xMode val="edge"/>
          <c:yMode val="edge"/>
          <c:x val="0.12462904055765894"/>
          <c:y val="8.4127296587926496E-3"/>
        </c:manualLayout>
      </c:layout>
      <c:overlay val="0"/>
    </c:title>
    <c:autoTitleDeleted val="0"/>
    <c:plotArea>
      <c:layout>
        <c:manualLayout>
          <c:layoutTarget val="inner"/>
          <c:xMode val="edge"/>
          <c:yMode val="edge"/>
          <c:x val="5.5241289295451149E-2"/>
          <c:y val="0.2002630839633448"/>
          <c:w val="0.88717979503303934"/>
          <c:h val="0.68869828903317476"/>
        </c:manualLayout>
      </c:layout>
      <c:barChart>
        <c:barDir val="col"/>
        <c:grouping val="clustered"/>
        <c:varyColors val="0"/>
        <c:ser>
          <c:idx val="0"/>
          <c:order val="0"/>
          <c:tx>
            <c:strRef>
              <c:f>'027'!$B$18</c:f>
              <c:strCache>
                <c:ptCount val="1"/>
                <c:pt idx="0">
                  <c:v>ذكور Male</c:v>
                </c:pt>
              </c:strCache>
            </c:strRef>
          </c:tx>
          <c:invertIfNegative val="0"/>
          <c:cat>
            <c:strRef>
              <c:f>'027'!$A$19:$A$25</c:f>
              <c:strCache>
                <c:ptCount val="7"/>
                <c:pt idx="0">
                  <c:v>إدارة حكومية 
Government Department </c:v>
                </c:pt>
                <c:pt idx="1">
                  <c:v>دبلوماسي / دولي / اقليمي 
Diplomatic/ International/ Regional </c:v>
                </c:pt>
                <c:pt idx="2">
                  <c:v>مؤسسة / شركة حكومية 
Government Company/ Corporation   </c:v>
                </c:pt>
                <c:pt idx="3">
                  <c:v>مختلط 
Mixed </c:v>
                </c:pt>
                <c:pt idx="4">
                  <c:v>غير ربحي 
Non profit</c:v>
                </c:pt>
                <c:pt idx="5">
                  <c:v>خاص 
Private </c:v>
                </c:pt>
                <c:pt idx="6">
                  <c:v>منزلي 
Domestic</c:v>
                </c:pt>
              </c:strCache>
            </c:strRef>
          </c:cat>
          <c:val>
            <c:numRef>
              <c:f>'027'!$B$19:$B$25</c:f>
              <c:numCache>
                <c:formatCode>#,##0</c:formatCode>
                <c:ptCount val="7"/>
                <c:pt idx="0">
                  <c:v>32085</c:v>
                </c:pt>
                <c:pt idx="1">
                  <c:v>30252</c:v>
                </c:pt>
                <c:pt idx="2">
                  <c:v>27826</c:v>
                </c:pt>
                <c:pt idx="3">
                  <c:v>35800</c:v>
                </c:pt>
                <c:pt idx="4">
                  <c:v>25796</c:v>
                </c:pt>
                <c:pt idx="5">
                  <c:v>7375</c:v>
                </c:pt>
                <c:pt idx="6">
                  <c:v>3079</c:v>
                </c:pt>
              </c:numCache>
            </c:numRef>
          </c:val>
          <c:extLst>
            <c:ext xmlns:c16="http://schemas.microsoft.com/office/drawing/2014/chart" uri="{C3380CC4-5D6E-409C-BE32-E72D297353CC}">
              <c16:uniqueId val="{00000000-698B-42FF-BBEC-F854AEE41827}"/>
            </c:ext>
          </c:extLst>
        </c:ser>
        <c:ser>
          <c:idx val="1"/>
          <c:order val="1"/>
          <c:tx>
            <c:strRef>
              <c:f>'027'!$C$18</c:f>
              <c:strCache>
                <c:ptCount val="1"/>
                <c:pt idx="0">
                  <c:v>إناث Female</c:v>
                </c:pt>
              </c:strCache>
            </c:strRef>
          </c:tx>
          <c:invertIfNegative val="0"/>
          <c:cat>
            <c:strRef>
              <c:f>'027'!$A$19:$A$25</c:f>
              <c:strCache>
                <c:ptCount val="7"/>
                <c:pt idx="0">
                  <c:v>إدارة حكومية 
Government Department </c:v>
                </c:pt>
                <c:pt idx="1">
                  <c:v>دبلوماسي / دولي / اقليمي 
Diplomatic/ International/ Regional </c:v>
                </c:pt>
                <c:pt idx="2">
                  <c:v>مؤسسة / شركة حكومية 
Government Company/ Corporation   </c:v>
                </c:pt>
                <c:pt idx="3">
                  <c:v>مختلط 
Mixed </c:v>
                </c:pt>
                <c:pt idx="4">
                  <c:v>غير ربحي 
Non profit</c:v>
                </c:pt>
                <c:pt idx="5">
                  <c:v>خاص 
Private </c:v>
                </c:pt>
                <c:pt idx="6">
                  <c:v>منزلي 
Domestic</c:v>
                </c:pt>
              </c:strCache>
            </c:strRef>
          </c:cat>
          <c:val>
            <c:numRef>
              <c:f>'027'!$C$19:$C$25</c:f>
              <c:numCache>
                <c:formatCode>#,##0</c:formatCode>
                <c:ptCount val="7"/>
                <c:pt idx="0">
                  <c:v>28441</c:v>
                </c:pt>
                <c:pt idx="1">
                  <c:v>23964</c:v>
                </c:pt>
                <c:pt idx="2">
                  <c:v>23470</c:v>
                </c:pt>
                <c:pt idx="3">
                  <c:v>26682</c:v>
                </c:pt>
                <c:pt idx="4">
                  <c:v>21138</c:v>
                </c:pt>
                <c:pt idx="5">
                  <c:v>10762</c:v>
                </c:pt>
                <c:pt idx="6">
                  <c:v>3055</c:v>
                </c:pt>
              </c:numCache>
            </c:numRef>
          </c:val>
          <c:extLst>
            <c:ext xmlns:c16="http://schemas.microsoft.com/office/drawing/2014/chart" uri="{C3380CC4-5D6E-409C-BE32-E72D297353CC}">
              <c16:uniqueId val="{00000001-698B-42FF-BBEC-F854AEE41827}"/>
            </c:ext>
          </c:extLst>
        </c:ser>
        <c:dLbls>
          <c:showLegendKey val="0"/>
          <c:showVal val="0"/>
          <c:showCatName val="0"/>
          <c:showSerName val="0"/>
          <c:showPercent val="0"/>
          <c:showBubbleSize val="0"/>
        </c:dLbls>
        <c:gapWidth val="183"/>
        <c:overlap val="-5"/>
        <c:axId val="264217344"/>
        <c:axId val="264218880"/>
      </c:barChart>
      <c:catAx>
        <c:axId val="264217344"/>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64218880"/>
        <c:crosses val="autoZero"/>
        <c:auto val="1"/>
        <c:lblAlgn val="ctr"/>
        <c:lblOffset val="100"/>
        <c:noMultiLvlLbl val="0"/>
      </c:catAx>
      <c:valAx>
        <c:axId val="264218880"/>
        <c:scaling>
          <c:orientation val="minMax"/>
        </c:scaling>
        <c:delete val="0"/>
        <c:axPos val="l"/>
        <c:majorGridlines>
          <c:spPr>
            <a:ln w="19050">
              <a:solidFill>
                <a:schemeClr val="bg1">
                  <a:lumMod val="85000"/>
                </a:schemeClr>
              </a:solidFill>
            </a:ln>
          </c:spPr>
        </c:majorGridlines>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64217344"/>
        <c:crosses val="autoZero"/>
        <c:crossBetween val="between"/>
        <c:dispUnits>
          <c:builtInUnit val="thousands"/>
          <c:dispUnitsLbl>
            <c:layout>
              <c:manualLayout>
                <c:xMode val="edge"/>
                <c:yMode val="edge"/>
                <c:x val="4.185976752905887E-3"/>
                <c:y val="0.13642812053556599"/>
              </c:manualLayout>
            </c:layout>
            <c:tx>
              <c:rich>
                <a:bodyPr rot="0" vert="horz"/>
                <a:lstStyle/>
                <a:p>
                  <a:pPr algn="ctr">
                    <a:defRPr sz="1000" b="0" i="0" u="none" strike="noStrike" baseline="0">
                      <a:solidFill>
                        <a:srgbClr val="000000"/>
                      </a:solidFill>
                      <a:latin typeface="Calibri"/>
                      <a:ea typeface="Calibri"/>
                      <a:cs typeface="Calibri"/>
                    </a:defRPr>
                  </a:pPr>
                  <a:r>
                    <a:rPr lang="en-US" sz="1000" b="0" i="0" u="none" strike="noStrike" baseline="0">
                      <a:solidFill>
                        <a:srgbClr val="000000"/>
                      </a:solidFill>
                      <a:latin typeface="Arial"/>
                      <a:cs typeface="Arial"/>
                    </a:rPr>
                    <a:t>Thousand بالألف  </a:t>
                  </a:r>
                </a:p>
              </c:rich>
            </c:tx>
          </c:dispUnitsLbl>
        </c:dispUnits>
      </c:valAx>
    </c:plotArea>
    <c:legend>
      <c:legendPos val="r"/>
      <c:layout>
        <c:manualLayout>
          <c:xMode val="edge"/>
          <c:yMode val="edge"/>
          <c:x val="0.70205761316872428"/>
          <c:y val="0.14987405541561716"/>
          <c:w val="0.25761316872427986"/>
          <c:h val="5.5415617128463476E-2"/>
        </c:manualLayout>
      </c:layout>
      <c:overlay val="1"/>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cs typeface="Calibri"/>
              </a:rPr>
              <a:t>متوسط ساعات عمل المشتغلين (15 سنة فأكثر) حسب النوع والمهنة</a:t>
            </a:r>
            <a:endParaRPr lang="ar-QA" sz="1400" b="0" i="0" u="none" strike="noStrike" baseline="0">
              <a:solidFill>
                <a:srgbClr val="000000"/>
              </a:solidFill>
              <a:latin typeface="Calibri"/>
              <a:cs typeface="Calibri"/>
            </a:endParaRPr>
          </a:p>
          <a:p>
            <a:pPr rtl="0">
              <a:defRPr sz="1000" b="0" i="0" u="none" strike="noStrike" baseline="0">
                <a:solidFill>
                  <a:srgbClr val="000000"/>
                </a:solidFill>
                <a:latin typeface="Calibri"/>
                <a:ea typeface="Calibri"/>
                <a:cs typeface="Calibri"/>
              </a:defRPr>
            </a:pPr>
            <a:r>
              <a:rPr lang="ar-QA" sz="1200" b="1" i="0" u="none" strike="noStrike" baseline="0">
                <a:solidFill>
                  <a:srgbClr val="000000"/>
                </a:solidFill>
                <a:latin typeface="Arial"/>
                <a:cs typeface="Arial"/>
              </a:rPr>
              <a:t>AVERAGE WORK HOURS FOR EMPLOYED PERSONS </a:t>
            </a:r>
            <a:r>
              <a:rPr lang="en-US" sz="1200" b="1" i="0" u="none" strike="noStrike" baseline="0">
                <a:solidFill>
                  <a:srgbClr val="000000"/>
                </a:solidFill>
                <a:latin typeface="Arial"/>
                <a:cs typeface="Arial"/>
              </a:rPr>
              <a:t>(15 </a:t>
            </a:r>
            <a:r>
              <a:rPr lang="ar-QA" sz="1200" b="1" i="0" u="none" strike="noStrike" baseline="0">
                <a:solidFill>
                  <a:srgbClr val="000000"/>
                </a:solidFill>
                <a:latin typeface="Arial"/>
                <a:cs typeface="Arial"/>
              </a:rPr>
              <a:t>YEARS &amp; ABOVE</a:t>
            </a:r>
            <a:r>
              <a:rPr lang="en-US" sz="1200" b="1" i="0" u="none" strike="noStrike" baseline="0">
                <a:solidFill>
                  <a:srgbClr val="000000"/>
                </a:solidFill>
                <a:latin typeface="Arial"/>
                <a:cs typeface="Arial"/>
              </a:rPr>
              <a:t>)</a:t>
            </a:r>
            <a:endParaRPr lang="ar-QA" sz="1200" b="1" i="0" u="none" strike="noStrike" baseline="0">
              <a:solidFill>
                <a:srgbClr val="000000"/>
              </a:solidFill>
              <a:latin typeface="Arial"/>
              <a:cs typeface="Arial"/>
            </a:endParaRPr>
          </a:p>
          <a:p>
            <a:pPr rtl="0">
              <a:defRPr sz="1000" b="0" i="0" u="none" strike="noStrike" baseline="0">
                <a:solidFill>
                  <a:srgbClr val="000000"/>
                </a:solidFill>
                <a:latin typeface="Calibri"/>
                <a:ea typeface="Calibri"/>
                <a:cs typeface="Calibri"/>
              </a:defRPr>
            </a:pPr>
            <a:r>
              <a:rPr lang="ar-QA" sz="1200" b="1" i="0" u="none" strike="noStrike" baseline="0">
                <a:solidFill>
                  <a:srgbClr val="000000"/>
                </a:solidFill>
                <a:latin typeface="Arial"/>
                <a:cs typeface="Arial"/>
              </a:rPr>
              <a:t>BY GENDER &amp; OCCUPATION</a:t>
            </a:r>
            <a:endParaRPr lang="ar-QA" sz="1200" b="0" i="0" u="none" strike="noStrike" baseline="0">
              <a:solidFill>
                <a:srgbClr val="000000"/>
              </a:solidFill>
              <a:latin typeface="Arial"/>
              <a:cs typeface="Arial"/>
            </a:endParaRP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2022</a:t>
            </a:r>
            <a:endParaRPr lang="ar-QA" sz="1200" b="1" i="0" u="none" strike="noStrike" baseline="0">
              <a:solidFill>
                <a:srgbClr val="000000"/>
              </a:solidFill>
              <a:latin typeface="Arial"/>
              <a:cs typeface="Arial"/>
            </a:endParaRPr>
          </a:p>
        </c:rich>
      </c:tx>
      <c:layout>
        <c:manualLayout>
          <c:xMode val="edge"/>
          <c:yMode val="edge"/>
          <c:x val="0.24703452855331354"/>
          <c:y val="1.247703412073491E-2"/>
        </c:manualLayout>
      </c:layout>
      <c:overlay val="0"/>
    </c:title>
    <c:autoTitleDeleted val="0"/>
    <c:plotArea>
      <c:layout>
        <c:manualLayout>
          <c:layoutTarget val="inner"/>
          <c:xMode val="edge"/>
          <c:yMode val="edge"/>
          <c:x val="0.24071072999191376"/>
          <c:y val="0.21322628177716454"/>
          <c:w val="0.67656901659766999"/>
          <c:h val="0.67811531499669497"/>
        </c:manualLayout>
      </c:layout>
      <c:barChart>
        <c:barDir val="bar"/>
        <c:grouping val="clustered"/>
        <c:varyColors val="0"/>
        <c:ser>
          <c:idx val="0"/>
          <c:order val="0"/>
          <c:tx>
            <c:strRef>
              <c:f>'028'!$B$24</c:f>
              <c:strCache>
                <c:ptCount val="1"/>
                <c:pt idx="0">
                  <c:v>ذكور Male</c:v>
                </c:pt>
              </c:strCache>
            </c:strRef>
          </c:tx>
          <c:invertIfNegative val="0"/>
          <c:cat>
            <c:strRef>
              <c:f>'028'!$A$25:$A$33</c:f>
              <c:strCache>
                <c:ptCount val="9"/>
                <c:pt idx="0">
                  <c:v>المديرون Managers</c:v>
                </c:pt>
                <c:pt idx="1">
                  <c:v>الإختصاصيون Professionals</c:v>
                </c:pt>
                <c:pt idx="2">
                  <c:v>الفنيون Technicians </c:v>
                </c:pt>
                <c:pt idx="3">
                  <c:v>الكتبة Clerks</c:v>
                </c:pt>
                <c:pt idx="4">
                  <c:v>العاملون في الحرف Craft  Workers</c:v>
                </c:pt>
                <c:pt idx="5">
                  <c:v>مشغلو الآلات والمعدات Plant And Machine</c:v>
                </c:pt>
                <c:pt idx="6">
                  <c:v>العمال المهرة في الزراعة وصيد الأسماك   Agricultural And Fishery Workers</c:v>
                </c:pt>
                <c:pt idx="7">
                  <c:v>العاملون في الخدمات والباعة Service Workers And Shop</c:v>
                </c:pt>
                <c:pt idx="8">
                  <c:v>المهن العادية  Elementary Occupations</c:v>
                </c:pt>
              </c:strCache>
            </c:strRef>
          </c:cat>
          <c:val>
            <c:numRef>
              <c:f>'028'!$B$25:$B$33</c:f>
              <c:numCache>
                <c:formatCode>#,##0</c:formatCode>
                <c:ptCount val="9"/>
                <c:pt idx="0">
                  <c:v>42</c:v>
                </c:pt>
                <c:pt idx="1">
                  <c:v>42</c:v>
                </c:pt>
                <c:pt idx="2" formatCode="General">
                  <c:v>44</c:v>
                </c:pt>
                <c:pt idx="3" formatCode="General">
                  <c:v>42</c:v>
                </c:pt>
                <c:pt idx="4" formatCode="General">
                  <c:v>50</c:v>
                </c:pt>
                <c:pt idx="5" formatCode="General">
                  <c:v>50</c:v>
                </c:pt>
                <c:pt idx="6" formatCode="General">
                  <c:v>50</c:v>
                </c:pt>
                <c:pt idx="7" formatCode="General">
                  <c:v>48</c:v>
                </c:pt>
                <c:pt idx="8" formatCode="General">
                  <c:v>50</c:v>
                </c:pt>
              </c:numCache>
            </c:numRef>
          </c:val>
          <c:extLst>
            <c:ext xmlns:c16="http://schemas.microsoft.com/office/drawing/2014/chart" uri="{C3380CC4-5D6E-409C-BE32-E72D297353CC}">
              <c16:uniqueId val="{00000000-1640-4F2F-BCF1-D97FAA73597E}"/>
            </c:ext>
          </c:extLst>
        </c:ser>
        <c:ser>
          <c:idx val="1"/>
          <c:order val="1"/>
          <c:tx>
            <c:strRef>
              <c:f>'028'!$C$24</c:f>
              <c:strCache>
                <c:ptCount val="1"/>
                <c:pt idx="0">
                  <c:v>إناث Female</c:v>
                </c:pt>
              </c:strCache>
            </c:strRef>
          </c:tx>
          <c:spPr>
            <a:solidFill>
              <a:schemeClr val="accent2"/>
            </a:solidFill>
          </c:spPr>
          <c:invertIfNegative val="0"/>
          <c:cat>
            <c:strRef>
              <c:f>'028'!$A$25:$A$33</c:f>
              <c:strCache>
                <c:ptCount val="9"/>
                <c:pt idx="0">
                  <c:v>المديرون Managers</c:v>
                </c:pt>
                <c:pt idx="1">
                  <c:v>الإختصاصيون Professionals</c:v>
                </c:pt>
                <c:pt idx="2">
                  <c:v>الفنيون Technicians </c:v>
                </c:pt>
                <c:pt idx="3">
                  <c:v>الكتبة Clerks</c:v>
                </c:pt>
                <c:pt idx="4">
                  <c:v>العاملون في الحرف Craft  Workers</c:v>
                </c:pt>
                <c:pt idx="5">
                  <c:v>مشغلو الآلات والمعدات Plant And Machine</c:v>
                </c:pt>
                <c:pt idx="6">
                  <c:v>العمال المهرة في الزراعة وصيد الأسماك   Agricultural And Fishery Workers</c:v>
                </c:pt>
                <c:pt idx="7">
                  <c:v>العاملون في الخدمات والباعة Service Workers And Shop</c:v>
                </c:pt>
                <c:pt idx="8">
                  <c:v>المهن العادية  Elementary Occupations</c:v>
                </c:pt>
              </c:strCache>
            </c:strRef>
          </c:cat>
          <c:val>
            <c:numRef>
              <c:f>'028'!$C$25:$C$33</c:f>
              <c:numCache>
                <c:formatCode>General</c:formatCode>
                <c:ptCount val="9"/>
                <c:pt idx="0">
                  <c:v>38</c:v>
                </c:pt>
                <c:pt idx="1">
                  <c:v>38</c:v>
                </c:pt>
                <c:pt idx="2">
                  <c:v>39</c:v>
                </c:pt>
                <c:pt idx="3">
                  <c:v>39</c:v>
                </c:pt>
                <c:pt idx="4">
                  <c:v>50</c:v>
                </c:pt>
                <c:pt idx="5">
                  <c:v>51</c:v>
                </c:pt>
                <c:pt idx="6">
                  <c:v>0</c:v>
                </c:pt>
                <c:pt idx="7">
                  <c:v>45</c:v>
                </c:pt>
                <c:pt idx="8">
                  <c:v>50</c:v>
                </c:pt>
              </c:numCache>
            </c:numRef>
          </c:val>
          <c:extLst>
            <c:ext xmlns:c16="http://schemas.microsoft.com/office/drawing/2014/chart" uri="{C3380CC4-5D6E-409C-BE32-E72D297353CC}">
              <c16:uniqueId val="{00000001-1640-4F2F-BCF1-D97FAA73597E}"/>
            </c:ext>
          </c:extLst>
        </c:ser>
        <c:dLbls>
          <c:showLegendKey val="0"/>
          <c:showVal val="0"/>
          <c:showCatName val="0"/>
          <c:showSerName val="0"/>
          <c:showPercent val="0"/>
          <c:showBubbleSize val="0"/>
        </c:dLbls>
        <c:gapWidth val="150"/>
        <c:overlap val="-5"/>
        <c:axId val="265184384"/>
        <c:axId val="265185920"/>
      </c:barChart>
      <c:catAx>
        <c:axId val="265184384"/>
        <c:scaling>
          <c:orientation val="minMax"/>
        </c:scaling>
        <c:delete val="0"/>
        <c:axPos val="l"/>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65185920"/>
        <c:crosses val="autoZero"/>
        <c:auto val="1"/>
        <c:lblAlgn val="ctr"/>
        <c:lblOffset val="100"/>
        <c:noMultiLvlLbl val="0"/>
      </c:catAx>
      <c:valAx>
        <c:axId val="265185920"/>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ar-QA" sz="1100" b="1" i="0" u="none" strike="noStrike" baseline="0">
                    <a:solidFill>
                      <a:srgbClr val="000000"/>
                    </a:solidFill>
                    <a:latin typeface="Arial"/>
                    <a:cs typeface="Arial"/>
                  </a:rPr>
                  <a:t>متوسط ساعات العمل</a:t>
                </a:r>
                <a:endParaRPr lang="ar-QA" sz="11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ar-QA" sz="1100" b="1" i="0" u="none" strike="noStrike" baseline="0">
                    <a:solidFill>
                      <a:srgbClr val="000000"/>
                    </a:solidFill>
                    <a:latin typeface="Calibri"/>
                    <a:cs typeface="Calibri"/>
                  </a:rPr>
                  <a:t>Average work hours</a:t>
                </a:r>
              </a:p>
            </c:rich>
          </c:tx>
          <c:overlay val="0"/>
        </c:title>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65184384"/>
        <c:crosses val="autoZero"/>
        <c:crossBetween val="between"/>
      </c:valAx>
    </c:plotArea>
    <c:legend>
      <c:legendPos val="r"/>
      <c:layout>
        <c:manualLayout>
          <c:xMode val="edge"/>
          <c:yMode val="edge"/>
          <c:x val="0.70544823602940609"/>
          <c:y val="0.14082810363013112"/>
          <c:w val="0.20033095970230441"/>
          <c:h val="6.2141462800548393E-2"/>
        </c:manualLayout>
      </c:layout>
      <c:overlay val="1"/>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0550743467124948"/>
          <c:y val="0.19013964814679576"/>
          <c:w val="0.43758287329884421"/>
          <c:h val="0.69702217347834672"/>
        </c:manualLayout>
      </c:layout>
      <c:barChart>
        <c:barDir val="bar"/>
        <c:grouping val="clustered"/>
        <c:varyColors val="0"/>
        <c:ser>
          <c:idx val="1"/>
          <c:order val="0"/>
          <c:tx>
            <c:strRef>
              <c:f>'029'!$B$32</c:f>
              <c:strCache>
                <c:ptCount val="1"/>
                <c:pt idx="0">
                  <c:v>ذكور Male</c:v>
                </c:pt>
              </c:strCache>
            </c:strRef>
          </c:tx>
          <c:spPr>
            <a:solidFill>
              <a:schemeClr val="accent1"/>
            </a:solidFill>
          </c:spPr>
          <c:invertIfNegative val="0"/>
          <c:dPt>
            <c:idx val="0"/>
            <c:invertIfNegative val="0"/>
            <c:bubble3D val="0"/>
            <c:extLst>
              <c:ext xmlns:c16="http://schemas.microsoft.com/office/drawing/2014/chart" uri="{C3380CC4-5D6E-409C-BE32-E72D297353CC}">
                <c16:uniqueId val="{00000000-C114-43BA-AE44-36A2F2FA8BE1}"/>
              </c:ext>
            </c:extLst>
          </c:dPt>
          <c:dPt>
            <c:idx val="1"/>
            <c:invertIfNegative val="0"/>
            <c:bubble3D val="0"/>
            <c:extLst>
              <c:ext xmlns:c16="http://schemas.microsoft.com/office/drawing/2014/chart" uri="{C3380CC4-5D6E-409C-BE32-E72D297353CC}">
                <c16:uniqueId val="{00000001-C114-43BA-AE44-36A2F2FA8BE1}"/>
              </c:ext>
            </c:extLst>
          </c:dPt>
          <c:dPt>
            <c:idx val="2"/>
            <c:invertIfNegative val="0"/>
            <c:bubble3D val="0"/>
            <c:extLst>
              <c:ext xmlns:c16="http://schemas.microsoft.com/office/drawing/2014/chart" uri="{C3380CC4-5D6E-409C-BE32-E72D297353CC}">
                <c16:uniqueId val="{00000002-C114-43BA-AE44-36A2F2FA8BE1}"/>
              </c:ext>
            </c:extLst>
          </c:dPt>
          <c:dPt>
            <c:idx val="3"/>
            <c:invertIfNegative val="0"/>
            <c:bubble3D val="0"/>
            <c:extLst>
              <c:ext xmlns:c16="http://schemas.microsoft.com/office/drawing/2014/chart" uri="{C3380CC4-5D6E-409C-BE32-E72D297353CC}">
                <c16:uniqueId val="{00000003-C114-43BA-AE44-36A2F2FA8BE1}"/>
              </c:ext>
            </c:extLst>
          </c:dPt>
          <c:dPt>
            <c:idx val="4"/>
            <c:invertIfNegative val="0"/>
            <c:bubble3D val="0"/>
            <c:extLst>
              <c:ext xmlns:c16="http://schemas.microsoft.com/office/drawing/2014/chart" uri="{C3380CC4-5D6E-409C-BE32-E72D297353CC}">
                <c16:uniqueId val="{00000004-C114-43BA-AE44-36A2F2FA8BE1}"/>
              </c:ext>
            </c:extLst>
          </c:dPt>
          <c:dPt>
            <c:idx val="5"/>
            <c:invertIfNegative val="0"/>
            <c:bubble3D val="0"/>
            <c:extLst>
              <c:ext xmlns:c16="http://schemas.microsoft.com/office/drawing/2014/chart" uri="{C3380CC4-5D6E-409C-BE32-E72D297353CC}">
                <c16:uniqueId val="{00000005-C114-43BA-AE44-36A2F2FA8BE1}"/>
              </c:ext>
            </c:extLst>
          </c:dPt>
          <c:dPt>
            <c:idx val="6"/>
            <c:invertIfNegative val="0"/>
            <c:bubble3D val="0"/>
            <c:extLst>
              <c:ext xmlns:c16="http://schemas.microsoft.com/office/drawing/2014/chart" uri="{C3380CC4-5D6E-409C-BE32-E72D297353CC}">
                <c16:uniqueId val="{00000006-C114-43BA-AE44-36A2F2FA8BE1}"/>
              </c:ext>
            </c:extLst>
          </c:dPt>
          <c:dPt>
            <c:idx val="7"/>
            <c:invertIfNegative val="0"/>
            <c:bubble3D val="0"/>
            <c:extLst>
              <c:ext xmlns:c16="http://schemas.microsoft.com/office/drawing/2014/chart" uri="{C3380CC4-5D6E-409C-BE32-E72D297353CC}">
                <c16:uniqueId val="{00000007-C114-43BA-AE44-36A2F2FA8BE1}"/>
              </c:ext>
            </c:extLst>
          </c:dPt>
          <c:dPt>
            <c:idx val="8"/>
            <c:invertIfNegative val="0"/>
            <c:bubble3D val="0"/>
            <c:extLst>
              <c:ext xmlns:c16="http://schemas.microsoft.com/office/drawing/2014/chart" uri="{C3380CC4-5D6E-409C-BE32-E72D297353CC}">
                <c16:uniqueId val="{00000008-C114-43BA-AE44-36A2F2FA8BE1}"/>
              </c:ext>
            </c:extLst>
          </c:dPt>
          <c:dPt>
            <c:idx val="9"/>
            <c:invertIfNegative val="0"/>
            <c:bubble3D val="0"/>
            <c:extLst>
              <c:ext xmlns:c16="http://schemas.microsoft.com/office/drawing/2014/chart" uri="{C3380CC4-5D6E-409C-BE32-E72D297353CC}">
                <c16:uniqueId val="{00000009-C114-43BA-AE44-36A2F2FA8BE1}"/>
              </c:ext>
            </c:extLst>
          </c:dPt>
          <c:dPt>
            <c:idx val="10"/>
            <c:invertIfNegative val="0"/>
            <c:bubble3D val="0"/>
            <c:extLst>
              <c:ext xmlns:c16="http://schemas.microsoft.com/office/drawing/2014/chart" uri="{C3380CC4-5D6E-409C-BE32-E72D297353CC}">
                <c16:uniqueId val="{0000000A-C114-43BA-AE44-36A2F2FA8BE1}"/>
              </c:ext>
            </c:extLst>
          </c:dPt>
          <c:dPt>
            <c:idx val="11"/>
            <c:invertIfNegative val="0"/>
            <c:bubble3D val="0"/>
            <c:extLst>
              <c:ext xmlns:c16="http://schemas.microsoft.com/office/drawing/2014/chart" uri="{C3380CC4-5D6E-409C-BE32-E72D297353CC}">
                <c16:uniqueId val="{0000000B-C114-43BA-AE44-36A2F2FA8BE1}"/>
              </c:ext>
            </c:extLst>
          </c:dPt>
          <c:dPt>
            <c:idx val="12"/>
            <c:invertIfNegative val="0"/>
            <c:bubble3D val="0"/>
            <c:extLst>
              <c:ext xmlns:c16="http://schemas.microsoft.com/office/drawing/2014/chart" uri="{C3380CC4-5D6E-409C-BE32-E72D297353CC}">
                <c16:uniqueId val="{0000000C-C114-43BA-AE44-36A2F2FA8BE1}"/>
              </c:ext>
            </c:extLst>
          </c:dPt>
          <c:dPt>
            <c:idx val="13"/>
            <c:invertIfNegative val="0"/>
            <c:bubble3D val="0"/>
            <c:extLst>
              <c:ext xmlns:c16="http://schemas.microsoft.com/office/drawing/2014/chart" uri="{C3380CC4-5D6E-409C-BE32-E72D297353CC}">
                <c16:uniqueId val="{0000000D-C114-43BA-AE44-36A2F2FA8BE1}"/>
              </c:ext>
            </c:extLst>
          </c:dPt>
          <c:dPt>
            <c:idx val="14"/>
            <c:invertIfNegative val="0"/>
            <c:bubble3D val="0"/>
            <c:extLst>
              <c:ext xmlns:c16="http://schemas.microsoft.com/office/drawing/2014/chart" uri="{C3380CC4-5D6E-409C-BE32-E72D297353CC}">
                <c16:uniqueId val="{0000000E-C114-43BA-AE44-36A2F2FA8BE1}"/>
              </c:ext>
            </c:extLst>
          </c:dPt>
          <c:dPt>
            <c:idx val="15"/>
            <c:invertIfNegative val="0"/>
            <c:bubble3D val="0"/>
            <c:extLst>
              <c:ext xmlns:c16="http://schemas.microsoft.com/office/drawing/2014/chart" uri="{C3380CC4-5D6E-409C-BE32-E72D297353CC}">
                <c16:uniqueId val="{0000000F-C114-43BA-AE44-36A2F2FA8BE1}"/>
              </c:ext>
            </c:extLst>
          </c:dPt>
          <c:dPt>
            <c:idx val="16"/>
            <c:invertIfNegative val="0"/>
            <c:bubble3D val="0"/>
            <c:extLst>
              <c:ext xmlns:c16="http://schemas.microsoft.com/office/drawing/2014/chart" uri="{C3380CC4-5D6E-409C-BE32-E72D297353CC}">
                <c16:uniqueId val="{00000010-C114-43BA-AE44-36A2F2FA8BE1}"/>
              </c:ext>
            </c:extLst>
          </c:dPt>
          <c:dPt>
            <c:idx val="17"/>
            <c:invertIfNegative val="0"/>
            <c:bubble3D val="0"/>
            <c:extLst>
              <c:ext xmlns:c16="http://schemas.microsoft.com/office/drawing/2014/chart" uri="{C3380CC4-5D6E-409C-BE32-E72D297353CC}">
                <c16:uniqueId val="{00000011-C114-43BA-AE44-36A2F2FA8BE1}"/>
              </c:ext>
            </c:extLst>
          </c:dPt>
          <c:dPt>
            <c:idx val="18"/>
            <c:invertIfNegative val="0"/>
            <c:bubble3D val="0"/>
            <c:extLst>
              <c:ext xmlns:c16="http://schemas.microsoft.com/office/drawing/2014/chart" uri="{C3380CC4-5D6E-409C-BE32-E72D297353CC}">
                <c16:uniqueId val="{00000012-C114-43BA-AE44-36A2F2FA8BE1}"/>
              </c:ext>
            </c:extLst>
          </c:dPt>
          <c:dPt>
            <c:idx val="19"/>
            <c:invertIfNegative val="0"/>
            <c:bubble3D val="0"/>
            <c:extLst>
              <c:ext xmlns:c16="http://schemas.microsoft.com/office/drawing/2014/chart" uri="{C3380CC4-5D6E-409C-BE32-E72D297353CC}">
                <c16:uniqueId val="{00000013-C114-43BA-AE44-36A2F2FA8BE1}"/>
              </c:ext>
            </c:extLst>
          </c:dPt>
          <c:dPt>
            <c:idx val="20"/>
            <c:invertIfNegative val="0"/>
            <c:bubble3D val="0"/>
            <c:extLst>
              <c:ext xmlns:c16="http://schemas.microsoft.com/office/drawing/2014/chart" uri="{C3380CC4-5D6E-409C-BE32-E72D297353CC}">
                <c16:uniqueId val="{00000014-C114-43BA-AE44-36A2F2FA8BE1}"/>
              </c:ext>
            </c:extLst>
          </c:dPt>
          <c:cat>
            <c:strRef>
              <c:f>'029'!$A$34:$A$39</c:f>
              <c:strCache>
                <c:ptCount val="6"/>
                <c:pt idx="0">
                  <c:v>أنشطة الأُسَر المعيشية التي تستخدم أفراداً Activities of households as employers</c:v>
                </c:pt>
                <c:pt idx="1">
                  <c:v>التجارة  Trade</c:v>
                </c:pt>
                <c:pt idx="2">
                  <c:v>أنشطة خدمات الإقامة والطعام Accommodation &amp; food service activities</c:v>
                </c:pt>
                <c:pt idx="3">
                  <c:v>أنشطة الخدمات الإدارية   Administrative service activities</c:v>
                </c:pt>
                <c:pt idx="4">
                  <c:v>التشييد Construction</c:v>
                </c:pt>
                <c:pt idx="5">
                  <c:v>الصناعة التحويلية Manufacturing</c:v>
                </c:pt>
              </c:strCache>
            </c:strRef>
          </c:cat>
          <c:val>
            <c:numRef>
              <c:f>'029'!$B$34:$B$39</c:f>
              <c:numCache>
                <c:formatCode>#,##0</c:formatCode>
                <c:ptCount val="6"/>
                <c:pt idx="0">
                  <c:v>50</c:v>
                </c:pt>
                <c:pt idx="1">
                  <c:v>48</c:v>
                </c:pt>
                <c:pt idx="2">
                  <c:v>50</c:v>
                </c:pt>
                <c:pt idx="3">
                  <c:v>50</c:v>
                </c:pt>
                <c:pt idx="4">
                  <c:v>50</c:v>
                </c:pt>
                <c:pt idx="5">
                  <c:v>49</c:v>
                </c:pt>
              </c:numCache>
            </c:numRef>
          </c:val>
          <c:extLst>
            <c:ext xmlns:c16="http://schemas.microsoft.com/office/drawing/2014/chart" uri="{C3380CC4-5D6E-409C-BE32-E72D297353CC}">
              <c16:uniqueId val="{00000015-C114-43BA-AE44-36A2F2FA8BE1}"/>
            </c:ext>
          </c:extLst>
        </c:ser>
        <c:ser>
          <c:idx val="0"/>
          <c:order val="1"/>
          <c:tx>
            <c:strRef>
              <c:f>'029'!$C$32</c:f>
              <c:strCache>
                <c:ptCount val="1"/>
                <c:pt idx="0">
                  <c:v>إناث Female</c:v>
                </c:pt>
              </c:strCache>
            </c:strRef>
          </c:tx>
          <c:spPr>
            <a:solidFill>
              <a:schemeClr val="accent2"/>
            </a:solidFill>
          </c:spPr>
          <c:invertIfNegative val="0"/>
          <c:cat>
            <c:strRef>
              <c:f>'029'!$A$34:$A$39</c:f>
              <c:strCache>
                <c:ptCount val="6"/>
                <c:pt idx="0">
                  <c:v>أنشطة الأُسَر المعيشية التي تستخدم أفراداً Activities of households as employers</c:v>
                </c:pt>
                <c:pt idx="1">
                  <c:v>التجارة  Trade</c:v>
                </c:pt>
                <c:pt idx="2">
                  <c:v>أنشطة خدمات الإقامة والطعام Accommodation &amp; food service activities</c:v>
                </c:pt>
                <c:pt idx="3">
                  <c:v>أنشطة الخدمات الإدارية   Administrative service activities</c:v>
                </c:pt>
                <c:pt idx="4">
                  <c:v>التشييد Construction</c:v>
                </c:pt>
                <c:pt idx="5">
                  <c:v>الصناعة التحويلية Manufacturing</c:v>
                </c:pt>
              </c:strCache>
            </c:strRef>
          </c:cat>
          <c:val>
            <c:numRef>
              <c:f>'029'!$C$34:$C$39</c:f>
              <c:numCache>
                <c:formatCode>General</c:formatCode>
                <c:ptCount val="6"/>
                <c:pt idx="0">
                  <c:v>50</c:v>
                </c:pt>
                <c:pt idx="1">
                  <c:v>43</c:v>
                </c:pt>
                <c:pt idx="2">
                  <c:v>40</c:v>
                </c:pt>
                <c:pt idx="3" formatCode="#,##0">
                  <c:v>39</c:v>
                </c:pt>
                <c:pt idx="4">
                  <c:v>43</c:v>
                </c:pt>
                <c:pt idx="5">
                  <c:v>40</c:v>
                </c:pt>
              </c:numCache>
            </c:numRef>
          </c:val>
          <c:extLst>
            <c:ext xmlns:c16="http://schemas.microsoft.com/office/drawing/2014/chart" uri="{C3380CC4-5D6E-409C-BE32-E72D297353CC}">
              <c16:uniqueId val="{00000016-C114-43BA-AE44-36A2F2FA8BE1}"/>
            </c:ext>
          </c:extLst>
        </c:ser>
        <c:dLbls>
          <c:showLegendKey val="0"/>
          <c:showVal val="0"/>
          <c:showCatName val="0"/>
          <c:showSerName val="0"/>
          <c:showPercent val="0"/>
          <c:showBubbleSize val="0"/>
        </c:dLbls>
        <c:gapWidth val="200"/>
        <c:overlap val="-5"/>
        <c:axId val="265635712"/>
        <c:axId val="265637248"/>
      </c:barChart>
      <c:catAx>
        <c:axId val="265635712"/>
        <c:scaling>
          <c:orientation val="minMax"/>
        </c:scaling>
        <c:delete val="0"/>
        <c:axPos val="l"/>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65637248"/>
        <c:crosses val="autoZero"/>
        <c:auto val="1"/>
        <c:lblAlgn val="ctr"/>
        <c:lblOffset val="100"/>
        <c:noMultiLvlLbl val="0"/>
      </c:catAx>
      <c:valAx>
        <c:axId val="265637248"/>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ar-QA" sz="1100" b="1" i="0" u="none" strike="noStrike" baseline="0">
                    <a:solidFill>
                      <a:srgbClr val="000000"/>
                    </a:solidFill>
                    <a:latin typeface="Arial"/>
                    <a:cs typeface="Arial"/>
                  </a:rPr>
                  <a:t>متوسط ساعات العمل</a:t>
                </a:r>
              </a:p>
              <a:p>
                <a:pPr>
                  <a:defRPr sz="1000" b="0" i="0" u="none" strike="noStrike" baseline="0">
                    <a:solidFill>
                      <a:srgbClr val="000000"/>
                    </a:solidFill>
                    <a:latin typeface="Calibri"/>
                    <a:ea typeface="Calibri"/>
                    <a:cs typeface="Calibri"/>
                  </a:defRPr>
                </a:pPr>
                <a:r>
                  <a:rPr lang="ar-QA" sz="1100" b="1" i="0" u="none" strike="noStrike" baseline="0">
                    <a:solidFill>
                      <a:srgbClr val="000000"/>
                    </a:solidFill>
                    <a:latin typeface="Calibri"/>
                    <a:cs typeface="Calibri"/>
                  </a:rPr>
                  <a:t>Average work hours</a:t>
                </a:r>
              </a:p>
            </c:rich>
          </c:tx>
          <c:overlay val="0"/>
        </c:title>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65635712"/>
        <c:crosses val="autoZero"/>
        <c:crossBetween val="between"/>
      </c:valAx>
    </c:plotArea>
    <c:legend>
      <c:legendPos val="r"/>
      <c:layout>
        <c:manualLayout>
          <c:xMode val="edge"/>
          <c:yMode val="edge"/>
          <c:x val="0.74979423868312756"/>
          <c:y val="0.14231738035264482"/>
          <c:w val="0.22057613168724283"/>
          <c:h val="4.1561712846347611E-2"/>
        </c:manualLayout>
      </c:layout>
      <c:overlay val="0"/>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cs typeface="Calibri"/>
              </a:rPr>
              <a:t>متوسط ساعات عمل المشتغلين (15 سنة فأكثر) حسب النوع والقطاع </a:t>
            </a:r>
            <a:endParaRPr lang="ar-QA" sz="1400" b="0" i="0" u="none" strike="noStrike" baseline="0">
              <a:solidFill>
                <a:srgbClr val="000000"/>
              </a:solidFill>
              <a:latin typeface="Calibri"/>
              <a:cs typeface="Calibri"/>
            </a:endParaRPr>
          </a:p>
          <a:p>
            <a:pPr rtl="0">
              <a:defRPr sz="1000" b="0" i="0" u="none" strike="noStrike" baseline="0">
                <a:solidFill>
                  <a:srgbClr val="000000"/>
                </a:solidFill>
                <a:latin typeface="Calibri"/>
                <a:ea typeface="Calibri"/>
                <a:cs typeface="Calibri"/>
              </a:defRPr>
            </a:pPr>
            <a:r>
              <a:rPr lang="ar-QA" sz="1200" b="1" i="0" u="none" strike="noStrike" baseline="0">
                <a:solidFill>
                  <a:srgbClr val="000000"/>
                </a:solidFill>
                <a:latin typeface="Arial"/>
                <a:cs typeface="Arial"/>
              </a:rPr>
              <a:t>AVERAGE WORK HOURS FOR EMPLOYED PERSONS </a:t>
            </a:r>
            <a:r>
              <a:rPr lang="en-US" sz="1200" b="1" i="0" u="none" strike="noStrike" baseline="0">
                <a:solidFill>
                  <a:srgbClr val="000000"/>
                </a:solidFill>
                <a:latin typeface="Arial"/>
                <a:cs typeface="Arial"/>
              </a:rPr>
              <a:t>(15 </a:t>
            </a:r>
            <a:r>
              <a:rPr lang="ar-QA" sz="1200" b="1" i="0" u="none" strike="noStrike" baseline="0">
                <a:solidFill>
                  <a:srgbClr val="000000"/>
                </a:solidFill>
                <a:latin typeface="Arial"/>
                <a:cs typeface="Arial"/>
              </a:rPr>
              <a:t>YEARS &amp; ABOVE) BY GENDER &amp; SECTOR</a:t>
            </a:r>
            <a:endParaRPr lang="ar-QA" sz="1200" b="0" i="0" u="none" strike="noStrike" baseline="0">
              <a:solidFill>
                <a:srgbClr val="000000"/>
              </a:solidFill>
              <a:latin typeface="Arial"/>
              <a:cs typeface="Arial"/>
            </a:endParaRP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2022</a:t>
            </a:r>
            <a:endParaRPr lang="ar-QA" sz="1200" b="1" i="0" u="none" strike="noStrike" baseline="0">
              <a:solidFill>
                <a:srgbClr val="000000"/>
              </a:solidFill>
              <a:latin typeface="Arial"/>
              <a:cs typeface="Arial"/>
            </a:endParaRPr>
          </a:p>
        </c:rich>
      </c:tx>
      <c:layout>
        <c:manualLayout>
          <c:xMode val="edge"/>
          <c:yMode val="edge"/>
          <c:x val="0.12851931677017298"/>
          <c:y val="1.2500000000000001E-2"/>
        </c:manualLayout>
      </c:layout>
      <c:overlay val="0"/>
    </c:title>
    <c:autoTitleDeleted val="0"/>
    <c:plotArea>
      <c:layout>
        <c:manualLayout>
          <c:layoutTarget val="inner"/>
          <c:xMode val="edge"/>
          <c:yMode val="edge"/>
          <c:x val="0.35172408976001851"/>
          <c:y val="0.18404402844204751"/>
          <c:w val="0.54825196953248012"/>
          <c:h val="0.69684824169889725"/>
        </c:manualLayout>
      </c:layout>
      <c:barChart>
        <c:barDir val="bar"/>
        <c:grouping val="clustered"/>
        <c:varyColors val="0"/>
        <c:ser>
          <c:idx val="0"/>
          <c:order val="0"/>
          <c:tx>
            <c:strRef>
              <c:f>'031'!$B$20</c:f>
              <c:strCache>
                <c:ptCount val="1"/>
                <c:pt idx="0">
                  <c:v>ذكور Male</c:v>
                </c:pt>
              </c:strCache>
            </c:strRef>
          </c:tx>
          <c:invertIfNegative val="0"/>
          <c:cat>
            <c:strRef>
              <c:f>'031'!$A$21:$A$27</c:f>
              <c:strCache>
                <c:ptCount val="7"/>
                <c:pt idx="0">
                  <c:v>إدارة حكومية Government Department </c:v>
                </c:pt>
                <c:pt idx="1">
                  <c:v>غير ربحي Non profit</c:v>
                </c:pt>
                <c:pt idx="2">
                  <c:v>دبلوماسي / دولي / إقليمي Diplomatic/International/Regional </c:v>
                </c:pt>
                <c:pt idx="3">
                  <c:v>مؤسسة / شركة حكومية Government Company/Corporation  </c:v>
                </c:pt>
                <c:pt idx="4">
                  <c:v>مختلط Mixed </c:v>
                </c:pt>
                <c:pt idx="5">
                  <c:v>خاص Private </c:v>
                </c:pt>
                <c:pt idx="6">
                  <c:v>منزلي Domestic</c:v>
                </c:pt>
              </c:strCache>
            </c:strRef>
          </c:cat>
          <c:val>
            <c:numRef>
              <c:f>'031'!$B$21:$B$27</c:f>
              <c:numCache>
                <c:formatCode>#,##0</c:formatCode>
                <c:ptCount val="7"/>
                <c:pt idx="0">
                  <c:v>38</c:v>
                </c:pt>
                <c:pt idx="1">
                  <c:v>40</c:v>
                </c:pt>
                <c:pt idx="2">
                  <c:v>39</c:v>
                </c:pt>
                <c:pt idx="3">
                  <c:v>41</c:v>
                </c:pt>
                <c:pt idx="4">
                  <c:v>41</c:v>
                </c:pt>
                <c:pt idx="5">
                  <c:v>49</c:v>
                </c:pt>
                <c:pt idx="6">
                  <c:v>50</c:v>
                </c:pt>
              </c:numCache>
            </c:numRef>
          </c:val>
          <c:extLst>
            <c:ext xmlns:c16="http://schemas.microsoft.com/office/drawing/2014/chart" uri="{C3380CC4-5D6E-409C-BE32-E72D297353CC}">
              <c16:uniqueId val="{00000000-003A-4AD5-9A0B-3C789245FE11}"/>
            </c:ext>
          </c:extLst>
        </c:ser>
        <c:ser>
          <c:idx val="1"/>
          <c:order val="1"/>
          <c:tx>
            <c:strRef>
              <c:f>'031'!$C$20</c:f>
              <c:strCache>
                <c:ptCount val="1"/>
                <c:pt idx="0">
                  <c:v>إناث Female</c:v>
                </c:pt>
              </c:strCache>
            </c:strRef>
          </c:tx>
          <c:invertIfNegative val="0"/>
          <c:cat>
            <c:strRef>
              <c:f>'031'!$A$21:$A$27</c:f>
              <c:strCache>
                <c:ptCount val="7"/>
                <c:pt idx="0">
                  <c:v>إدارة حكومية Government Department </c:v>
                </c:pt>
                <c:pt idx="1">
                  <c:v>غير ربحي Non profit</c:v>
                </c:pt>
                <c:pt idx="2">
                  <c:v>دبلوماسي / دولي / إقليمي Diplomatic/International/Regional </c:v>
                </c:pt>
                <c:pt idx="3">
                  <c:v>مؤسسة / شركة حكومية Government Company/Corporation  </c:v>
                </c:pt>
                <c:pt idx="4">
                  <c:v>مختلط Mixed </c:v>
                </c:pt>
                <c:pt idx="5">
                  <c:v>خاص Private </c:v>
                </c:pt>
                <c:pt idx="6">
                  <c:v>منزلي Domestic</c:v>
                </c:pt>
              </c:strCache>
            </c:strRef>
          </c:cat>
          <c:val>
            <c:numRef>
              <c:f>'031'!$C$21:$C$27</c:f>
              <c:numCache>
                <c:formatCode>#,##0</c:formatCode>
                <c:ptCount val="7"/>
                <c:pt idx="0">
                  <c:v>37</c:v>
                </c:pt>
                <c:pt idx="1">
                  <c:v>38</c:v>
                </c:pt>
                <c:pt idx="2">
                  <c:v>38</c:v>
                </c:pt>
                <c:pt idx="3">
                  <c:v>38</c:v>
                </c:pt>
                <c:pt idx="4">
                  <c:v>38</c:v>
                </c:pt>
                <c:pt idx="5">
                  <c:v>41</c:v>
                </c:pt>
                <c:pt idx="6">
                  <c:v>50</c:v>
                </c:pt>
              </c:numCache>
            </c:numRef>
          </c:val>
          <c:extLst>
            <c:ext xmlns:c16="http://schemas.microsoft.com/office/drawing/2014/chart" uri="{C3380CC4-5D6E-409C-BE32-E72D297353CC}">
              <c16:uniqueId val="{00000001-003A-4AD5-9A0B-3C789245FE11}"/>
            </c:ext>
          </c:extLst>
        </c:ser>
        <c:dLbls>
          <c:showLegendKey val="0"/>
          <c:showVal val="0"/>
          <c:showCatName val="0"/>
          <c:showSerName val="0"/>
          <c:showPercent val="0"/>
          <c:showBubbleSize val="0"/>
        </c:dLbls>
        <c:gapWidth val="150"/>
        <c:overlap val="-6"/>
        <c:axId val="264985600"/>
        <c:axId val="265032448"/>
      </c:barChart>
      <c:catAx>
        <c:axId val="264985600"/>
        <c:scaling>
          <c:orientation val="minMax"/>
        </c:scaling>
        <c:delete val="0"/>
        <c:axPos val="l"/>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65032448"/>
        <c:crosses val="autoZero"/>
        <c:auto val="1"/>
        <c:lblAlgn val="ctr"/>
        <c:lblOffset val="100"/>
        <c:noMultiLvlLbl val="0"/>
      </c:catAx>
      <c:valAx>
        <c:axId val="265032448"/>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ar-QA" sz="1100" b="1" i="0" u="none" strike="noStrike" baseline="0">
                    <a:solidFill>
                      <a:srgbClr val="000000"/>
                    </a:solidFill>
                    <a:latin typeface="Arial"/>
                    <a:cs typeface="Arial"/>
                  </a:rPr>
                  <a:t>متوسط ساعات العمل</a:t>
                </a:r>
                <a:endParaRPr lang="ar-QA" sz="11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ar-QA" sz="1100" b="1" i="0" u="none" strike="noStrike" baseline="0">
                    <a:solidFill>
                      <a:srgbClr val="000000"/>
                    </a:solidFill>
                    <a:latin typeface="Calibri"/>
                    <a:cs typeface="Calibri"/>
                  </a:rPr>
                  <a:t>Average work hours</a:t>
                </a:r>
              </a:p>
            </c:rich>
          </c:tx>
          <c:layout>
            <c:manualLayout>
              <c:xMode val="edge"/>
              <c:yMode val="edge"/>
              <c:x val="0.54816500198583318"/>
              <c:y val="0.92903608923884518"/>
            </c:manualLayout>
          </c:layout>
          <c:overlay val="0"/>
        </c:title>
        <c:numFmt formatCode="#,##0"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264985600"/>
        <c:crosses val="autoZero"/>
        <c:crossBetween val="between"/>
      </c:valAx>
    </c:plotArea>
    <c:legend>
      <c:legendPos val="r"/>
      <c:layout>
        <c:manualLayout>
          <c:xMode val="edge"/>
          <c:yMode val="edge"/>
          <c:x val="0.68215247964885606"/>
          <c:y val="0.12578618109339446"/>
          <c:w val="0.21075325880740481"/>
          <c:h val="4.9618442300593917E-2"/>
        </c:manualLayout>
      </c:layout>
      <c:overlay val="1"/>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000" b="0" i="0" u="none" strike="noStrike" kern="1200" baseline="0">
                <a:solidFill>
                  <a:srgbClr val="000000"/>
                </a:solidFill>
                <a:latin typeface="Calibri"/>
                <a:ea typeface="Calibri"/>
                <a:cs typeface="Calibri"/>
              </a:defRPr>
            </a:pPr>
            <a:r>
              <a:rPr lang="ar-SA" sz="1400" b="1" i="0" u="none" strike="noStrike" kern="1200" baseline="0">
                <a:solidFill>
                  <a:srgbClr val="000000"/>
                </a:solidFill>
                <a:latin typeface="Calibri"/>
                <a:ea typeface="Calibri"/>
                <a:cs typeface="Calibri"/>
              </a:rPr>
              <a:t>المتعطلون (</a:t>
            </a:r>
            <a:r>
              <a:rPr lang="ar-QA" sz="1400" b="1" i="0" u="none" strike="noStrike" kern="1200" baseline="0">
                <a:solidFill>
                  <a:srgbClr val="000000"/>
                </a:solidFill>
                <a:latin typeface="Calibri"/>
                <a:ea typeface="Calibri"/>
                <a:cs typeface="Calibri"/>
              </a:rPr>
              <a:t>15</a:t>
            </a:r>
            <a:r>
              <a:rPr lang="ar-SA" sz="1400" b="1" i="0" u="none" strike="noStrike" kern="1200" baseline="0">
                <a:solidFill>
                  <a:srgbClr val="000000"/>
                </a:solidFill>
                <a:latin typeface="Calibri"/>
                <a:ea typeface="Calibri"/>
                <a:cs typeface="Calibri"/>
              </a:rPr>
              <a:t>سنة فأكثر) حسب الجنسية والحالة التعليمية</a:t>
            </a:r>
            <a:endParaRPr lang="en-US" sz="1400" b="1" i="0" u="none" strike="noStrike" kern="1200" baseline="0">
              <a:solidFill>
                <a:srgbClr val="000000"/>
              </a:solidFill>
              <a:latin typeface="Calibri"/>
              <a:ea typeface="Calibri"/>
              <a:cs typeface="Calibri"/>
            </a:endParaRPr>
          </a:p>
          <a:p>
            <a:pPr algn="ctr" rtl="0">
              <a:defRPr sz="1000" b="0" i="0" u="none" strike="noStrike" kern="1200" baseline="0">
                <a:solidFill>
                  <a:srgbClr val="000000"/>
                </a:solidFill>
                <a:latin typeface="Calibri"/>
                <a:ea typeface="Calibri"/>
                <a:cs typeface="Calibri"/>
              </a:defRPr>
            </a:pPr>
            <a:r>
              <a:rPr lang="en-US" sz="1200" b="1" i="0" u="none" strike="noStrike" baseline="0">
                <a:solidFill>
                  <a:srgbClr val="000000"/>
                </a:solidFill>
                <a:latin typeface="Arial"/>
                <a:cs typeface="Arial"/>
              </a:rPr>
              <a:t>UNEMPLOYED</a:t>
            </a:r>
            <a:r>
              <a:rPr lang="en-US" sz="1200" b="1" i="0" u="none" strike="noStrike" baseline="0">
                <a:solidFill>
                  <a:srgbClr val="000000"/>
                </a:solidFill>
                <a:latin typeface="Calibri"/>
                <a:cs typeface="Arial"/>
              </a:rPr>
              <a:t> (</a:t>
            </a:r>
            <a:r>
              <a:rPr lang="en-US" sz="1200" b="1" i="0" u="none" strike="noStrike" baseline="0">
                <a:solidFill>
                  <a:srgbClr val="000000"/>
                </a:solidFill>
                <a:latin typeface="Arial"/>
                <a:cs typeface="Arial"/>
              </a:rPr>
              <a:t>15 YEARS</a:t>
            </a:r>
            <a:r>
              <a:rPr lang="en-US" sz="1200" b="1" i="0" u="none" strike="noStrike" baseline="0">
                <a:solidFill>
                  <a:srgbClr val="000000"/>
                </a:solidFill>
                <a:latin typeface="Calibri"/>
                <a:cs typeface="Arial"/>
              </a:rPr>
              <a:t> &amp; </a:t>
            </a:r>
            <a:r>
              <a:rPr lang="en-US" sz="1200" b="1" i="0" u="none" strike="noStrike" baseline="0">
                <a:solidFill>
                  <a:srgbClr val="000000"/>
                </a:solidFill>
                <a:latin typeface="Arial"/>
                <a:cs typeface="Arial"/>
              </a:rPr>
              <a:t>ABOVE) BY NATIONALITY</a:t>
            </a:r>
            <a:r>
              <a:rPr lang="en-US" sz="1200" b="1" i="0" u="none" strike="noStrike" baseline="0">
                <a:solidFill>
                  <a:srgbClr val="000000"/>
                </a:solidFill>
                <a:latin typeface="Calibri"/>
                <a:cs typeface="Arial"/>
              </a:rPr>
              <a:t> &amp; </a:t>
            </a:r>
            <a:r>
              <a:rPr lang="en-US" sz="1200" b="1" i="0" u="none" strike="noStrike" baseline="0">
                <a:solidFill>
                  <a:srgbClr val="000000"/>
                </a:solidFill>
                <a:latin typeface="Arial"/>
                <a:cs typeface="Arial"/>
              </a:rPr>
              <a:t>EDUCATIONAL STATUS</a:t>
            </a:r>
            <a:endParaRPr lang="en-US" sz="1200" b="0" i="0" u="none" strike="noStrike" baseline="0">
              <a:solidFill>
                <a:srgbClr val="000000"/>
              </a:solidFill>
              <a:latin typeface="Arial"/>
              <a:cs typeface="Arial"/>
            </a:endParaRPr>
          </a:p>
          <a:p>
            <a:pPr algn="ctr" rtl="0">
              <a:defRPr sz="1000" b="0" i="0" u="none" strike="noStrike" kern="1200" baseline="0">
                <a:solidFill>
                  <a:srgbClr val="000000"/>
                </a:solidFill>
                <a:latin typeface="Calibri"/>
                <a:ea typeface="Calibri"/>
                <a:cs typeface="Calibri"/>
              </a:defRPr>
            </a:pPr>
            <a:r>
              <a:rPr lang="en-US" sz="1200" b="1" i="0" u="none" strike="noStrike" baseline="0">
                <a:solidFill>
                  <a:srgbClr val="000000"/>
                </a:solidFill>
                <a:latin typeface="Arial"/>
                <a:cs typeface="Arial"/>
              </a:rPr>
              <a:t>2022</a:t>
            </a:r>
          </a:p>
        </c:rich>
      </c:tx>
      <c:overlay val="0"/>
    </c:title>
    <c:autoTitleDeleted val="0"/>
    <c:plotArea>
      <c:layout>
        <c:manualLayout>
          <c:layoutTarget val="inner"/>
          <c:xMode val="edge"/>
          <c:yMode val="edge"/>
          <c:x val="0.18659277428548585"/>
          <c:y val="0.25267102501536709"/>
          <c:w val="0.70914102555004987"/>
          <c:h val="0.62402840185839492"/>
        </c:manualLayout>
      </c:layout>
      <c:barChart>
        <c:barDir val="bar"/>
        <c:grouping val="clustered"/>
        <c:varyColors val="0"/>
        <c:ser>
          <c:idx val="1"/>
          <c:order val="0"/>
          <c:tx>
            <c:strRef>
              <c:f>'102'!$C$19</c:f>
              <c:strCache>
                <c:ptCount val="1"/>
                <c:pt idx="0">
                  <c:v>غير القطريين Non-Qataris</c:v>
                </c:pt>
              </c:strCache>
            </c:strRef>
          </c:tx>
          <c:spPr>
            <a:solidFill>
              <a:schemeClr val="bg2">
                <a:lumMod val="75000"/>
              </a:schemeClr>
            </a:solidFill>
          </c:spPr>
          <c:invertIfNegative val="0"/>
          <c:cat>
            <c:strRef>
              <c:f>'102'!$A$20:$A$24</c:f>
              <c:strCache>
                <c:ptCount val="5"/>
                <c:pt idx="0">
                  <c:v>ابتدائية 
Primary</c:v>
                </c:pt>
                <c:pt idx="1">
                  <c:v>إعدادية
Preparatory</c:v>
                </c:pt>
                <c:pt idx="2">
                  <c:v>ثانوية 
Secondary</c:v>
                </c:pt>
                <c:pt idx="3">
                  <c:v>دبلوم
Diploma</c:v>
                </c:pt>
                <c:pt idx="4">
                  <c:v>جامعي فما فوق
University and above</c:v>
                </c:pt>
              </c:strCache>
            </c:strRef>
          </c:cat>
          <c:val>
            <c:numRef>
              <c:f>'102'!$C$20:$C$24</c:f>
              <c:numCache>
                <c:formatCode>#,##0</c:formatCode>
                <c:ptCount val="5"/>
                <c:pt idx="0">
                  <c:v>102</c:v>
                </c:pt>
                <c:pt idx="1">
                  <c:v>203</c:v>
                </c:pt>
                <c:pt idx="2">
                  <c:v>433</c:v>
                </c:pt>
                <c:pt idx="3">
                  <c:v>117</c:v>
                </c:pt>
                <c:pt idx="4">
                  <c:v>1518</c:v>
                </c:pt>
              </c:numCache>
            </c:numRef>
          </c:val>
          <c:extLst>
            <c:ext xmlns:c16="http://schemas.microsoft.com/office/drawing/2014/chart" uri="{C3380CC4-5D6E-409C-BE32-E72D297353CC}">
              <c16:uniqueId val="{00000000-928E-41C8-8208-604ED97A0B53}"/>
            </c:ext>
          </c:extLst>
        </c:ser>
        <c:ser>
          <c:idx val="0"/>
          <c:order val="1"/>
          <c:tx>
            <c:strRef>
              <c:f>'102'!$B$19</c:f>
              <c:strCache>
                <c:ptCount val="1"/>
                <c:pt idx="0">
                  <c:v>القطريون Qataris</c:v>
                </c:pt>
              </c:strCache>
            </c:strRef>
          </c:tx>
          <c:spPr>
            <a:solidFill>
              <a:srgbClr val="660033"/>
            </a:solidFill>
          </c:spPr>
          <c:invertIfNegative val="0"/>
          <c:cat>
            <c:strRef>
              <c:f>'102'!$A$20:$A$24</c:f>
              <c:strCache>
                <c:ptCount val="5"/>
                <c:pt idx="0">
                  <c:v>ابتدائية 
Primary</c:v>
                </c:pt>
                <c:pt idx="1">
                  <c:v>إعدادية
Preparatory</c:v>
                </c:pt>
                <c:pt idx="2">
                  <c:v>ثانوية 
Secondary</c:v>
                </c:pt>
                <c:pt idx="3">
                  <c:v>دبلوم
Diploma</c:v>
                </c:pt>
                <c:pt idx="4">
                  <c:v>جامعي فما فوق
University and above</c:v>
                </c:pt>
              </c:strCache>
            </c:strRef>
          </c:cat>
          <c:val>
            <c:numRef>
              <c:f>'102'!$B$20:$B$24</c:f>
              <c:numCache>
                <c:formatCode>#,##0</c:formatCode>
                <c:ptCount val="5"/>
                <c:pt idx="0">
                  <c:v>30</c:v>
                </c:pt>
                <c:pt idx="1">
                  <c:v>91</c:v>
                </c:pt>
                <c:pt idx="2">
                  <c:v>214</c:v>
                </c:pt>
                <c:pt idx="3">
                  <c:v>0</c:v>
                </c:pt>
                <c:pt idx="4">
                  <c:v>91</c:v>
                </c:pt>
              </c:numCache>
            </c:numRef>
          </c:val>
          <c:extLst>
            <c:ext xmlns:c16="http://schemas.microsoft.com/office/drawing/2014/chart" uri="{C3380CC4-5D6E-409C-BE32-E72D297353CC}">
              <c16:uniqueId val="{00000001-928E-41C8-8208-604ED97A0B53}"/>
            </c:ext>
          </c:extLst>
        </c:ser>
        <c:dLbls>
          <c:showLegendKey val="0"/>
          <c:showVal val="0"/>
          <c:showCatName val="0"/>
          <c:showSerName val="0"/>
          <c:showPercent val="0"/>
          <c:showBubbleSize val="0"/>
        </c:dLbls>
        <c:gapWidth val="150"/>
        <c:overlap val="-5"/>
        <c:axId val="276230144"/>
        <c:axId val="276231680"/>
      </c:barChart>
      <c:catAx>
        <c:axId val="276230144"/>
        <c:scaling>
          <c:orientation val="minMax"/>
        </c:scaling>
        <c:delete val="0"/>
        <c:axPos val="l"/>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200" b="0" i="0" u="none" strike="noStrike" baseline="0">
                <a:solidFill>
                  <a:srgbClr val="000000"/>
                </a:solidFill>
                <a:latin typeface="Arial"/>
                <a:ea typeface="Arial"/>
                <a:cs typeface="Arial"/>
              </a:defRPr>
            </a:pPr>
            <a:endParaRPr lang="en-US"/>
          </a:p>
        </c:txPr>
        <c:crossAx val="276231680"/>
        <c:crosses val="autoZero"/>
        <c:auto val="1"/>
        <c:lblAlgn val="ctr"/>
        <c:lblOffset val="100"/>
        <c:noMultiLvlLbl val="0"/>
      </c:catAx>
      <c:valAx>
        <c:axId val="276231680"/>
        <c:scaling>
          <c:orientation val="minMax"/>
        </c:scaling>
        <c:delete val="0"/>
        <c:axPos val="b"/>
        <c:majorGridlines>
          <c:spPr>
            <a:ln w="19050">
              <a:solidFill>
                <a:schemeClr val="bg1">
                  <a:lumMod val="85000"/>
                </a:schemeClr>
              </a:solidFill>
            </a:ln>
          </c:spPr>
        </c:majorGridlines>
        <c:title>
          <c:tx>
            <c:rich>
              <a:bodyPr/>
              <a:lstStyle/>
              <a:p>
                <a:pPr>
                  <a:defRPr/>
                </a:pPr>
                <a:r>
                  <a:rPr lang="en-US"/>
                  <a:t>Number   </a:t>
                </a:r>
                <a:r>
                  <a:rPr lang="ar-QA"/>
                  <a:t>العدد </a:t>
                </a:r>
                <a:endParaRPr lang="en-US"/>
              </a:p>
            </c:rich>
          </c:tx>
          <c:layout>
            <c:manualLayout>
              <c:xMode val="edge"/>
              <c:yMode val="edge"/>
              <c:x val="0.49813415544891332"/>
              <c:y val="0.93432627952755909"/>
            </c:manualLayout>
          </c:layout>
          <c:overlay val="0"/>
        </c:title>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76230144"/>
        <c:crosses val="autoZero"/>
        <c:crossBetween val="between"/>
      </c:valAx>
    </c:plotArea>
    <c:legend>
      <c:legendPos val="r"/>
      <c:layout>
        <c:manualLayout>
          <c:xMode val="edge"/>
          <c:yMode val="edge"/>
          <c:x val="0.23950617283950618"/>
          <c:y val="0.181360201511335"/>
          <c:w val="0.55802469135802468"/>
          <c:h val="6.8010075566750636E-2"/>
        </c:manualLayout>
      </c:layout>
      <c:overlay val="1"/>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cs typeface="Calibri"/>
              </a:rPr>
              <a:t>المتعطلون ( 15 سنة فأكثر) حسب النوع وفئات العمر </a:t>
            </a:r>
            <a:endParaRPr lang="ar-QA" sz="1400" b="0" i="0" u="none" strike="noStrike" baseline="0">
              <a:solidFill>
                <a:srgbClr val="000000"/>
              </a:solidFill>
              <a:latin typeface="Calibri"/>
              <a:cs typeface="Calibri"/>
            </a:endParaRPr>
          </a:p>
          <a:p>
            <a:pPr rtl="0">
              <a:defRPr sz="1000" b="0" i="0" u="none" strike="noStrike" baseline="0">
                <a:solidFill>
                  <a:srgbClr val="000000"/>
                </a:solidFill>
                <a:latin typeface="Calibri"/>
                <a:ea typeface="Calibri"/>
                <a:cs typeface="Calibri"/>
              </a:defRPr>
            </a:pPr>
            <a:r>
              <a:rPr lang="ar-QA" sz="1200" b="1" i="0" u="none" strike="noStrike" baseline="0">
                <a:solidFill>
                  <a:srgbClr val="000000"/>
                </a:solidFill>
                <a:latin typeface="Arial"/>
                <a:cs typeface="Arial"/>
              </a:rPr>
              <a:t>UNEMPLOYED </a:t>
            </a:r>
            <a:r>
              <a:rPr lang="en-US" sz="1200" b="1" i="0" u="none" strike="noStrike" baseline="0">
                <a:solidFill>
                  <a:srgbClr val="000000"/>
                </a:solidFill>
                <a:latin typeface="Arial"/>
                <a:cs typeface="Arial"/>
              </a:rPr>
              <a:t>(15 </a:t>
            </a:r>
            <a:r>
              <a:rPr lang="ar-QA" sz="1200" b="1" i="0" u="none" strike="noStrike" baseline="0">
                <a:solidFill>
                  <a:srgbClr val="000000"/>
                </a:solidFill>
                <a:latin typeface="Arial"/>
                <a:cs typeface="Arial"/>
              </a:rPr>
              <a:t>YEARS &amp; ABOVE) BY GENDER &amp; AGE GROUPS</a:t>
            </a:r>
            <a:endParaRPr lang="ar-QA" sz="1200" b="0" i="0" u="none" strike="noStrike" baseline="0">
              <a:solidFill>
                <a:srgbClr val="000000"/>
              </a:solidFill>
              <a:latin typeface="Arial"/>
              <a:cs typeface="Arial"/>
            </a:endParaRP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2022</a:t>
            </a:r>
            <a:endParaRPr lang="ar-QA" sz="1200" b="1" i="0" u="none" strike="noStrike" baseline="0">
              <a:solidFill>
                <a:srgbClr val="000000"/>
              </a:solidFill>
              <a:latin typeface="Arial"/>
              <a:cs typeface="Arial"/>
            </a:endParaRPr>
          </a:p>
        </c:rich>
      </c:tx>
      <c:overlay val="0"/>
    </c:title>
    <c:autoTitleDeleted val="0"/>
    <c:plotArea>
      <c:layout>
        <c:manualLayout>
          <c:layoutTarget val="inner"/>
          <c:xMode val="edge"/>
          <c:yMode val="edge"/>
          <c:x val="7.4672165500003121E-2"/>
          <c:y val="0.21715527526007802"/>
          <c:w val="0.88533130513858793"/>
          <c:h val="0.68886099470035889"/>
        </c:manualLayout>
      </c:layout>
      <c:barChart>
        <c:barDir val="col"/>
        <c:grouping val="clustered"/>
        <c:varyColors val="0"/>
        <c:ser>
          <c:idx val="0"/>
          <c:order val="0"/>
          <c:tx>
            <c:strRef>
              <c:f>'103'!$B$19</c:f>
              <c:strCache>
                <c:ptCount val="1"/>
                <c:pt idx="0">
                  <c:v>ذكور Male</c:v>
                </c:pt>
              </c:strCache>
            </c:strRef>
          </c:tx>
          <c:invertIfNegative val="0"/>
          <c:cat>
            <c:strRef>
              <c:f>'103'!$A$20:$A$24</c:f>
              <c:strCache>
                <c:ptCount val="5"/>
                <c:pt idx="0">
                  <c:v>20 - 24</c:v>
                </c:pt>
                <c:pt idx="1">
                  <c:v>25 - 29</c:v>
                </c:pt>
                <c:pt idx="2">
                  <c:v>30 - 34</c:v>
                </c:pt>
                <c:pt idx="3">
                  <c:v>35 - 39</c:v>
                </c:pt>
                <c:pt idx="4">
                  <c:v>40 - 44</c:v>
                </c:pt>
              </c:strCache>
            </c:strRef>
          </c:cat>
          <c:val>
            <c:numRef>
              <c:f>'103'!$B$20:$B$24</c:f>
              <c:numCache>
                <c:formatCode>#,##0</c:formatCode>
                <c:ptCount val="5"/>
                <c:pt idx="0">
                  <c:v>356</c:v>
                </c:pt>
                <c:pt idx="1">
                  <c:v>300</c:v>
                </c:pt>
                <c:pt idx="2">
                  <c:v>240</c:v>
                </c:pt>
                <c:pt idx="3">
                  <c:v>340</c:v>
                </c:pt>
                <c:pt idx="4">
                  <c:v>161</c:v>
                </c:pt>
              </c:numCache>
            </c:numRef>
          </c:val>
          <c:extLst>
            <c:ext xmlns:c16="http://schemas.microsoft.com/office/drawing/2014/chart" uri="{C3380CC4-5D6E-409C-BE32-E72D297353CC}">
              <c16:uniqueId val="{00000000-E754-42EA-9DB6-E224B949EB77}"/>
            </c:ext>
          </c:extLst>
        </c:ser>
        <c:ser>
          <c:idx val="1"/>
          <c:order val="1"/>
          <c:tx>
            <c:strRef>
              <c:f>'103'!$C$19</c:f>
              <c:strCache>
                <c:ptCount val="1"/>
                <c:pt idx="0">
                  <c:v>اناث Female</c:v>
                </c:pt>
              </c:strCache>
            </c:strRef>
          </c:tx>
          <c:invertIfNegative val="0"/>
          <c:cat>
            <c:strRef>
              <c:f>'103'!$A$20:$A$24</c:f>
              <c:strCache>
                <c:ptCount val="5"/>
                <c:pt idx="0">
                  <c:v>20 - 24</c:v>
                </c:pt>
                <c:pt idx="1">
                  <c:v>25 - 29</c:v>
                </c:pt>
                <c:pt idx="2">
                  <c:v>30 - 34</c:v>
                </c:pt>
                <c:pt idx="3">
                  <c:v>35 - 39</c:v>
                </c:pt>
                <c:pt idx="4">
                  <c:v>40 - 44</c:v>
                </c:pt>
              </c:strCache>
            </c:strRef>
          </c:cat>
          <c:val>
            <c:numRef>
              <c:f>'103'!$C$20:$C$24</c:f>
              <c:numCache>
                <c:formatCode>#,##0</c:formatCode>
                <c:ptCount val="5"/>
                <c:pt idx="0">
                  <c:v>699</c:v>
                </c:pt>
                <c:pt idx="1">
                  <c:v>404</c:v>
                </c:pt>
                <c:pt idx="2">
                  <c:v>254</c:v>
                </c:pt>
                <c:pt idx="3">
                  <c:v>30</c:v>
                </c:pt>
                <c:pt idx="4">
                  <c:v>15</c:v>
                </c:pt>
              </c:numCache>
            </c:numRef>
          </c:val>
          <c:extLst>
            <c:ext xmlns:c16="http://schemas.microsoft.com/office/drawing/2014/chart" uri="{C3380CC4-5D6E-409C-BE32-E72D297353CC}">
              <c16:uniqueId val="{00000001-E754-42EA-9DB6-E224B949EB77}"/>
            </c:ext>
          </c:extLst>
        </c:ser>
        <c:dLbls>
          <c:showLegendKey val="0"/>
          <c:showVal val="0"/>
          <c:showCatName val="0"/>
          <c:showSerName val="0"/>
          <c:showPercent val="0"/>
          <c:showBubbleSize val="0"/>
        </c:dLbls>
        <c:gapWidth val="234"/>
        <c:overlap val="-5"/>
        <c:axId val="276070784"/>
        <c:axId val="276072704"/>
      </c:barChart>
      <c:catAx>
        <c:axId val="276070784"/>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Calibri"/>
                  </a:rPr>
                  <a:t>Age groups</a:t>
                </a:r>
                <a:r>
                  <a:rPr lang="en-US" sz="1200" b="1" i="0" u="none" strike="noStrike" baseline="0">
                    <a:solidFill>
                      <a:srgbClr val="000000"/>
                    </a:solidFill>
                    <a:latin typeface="Arial"/>
                    <a:cs typeface="Arial"/>
                  </a:rPr>
                  <a:t>فئات</a:t>
                </a:r>
                <a:r>
                  <a:rPr lang="en-US" sz="1200" b="1" i="0" u="none" strike="noStrike" baseline="0">
                    <a:solidFill>
                      <a:srgbClr val="000000"/>
                    </a:solidFill>
                    <a:latin typeface="Calibri"/>
                    <a:cs typeface="Arial"/>
                  </a:rPr>
                  <a:t> </a:t>
                </a:r>
                <a:r>
                  <a:rPr lang="en-US" sz="1200" b="1" i="0" u="none" strike="noStrike" baseline="0">
                    <a:solidFill>
                      <a:srgbClr val="000000"/>
                    </a:solidFill>
                    <a:latin typeface="Arial"/>
                    <a:cs typeface="Arial"/>
                  </a:rPr>
                  <a:t>العمر</a:t>
                </a:r>
                <a:r>
                  <a:rPr lang="en-US" sz="1200" b="1" i="0" u="none" strike="noStrike" baseline="0">
                    <a:solidFill>
                      <a:srgbClr val="000000"/>
                    </a:solidFill>
                    <a:latin typeface="Calibri"/>
                    <a:cs typeface="Arial"/>
                  </a:rPr>
                  <a:t>  </a:t>
                </a:r>
                <a:endParaRPr lang="en-US" sz="1200" b="1" i="0" u="none" strike="noStrike" baseline="0">
                  <a:solidFill>
                    <a:srgbClr val="000000"/>
                  </a:solidFill>
                  <a:latin typeface="Calibri"/>
                </a:endParaRPr>
              </a:p>
            </c:rich>
          </c:tx>
          <c:layout>
            <c:manualLayout>
              <c:xMode val="edge"/>
              <c:yMode val="edge"/>
              <c:x val="0.41422491253341537"/>
              <c:y val="0.9533323428911008"/>
            </c:manualLayout>
          </c:layout>
          <c:overlay val="0"/>
        </c:title>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276072704"/>
        <c:crosses val="autoZero"/>
        <c:auto val="1"/>
        <c:lblAlgn val="ctr"/>
        <c:lblOffset val="100"/>
        <c:noMultiLvlLbl val="0"/>
      </c:catAx>
      <c:valAx>
        <c:axId val="276072704"/>
        <c:scaling>
          <c:orientation val="minMax"/>
        </c:scaling>
        <c:delete val="0"/>
        <c:axPos val="l"/>
        <c:majorGridlines>
          <c:spPr>
            <a:ln w="19050">
              <a:solidFill>
                <a:schemeClr val="bg1">
                  <a:lumMod val="85000"/>
                </a:schemeClr>
              </a:solidFill>
            </a:ln>
          </c:spPr>
        </c:majorGridlines>
        <c:title>
          <c:tx>
            <c:rich>
              <a:bodyPr rot="0" vert="horz"/>
              <a:lstStyle/>
              <a:p>
                <a:pPr>
                  <a:defRPr/>
                </a:pPr>
                <a:r>
                  <a:rPr lang="ar-QA"/>
                  <a:t>العدد</a:t>
                </a:r>
              </a:p>
              <a:p>
                <a:pPr>
                  <a:defRPr/>
                </a:pPr>
                <a:r>
                  <a:rPr lang="en-US"/>
                  <a:t>Number</a:t>
                </a:r>
              </a:p>
            </c:rich>
          </c:tx>
          <c:layout>
            <c:manualLayout>
              <c:xMode val="edge"/>
              <c:yMode val="edge"/>
              <c:x val="2.5943843350516436E-2"/>
              <c:y val="0.13819211277835555"/>
            </c:manualLayout>
          </c:layout>
          <c:overlay val="0"/>
        </c:title>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76070784"/>
        <c:crosses val="autoZero"/>
        <c:crossBetween val="between"/>
      </c:valAx>
    </c:plotArea>
    <c:legend>
      <c:legendPos val="r"/>
      <c:layout>
        <c:manualLayout>
          <c:xMode val="edge"/>
          <c:yMode val="edge"/>
          <c:x val="0.82386831275720163"/>
          <c:y val="0.15889029003783103"/>
          <c:w val="0.1176954732510288"/>
          <c:h val="0.11853720050441362"/>
        </c:manualLayout>
      </c:layout>
      <c:overlay val="1"/>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Sakkal Majalla" panose="02000000000000000000" pitchFamily="2" charset="-78"/>
                <a:cs typeface="Sakkal Majalla" panose="02000000000000000000" pitchFamily="2" charset="-78"/>
              </a:rPr>
              <a:t>المتعطلون (15 سنة فأكثر ) حسب النوع ومدة البحث عن العمل بالشهور</a:t>
            </a:r>
            <a:endParaRPr lang="ar-QA" sz="1600" b="0" i="0" u="none" strike="noStrike" baseline="0">
              <a:solidFill>
                <a:srgbClr val="000000"/>
              </a:solidFill>
              <a:latin typeface="Sakkal Majalla" panose="02000000000000000000" pitchFamily="2" charset="-78"/>
              <a:cs typeface="Sakkal Majalla" panose="02000000000000000000" pitchFamily="2" charset="-78"/>
            </a:endParaRPr>
          </a:p>
          <a:p>
            <a:pPr rtl="0">
              <a:defRPr sz="1000" b="0" i="0" u="none" strike="noStrike" baseline="0">
                <a:solidFill>
                  <a:srgbClr val="000000"/>
                </a:solidFill>
                <a:latin typeface="Calibri"/>
                <a:ea typeface="Calibri"/>
                <a:cs typeface="Calibri"/>
              </a:defRPr>
            </a:pPr>
            <a:r>
              <a:rPr lang="ar-QA" sz="1200" b="1" i="0" u="none" strike="noStrike" baseline="0">
                <a:solidFill>
                  <a:srgbClr val="000000"/>
                </a:solidFill>
                <a:latin typeface="Arial"/>
                <a:cs typeface="Arial"/>
              </a:rPr>
              <a:t>UNEMPLOYED </a:t>
            </a:r>
            <a:r>
              <a:rPr lang="en-US" sz="1200" b="1" i="0" u="none" strike="noStrike" baseline="0">
                <a:solidFill>
                  <a:srgbClr val="000000"/>
                </a:solidFill>
                <a:latin typeface="Arial"/>
                <a:cs typeface="Arial"/>
              </a:rPr>
              <a:t>(15 </a:t>
            </a:r>
            <a:r>
              <a:rPr lang="ar-QA" sz="1200" b="1" i="0" u="none" strike="noStrike" baseline="0">
                <a:solidFill>
                  <a:srgbClr val="000000"/>
                </a:solidFill>
                <a:latin typeface="Arial"/>
                <a:cs typeface="Arial"/>
              </a:rPr>
              <a:t>YEARS &amp; ABOVE ) BY  GENDER &amp; DURATION </a:t>
            </a:r>
          </a:p>
          <a:p>
            <a:pPr rtl="0">
              <a:defRPr sz="1000" b="0" i="0" u="none" strike="noStrike" baseline="0">
                <a:solidFill>
                  <a:srgbClr val="000000"/>
                </a:solidFill>
                <a:latin typeface="Calibri"/>
                <a:ea typeface="Calibri"/>
                <a:cs typeface="Calibri"/>
              </a:defRPr>
            </a:pPr>
            <a:r>
              <a:rPr lang="ar-QA" sz="1200" b="1" i="0" u="none" strike="noStrike" baseline="0">
                <a:solidFill>
                  <a:srgbClr val="000000"/>
                </a:solidFill>
                <a:latin typeface="Arial"/>
                <a:cs typeface="Arial"/>
              </a:rPr>
              <a:t>OF EMPLOYMENT SEARCH IN MONTHS</a:t>
            </a: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2022</a:t>
            </a:r>
            <a:endParaRPr lang="ar-QA" sz="1200" b="1" i="0" u="none" strike="noStrike" baseline="0">
              <a:solidFill>
                <a:srgbClr val="000000"/>
              </a:solidFill>
              <a:latin typeface="Arial"/>
              <a:cs typeface="Arial"/>
            </a:endParaRPr>
          </a:p>
        </c:rich>
      </c:tx>
      <c:layout>
        <c:manualLayout>
          <c:xMode val="edge"/>
          <c:yMode val="edge"/>
          <c:x val="0.2176088246254495"/>
          <c:y val="1.4583333333333334E-2"/>
        </c:manualLayout>
      </c:layout>
      <c:overlay val="0"/>
    </c:title>
    <c:autoTitleDeleted val="0"/>
    <c:plotArea>
      <c:layout>
        <c:manualLayout>
          <c:layoutTarget val="inner"/>
          <c:xMode val="edge"/>
          <c:yMode val="edge"/>
          <c:x val="9.9250531247565402E-2"/>
          <c:y val="0.17157488542772278"/>
          <c:w val="0.82418968437616991"/>
          <c:h val="0.74902475748525166"/>
        </c:manualLayout>
      </c:layout>
      <c:barChart>
        <c:barDir val="col"/>
        <c:grouping val="clustered"/>
        <c:varyColors val="0"/>
        <c:ser>
          <c:idx val="0"/>
          <c:order val="0"/>
          <c:tx>
            <c:strRef>
              <c:f>'109'!$B$15</c:f>
              <c:strCache>
                <c:ptCount val="1"/>
                <c:pt idx="0">
                  <c:v>ذكور Male</c:v>
                </c:pt>
              </c:strCache>
            </c:strRef>
          </c:tx>
          <c:spPr>
            <a:ln>
              <a:noFill/>
            </a:ln>
          </c:spPr>
          <c:invertIfNegative val="0"/>
          <c:cat>
            <c:strRef>
              <c:f>'109'!$A$16:$A$18</c:f>
              <c:strCache>
                <c:ptCount val="3"/>
                <c:pt idx="0">
                  <c:v>1 - 6</c:v>
                </c:pt>
                <c:pt idx="1">
                  <c:v>7 - 12</c:v>
                </c:pt>
                <c:pt idx="2">
                  <c:v>13 +</c:v>
                </c:pt>
              </c:strCache>
            </c:strRef>
          </c:cat>
          <c:val>
            <c:numRef>
              <c:f>'109'!$B$16:$B$18</c:f>
              <c:numCache>
                <c:formatCode>General</c:formatCode>
                <c:ptCount val="3"/>
                <c:pt idx="0" formatCode="#,##0">
                  <c:v>547</c:v>
                </c:pt>
                <c:pt idx="1">
                  <c:v>522</c:v>
                </c:pt>
                <c:pt idx="2">
                  <c:v>328</c:v>
                </c:pt>
              </c:numCache>
            </c:numRef>
          </c:val>
          <c:extLst>
            <c:ext xmlns:c16="http://schemas.microsoft.com/office/drawing/2014/chart" uri="{C3380CC4-5D6E-409C-BE32-E72D297353CC}">
              <c16:uniqueId val="{00000000-E9B4-41C4-B26A-28EB2743F9CC}"/>
            </c:ext>
          </c:extLst>
        </c:ser>
        <c:ser>
          <c:idx val="1"/>
          <c:order val="1"/>
          <c:tx>
            <c:strRef>
              <c:f>'109'!$C$15</c:f>
              <c:strCache>
                <c:ptCount val="1"/>
                <c:pt idx="0">
                  <c:v>اناث Female</c:v>
                </c:pt>
              </c:strCache>
            </c:strRef>
          </c:tx>
          <c:spPr>
            <a:ln w="25400">
              <a:noFill/>
              <a:prstDash val="solid"/>
            </a:ln>
          </c:spPr>
          <c:invertIfNegative val="0"/>
          <c:cat>
            <c:strRef>
              <c:f>'109'!$A$16:$A$18</c:f>
              <c:strCache>
                <c:ptCount val="3"/>
                <c:pt idx="0">
                  <c:v>1 - 6</c:v>
                </c:pt>
                <c:pt idx="1">
                  <c:v>7 - 12</c:v>
                </c:pt>
                <c:pt idx="2">
                  <c:v>13 +</c:v>
                </c:pt>
              </c:strCache>
            </c:strRef>
          </c:cat>
          <c:val>
            <c:numRef>
              <c:f>'109'!$C$16:$C$18</c:f>
              <c:numCache>
                <c:formatCode>General</c:formatCode>
                <c:ptCount val="3"/>
                <c:pt idx="0">
                  <c:v>576</c:v>
                </c:pt>
                <c:pt idx="1">
                  <c:v>531</c:v>
                </c:pt>
                <c:pt idx="2">
                  <c:v>295</c:v>
                </c:pt>
              </c:numCache>
            </c:numRef>
          </c:val>
          <c:extLst>
            <c:ext xmlns:c16="http://schemas.microsoft.com/office/drawing/2014/chart" uri="{C3380CC4-5D6E-409C-BE32-E72D297353CC}">
              <c16:uniqueId val="{00000001-E9B4-41C4-B26A-28EB2743F9CC}"/>
            </c:ext>
          </c:extLst>
        </c:ser>
        <c:dLbls>
          <c:showLegendKey val="0"/>
          <c:showVal val="0"/>
          <c:showCatName val="0"/>
          <c:showSerName val="0"/>
          <c:showPercent val="0"/>
          <c:showBubbleSize val="0"/>
        </c:dLbls>
        <c:gapWidth val="211"/>
        <c:overlap val="-5"/>
        <c:axId val="271178752"/>
        <c:axId val="271180928"/>
      </c:barChart>
      <c:catAx>
        <c:axId val="271178752"/>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Calibri"/>
                  </a:rPr>
                  <a:t>Duration of Employment Search in months </a:t>
                </a:r>
                <a:r>
                  <a:rPr lang="en-US" sz="1050" b="1" i="0" u="none" strike="noStrike" baseline="0">
                    <a:solidFill>
                      <a:srgbClr val="000000"/>
                    </a:solidFill>
                    <a:latin typeface="Arial"/>
                    <a:cs typeface="Arial"/>
                  </a:rPr>
                  <a:t>مدة</a:t>
                </a:r>
                <a:r>
                  <a:rPr lang="en-US" sz="1050" b="1" i="0" u="none" strike="noStrike" baseline="0">
                    <a:solidFill>
                      <a:srgbClr val="000000"/>
                    </a:solidFill>
                    <a:latin typeface="Calibri"/>
                    <a:cs typeface="Arial"/>
                  </a:rPr>
                  <a:t> </a:t>
                </a:r>
                <a:r>
                  <a:rPr lang="en-US" sz="1050" b="1" i="0" u="none" strike="noStrike" baseline="0">
                    <a:solidFill>
                      <a:srgbClr val="000000"/>
                    </a:solidFill>
                    <a:latin typeface="Arial"/>
                    <a:cs typeface="Arial"/>
                  </a:rPr>
                  <a:t>البحث</a:t>
                </a:r>
                <a:r>
                  <a:rPr lang="en-US" sz="1050" b="1" i="0" u="none" strike="noStrike" baseline="0">
                    <a:solidFill>
                      <a:srgbClr val="000000"/>
                    </a:solidFill>
                    <a:latin typeface="Calibri"/>
                    <a:cs typeface="Arial"/>
                  </a:rPr>
                  <a:t> </a:t>
                </a:r>
                <a:r>
                  <a:rPr lang="en-US" sz="1050" b="1" i="0" u="none" strike="noStrike" baseline="0">
                    <a:solidFill>
                      <a:srgbClr val="000000"/>
                    </a:solidFill>
                    <a:latin typeface="Arial"/>
                    <a:cs typeface="Arial"/>
                  </a:rPr>
                  <a:t>عن</a:t>
                </a:r>
                <a:r>
                  <a:rPr lang="en-US" sz="1050" b="1" i="0" u="none" strike="noStrike" baseline="0">
                    <a:solidFill>
                      <a:srgbClr val="000000"/>
                    </a:solidFill>
                    <a:latin typeface="Calibri"/>
                    <a:cs typeface="Arial"/>
                  </a:rPr>
                  <a:t> </a:t>
                </a:r>
                <a:r>
                  <a:rPr lang="en-US" sz="1050" b="1" i="0" u="none" strike="noStrike" baseline="0">
                    <a:solidFill>
                      <a:srgbClr val="000000"/>
                    </a:solidFill>
                    <a:latin typeface="Arial"/>
                    <a:cs typeface="Arial"/>
                  </a:rPr>
                  <a:t>العمل</a:t>
                </a:r>
                <a:r>
                  <a:rPr lang="en-US" sz="1050" b="1" i="0" u="none" strike="noStrike" baseline="0">
                    <a:solidFill>
                      <a:srgbClr val="000000"/>
                    </a:solidFill>
                    <a:latin typeface="Calibri"/>
                    <a:cs typeface="Arial"/>
                  </a:rPr>
                  <a:t> </a:t>
                </a:r>
                <a:r>
                  <a:rPr lang="en-US" sz="1050" b="1" i="0" u="none" strike="noStrike" baseline="0">
                    <a:solidFill>
                      <a:srgbClr val="000000"/>
                    </a:solidFill>
                    <a:latin typeface="Arial"/>
                    <a:cs typeface="Arial"/>
                  </a:rPr>
                  <a:t>بالشهور</a:t>
                </a:r>
                <a:r>
                  <a:rPr lang="en-US" sz="1050" b="1" i="0" u="none" strike="noStrike" baseline="0">
                    <a:solidFill>
                      <a:srgbClr val="000000"/>
                    </a:solidFill>
                    <a:latin typeface="Calibri"/>
                    <a:cs typeface="Arial"/>
                  </a:rPr>
                  <a:t>   </a:t>
                </a:r>
                <a:endParaRPr lang="en-US" sz="1050" b="1" i="0" u="none" strike="noStrike" baseline="0">
                  <a:solidFill>
                    <a:srgbClr val="000000"/>
                  </a:solidFill>
                  <a:latin typeface="Calibri"/>
                </a:endParaRPr>
              </a:p>
            </c:rich>
          </c:tx>
          <c:overlay val="0"/>
        </c:title>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271180928"/>
        <c:crosses val="autoZero"/>
        <c:auto val="1"/>
        <c:lblAlgn val="ctr"/>
        <c:lblOffset val="100"/>
        <c:noMultiLvlLbl val="0"/>
      </c:catAx>
      <c:valAx>
        <c:axId val="271180928"/>
        <c:scaling>
          <c:orientation val="minMax"/>
        </c:scaling>
        <c:delete val="0"/>
        <c:axPos val="l"/>
        <c:majorGridlines>
          <c:spPr>
            <a:ln w="19050">
              <a:solidFill>
                <a:schemeClr val="bg1">
                  <a:lumMod val="85000"/>
                </a:schemeClr>
              </a:solidFill>
            </a:ln>
          </c:spPr>
        </c:majorGridlines>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71178752"/>
        <c:crosses val="autoZero"/>
        <c:crossBetween val="between"/>
      </c:valAx>
    </c:plotArea>
    <c:legend>
      <c:legendPos val="r"/>
      <c:layout>
        <c:manualLayout>
          <c:xMode val="edge"/>
          <c:yMode val="edge"/>
          <c:x val="0.63561417971970324"/>
          <c:y val="0.19419924337957126"/>
          <c:w val="0.23742786479802142"/>
          <c:h val="6.431273644388398E-2"/>
        </c:manualLayout>
      </c:layout>
      <c:overlay val="1"/>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cs typeface="Calibri"/>
              </a:rPr>
              <a:t>السكان غير النشيطين اقتصادياً (15 سنة فأكثر) حسب النوع والحالة التعليمية</a:t>
            </a:r>
            <a:endParaRPr lang="ar-QA" sz="1400" b="0" i="0" u="none" strike="noStrike" baseline="0">
              <a:solidFill>
                <a:srgbClr val="000000"/>
              </a:solidFill>
              <a:latin typeface="Calibri"/>
              <a:cs typeface="Calibri"/>
            </a:endParaRPr>
          </a:p>
          <a:p>
            <a:pPr rtl="0">
              <a:defRPr sz="1000" b="0" i="0" u="none" strike="noStrike" baseline="0">
                <a:solidFill>
                  <a:srgbClr val="000000"/>
                </a:solidFill>
                <a:latin typeface="Calibri"/>
                <a:ea typeface="Calibri"/>
                <a:cs typeface="Calibri"/>
              </a:defRPr>
            </a:pPr>
            <a:r>
              <a:rPr lang="ar-QA" sz="1100" b="1" i="0" u="none" strike="noStrike" baseline="0">
                <a:solidFill>
                  <a:srgbClr val="000000"/>
                </a:solidFill>
                <a:latin typeface="Arial"/>
                <a:cs typeface="Arial"/>
              </a:rPr>
              <a:t>ECONOMICALLY INACTIVE POPULATION</a:t>
            </a:r>
            <a:r>
              <a:rPr lang="en-US" sz="1100" b="1" i="0" u="none" strike="noStrike" baseline="0">
                <a:solidFill>
                  <a:srgbClr val="000000"/>
                </a:solidFill>
                <a:latin typeface="Arial"/>
                <a:cs typeface="Arial"/>
              </a:rPr>
              <a:t> (15</a:t>
            </a:r>
            <a:r>
              <a:rPr lang="ar-QA" sz="1100" b="1" i="0" u="none" strike="noStrike" baseline="0">
                <a:solidFill>
                  <a:srgbClr val="000000"/>
                </a:solidFill>
                <a:latin typeface="Arial"/>
                <a:cs typeface="Arial"/>
              </a:rPr>
              <a:t> YEARS &amp; ABOVE) BY  </a:t>
            </a:r>
          </a:p>
          <a:p>
            <a:pPr rtl="0">
              <a:defRPr sz="1000" b="0" i="0" u="none" strike="noStrike" baseline="0">
                <a:solidFill>
                  <a:srgbClr val="000000"/>
                </a:solidFill>
                <a:latin typeface="Calibri"/>
                <a:ea typeface="Calibri"/>
                <a:cs typeface="Calibri"/>
              </a:defRPr>
            </a:pPr>
            <a:r>
              <a:rPr lang="ar-QA" sz="1100" b="1" i="0" u="none" strike="noStrike" baseline="0">
                <a:solidFill>
                  <a:srgbClr val="000000"/>
                </a:solidFill>
                <a:latin typeface="Arial"/>
                <a:cs typeface="Arial"/>
              </a:rPr>
              <a:t>GENDER &amp; EDUCATIONAL STATUS</a:t>
            </a:r>
          </a:p>
          <a:p>
            <a:pPr rtl="0">
              <a:defRPr sz="1000" b="0" i="0" u="none" strike="noStrike" baseline="0">
                <a:solidFill>
                  <a:srgbClr val="000000"/>
                </a:solidFill>
                <a:latin typeface="Calibri"/>
                <a:ea typeface="Calibri"/>
                <a:cs typeface="Calibri"/>
              </a:defRPr>
            </a:pPr>
            <a:r>
              <a:rPr lang="en-US" sz="1100" b="1" i="0" u="none" strike="noStrike" baseline="0">
                <a:solidFill>
                  <a:srgbClr val="000000"/>
                </a:solidFill>
                <a:latin typeface="Arial"/>
                <a:cs typeface="Arial"/>
              </a:rPr>
              <a:t>2022</a:t>
            </a:r>
            <a:endParaRPr lang="ar-QA" sz="1100" b="1" i="0" u="none" strike="noStrike" baseline="0">
              <a:solidFill>
                <a:srgbClr val="000000"/>
              </a:solidFill>
              <a:latin typeface="Arial"/>
              <a:cs typeface="Arial"/>
            </a:endParaRPr>
          </a:p>
        </c:rich>
      </c:tx>
      <c:overlay val="0"/>
    </c:title>
    <c:autoTitleDeleted val="0"/>
    <c:plotArea>
      <c:layout>
        <c:manualLayout>
          <c:layoutTarget val="inner"/>
          <c:xMode val="edge"/>
          <c:yMode val="edge"/>
          <c:x val="8.8326784492051405E-2"/>
          <c:y val="0.21922332405358522"/>
          <c:w val="0.83765539655271393"/>
          <c:h val="0.67838779304316899"/>
        </c:manualLayout>
      </c:layout>
      <c:barChart>
        <c:barDir val="col"/>
        <c:grouping val="clustered"/>
        <c:varyColors val="0"/>
        <c:ser>
          <c:idx val="0"/>
          <c:order val="0"/>
          <c:tx>
            <c:strRef>
              <c:f>'114'!$B$19</c:f>
              <c:strCache>
                <c:ptCount val="1"/>
                <c:pt idx="0">
                  <c:v>ذكور Male</c:v>
                </c:pt>
              </c:strCache>
            </c:strRef>
          </c:tx>
          <c:invertIfNegative val="0"/>
          <c:cat>
            <c:strRef>
              <c:f>'114'!$A$20:$A$26</c:f>
              <c:strCache>
                <c:ptCount val="7"/>
                <c:pt idx="0">
                  <c:v>أمى 
Illiterate</c:v>
                </c:pt>
                <c:pt idx="1">
                  <c:v>يقرأ ويكتب 
Read &amp; Write</c:v>
                </c:pt>
                <c:pt idx="2">
                  <c:v>ابتدائية
Primary</c:v>
                </c:pt>
                <c:pt idx="3">
                  <c:v>إعدادية
Preparatory</c:v>
                </c:pt>
                <c:pt idx="4">
                  <c:v>ثانوية
Secondary</c:v>
                </c:pt>
                <c:pt idx="5">
                  <c:v>دبلوم
Diploma</c:v>
                </c:pt>
                <c:pt idx="6">
                  <c:v>جامعي فما فوق
University and above </c:v>
                </c:pt>
              </c:strCache>
            </c:strRef>
          </c:cat>
          <c:val>
            <c:numRef>
              <c:f>'114'!$B$20:$B$26</c:f>
              <c:numCache>
                <c:formatCode>#,##0</c:formatCode>
                <c:ptCount val="7"/>
                <c:pt idx="0">
                  <c:v>629</c:v>
                </c:pt>
                <c:pt idx="1">
                  <c:v>2750</c:v>
                </c:pt>
                <c:pt idx="2">
                  <c:v>11083</c:v>
                </c:pt>
                <c:pt idx="3">
                  <c:v>32363</c:v>
                </c:pt>
                <c:pt idx="4">
                  <c:v>30785</c:v>
                </c:pt>
                <c:pt idx="5">
                  <c:v>632</c:v>
                </c:pt>
                <c:pt idx="6">
                  <c:v>8857</c:v>
                </c:pt>
              </c:numCache>
            </c:numRef>
          </c:val>
          <c:extLst>
            <c:ext xmlns:c16="http://schemas.microsoft.com/office/drawing/2014/chart" uri="{C3380CC4-5D6E-409C-BE32-E72D297353CC}">
              <c16:uniqueId val="{00000000-B9F9-4BF7-99E9-BF60CD714175}"/>
            </c:ext>
          </c:extLst>
        </c:ser>
        <c:ser>
          <c:idx val="1"/>
          <c:order val="1"/>
          <c:tx>
            <c:strRef>
              <c:f>'114'!$C$19</c:f>
              <c:strCache>
                <c:ptCount val="1"/>
                <c:pt idx="0">
                  <c:v>إناث Female</c:v>
                </c:pt>
              </c:strCache>
            </c:strRef>
          </c:tx>
          <c:invertIfNegative val="0"/>
          <c:cat>
            <c:strRef>
              <c:f>'114'!$A$20:$A$26</c:f>
              <c:strCache>
                <c:ptCount val="7"/>
                <c:pt idx="0">
                  <c:v>أمى 
Illiterate</c:v>
                </c:pt>
                <c:pt idx="1">
                  <c:v>يقرأ ويكتب 
Read &amp; Write</c:v>
                </c:pt>
                <c:pt idx="2">
                  <c:v>ابتدائية
Primary</c:v>
                </c:pt>
                <c:pt idx="3">
                  <c:v>إعدادية
Preparatory</c:v>
                </c:pt>
                <c:pt idx="4">
                  <c:v>ثانوية
Secondary</c:v>
                </c:pt>
                <c:pt idx="5">
                  <c:v>دبلوم
Diploma</c:v>
                </c:pt>
                <c:pt idx="6">
                  <c:v>جامعي فما فوق
University and above </c:v>
                </c:pt>
              </c:strCache>
            </c:strRef>
          </c:cat>
          <c:val>
            <c:numRef>
              <c:f>'114'!$C$20:$C$26</c:f>
              <c:numCache>
                <c:formatCode>#,##0</c:formatCode>
                <c:ptCount val="7"/>
                <c:pt idx="0">
                  <c:v>2566</c:v>
                </c:pt>
                <c:pt idx="1">
                  <c:v>19525</c:v>
                </c:pt>
                <c:pt idx="2">
                  <c:v>24003</c:v>
                </c:pt>
                <c:pt idx="3">
                  <c:v>43956</c:v>
                </c:pt>
                <c:pt idx="4">
                  <c:v>57311</c:v>
                </c:pt>
                <c:pt idx="5">
                  <c:v>6852</c:v>
                </c:pt>
                <c:pt idx="6">
                  <c:v>65347</c:v>
                </c:pt>
              </c:numCache>
            </c:numRef>
          </c:val>
          <c:extLst>
            <c:ext xmlns:c16="http://schemas.microsoft.com/office/drawing/2014/chart" uri="{C3380CC4-5D6E-409C-BE32-E72D297353CC}">
              <c16:uniqueId val="{00000001-B9F9-4BF7-99E9-BF60CD714175}"/>
            </c:ext>
          </c:extLst>
        </c:ser>
        <c:dLbls>
          <c:showLegendKey val="0"/>
          <c:showVal val="0"/>
          <c:showCatName val="0"/>
          <c:showSerName val="0"/>
          <c:showPercent val="0"/>
          <c:showBubbleSize val="0"/>
        </c:dLbls>
        <c:gapWidth val="150"/>
        <c:axId val="269481472"/>
        <c:axId val="269483008"/>
      </c:barChart>
      <c:catAx>
        <c:axId val="269481472"/>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69483008"/>
        <c:crosses val="autoZero"/>
        <c:auto val="1"/>
        <c:lblAlgn val="ctr"/>
        <c:lblOffset val="100"/>
        <c:noMultiLvlLbl val="0"/>
      </c:catAx>
      <c:valAx>
        <c:axId val="269483008"/>
        <c:scaling>
          <c:orientation val="minMax"/>
        </c:scaling>
        <c:delete val="0"/>
        <c:axPos val="l"/>
        <c:majorGridlines>
          <c:spPr>
            <a:ln w="19050">
              <a:solidFill>
                <a:schemeClr val="bg1">
                  <a:lumMod val="85000"/>
                </a:schemeClr>
              </a:solidFill>
            </a:ln>
          </c:spPr>
        </c:majorGridlines>
        <c:title>
          <c:tx>
            <c:rich>
              <a:bodyPr rot="0" vert="horz"/>
              <a:lstStyle/>
              <a:p>
                <a:pPr>
                  <a:defRPr/>
                </a:pPr>
                <a:r>
                  <a:rPr lang="ar-QA"/>
                  <a:t>العدد</a:t>
                </a:r>
              </a:p>
              <a:p>
                <a:pPr>
                  <a:defRPr/>
                </a:pPr>
                <a:r>
                  <a:rPr lang="en-US"/>
                  <a:t>Number</a:t>
                </a:r>
              </a:p>
            </c:rich>
          </c:tx>
          <c:layout>
            <c:manualLayout>
              <c:xMode val="edge"/>
              <c:yMode val="edge"/>
              <c:x val="2.3212900856528738E-2"/>
              <c:y val="0.14542102048564684"/>
            </c:manualLayout>
          </c:layout>
          <c:overlay val="0"/>
        </c:title>
        <c:numFmt formatCode="#,##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69481472"/>
        <c:crosses val="autoZero"/>
        <c:crossBetween val="between"/>
      </c:valAx>
    </c:plotArea>
    <c:legend>
      <c:legendPos val="r"/>
      <c:layout>
        <c:manualLayout>
          <c:xMode val="edge"/>
          <c:yMode val="edge"/>
          <c:x val="0.65272013987490651"/>
          <c:y val="0.16826656824146979"/>
          <c:w val="0.32316570486397361"/>
          <c:h val="4.7919293820933156E-2"/>
        </c:manualLayout>
      </c:layout>
      <c:overlay val="1"/>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000" b="0" i="0" u="none" strike="noStrike" kern="1200" baseline="0">
                <a:solidFill>
                  <a:srgbClr val="000000"/>
                </a:solidFill>
                <a:latin typeface="Calibri"/>
                <a:ea typeface="Calibri"/>
                <a:cs typeface="Calibri"/>
              </a:defRPr>
            </a:pPr>
            <a:r>
              <a:rPr lang="ar-QA" sz="1100" b="1" i="0" u="none" strike="noStrike" kern="1200" baseline="0">
                <a:solidFill>
                  <a:srgbClr val="000000"/>
                </a:solidFill>
                <a:latin typeface="Sakkal Majalla"/>
                <a:ea typeface="Calibri"/>
                <a:cs typeface="Sakkal Majalla"/>
              </a:rPr>
              <a:t>شكل رقم </a:t>
            </a:r>
            <a:r>
              <a:rPr lang="en-US" sz="1100" b="1" i="0" u="none" strike="noStrike" kern="1200" baseline="0">
                <a:solidFill>
                  <a:srgbClr val="000000"/>
                </a:solidFill>
                <a:latin typeface="Sakkal Majalla"/>
                <a:ea typeface="Calibri"/>
                <a:cs typeface="Sakkal Majalla"/>
              </a:rPr>
              <a:t>Graph No. (4)</a:t>
            </a:r>
          </a:p>
          <a:p>
            <a:pPr algn="ctr" rtl="1">
              <a:defRPr sz="1000" b="0" i="0" u="none" strike="noStrike" kern="1200" baseline="0">
                <a:solidFill>
                  <a:srgbClr val="000000"/>
                </a:solidFill>
                <a:latin typeface="Calibri"/>
                <a:ea typeface="Calibri"/>
                <a:cs typeface="Calibri"/>
              </a:defRPr>
            </a:pPr>
            <a:r>
              <a:rPr lang="ar-SA" sz="1200" b="1" i="0" u="none" strike="noStrike" kern="1200" baseline="0">
                <a:solidFill>
                  <a:srgbClr val="000000"/>
                </a:solidFill>
                <a:latin typeface="Sakkal Majalla"/>
                <a:ea typeface="Calibri"/>
                <a:cs typeface="Sakkal Majalla"/>
              </a:rPr>
              <a:t>معدل المشاركة الاقتصادية للشباب (</a:t>
            </a:r>
            <a:r>
              <a:rPr lang="ar-QA" sz="1200" b="1" i="0" u="none" strike="noStrike" kern="1200" baseline="0">
                <a:solidFill>
                  <a:srgbClr val="000000"/>
                </a:solidFill>
                <a:latin typeface="Sakkal Majalla"/>
                <a:ea typeface="Calibri"/>
                <a:cs typeface="Sakkal Majalla"/>
              </a:rPr>
              <a:t>15 - 24</a:t>
            </a:r>
            <a:r>
              <a:rPr lang="ar-SA" sz="1200" b="1" i="0" u="none" strike="noStrike" kern="1200" baseline="0">
                <a:solidFill>
                  <a:srgbClr val="000000"/>
                </a:solidFill>
                <a:latin typeface="Sakkal Majalla"/>
                <a:ea typeface="Calibri"/>
                <a:cs typeface="Sakkal Majalla"/>
              </a:rPr>
              <a:t>سنة) حسب الجنسية</a:t>
            </a:r>
            <a:endParaRPr lang="en-US" sz="1200" b="1" i="0" u="none" strike="noStrike" kern="1200" baseline="0">
              <a:solidFill>
                <a:srgbClr val="000000"/>
              </a:solidFill>
              <a:latin typeface="Sakkal Majalla"/>
              <a:ea typeface="Calibri"/>
              <a:cs typeface="Sakkal Majalla"/>
            </a:endParaRPr>
          </a:p>
          <a:p>
            <a:pPr algn="ctr" rtl="1">
              <a:defRPr sz="1000" b="0" i="0" u="none" strike="noStrike" kern="1200" baseline="0">
                <a:solidFill>
                  <a:srgbClr val="000000"/>
                </a:solidFill>
                <a:latin typeface="Calibri"/>
                <a:ea typeface="Calibri"/>
                <a:cs typeface="Calibri"/>
              </a:defRPr>
            </a:pPr>
            <a:r>
              <a:rPr lang="en-US" sz="1000" b="1" i="0" u="none" strike="noStrike" baseline="0">
                <a:solidFill>
                  <a:srgbClr val="000000"/>
                </a:solidFill>
                <a:latin typeface="Arial"/>
                <a:cs typeface="Arial"/>
              </a:rPr>
              <a:t>YOUTH PARTICIPATION RATE (15 - 24 years) BY NATIONALITY</a:t>
            </a:r>
          </a:p>
          <a:p>
            <a:pPr algn="ctr" rtl="1">
              <a:defRPr sz="1000" b="0" i="0" u="none" strike="noStrike" kern="1200" baseline="0">
                <a:solidFill>
                  <a:srgbClr val="000000"/>
                </a:solidFill>
                <a:latin typeface="Calibri"/>
                <a:ea typeface="Calibri"/>
                <a:cs typeface="Calibri"/>
              </a:defRPr>
            </a:pPr>
            <a:r>
              <a:rPr lang="en-US" sz="1000" b="1" i="0" u="none" strike="noStrike" baseline="0">
                <a:solidFill>
                  <a:srgbClr val="000000"/>
                </a:solidFill>
                <a:latin typeface="Arial"/>
                <a:cs typeface="Arial"/>
              </a:rPr>
              <a:t>2017 - 2022</a:t>
            </a:r>
          </a:p>
        </c:rich>
      </c:tx>
      <c:overlay val="0"/>
    </c:title>
    <c:autoTitleDeleted val="0"/>
    <c:plotArea>
      <c:layout>
        <c:manualLayout>
          <c:layoutTarget val="inner"/>
          <c:xMode val="edge"/>
          <c:yMode val="edge"/>
          <c:x val="7.9663173803121476E-2"/>
          <c:y val="0.31928500316770747"/>
          <c:w val="0.88755246329277748"/>
          <c:h val="0.59743264850514377"/>
        </c:manualLayout>
      </c:layout>
      <c:lineChart>
        <c:grouping val="standard"/>
        <c:varyColors val="0"/>
        <c:ser>
          <c:idx val="0"/>
          <c:order val="0"/>
          <c:tx>
            <c:strRef>
              <c:f>'4A'!$B$6:$D$6</c:f>
              <c:strCache>
                <c:ptCount val="1"/>
                <c:pt idx="0">
                  <c:v>قطريون
Qataris</c:v>
                </c:pt>
              </c:strCache>
            </c:strRef>
          </c:tx>
          <c:spPr>
            <a:ln>
              <a:solidFill>
                <a:srgbClr val="C00000"/>
              </a:solidFill>
            </a:ln>
          </c:spPr>
          <c:marker>
            <c:symbol val="square"/>
            <c:size val="4"/>
            <c:spPr>
              <a:solidFill>
                <a:schemeClr val="accent2">
                  <a:lumMod val="75000"/>
                </a:schemeClr>
              </a:solidFill>
              <a:ln>
                <a:solidFill>
                  <a:srgbClr val="C00000"/>
                </a:solidFill>
              </a:ln>
            </c:spPr>
          </c:marker>
          <c:dLbls>
            <c:dLbl>
              <c:idx val="0"/>
              <c:spPr/>
              <c:txPr>
                <a:bodyPr/>
                <a:lstStyle/>
                <a:p>
                  <a:pPr>
                    <a:defRPr sz="1000" b="0" i="0" u="none" strike="noStrike" baseline="0">
                      <a:solidFill>
                        <a:srgbClr val="000000"/>
                      </a:solidFill>
                      <a:latin typeface="Calibri"/>
                      <a:ea typeface="Calibri"/>
                      <a:cs typeface="Calibri"/>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AF9-4F3C-954D-A5C8C6958FF3}"/>
                </c:ext>
              </c:extLst>
            </c:dLbl>
            <c:dLbl>
              <c:idx val="5"/>
              <c:spPr/>
              <c:txPr>
                <a:bodyPr/>
                <a:lstStyle/>
                <a:p>
                  <a:pPr>
                    <a:defRPr sz="1000" b="0" i="0" u="none" strike="noStrike" baseline="0">
                      <a:solidFill>
                        <a:srgbClr val="000000"/>
                      </a:solidFill>
                      <a:latin typeface="Calibri"/>
                      <a:ea typeface="Calibri"/>
                      <a:cs typeface="Calibri"/>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F9-4F3C-954D-A5C8C6958FF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'4A'!$A$8:$A$13</c:f>
              <c:numCache>
                <c:formatCode>General</c:formatCode>
                <c:ptCount val="6"/>
                <c:pt idx="0">
                  <c:v>2017</c:v>
                </c:pt>
                <c:pt idx="1">
                  <c:v>2018</c:v>
                </c:pt>
                <c:pt idx="2">
                  <c:v>2019</c:v>
                </c:pt>
                <c:pt idx="3">
                  <c:v>2020</c:v>
                </c:pt>
                <c:pt idx="4">
                  <c:v>2021</c:v>
                </c:pt>
                <c:pt idx="5">
                  <c:v>2022</c:v>
                </c:pt>
              </c:numCache>
            </c:numRef>
          </c:cat>
          <c:val>
            <c:numRef>
              <c:f>'4A'!$D$8:$D$13</c:f>
              <c:numCache>
                <c:formatCode>#,##0.0</c:formatCode>
                <c:ptCount val="6"/>
                <c:pt idx="0">
                  <c:v>30.071026513429182</c:v>
                </c:pt>
                <c:pt idx="1">
                  <c:v>29.4</c:v>
                </c:pt>
                <c:pt idx="2">
                  <c:v>30.429577574278206</c:v>
                </c:pt>
                <c:pt idx="3">
                  <c:v>22.164138364571787</c:v>
                </c:pt>
                <c:pt idx="4">
                  <c:v>23.3180949214529</c:v>
                </c:pt>
                <c:pt idx="5">
                  <c:v>21.990266393442624</c:v>
                </c:pt>
              </c:numCache>
            </c:numRef>
          </c:val>
          <c:smooth val="0"/>
          <c:extLst>
            <c:ext xmlns:c16="http://schemas.microsoft.com/office/drawing/2014/chart" uri="{C3380CC4-5D6E-409C-BE32-E72D297353CC}">
              <c16:uniqueId val="{00000002-6AF9-4F3C-954D-A5C8C6958FF3}"/>
            </c:ext>
          </c:extLst>
        </c:ser>
        <c:ser>
          <c:idx val="1"/>
          <c:order val="1"/>
          <c:tx>
            <c:strRef>
              <c:f>'4A'!$E$6:$G$6</c:f>
              <c:strCache>
                <c:ptCount val="1"/>
                <c:pt idx="0">
                  <c:v>غير قطريين
Non-Qataris</c:v>
                </c:pt>
              </c:strCache>
            </c:strRef>
          </c:tx>
          <c:spPr>
            <a:ln w="25400">
              <a:solidFill>
                <a:schemeClr val="accent2">
                  <a:lumMod val="60000"/>
                  <a:lumOff val="40000"/>
                </a:schemeClr>
              </a:solidFill>
              <a:prstDash val="solid"/>
            </a:ln>
          </c:spPr>
          <c:marker>
            <c:symbol val="square"/>
            <c:size val="4"/>
            <c:spPr>
              <a:solidFill>
                <a:schemeClr val="accent2">
                  <a:lumMod val="20000"/>
                  <a:lumOff val="80000"/>
                </a:schemeClr>
              </a:solidFill>
              <a:ln>
                <a:solidFill>
                  <a:schemeClr val="accent2">
                    <a:lumMod val="60000"/>
                    <a:lumOff val="40000"/>
                  </a:schemeClr>
                </a:solidFill>
              </a:ln>
            </c:spPr>
          </c:marker>
          <c:dLbls>
            <c:dLbl>
              <c:idx val="0"/>
              <c:spPr/>
              <c:txPr>
                <a:bodyPr/>
                <a:lstStyle/>
                <a:p>
                  <a:pPr>
                    <a:defRPr sz="1000" b="0" i="0" u="none" strike="noStrike" baseline="0">
                      <a:solidFill>
                        <a:srgbClr val="000000"/>
                      </a:solidFill>
                      <a:latin typeface="Calibri"/>
                      <a:ea typeface="Calibri"/>
                      <a:cs typeface="Calibri"/>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F9-4F3C-954D-A5C8C6958FF3}"/>
                </c:ext>
              </c:extLst>
            </c:dLbl>
            <c:dLbl>
              <c:idx val="5"/>
              <c:spPr/>
              <c:txPr>
                <a:bodyPr/>
                <a:lstStyle/>
                <a:p>
                  <a:pPr>
                    <a:defRPr sz="1000" b="0" i="0" u="none" strike="noStrike" baseline="0">
                      <a:solidFill>
                        <a:srgbClr val="000000"/>
                      </a:solidFill>
                      <a:latin typeface="Calibri"/>
                      <a:ea typeface="Calibri"/>
                      <a:cs typeface="Calibri"/>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AF9-4F3C-954D-A5C8C6958FF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'4A'!$A$8:$A$13</c:f>
              <c:numCache>
                <c:formatCode>General</c:formatCode>
                <c:ptCount val="6"/>
                <c:pt idx="0">
                  <c:v>2017</c:v>
                </c:pt>
                <c:pt idx="1">
                  <c:v>2018</c:v>
                </c:pt>
                <c:pt idx="2">
                  <c:v>2019</c:v>
                </c:pt>
                <c:pt idx="3">
                  <c:v>2020</c:v>
                </c:pt>
                <c:pt idx="4">
                  <c:v>2021</c:v>
                </c:pt>
                <c:pt idx="5">
                  <c:v>2022</c:v>
                </c:pt>
              </c:numCache>
            </c:numRef>
          </c:cat>
          <c:val>
            <c:numRef>
              <c:f>'4A'!$G$8:$G$13</c:f>
              <c:numCache>
                <c:formatCode>#,##0.0</c:formatCode>
                <c:ptCount val="6"/>
                <c:pt idx="0">
                  <c:v>76.712032376716294</c:v>
                </c:pt>
                <c:pt idx="1">
                  <c:v>76.099999999999994</c:v>
                </c:pt>
                <c:pt idx="2">
                  <c:v>75.575623028259528</c:v>
                </c:pt>
                <c:pt idx="3">
                  <c:v>75.474842735338058</c:v>
                </c:pt>
                <c:pt idx="4">
                  <c:v>65.505442358871804</c:v>
                </c:pt>
                <c:pt idx="5">
                  <c:v>67.672594744604737</c:v>
                </c:pt>
              </c:numCache>
            </c:numRef>
          </c:val>
          <c:smooth val="0"/>
          <c:extLst>
            <c:ext xmlns:c16="http://schemas.microsoft.com/office/drawing/2014/chart" uri="{C3380CC4-5D6E-409C-BE32-E72D297353CC}">
              <c16:uniqueId val="{00000005-6AF9-4F3C-954D-A5C8C6958FF3}"/>
            </c:ext>
          </c:extLst>
        </c:ser>
        <c:ser>
          <c:idx val="2"/>
          <c:order val="2"/>
          <c:tx>
            <c:strRef>
              <c:f>'4A'!$H$6:$J$6</c:f>
              <c:strCache>
                <c:ptCount val="1"/>
                <c:pt idx="0">
                  <c:v>المجموع
Total</c:v>
                </c:pt>
              </c:strCache>
            </c:strRef>
          </c:tx>
          <c:spPr>
            <a:ln w="25400">
              <a:solidFill>
                <a:schemeClr val="tx2"/>
              </a:solidFill>
              <a:prstDash val="solid"/>
            </a:ln>
          </c:spPr>
          <c:marker>
            <c:symbol val="square"/>
            <c:size val="4"/>
            <c:spPr>
              <a:solidFill>
                <a:schemeClr val="tx2"/>
              </a:solidFill>
              <a:ln>
                <a:solidFill>
                  <a:schemeClr val="tx2"/>
                </a:solidFill>
              </a:ln>
            </c:spPr>
          </c:marker>
          <c:dLbls>
            <c:dLbl>
              <c:idx val="0"/>
              <c:spPr/>
              <c:txPr>
                <a:bodyPr/>
                <a:lstStyle/>
                <a:p>
                  <a:pPr>
                    <a:defRPr sz="1000" b="0" i="0" u="none" strike="noStrike" baseline="0">
                      <a:solidFill>
                        <a:srgbClr val="000000"/>
                      </a:solidFill>
                      <a:latin typeface="Calibri"/>
                      <a:ea typeface="Calibri"/>
                      <a:cs typeface="Calibri"/>
                    </a:defRPr>
                  </a:pPr>
                  <a:endParaRPr lang="en-US"/>
                </a:p>
              </c:tx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AF9-4F3C-954D-A5C8C6958FF3}"/>
                </c:ext>
              </c:extLst>
            </c:dLbl>
            <c:dLbl>
              <c:idx val="5"/>
              <c:spPr/>
              <c:txPr>
                <a:bodyPr/>
                <a:lstStyle/>
                <a:p>
                  <a:pPr>
                    <a:defRPr sz="1000" b="0" i="0" u="none" strike="noStrike" baseline="0">
                      <a:solidFill>
                        <a:srgbClr val="000000"/>
                      </a:solidFill>
                      <a:latin typeface="Calibri"/>
                      <a:ea typeface="Calibri"/>
                      <a:cs typeface="Calibri"/>
                    </a:defRPr>
                  </a:pPr>
                  <a:endParaRPr lang="en-US"/>
                </a:p>
              </c:tx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AF9-4F3C-954D-A5C8C6958FF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'4A'!$A$8:$A$13</c:f>
              <c:numCache>
                <c:formatCode>General</c:formatCode>
                <c:ptCount val="6"/>
                <c:pt idx="0">
                  <c:v>2017</c:v>
                </c:pt>
                <c:pt idx="1">
                  <c:v>2018</c:v>
                </c:pt>
                <c:pt idx="2">
                  <c:v>2019</c:v>
                </c:pt>
                <c:pt idx="3">
                  <c:v>2020</c:v>
                </c:pt>
                <c:pt idx="4">
                  <c:v>2021</c:v>
                </c:pt>
                <c:pt idx="5">
                  <c:v>2022</c:v>
                </c:pt>
              </c:numCache>
            </c:numRef>
          </c:cat>
          <c:val>
            <c:numRef>
              <c:f>'4A'!$J$8:$J$13</c:f>
              <c:numCache>
                <c:formatCode>#,##0.0</c:formatCode>
                <c:ptCount val="6"/>
                <c:pt idx="0">
                  <c:v>68.107373231899572</c:v>
                </c:pt>
                <c:pt idx="1">
                  <c:v>67.7</c:v>
                </c:pt>
                <c:pt idx="2">
                  <c:v>67.595310335729835</c:v>
                </c:pt>
                <c:pt idx="3">
                  <c:v>66.41379775735831</c:v>
                </c:pt>
                <c:pt idx="4">
                  <c:v>56.2165545412619</c:v>
                </c:pt>
                <c:pt idx="5">
                  <c:v>59.068252747749781</c:v>
                </c:pt>
              </c:numCache>
            </c:numRef>
          </c:val>
          <c:smooth val="0"/>
          <c:extLst>
            <c:ext xmlns:c16="http://schemas.microsoft.com/office/drawing/2014/chart" uri="{C3380CC4-5D6E-409C-BE32-E72D297353CC}">
              <c16:uniqueId val="{00000008-6AF9-4F3C-954D-A5C8C6958FF3}"/>
            </c:ext>
          </c:extLst>
        </c:ser>
        <c:dLbls>
          <c:showLegendKey val="0"/>
          <c:showVal val="0"/>
          <c:showCatName val="0"/>
          <c:showSerName val="0"/>
          <c:showPercent val="0"/>
          <c:showBubbleSize val="0"/>
        </c:dLbls>
        <c:marker val="1"/>
        <c:smooth val="0"/>
        <c:axId val="253353344"/>
        <c:axId val="253367424"/>
      </c:lineChart>
      <c:catAx>
        <c:axId val="253353344"/>
        <c:scaling>
          <c:orientation val="minMax"/>
        </c:scaling>
        <c:delete val="0"/>
        <c:axPos val="b"/>
        <c:majorGridlines>
          <c:spPr>
            <a:ln w="9525">
              <a:solidFill>
                <a:schemeClr val="bg1">
                  <a:lumMod val="85000"/>
                </a:schemeClr>
              </a:solidFill>
            </a:ln>
          </c:spPr>
        </c:majorGridlines>
        <c:numFmt formatCode="General" sourceLinked="1"/>
        <c:majorTickMark val="none"/>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253367424"/>
        <c:crosses val="autoZero"/>
        <c:auto val="1"/>
        <c:lblAlgn val="ctr"/>
        <c:lblOffset val="100"/>
        <c:noMultiLvlLbl val="0"/>
      </c:catAx>
      <c:valAx>
        <c:axId val="253367424"/>
        <c:scaling>
          <c:orientation val="minMax"/>
        </c:scaling>
        <c:delete val="0"/>
        <c:axPos val="l"/>
        <c:majorGridlines>
          <c:spPr>
            <a:ln w="9525">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Rate</a:t>
                </a:r>
              </a:p>
            </c:rich>
          </c:tx>
          <c:layout>
            <c:manualLayout>
              <c:xMode val="edge"/>
              <c:yMode val="edge"/>
              <c:x val="1.9347368812940937E-2"/>
              <c:y val="0.20353757504449876"/>
            </c:manualLayout>
          </c:layout>
          <c:overlay val="0"/>
        </c:title>
        <c:numFmt formatCode="0" sourceLinked="0"/>
        <c:majorTickMark val="none"/>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253353344"/>
        <c:crosses val="autoZero"/>
        <c:crossBetween val="between"/>
      </c:valAx>
    </c:plotArea>
    <c:legend>
      <c:legendPos val="r"/>
      <c:layout>
        <c:manualLayout>
          <c:xMode val="edge"/>
          <c:yMode val="edge"/>
          <c:x val="0.13499071671438798"/>
          <c:y val="0.26655366414445036"/>
          <c:w val="0.78514971552389667"/>
          <c:h val="0.10889238802376247"/>
        </c:manualLayout>
      </c:layout>
      <c:overlay val="0"/>
      <c:txPr>
        <a:bodyPr/>
        <a:lstStyle/>
        <a:p>
          <a:pPr>
            <a:defRPr sz="925"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cs typeface="Calibri"/>
              </a:rPr>
              <a:t>السكان غير النشيطين اقتصادياً (15سنة فأكثر) حسب النوع والفئات العمرية</a:t>
            </a:r>
            <a:endParaRPr lang="ar-QA" sz="1400" b="0" i="0" u="none" strike="noStrike" baseline="0">
              <a:solidFill>
                <a:srgbClr val="000000"/>
              </a:solidFill>
              <a:latin typeface="Calibri"/>
              <a:cs typeface="Calibri"/>
            </a:endParaRPr>
          </a:p>
          <a:p>
            <a:pPr rtl="0">
              <a:defRPr sz="1000" b="0" i="0" u="none" strike="noStrike" baseline="0">
                <a:solidFill>
                  <a:srgbClr val="000000"/>
                </a:solidFill>
                <a:latin typeface="Calibri"/>
                <a:ea typeface="Calibri"/>
                <a:cs typeface="Calibri"/>
              </a:defRPr>
            </a:pPr>
            <a:r>
              <a:rPr lang="ar-QA" sz="1200" b="1" i="0" u="none" strike="noStrike" baseline="0">
                <a:solidFill>
                  <a:srgbClr val="000000"/>
                </a:solidFill>
                <a:latin typeface="Arial"/>
                <a:cs typeface="Arial"/>
              </a:rPr>
              <a:t>ECONOMICALLY INACTIVE POPULATION </a:t>
            </a:r>
            <a:r>
              <a:rPr lang="en-US" sz="1200" b="1" i="0" u="none" strike="noStrike" baseline="0">
                <a:solidFill>
                  <a:srgbClr val="000000"/>
                </a:solidFill>
                <a:latin typeface="Arial"/>
                <a:cs typeface="Arial"/>
              </a:rPr>
              <a:t>(15 </a:t>
            </a:r>
            <a:r>
              <a:rPr lang="ar-QA" sz="1200" b="1" i="0" u="none" strike="noStrike" baseline="0">
                <a:solidFill>
                  <a:srgbClr val="000000"/>
                </a:solidFill>
                <a:latin typeface="Arial"/>
                <a:cs typeface="Arial"/>
              </a:rPr>
              <a:t>YEARS &amp; ABOVE</a:t>
            </a:r>
            <a:r>
              <a:rPr lang="en-US" sz="1200" b="1" i="0" u="none" strike="noStrike" baseline="0">
                <a:solidFill>
                  <a:srgbClr val="000000"/>
                </a:solidFill>
                <a:latin typeface="Arial"/>
                <a:cs typeface="Arial"/>
              </a:rPr>
              <a:t>)</a:t>
            </a:r>
            <a:endParaRPr lang="ar-QA" sz="1200" b="1" i="0" u="none" strike="noStrike" baseline="0">
              <a:solidFill>
                <a:srgbClr val="000000"/>
              </a:solidFill>
              <a:latin typeface="Arial"/>
              <a:cs typeface="Arial"/>
            </a:endParaRPr>
          </a:p>
          <a:p>
            <a:pPr rtl="0">
              <a:defRPr sz="1000" b="0" i="0" u="none" strike="noStrike" baseline="0">
                <a:solidFill>
                  <a:srgbClr val="000000"/>
                </a:solidFill>
                <a:latin typeface="Calibri"/>
                <a:ea typeface="Calibri"/>
                <a:cs typeface="Calibri"/>
              </a:defRPr>
            </a:pPr>
            <a:r>
              <a:rPr lang="ar-QA" sz="1200" b="1" i="0" u="none" strike="noStrike" baseline="0">
                <a:solidFill>
                  <a:srgbClr val="000000"/>
                </a:solidFill>
                <a:latin typeface="Arial"/>
                <a:cs typeface="Arial"/>
              </a:rPr>
              <a:t>BY GENDER &amp; AGE GROUP</a:t>
            </a: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2022</a:t>
            </a:r>
            <a:endParaRPr lang="ar-QA" sz="1200" b="1" i="0" u="none" strike="noStrike" baseline="0">
              <a:solidFill>
                <a:srgbClr val="000000"/>
              </a:solidFill>
              <a:latin typeface="Arial"/>
              <a:cs typeface="Arial"/>
            </a:endParaRPr>
          </a:p>
        </c:rich>
      </c:tx>
      <c:overlay val="0"/>
    </c:title>
    <c:autoTitleDeleted val="0"/>
    <c:plotArea>
      <c:layout>
        <c:manualLayout>
          <c:layoutTarget val="inner"/>
          <c:xMode val="edge"/>
          <c:yMode val="edge"/>
          <c:x val="9.5154093988075533E-2"/>
          <c:y val="0.22339659084694377"/>
          <c:w val="0.85528781033884749"/>
          <c:h val="0.68056702197371421"/>
        </c:manualLayout>
      </c:layout>
      <c:lineChart>
        <c:grouping val="standard"/>
        <c:varyColors val="0"/>
        <c:ser>
          <c:idx val="0"/>
          <c:order val="0"/>
          <c:tx>
            <c:strRef>
              <c:f>'115'!$B$24</c:f>
              <c:strCache>
                <c:ptCount val="1"/>
                <c:pt idx="0">
                  <c:v>ذكور Male</c:v>
                </c:pt>
              </c:strCache>
            </c:strRef>
          </c:tx>
          <c:cat>
            <c:strRef>
              <c:f>'115'!$A$25:$A$35</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'115'!$B$25:$B$35</c:f>
              <c:numCache>
                <c:formatCode>General</c:formatCode>
                <c:ptCount val="11"/>
                <c:pt idx="0" formatCode="#,##0">
                  <c:v>42944</c:v>
                </c:pt>
                <c:pt idx="1">
                  <c:v>19600</c:v>
                </c:pt>
                <c:pt idx="2">
                  <c:v>4013</c:v>
                </c:pt>
                <c:pt idx="3">
                  <c:v>1685</c:v>
                </c:pt>
                <c:pt idx="4">
                  <c:v>468</c:v>
                </c:pt>
                <c:pt idx="5">
                  <c:v>405</c:v>
                </c:pt>
                <c:pt idx="6">
                  <c:v>576</c:v>
                </c:pt>
                <c:pt idx="7">
                  <c:v>909</c:v>
                </c:pt>
                <c:pt idx="8">
                  <c:v>1855</c:v>
                </c:pt>
                <c:pt idx="9">
                  <c:v>4618</c:v>
                </c:pt>
                <c:pt idx="10">
                  <c:v>10026</c:v>
                </c:pt>
              </c:numCache>
            </c:numRef>
          </c:val>
          <c:smooth val="0"/>
          <c:extLst>
            <c:ext xmlns:c16="http://schemas.microsoft.com/office/drawing/2014/chart" uri="{C3380CC4-5D6E-409C-BE32-E72D297353CC}">
              <c16:uniqueId val="{00000000-713D-4E66-859A-5DA2A9EF24A4}"/>
            </c:ext>
          </c:extLst>
        </c:ser>
        <c:ser>
          <c:idx val="1"/>
          <c:order val="1"/>
          <c:tx>
            <c:strRef>
              <c:f>'115'!$C$24</c:f>
              <c:strCache>
                <c:ptCount val="1"/>
                <c:pt idx="0">
                  <c:v>إناث Female</c:v>
                </c:pt>
              </c:strCache>
            </c:strRef>
          </c:tx>
          <c:spPr>
            <a:ln w="25400">
              <a:solidFill>
                <a:schemeClr val="accent2"/>
              </a:solidFill>
              <a:prstDash val="solid"/>
            </a:ln>
          </c:spPr>
          <c:marker>
            <c:spPr>
              <a:solidFill>
                <a:schemeClr val="accent2"/>
              </a:solidFill>
              <a:ln>
                <a:solidFill>
                  <a:schemeClr val="accent2"/>
                </a:solidFill>
              </a:ln>
            </c:spPr>
          </c:marker>
          <c:dPt>
            <c:idx val="5"/>
            <c:bubble3D val="0"/>
            <c:extLst>
              <c:ext xmlns:c16="http://schemas.microsoft.com/office/drawing/2014/chart" uri="{C3380CC4-5D6E-409C-BE32-E72D297353CC}">
                <c16:uniqueId val="{00000002-713D-4E66-859A-5DA2A9EF24A4}"/>
              </c:ext>
            </c:extLst>
          </c:dPt>
          <c:cat>
            <c:strRef>
              <c:f>'115'!$A$25:$A$35</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'115'!$C$25:$C$35</c:f>
              <c:numCache>
                <c:formatCode>General</c:formatCode>
                <c:ptCount val="11"/>
                <c:pt idx="0" formatCode="#,##0">
                  <c:v>40402</c:v>
                </c:pt>
                <c:pt idx="1">
                  <c:v>32798</c:v>
                </c:pt>
                <c:pt idx="2">
                  <c:v>18099</c:v>
                </c:pt>
                <c:pt idx="3">
                  <c:v>22662</c:v>
                </c:pt>
                <c:pt idx="4">
                  <c:v>19175</c:v>
                </c:pt>
                <c:pt idx="5">
                  <c:v>24030</c:v>
                </c:pt>
                <c:pt idx="6">
                  <c:v>14991</c:v>
                </c:pt>
                <c:pt idx="7">
                  <c:v>12894</c:v>
                </c:pt>
                <c:pt idx="8">
                  <c:v>11521</c:v>
                </c:pt>
                <c:pt idx="9">
                  <c:v>10461</c:v>
                </c:pt>
                <c:pt idx="10">
                  <c:v>12527</c:v>
                </c:pt>
              </c:numCache>
            </c:numRef>
          </c:val>
          <c:smooth val="0"/>
          <c:extLst>
            <c:ext xmlns:c16="http://schemas.microsoft.com/office/drawing/2014/chart" uri="{C3380CC4-5D6E-409C-BE32-E72D297353CC}">
              <c16:uniqueId val="{00000003-713D-4E66-859A-5DA2A9EF24A4}"/>
            </c:ext>
          </c:extLst>
        </c:ser>
        <c:dLbls>
          <c:showLegendKey val="0"/>
          <c:showVal val="0"/>
          <c:showCatName val="0"/>
          <c:showSerName val="0"/>
          <c:showPercent val="0"/>
          <c:showBubbleSize val="0"/>
        </c:dLbls>
        <c:marker val="1"/>
        <c:smooth val="0"/>
        <c:axId val="280078592"/>
        <c:axId val="280097152"/>
      </c:lineChart>
      <c:catAx>
        <c:axId val="280078592"/>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280097152"/>
        <c:crosses val="autoZero"/>
        <c:auto val="1"/>
        <c:lblAlgn val="ctr"/>
        <c:lblOffset val="100"/>
        <c:noMultiLvlLbl val="0"/>
      </c:catAx>
      <c:valAx>
        <c:axId val="280097152"/>
        <c:scaling>
          <c:orientation val="minMax"/>
        </c:scaling>
        <c:delete val="0"/>
        <c:axPos val="l"/>
        <c:majorGridlines>
          <c:spPr>
            <a:ln w="19050">
              <a:solidFill>
                <a:schemeClr val="bg1">
                  <a:lumMod val="85000"/>
                </a:schemeClr>
              </a:solidFill>
            </a:ln>
          </c:spPr>
        </c:majorGridlines>
        <c:title>
          <c:tx>
            <c:rich>
              <a:bodyPr rot="0" vert="horz"/>
              <a:lstStyle/>
              <a:p>
                <a:pPr>
                  <a:defRPr/>
                </a:pPr>
                <a:r>
                  <a:rPr lang="ar-QA"/>
                  <a:t>العدد</a:t>
                </a:r>
              </a:p>
              <a:p>
                <a:pPr>
                  <a:defRPr/>
                </a:pPr>
                <a:r>
                  <a:rPr lang="en-US"/>
                  <a:t>Number</a:t>
                </a:r>
              </a:p>
            </c:rich>
          </c:tx>
          <c:layout>
            <c:manualLayout>
              <c:xMode val="edge"/>
              <c:yMode val="edge"/>
              <c:x val="3.0040180162664853E-2"/>
              <c:y val="0.14132587200184885"/>
            </c:manualLayout>
          </c:layout>
          <c:overlay val="0"/>
        </c:title>
        <c:numFmt formatCode="#,##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80078592"/>
        <c:crosses val="autoZero"/>
        <c:crossBetween val="between"/>
      </c:valAx>
    </c:plotArea>
    <c:legend>
      <c:legendPos val="r"/>
      <c:layout>
        <c:manualLayout>
          <c:xMode val="edge"/>
          <c:yMode val="edge"/>
          <c:x val="0.66364385820280303"/>
          <c:y val="0.16015132408575031"/>
          <c:w val="0.27782357790601814"/>
          <c:h val="5.4224464060529637E-2"/>
        </c:manualLayout>
      </c:layout>
      <c:overlay val="1"/>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000" b="0" i="0" u="none" strike="noStrike" kern="1200" baseline="0">
                <a:solidFill>
                  <a:srgbClr val="000000"/>
                </a:solidFill>
                <a:latin typeface="Calibri"/>
                <a:ea typeface="Calibri"/>
                <a:cs typeface="Calibri"/>
              </a:defRPr>
            </a:pPr>
            <a:r>
              <a:rPr lang="ar-QA" sz="1100" b="1" i="0" u="none" strike="noStrike" kern="1200" baseline="0">
                <a:solidFill>
                  <a:srgbClr val="000000"/>
                </a:solidFill>
                <a:latin typeface="Sakkal Majalla"/>
                <a:ea typeface="Calibri"/>
                <a:cs typeface="Sakkal Majalla"/>
              </a:rPr>
              <a:t>شكل رقم </a:t>
            </a:r>
            <a:r>
              <a:rPr lang="en-US" sz="1100" b="1" i="0" u="none" strike="noStrike" kern="1200" baseline="0">
                <a:solidFill>
                  <a:srgbClr val="000000"/>
                </a:solidFill>
                <a:latin typeface="Sakkal Majalla"/>
                <a:ea typeface="Calibri"/>
                <a:cs typeface="Sakkal Majalla"/>
              </a:rPr>
              <a:t>Graph No. (5) </a:t>
            </a:r>
          </a:p>
          <a:p>
            <a:pPr algn="ctr" rtl="1">
              <a:defRPr sz="1000" b="0" i="0" u="none" strike="noStrike" kern="1200" baseline="0">
                <a:solidFill>
                  <a:srgbClr val="000000"/>
                </a:solidFill>
                <a:latin typeface="Calibri"/>
                <a:ea typeface="Calibri"/>
                <a:cs typeface="Calibri"/>
              </a:defRPr>
            </a:pPr>
            <a:r>
              <a:rPr lang="en-US" sz="1200" b="1" i="0" u="none" strike="noStrike" kern="1200" baseline="0">
                <a:solidFill>
                  <a:srgbClr val="000000"/>
                </a:solidFill>
                <a:latin typeface="Sakkal Majalla"/>
                <a:ea typeface="Calibri"/>
                <a:cs typeface="Sakkal Majalla"/>
              </a:rPr>
              <a:t>معدل المشاركة الاقتصادية للذكور القطريين </a:t>
            </a:r>
            <a:r>
              <a:rPr lang="ar-QA" sz="1200" b="1" i="0" u="none" strike="noStrike" kern="1200" baseline="0">
                <a:solidFill>
                  <a:srgbClr val="000000"/>
                </a:solidFill>
                <a:latin typeface="Sakkal Majalla"/>
                <a:ea typeface="Calibri"/>
                <a:cs typeface="Sakkal Majalla"/>
              </a:rPr>
              <a:t>(15 </a:t>
            </a:r>
            <a:r>
              <a:rPr lang="en-US" sz="1200" b="1" i="0" u="none" strike="noStrike" kern="1200" baseline="0">
                <a:solidFill>
                  <a:srgbClr val="000000"/>
                </a:solidFill>
                <a:latin typeface="Sakkal Majalla"/>
                <a:ea typeface="Calibri"/>
                <a:cs typeface="Sakkal Majalla"/>
              </a:rPr>
              <a:t>سنة فأكثر</a:t>
            </a:r>
            <a:r>
              <a:rPr lang="ar-QA" sz="1200" b="1" i="0" u="none" strike="noStrike" kern="1200" baseline="0">
                <a:solidFill>
                  <a:srgbClr val="000000"/>
                </a:solidFill>
                <a:latin typeface="Sakkal Majalla"/>
                <a:ea typeface="Calibri"/>
                <a:cs typeface="Sakkal Majalla"/>
              </a:rPr>
              <a:t>)</a:t>
            </a:r>
            <a:r>
              <a:rPr lang="en-US" sz="1200" b="1" i="0" u="none" strike="noStrike" kern="1200" baseline="0">
                <a:solidFill>
                  <a:srgbClr val="000000"/>
                </a:solidFill>
                <a:latin typeface="Sakkal Majalla"/>
                <a:ea typeface="Calibri"/>
                <a:cs typeface="Sakkal Majalla"/>
              </a:rPr>
              <a:t>حسب فئات العمر</a:t>
            </a:r>
          </a:p>
          <a:p>
            <a:pPr algn="ctr" rtl="1">
              <a:defRPr sz="1000" b="0" i="0" u="none" strike="noStrike" kern="1200" baseline="0">
                <a:solidFill>
                  <a:srgbClr val="000000"/>
                </a:solidFill>
                <a:latin typeface="Calibri"/>
                <a:ea typeface="Calibri"/>
                <a:cs typeface="Calibri"/>
              </a:defRPr>
            </a:pPr>
            <a:r>
              <a:rPr lang="en-US" sz="1000" b="1" i="0" u="none" strike="noStrike" baseline="0">
                <a:solidFill>
                  <a:srgbClr val="000000"/>
                </a:solidFill>
                <a:latin typeface="Arial"/>
                <a:cs typeface="Arial"/>
              </a:rPr>
              <a:t>QATARI MALE PARTICIPATION RATE (15 YEARS &amp; ABOVE) BY AGE GROUP</a:t>
            </a:r>
          </a:p>
          <a:p>
            <a:pPr algn="ctr" rtl="1">
              <a:defRPr sz="1000" b="0" i="0" u="none" strike="noStrike" kern="1200" baseline="0">
                <a:solidFill>
                  <a:srgbClr val="000000"/>
                </a:solidFill>
                <a:latin typeface="Calibri"/>
                <a:ea typeface="Calibri"/>
                <a:cs typeface="Calibri"/>
              </a:defRPr>
            </a:pPr>
            <a:r>
              <a:rPr lang="en-US" sz="1000" b="1" i="0" u="none" strike="noStrike" baseline="0">
                <a:solidFill>
                  <a:srgbClr val="000000"/>
                </a:solidFill>
                <a:latin typeface="Arial"/>
                <a:cs typeface="Arial"/>
              </a:rPr>
              <a:t>2017 &amp; 2022</a:t>
            </a:r>
          </a:p>
        </c:rich>
      </c:tx>
      <c:layout>
        <c:manualLayout>
          <c:xMode val="edge"/>
          <c:yMode val="edge"/>
          <c:x val="0.13760429617350461"/>
          <c:y val="1.4351924254271909E-2"/>
        </c:manualLayout>
      </c:layout>
      <c:overlay val="0"/>
    </c:title>
    <c:autoTitleDeleted val="0"/>
    <c:plotArea>
      <c:layout>
        <c:manualLayout>
          <c:layoutTarget val="inner"/>
          <c:xMode val="edge"/>
          <c:yMode val="edge"/>
          <c:x val="0.11110704850579092"/>
          <c:y val="0.24775080198308544"/>
          <c:w val="0.83818322578873194"/>
          <c:h val="0.62185446060685523"/>
        </c:manualLayout>
      </c:layout>
      <c:barChart>
        <c:barDir val="col"/>
        <c:grouping val="clustered"/>
        <c:varyColors val="0"/>
        <c:ser>
          <c:idx val="0"/>
          <c:order val="0"/>
          <c:tx>
            <c:strRef>
              <c:f>'5A'!$B$6</c:f>
              <c:strCache>
                <c:ptCount val="1"/>
                <c:pt idx="0">
                  <c:v>2017</c:v>
                </c:pt>
              </c:strCache>
            </c:strRef>
          </c:tx>
          <c:spPr>
            <a:solidFill>
              <a:schemeClr val="accent5">
                <a:lumMod val="60000"/>
                <a:lumOff val="40000"/>
              </a:schemeClr>
            </a:solidFill>
            <a:ln>
              <a:noFill/>
            </a:ln>
          </c:spPr>
          <c:invertIfNegative val="0"/>
          <c:cat>
            <c:strRef>
              <c:f>'5A'!$A$7:$A$17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'5A'!$B$7:$B$17</c:f>
              <c:numCache>
                <c:formatCode>0.0</c:formatCode>
                <c:ptCount val="11"/>
                <c:pt idx="0">
                  <c:v>18.700683850604946</c:v>
                </c:pt>
                <c:pt idx="1">
                  <c:v>63.900932470155013</c:v>
                </c:pt>
                <c:pt idx="2">
                  <c:v>95.270270270270274</c:v>
                </c:pt>
                <c:pt idx="3">
                  <c:v>97.348749127877994</c:v>
                </c:pt>
                <c:pt idx="4">
                  <c:v>96.460707858428322</c:v>
                </c:pt>
                <c:pt idx="5">
                  <c:v>98.669923995656887</c:v>
                </c:pt>
                <c:pt idx="6">
                  <c:v>95.883025649403692</c:v>
                </c:pt>
                <c:pt idx="7">
                  <c:v>82.333292094519365</c:v>
                </c:pt>
                <c:pt idx="8">
                  <c:v>54.166666666666664</c:v>
                </c:pt>
                <c:pt idx="9">
                  <c:v>28.842105263157897</c:v>
                </c:pt>
                <c:pt idx="10">
                  <c:v>7.3364654860860137</c:v>
                </c:pt>
              </c:numCache>
            </c:numRef>
          </c:val>
          <c:extLst>
            <c:ext xmlns:c16="http://schemas.microsoft.com/office/drawing/2014/chart" uri="{C3380CC4-5D6E-409C-BE32-E72D297353CC}">
              <c16:uniqueId val="{00000000-99AB-45DF-89F9-91D1D9F182A4}"/>
            </c:ext>
          </c:extLst>
        </c:ser>
        <c:ser>
          <c:idx val="1"/>
          <c:order val="1"/>
          <c:tx>
            <c:strRef>
              <c:f>'5A'!$G$6</c:f>
              <c:strCache>
                <c:ptCount val="1"/>
                <c:pt idx="0">
                  <c:v>2022</c:v>
                </c:pt>
              </c:strCache>
            </c:strRef>
          </c:tx>
          <c:spPr>
            <a:solidFill>
              <a:schemeClr val="accent6"/>
            </a:solidFill>
            <a:ln>
              <a:noFill/>
            </a:ln>
          </c:spPr>
          <c:invertIfNegative val="0"/>
          <c:cat>
            <c:strRef>
              <c:f>'5A'!$A$7:$A$17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'5A'!$G$7:$G$17</c:f>
              <c:numCache>
                <c:formatCode>0.0</c:formatCode>
                <c:ptCount val="11"/>
                <c:pt idx="0">
                  <c:v>4.7490293954520242</c:v>
                </c:pt>
                <c:pt idx="1">
                  <c:v>58.592289719626166</c:v>
                </c:pt>
                <c:pt idx="2">
                  <c:v>85.365853658536579</c:v>
                </c:pt>
                <c:pt idx="3">
                  <c:v>96.572837150127228</c:v>
                </c:pt>
                <c:pt idx="4">
                  <c:v>96.505200037477749</c:v>
                </c:pt>
                <c:pt idx="5">
                  <c:v>96.904417089065902</c:v>
                </c:pt>
                <c:pt idx="6">
                  <c:v>94.701986754966882</c:v>
                </c:pt>
                <c:pt idx="7">
                  <c:v>85.94776748104465</c:v>
                </c:pt>
                <c:pt idx="8">
                  <c:v>73.150559044264057</c:v>
                </c:pt>
                <c:pt idx="9">
                  <c:v>26.739703793872998</c:v>
                </c:pt>
                <c:pt idx="10">
                  <c:v>10.199180675236615</c:v>
                </c:pt>
              </c:numCache>
            </c:numRef>
          </c:val>
          <c:extLst>
            <c:ext xmlns:c16="http://schemas.microsoft.com/office/drawing/2014/chart" uri="{C3380CC4-5D6E-409C-BE32-E72D297353CC}">
              <c16:uniqueId val="{00000001-99AB-45DF-89F9-91D1D9F182A4}"/>
            </c:ext>
          </c:extLst>
        </c:ser>
        <c:dLbls>
          <c:showLegendKey val="0"/>
          <c:showVal val="0"/>
          <c:showCatName val="0"/>
          <c:showSerName val="0"/>
          <c:showPercent val="0"/>
          <c:showBubbleSize val="0"/>
        </c:dLbls>
        <c:gapWidth val="150"/>
        <c:axId val="253394304"/>
        <c:axId val="253756544"/>
      </c:barChart>
      <c:catAx>
        <c:axId val="253394304"/>
        <c:scaling>
          <c:orientation val="minMax"/>
        </c:scaling>
        <c:delete val="0"/>
        <c:axPos val="b"/>
        <c:majorGridlines>
          <c:spPr>
            <a:ln w="6350">
              <a:solidFill>
                <a:schemeClr val="bg1">
                  <a:lumMod val="85000"/>
                </a:schemeClr>
              </a:solidFill>
            </a:ln>
          </c:spPr>
        </c:majorGridlines>
        <c:numFmt formatCode="General" sourceLinked="1"/>
        <c:majorTickMark val="out"/>
        <c:minorTickMark val="none"/>
        <c:tickLblPos val="nextTo"/>
        <c:txPr>
          <a:bodyPr rot="-2700000" vert="horz"/>
          <a:lstStyle/>
          <a:p>
            <a:pPr rtl="0">
              <a:defRPr sz="1000" b="0" i="0" u="none" strike="noStrike" baseline="0">
                <a:solidFill>
                  <a:srgbClr val="000000"/>
                </a:solidFill>
                <a:latin typeface="Arial"/>
                <a:ea typeface="Arial"/>
                <a:cs typeface="Arial"/>
              </a:defRPr>
            </a:pPr>
            <a:endParaRPr lang="en-US"/>
          </a:p>
        </c:txPr>
        <c:crossAx val="253756544"/>
        <c:crosses val="autoZero"/>
        <c:auto val="1"/>
        <c:lblAlgn val="ctr"/>
        <c:lblOffset val="100"/>
        <c:noMultiLvlLbl val="0"/>
      </c:catAx>
      <c:valAx>
        <c:axId val="253756544"/>
        <c:scaling>
          <c:orientation val="minMax"/>
          <c:max val="100"/>
        </c:scaling>
        <c:delete val="0"/>
        <c:axPos val="l"/>
        <c:majorGridlines>
          <c:spPr>
            <a:ln w="6350">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Calibri"/>
                    <a:cs typeface="Calibri"/>
                  </a:rPr>
                  <a:t>Rate</a:t>
                </a:r>
              </a:p>
            </c:rich>
          </c:tx>
          <c:layout>
            <c:manualLayout>
              <c:xMode val="edge"/>
              <c:yMode val="edge"/>
              <c:x val="4.3832884376295067E-2"/>
              <c:y val="0.15301461451267781"/>
            </c:manualLayout>
          </c:layout>
          <c:overlay val="0"/>
        </c:title>
        <c:numFmt formatCode="General"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253394304"/>
        <c:crosses val="autoZero"/>
        <c:crossBetween val="between"/>
      </c:valAx>
      <c:spPr>
        <a:ln>
          <a:solidFill>
            <a:sysClr val="window" lastClr="FFFFFF">
              <a:lumMod val="85000"/>
            </a:sysClr>
          </a:solidFill>
        </a:ln>
      </c:spPr>
    </c:plotArea>
    <c:legend>
      <c:legendPos val="r"/>
      <c:layout>
        <c:manualLayout>
          <c:xMode val="edge"/>
          <c:yMode val="edge"/>
          <c:x val="0.83357369362728984"/>
          <c:y val="0.29286622140442675"/>
          <c:w val="0.10243609138276988"/>
          <c:h val="0.11428925713343481"/>
        </c:manualLayout>
      </c:layout>
      <c:overlay val="0"/>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1496062992125984" footer="0.31496062992125984"/>
    <c:pageSetup paperSize="9"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000" b="0" i="0" u="none" strike="noStrike" kern="1200" baseline="0">
                <a:solidFill>
                  <a:srgbClr val="000000"/>
                </a:solidFill>
                <a:latin typeface="Calibri"/>
                <a:ea typeface="Calibri"/>
                <a:cs typeface="Calibri"/>
              </a:defRPr>
            </a:pPr>
            <a:r>
              <a:rPr lang="en-US" sz="1100" b="1" i="0" u="none" strike="noStrike" kern="1200" baseline="0">
                <a:solidFill>
                  <a:srgbClr val="000000"/>
                </a:solidFill>
                <a:latin typeface="Sakkal Majalla"/>
                <a:ea typeface="Calibri"/>
                <a:cs typeface="Sakkal Majalla"/>
              </a:rPr>
              <a:t>Graph No. (6) شكل رقم</a:t>
            </a:r>
          </a:p>
          <a:p>
            <a:pPr algn="ctr" rtl="0">
              <a:defRPr sz="1000" b="0" i="0" u="none" strike="noStrike" kern="1200" baseline="0">
                <a:solidFill>
                  <a:srgbClr val="000000"/>
                </a:solidFill>
                <a:latin typeface="Calibri"/>
                <a:ea typeface="Calibri"/>
                <a:cs typeface="Calibri"/>
              </a:defRPr>
            </a:pPr>
            <a:r>
              <a:rPr lang="ar-QA" sz="1200" b="1" i="0" u="none" strike="noStrike" kern="1200" baseline="0">
                <a:solidFill>
                  <a:srgbClr val="000000"/>
                </a:solidFill>
                <a:latin typeface="Sakkal Majalla"/>
                <a:ea typeface="Calibri"/>
                <a:cs typeface="Sakkal Majalla"/>
              </a:rPr>
              <a:t>معدل المشاركة الاقتصادية للإناث القطريات (15 سنة فأكثر)  حسب فئات العمر</a:t>
            </a:r>
            <a:endParaRPr lang="en-US" sz="1200" b="1" i="0" u="none" strike="noStrike" kern="1200" baseline="0">
              <a:solidFill>
                <a:srgbClr val="000000"/>
              </a:solidFill>
              <a:latin typeface="Sakkal Majalla"/>
              <a:ea typeface="Calibri"/>
              <a:cs typeface="Sakkal Majalla"/>
            </a:endParaRPr>
          </a:p>
          <a:p>
            <a:pPr algn="ctr" rtl="0">
              <a:defRPr sz="1000" b="0" i="0" u="none" strike="noStrike" kern="1200" baseline="0">
                <a:solidFill>
                  <a:srgbClr val="000000"/>
                </a:solidFill>
                <a:latin typeface="Calibri"/>
                <a:ea typeface="Calibri"/>
                <a:cs typeface="Calibri"/>
              </a:defRPr>
            </a:pPr>
            <a:r>
              <a:rPr lang="en-US" sz="1000" b="1" i="0" u="none" strike="noStrike" baseline="0">
                <a:solidFill>
                  <a:srgbClr val="000000"/>
                </a:solidFill>
                <a:latin typeface="Arial"/>
                <a:cs typeface="Arial"/>
              </a:rPr>
              <a:t>QATARI FEMALE PARTICIPATION RATE (15 YEARS &amp; ABOVE) BY AGE GROUP</a:t>
            </a:r>
            <a:endParaRPr lang="en-US" sz="1000" b="0" i="0" u="none" strike="noStrike" baseline="0">
              <a:solidFill>
                <a:srgbClr val="000000"/>
              </a:solidFill>
              <a:latin typeface="Arial"/>
              <a:cs typeface="Arial"/>
            </a:endParaRPr>
          </a:p>
          <a:p>
            <a:pPr algn="ctr" rtl="0">
              <a:defRPr sz="1000" b="0" i="0" u="none" strike="noStrike" kern="1200" baseline="0">
                <a:solidFill>
                  <a:srgbClr val="000000"/>
                </a:solidFill>
                <a:latin typeface="Calibri"/>
                <a:ea typeface="Calibri"/>
                <a:cs typeface="Calibri"/>
              </a:defRPr>
            </a:pPr>
            <a:r>
              <a:rPr lang="en-US" sz="1000" b="1" i="0" u="none" strike="noStrike" baseline="0">
                <a:solidFill>
                  <a:srgbClr val="000000"/>
                </a:solidFill>
                <a:latin typeface="Arial"/>
                <a:cs typeface="Arial"/>
              </a:rPr>
              <a:t>2017 &amp; 2022</a:t>
            </a:r>
          </a:p>
        </c:rich>
      </c:tx>
      <c:layout>
        <c:manualLayout>
          <c:xMode val="edge"/>
          <c:yMode val="edge"/>
          <c:x val="0.13760429617350461"/>
          <c:y val="1.4351848552867542E-2"/>
        </c:manualLayout>
      </c:layout>
      <c:overlay val="0"/>
    </c:title>
    <c:autoTitleDeleted val="0"/>
    <c:plotArea>
      <c:layout>
        <c:manualLayout>
          <c:layoutTarget val="inner"/>
          <c:xMode val="edge"/>
          <c:yMode val="edge"/>
          <c:x val="0.11110704850579092"/>
          <c:y val="0.22252312140440686"/>
          <c:w val="0.83818322578873194"/>
          <c:h val="0.65090248334342826"/>
        </c:manualLayout>
      </c:layout>
      <c:barChart>
        <c:barDir val="col"/>
        <c:grouping val="clustered"/>
        <c:varyColors val="0"/>
        <c:ser>
          <c:idx val="0"/>
          <c:order val="0"/>
          <c:tx>
            <c:strRef>
              <c:f>'6A'!$B$6</c:f>
              <c:strCache>
                <c:ptCount val="1"/>
                <c:pt idx="0">
                  <c:v>2017</c:v>
                </c:pt>
              </c:strCache>
            </c:strRef>
          </c:tx>
          <c:spPr>
            <a:solidFill>
              <a:schemeClr val="accent5">
                <a:lumMod val="60000"/>
                <a:lumOff val="40000"/>
              </a:schemeClr>
            </a:solidFill>
          </c:spPr>
          <c:invertIfNegative val="0"/>
          <c:cat>
            <c:strRef>
              <c:f>'6A'!$A$7:$A$17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'6A'!$B$7:$B$17</c:f>
              <c:numCache>
                <c:formatCode>0.0</c:formatCode>
                <c:ptCount val="11"/>
                <c:pt idx="0">
                  <c:v>0.50155242417005008</c:v>
                </c:pt>
                <c:pt idx="1">
                  <c:v>36.647537701855065</c:v>
                </c:pt>
                <c:pt idx="2">
                  <c:v>57.472474093264246</c:v>
                </c:pt>
                <c:pt idx="3">
                  <c:v>68.593206541848588</c:v>
                </c:pt>
                <c:pt idx="4">
                  <c:v>68.601876888818197</c:v>
                </c:pt>
                <c:pt idx="5">
                  <c:v>59.092891408634976</c:v>
                </c:pt>
                <c:pt idx="6">
                  <c:v>43.159184924161174</c:v>
                </c:pt>
                <c:pt idx="7">
                  <c:v>27.475284048989231</c:v>
                </c:pt>
                <c:pt idx="8">
                  <c:v>11.000163692912098</c:v>
                </c:pt>
                <c:pt idx="9">
                  <c:v>3.7652811735941323</c:v>
                </c:pt>
                <c:pt idx="10">
                  <c:v>2.1971611899669452</c:v>
                </c:pt>
              </c:numCache>
            </c:numRef>
          </c:val>
          <c:extLst>
            <c:ext xmlns:c16="http://schemas.microsoft.com/office/drawing/2014/chart" uri="{C3380CC4-5D6E-409C-BE32-E72D297353CC}">
              <c16:uniqueId val="{00000000-1934-471F-97FF-E5F9CA6F3948}"/>
            </c:ext>
          </c:extLst>
        </c:ser>
        <c:ser>
          <c:idx val="1"/>
          <c:order val="1"/>
          <c:tx>
            <c:strRef>
              <c:f>'6A'!$G$6</c:f>
              <c:strCache>
                <c:ptCount val="1"/>
                <c:pt idx="0">
                  <c:v>2022</c:v>
                </c:pt>
              </c:strCache>
            </c:strRef>
          </c:tx>
          <c:spPr>
            <a:solidFill>
              <a:schemeClr val="accent6"/>
            </a:solidFill>
          </c:spPr>
          <c:invertIfNegative val="0"/>
          <c:cat>
            <c:strRef>
              <c:f>'6A'!$A$7:$A$17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'6A'!$G$7:$G$17</c:f>
              <c:numCache>
                <c:formatCode>0.0</c:formatCode>
                <c:ptCount val="11"/>
                <c:pt idx="0">
                  <c:v>0.20857162080333713</c:v>
                </c:pt>
                <c:pt idx="1">
                  <c:v>18.614934296568475</c:v>
                </c:pt>
                <c:pt idx="2">
                  <c:v>69.501771940796331</c:v>
                </c:pt>
                <c:pt idx="3">
                  <c:v>71.768982229402269</c:v>
                </c:pt>
                <c:pt idx="4">
                  <c:v>75.293650793650784</c:v>
                </c:pt>
                <c:pt idx="5">
                  <c:v>72.527996187753146</c:v>
                </c:pt>
                <c:pt idx="6">
                  <c:v>69.997632015155091</c:v>
                </c:pt>
                <c:pt idx="7">
                  <c:v>35.320374370050395</c:v>
                </c:pt>
                <c:pt idx="8">
                  <c:v>39.842726081258192</c:v>
                </c:pt>
                <c:pt idx="9">
                  <c:v>3.8641321283889063</c:v>
                </c:pt>
                <c:pt idx="10">
                  <c:v>2.1091997008227374</c:v>
                </c:pt>
              </c:numCache>
            </c:numRef>
          </c:val>
          <c:extLst>
            <c:ext xmlns:c16="http://schemas.microsoft.com/office/drawing/2014/chart" uri="{C3380CC4-5D6E-409C-BE32-E72D297353CC}">
              <c16:uniqueId val="{00000001-1934-471F-97FF-E5F9CA6F3948}"/>
            </c:ext>
          </c:extLst>
        </c:ser>
        <c:dLbls>
          <c:showLegendKey val="0"/>
          <c:showVal val="0"/>
          <c:showCatName val="0"/>
          <c:showSerName val="0"/>
          <c:showPercent val="0"/>
          <c:showBubbleSize val="0"/>
        </c:dLbls>
        <c:gapWidth val="150"/>
        <c:axId val="254021632"/>
        <c:axId val="254023168"/>
      </c:barChart>
      <c:catAx>
        <c:axId val="254021632"/>
        <c:scaling>
          <c:orientation val="minMax"/>
        </c:scaling>
        <c:delete val="0"/>
        <c:axPos val="b"/>
        <c:majorGridlines>
          <c:spPr>
            <a:ln w="6350">
              <a:solidFill>
                <a:schemeClr val="bg1">
                  <a:lumMod val="85000"/>
                </a:schemeClr>
              </a:solidFill>
            </a:ln>
          </c:spPr>
        </c:majorGridlines>
        <c:numFmt formatCode="General" sourceLinked="1"/>
        <c:majorTickMark val="out"/>
        <c:minorTickMark val="none"/>
        <c:tickLblPos val="nextTo"/>
        <c:txPr>
          <a:bodyPr rot="-2700000" vert="horz"/>
          <a:lstStyle/>
          <a:p>
            <a:pPr rtl="0">
              <a:defRPr sz="1000" b="0" i="0" u="none" strike="noStrike" baseline="0">
                <a:solidFill>
                  <a:srgbClr val="000000"/>
                </a:solidFill>
                <a:latin typeface="Arial"/>
                <a:ea typeface="Arial"/>
                <a:cs typeface="Arial"/>
              </a:defRPr>
            </a:pPr>
            <a:endParaRPr lang="en-US"/>
          </a:p>
        </c:txPr>
        <c:crossAx val="254023168"/>
        <c:crosses val="autoZero"/>
        <c:auto val="1"/>
        <c:lblAlgn val="ctr"/>
        <c:lblOffset val="100"/>
        <c:noMultiLvlLbl val="0"/>
      </c:catAx>
      <c:valAx>
        <c:axId val="254023168"/>
        <c:scaling>
          <c:orientation val="minMax"/>
          <c:max val="100"/>
        </c:scaling>
        <c:delete val="0"/>
        <c:axPos val="l"/>
        <c:majorGridlines>
          <c:spPr>
            <a:ln w="6350">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Calibri"/>
                    <a:cs typeface="Calibri"/>
                  </a:rPr>
                  <a:t>Rate</a:t>
                </a:r>
              </a:p>
            </c:rich>
          </c:tx>
          <c:layout>
            <c:manualLayout>
              <c:xMode val="edge"/>
              <c:yMode val="edge"/>
              <c:x val="3.9454171846940188E-2"/>
              <c:y val="0.12717378653460173"/>
            </c:manualLayout>
          </c:layout>
          <c:overlay val="0"/>
        </c:title>
        <c:numFmt formatCode="General"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254021632"/>
        <c:crosses val="autoZero"/>
        <c:crossBetween val="between"/>
      </c:valAx>
      <c:spPr>
        <a:ln>
          <a:solidFill>
            <a:sysClr val="window" lastClr="FFFFFF">
              <a:lumMod val="85000"/>
            </a:sysClr>
          </a:solidFill>
        </a:ln>
      </c:spPr>
    </c:plotArea>
    <c:legend>
      <c:legendPos val="r"/>
      <c:layout>
        <c:manualLayout>
          <c:xMode val="edge"/>
          <c:yMode val="edge"/>
          <c:x val="0.84637820505013617"/>
          <c:y val="0.24476321927259947"/>
          <c:w val="9.9875189098200645E-2"/>
          <c:h val="0.11538837479993974"/>
        </c:manualLayout>
      </c:layout>
      <c:overlay val="0"/>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1496062992125984" footer="0.31496062992125984"/>
    <c:pageSetup paperSize="9"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000" b="0" i="0" u="none" strike="noStrike" kern="1200" baseline="0">
                <a:solidFill>
                  <a:srgbClr val="000000"/>
                </a:solidFill>
                <a:latin typeface="Calibri"/>
                <a:ea typeface="Calibri"/>
                <a:cs typeface="Calibri"/>
              </a:defRPr>
            </a:pPr>
            <a:r>
              <a:rPr lang="en-US" sz="1100" b="1" i="0" u="none" strike="noStrike" kern="1200" baseline="0">
                <a:solidFill>
                  <a:srgbClr val="000000"/>
                </a:solidFill>
                <a:latin typeface="Sakkal Majalla"/>
                <a:ea typeface="Calibri"/>
                <a:cs typeface="Sakkal Majalla"/>
              </a:rPr>
              <a:t>Graph No. (7) شكل رقم</a:t>
            </a:r>
          </a:p>
          <a:p>
            <a:pPr algn="ctr" rtl="0">
              <a:defRPr sz="1000" b="0" i="0" u="none" strike="noStrike" kern="1200" baseline="0">
                <a:solidFill>
                  <a:srgbClr val="000000"/>
                </a:solidFill>
                <a:latin typeface="Calibri"/>
                <a:ea typeface="Calibri"/>
                <a:cs typeface="Calibri"/>
              </a:defRPr>
            </a:pPr>
            <a:r>
              <a:rPr lang="ar-QA" sz="1200" b="1" i="0" u="none" strike="noStrike" kern="1200" baseline="0">
                <a:solidFill>
                  <a:srgbClr val="000000"/>
                </a:solidFill>
                <a:latin typeface="Sakkal Majalla"/>
                <a:ea typeface="Calibri"/>
                <a:cs typeface="Sakkal Majalla"/>
              </a:rPr>
              <a:t>معدل المشاركة الاقتصادية لاجمالي القطريين (15 سنة فأكثر) حسب فئات العمر</a:t>
            </a:r>
            <a:endParaRPr lang="en-US" sz="1200" b="1" i="0" u="none" strike="noStrike" kern="1200" baseline="0">
              <a:solidFill>
                <a:srgbClr val="000000"/>
              </a:solidFill>
              <a:latin typeface="Sakkal Majalla"/>
              <a:ea typeface="Calibri"/>
              <a:cs typeface="Sakkal Majalla"/>
            </a:endParaRPr>
          </a:p>
          <a:p>
            <a:pPr algn="ctr" rtl="0">
              <a:defRPr sz="1000" b="0" i="0" u="none" strike="noStrike" kern="1200" baseline="0">
                <a:solidFill>
                  <a:srgbClr val="000000"/>
                </a:solidFill>
                <a:latin typeface="Calibri"/>
                <a:ea typeface="Calibri"/>
                <a:cs typeface="Calibri"/>
              </a:defRPr>
            </a:pPr>
            <a:r>
              <a:rPr lang="en-US" sz="1000" b="1" i="0" u="none" strike="noStrike" baseline="0">
                <a:solidFill>
                  <a:srgbClr val="000000"/>
                </a:solidFill>
                <a:latin typeface="Arial"/>
                <a:cs typeface="Arial"/>
              </a:rPr>
              <a:t>TOTAL QATARI PARTICIPATION RATE (15 YEARS &amp; ABOVE) BY AGE GROUP</a:t>
            </a:r>
          </a:p>
          <a:p>
            <a:pPr algn="ctr" rtl="0">
              <a:defRPr sz="1000" b="0" i="0" u="none" strike="noStrike" kern="1200" baseline="0">
                <a:solidFill>
                  <a:srgbClr val="000000"/>
                </a:solidFill>
                <a:latin typeface="Calibri"/>
                <a:ea typeface="Calibri"/>
                <a:cs typeface="Calibri"/>
              </a:defRPr>
            </a:pPr>
            <a:r>
              <a:rPr lang="en-US" sz="1000" b="1" i="0" u="none" strike="noStrike" baseline="0">
                <a:solidFill>
                  <a:srgbClr val="000000"/>
                </a:solidFill>
                <a:latin typeface="Arial"/>
                <a:cs typeface="Arial"/>
              </a:rPr>
              <a:t>2017 &amp; 2022</a:t>
            </a:r>
          </a:p>
        </c:rich>
      </c:tx>
      <c:layout>
        <c:manualLayout>
          <c:xMode val="edge"/>
          <c:yMode val="edge"/>
          <c:x val="0.13760429617350461"/>
          <c:y val="1.4351924254271909E-2"/>
        </c:manualLayout>
      </c:layout>
      <c:overlay val="0"/>
    </c:title>
    <c:autoTitleDeleted val="0"/>
    <c:plotArea>
      <c:layout>
        <c:manualLayout>
          <c:layoutTarget val="inner"/>
          <c:xMode val="edge"/>
          <c:yMode val="edge"/>
          <c:x val="9.5843639636668448E-2"/>
          <c:y val="0.24466438222999903"/>
          <c:w val="0.85344659960698632"/>
          <c:h val="0.61569024500984559"/>
        </c:manualLayout>
      </c:layout>
      <c:barChart>
        <c:barDir val="col"/>
        <c:grouping val="clustered"/>
        <c:varyColors val="0"/>
        <c:ser>
          <c:idx val="0"/>
          <c:order val="0"/>
          <c:tx>
            <c:strRef>
              <c:f>'7A'!$B$6</c:f>
              <c:strCache>
                <c:ptCount val="1"/>
                <c:pt idx="0">
                  <c:v>2017</c:v>
                </c:pt>
              </c:strCache>
            </c:strRef>
          </c:tx>
          <c:spPr>
            <a:solidFill>
              <a:schemeClr val="accent5">
                <a:lumMod val="60000"/>
                <a:lumOff val="40000"/>
              </a:schemeClr>
            </a:solidFill>
            <a:ln>
              <a:noFill/>
            </a:ln>
          </c:spPr>
          <c:invertIfNegative val="0"/>
          <c:cat>
            <c:strRef>
              <c:f>'7A'!$A$7:$A$17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'7A'!$B$7:$B$17</c:f>
              <c:numCache>
                <c:formatCode>0.0</c:formatCode>
                <c:ptCount val="11"/>
                <c:pt idx="0">
                  <c:v>9.1625985730379274</c:v>
                </c:pt>
                <c:pt idx="1">
                  <c:v>51.066838450177542</c:v>
                </c:pt>
                <c:pt idx="2">
                  <c:v>76.654704944178633</c:v>
                </c:pt>
                <c:pt idx="3">
                  <c:v>80.846003567484928</c:v>
                </c:pt>
                <c:pt idx="4">
                  <c:v>84.482286964847489</c:v>
                </c:pt>
                <c:pt idx="5">
                  <c:v>76.723095525997593</c:v>
                </c:pt>
                <c:pt idx="6">
                  <c:v>68.674889310562932</c:v>
                </c:pt>
                <c:pt idx="7">
                  <c:v>57.314939434724089</c:v>
                </c:pt>
                <c:pt idx="8">
                  <c:v>27.271800101988781</c:v>
                </c:pt>
                <c:pt idx="9">
                  <c:v>16.580992229527794</c:v>
                </c:pt>
                <c:pt idx="10">
                  <c:v>4.860915987636977</c:v>
                </c:pt>
              </c:numCache>
            </c:numRef>
          </c:val>
          <c:extLst>
            <c:ext xmlns:c16="http://schemas.microsoft.com/office/drawing/2014/chart" uri="{C3380CC4-5D6E-409C-BE32-E72D297353CC}">
              <c16:uniqueId val="{00000000-A278-4950-B60F-E443ADE9422A}"/>
            </c:ext>
          </c:extLst>
        </c:ser>
        <c:ser>
          <c:idx val="1"/>
          <c:order val="1"/>
          <c:tx>
            <c:strRef>
              <c:f>'7A'!$G$6</c:f>
              <c:strCache>
                <c:ptCount val="1"/>
                <c:pt idx="0">
                  <c:v>2022</c:v>
                </c:pt>
              </c:strCache>
            </c:strRef>
          </c:tx>
          <c:spPr>
            <a:solidFill>
              <a:schemeClr val="accent6"/>
            </a:solidFill>
            <a:ln>
              <a:noFill/>
            </a:ln>
          </c:spPr>
          <c:invertIfNegative val="0"/>
          <c:cat>
            <c:strRef>
              <c:f>'7A'!$A$7:$A$17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'7A'!$G$7:$G$17</c:f>
              <c:numCache>
                <c:formatCode>0.0</c:formatCode>
                <c:ptCount val="11"/>
                <c:pt idx="0">
                  <c:v>2.4447707173831392</c:v>
                </c:pt>
                <c:pt idx="1">
                  <c:v>39.244054616149739</c:v>
                </c:pt>
                <c:pt idx="2">
                  <c:v>77.456347006651882</c:v>
                </c:pt>
                <c:pt idx="3">
                  <c:v>84.268312229523971</c:v>
                </c:pt>
                <c:pt idx="4">
                  <c:v>85.021269282000603</c:v>
                </c:pt>
                <c:pt idx="5">
                  <c:v>82.202902715907456</c:v>
                </c:pt>
                <c:pt idx="6">
                  <c:v>83.369541603302196</c:v>
                </c:pt>
                <c:pt idx="7">
                  <c:v>58.649068322981371</c:v>
                </c:pt>
                <c:pt idx="8">
                  <c:v>56.07644072857569</c:v>
                </c:pt>
                <c:pt idx="9">
                  <c:v>13.801004670838108</c:v>
                </c:pt>
                <c:pt idx="10">
                  <c:v>6.2699796570764317</c:v>
                </c:pt>
              </c:numCache>
            </c:numRef>
          </c:val>
          <c:extLst>
            <c:ext xmlns:c16="http://schemas.microsoft.com/office/drawing/2014/chart" uri="{C3380CC4-5D6E-409C-BE32-E72D297353CC}">
              <c16:uniqueId val="{00000001-A278-4950-B60F-E443ADE9422A}"/>
            </c:ext>
          </c:extLst>
        </c:ser>
        <c:dLbls>
          <c:showLegendKey val="0"/>
          <c:showVal val="0"/>
          <c:showCatName val="0"/>
          <c:showSerName val="0"/>
          <c:showPercent val="0"/>
          <c:showBubbleSize val="0"/>
        </c:dLbls>
        <c:gapWidth val="150"/>
        <c:axId val="254222720"/>
        <c:axId val="254224256"/>
      </c:barChart>
      <c:catAx>
        <c:axId val="254222720"/>
        <c:scaling>
          <c:orientation val="minMax"/>
        </c:scaling>
        <c:delete val="0"/>
        <c:axPos val="b"/>
        <c:majorGridlines>
          <c:spPr>
            <a:ln w="6350">
              <a:solidFill>
                <a:schemeClr val="bg1">
                  <a:lumMod val="85000"/>
                </a:schemeClr>
              </a:solidFill>
            </a:ln>
          </c:spPr>
        </c:majorGridlines>
        <c:numFmt formatCode="General" sourceLinked="1"/>
        <c:majorTickMark val="out"/>
        <c:minorTickMark val="none"/>
        <c:tickLblPos val="nextTo"/>
        <c:txPr>
          <a:bodyPr rot="-2700000" vert="horz"/>
          <a:lstStyle/>
          <a:p>
            <a:pPr rtl="0">
              <a:defRPr sz="1000" b="0" i="0" u="none" strike="noStrike" baseline="0">
                <a:solidFill>
                  <a:srgbClr val="000000"/>
                </a:solidFill>
                <a:latin typeface="Arial"/>
                <a:ea typeface="Arial"/>
                <a:cs typeface="Arial"/>
              </a:defRPr>
            </a:pPr>
            <a:endParaRPr lang="en-US"/>
          </a:p>
        </c:txPr>
        <c:crossAx val="254224256"/>
        <c:crosses val="autoZero"/>
        <c:auto val="1"/>
        <c:lblAlgn val="ctr"/>
        <c:lblOffset val="100"/>
        <c:noMultiLvlLbl val="0"/>
      </c:catAx>
      <c:valAx>
        <c:axId val="254224256"/>
        <c:scaling>
          <c:orientation val="minMax"/>
          <c:max val="100"/>
        </c:scaling>
        <c:delete val="0"/>
        <c:axPos val="l"/>
        <c:majorGridlines>
          <c:spPr>
            <a:ln w="6350">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Calibri"/>
                    <a:cs typeface="Calibri"/>
                  </a:rPr>
                  <a:t>Rate</a:t>
                </a:r>
              </a:p>
            </c:rich>
          </c:tx>
          <c:layout>
            <c:manualLayout>
              <c:xMode val="edge"/>
              <c:yMode val="edge"/>
              <c:x val="3.5075286641801352E-2"/>
              <c:y val="0.14375540239918047"/>
            </c:manualLayout>
          </c:layout>
          <c:overlay val="0"/>
        </c:title>
        <c:numFmt formatCode="General"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254222720"/>
        <c:crosses val="autoZero"/>
        <c:crossBetween val="between"/>
      </c:valAx>
      <c:spPr>
        <a:ln>
          <a:solidFill>
            <a:sysClr val="window" lastClr="FFFFFF">
              <a:lumMod val="85000"/>
            </a:sysClr>
          </a:solidFill>
        </a:ln>
      </c:spPr>
    </c:plotArea>
    <c:legend>
      <c:legendPos val="r"/>
      <c:layout>
        <c:manualLayout>
          <c:xMode val="edge"/>
          <c:yMode val="edge"/>
          <c:x val="0.82995033993280787"/>
          <c:y val="0.26072236783564817"/>
          <c:w val="0.1125356393129231"/>
          <c:h val="0.11428925713343481"/>
        </c:manualLayout>
      </c:layout>
      <c:overlay val="0"/>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1496062992125984" footer="0.31496062992125984"/>
    <c:pageSetup paperSize="9"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100" b="1" i="0" u="none" strike="noStrike" baseline="0">
                <a:solidFill>
                  <a:srgbClr val="000000"/>
                </a:solidFill>
                <a:latin typeface="Sakkal Majalla"/>
                <a:cs typeface="Sakkal Majalla"/>
              </a:rPr>
              <a:t>Graph No. (8) </a:t>
            </a:r>
            <a:r>
              <a:rPr lang="en-US" sz="1100" b="1" i="0" u="none" strike="noStrike" baseline="0">
                <a:solidFill>
                  <a:srgbClr val="000000"/>
                </a:solidFill>
                <a:latin typeface="Calibri"/>
                <a:cs typeface="Sakkal Majalla"/>
              </a:rPr>
              <a:t>شكل</a:t>
            </a:r>
            <a:r>
              <a:rPr lang="en-US" sz="1100" b="1" i="0" u="none" strike="noStrike" baseline="0">
                <a:solidFill>
                  <a:srgbClr val="000000"/>
                </a:solidFill>
                <a:latin typeface="Sakkal Majalla"/>
                <a:cs typeface="Sakkal Majalla"/>
              </a:rPr>
              <a:t> </a:t>
            </a:r>
            <a:r>
              <a:rPr lang="en-US" sz="1100" b="1" i="0" u="none" strike="noStrike" baseline="0">
                <a:solidFill>
                  <a:srgbClr val="000000"/>
                </a:solidFill>
                <a:latin typeface="Calibri"/>
                <a:cs typeface="Sakkal Majalla"/>
              </a:rPr>
              <a:t>رقم</a:t>
            </a:r>
            <a:endParaRPr lang="en-US" sz="1100" b="1"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ar-QA" sz="1200" b="1" i="0" u="none" strike="noStrike" baseline="0">
                <a:solidFill>
                  <a:srgbClr val="000000"/>
                </a:solidFill>
                <a:latin typeface="Sakkal Majalla"/>
                <a:cs typeface="Sakkal Majalla"/>
              </a:rPr>
              <a:t>معدل المشاركة الاقتصادية للذكور غير القطريين (15 سنة فأكثر) حسب فئات العمر</a:t>
            </a:r>
            <a:endParaRPr lang="en-US" sz="1200" b="0"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NON-QATARI MALE PARTICIPATION RATE (15 YEARS &amp; ABOVE)  BY  AGE GROUP</a:t>
            </a:r>
            <a:endParaRPr lang="en-US" sz="10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2017 &amp; 2022</a:t>
            </a:r>
          </a:p>
        </c:rich>
      </c:tx>
      <c:layout>
        <c:manualLayout>
          <c:xMode val="edge"/>
          <c:yMode val="edge"/>
          <c:x val="0.12884669843901092"/>
          <c:y val="1.126526237584571E-2"/>
        </c:manualLayout>
      </c:layout>
      <c:overlay val="0"/>
    </c:title>
    <c:autoTitleDeleted val="0"/>
    <c:plotArea>
      <c:layout>
        <c:manualLayout>
          <c:layoutTarget val="inner"/>
          <c:xMode val="edge"/>
          <c:yMode val="edge"/>
          <c:x val="0.100206688603829"/>
          <c:y val="0.24466438222999903"/>
          <c:w val="0.84908359824852653"/>
          <c:h val="0.62485516848641487"/>
        </c:manualLayout>
      </c:layout>
      <c:barChart>
        <c:barDir val="col"/>
        <c:grouping val="clustered"/>
        <c:varyColors val="0"/>
        <c:ser>
          <c:idx val="0"/>
          <c:order val="0"/>
          <c:tx>
            <c:strRef>
              <c:f>'8A'!$B$6</c:f>
              <c:strCache>
                <c:ptCount val="1"/>
                <c:pt idx="0">
                  <c:v>2017</c:v>
                </c:pt>
              </c:strCache>
            </c:strRef>
          </c:tx>
          <c:spPr>
            <a:solidFill>
              <a:schemeClr val="accent5">
                <a:lumMod val="60000"/>
                <a:lumOff val="40000"/>
              </a:schemeClr>
            </a:solidFill>
          </c:spPr>
          <c:invertIfNegative val="0"/>
          <c:cat>
            <c:strRef>
              <c:f>'8A'!$A$7:$A$17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'8A'!$B$7:$B$17</c:f>
              <c:numCache>
                <c:formatCode>0.0</c:formatCode>
                <c:ptCount val="11"/>
                <c:pt idx="0">
                  <c:v>13.349099986861122</c:v>
                </c:pt>
                <c:pt idx="1">
                  <c:v>95.372837649081333</c:v>
                </c:pt>
                <c:pt idx="2">
                  <c:v>99.269059603656601</c:v>
                </c:pt>
                <c:pt idx="3">
                  <c:v>99.957758340037287</c:v>
                </c:pt>
                <c:pt idx="4">
                  <c:v>99.807659918482841</c:v>
                </c:pt>
                <c:pt idx="5">
                  <c:v>99.93448931442839</c:v>
                </c:pt>
                <c:pt idx="6">
                  <c:v>99.879317168754824</c:v>
                </c:pt>
                <c:pt idx="7">
                  <c:v>99.819819819819827</c:v>
                </c:pt>
                <c:pt idx="8">
                  <c:v>99.525690240661447</c:v>
                </c:pt>
                <c:pt idx="9">
                  <c:v>97.791978845306303</c:v>
                </c:pt>
                <c:pt idx="10">
                  <c:v>77.702243371855872</c:v>
                </c:pt>
              </c:numCache>
            </c:numRef>
          </c:val>
          <c:extLst>
            <c:ext xmlns:c16="http://schemas.microsoft.com/office/drawing/2014/chart" uri="{C3380CC4-5D6E-409C-BE32-E72D297353CC}">
              <c16:uniqueId val="{00000000-1A1C-4120-ABF2-1FDA3CD61BC0}"/>
            </c:ext>
          </c:extLst>
        </c:ser>
        <c:ser>
          <c:idx val="1"/>
          <c:order val="1"/>
          <c:tx>
            <c:strRef>
              <c:f>'8A'!$G$6</c:f>
              <c:strCache>
                <c:ptCount val="1"/>
                <c:pt idx="0">
                  <c:v>2022</c:v>
                </c:pt>
              </c:strCache>
            </c:strRef>
          </c:tx>
          <c:spPr>
            <a:solidFill>
              <a:schemeClr val="accent6"/>
            </a:solidFill>
          </c:spPr>
          <c:invertIfNegative val="0"/>
          <c:cat>
            <c:strRef>
              <c:f>'8A'!$A$7:$A$17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'8A'!$G$7:$G$17</c:f>
              <c:numCache>
                <c:formatCode>0.0</c:formatCode>
                <c:ptCount val="11"/>
                <c:pt idx="0">
                  <c:v>11.873868436934218</c:v>
                </c:pt>
                <c:pt idx="1">
                  <c:v>91.143407285752716</c:v>
                </c:pt>
                <c:pt idx="2">
                  <c:v>99.171631776117636</c:v>
                </c:pt>
                <c:pt idx="3">
                  <c:v>99.708593697351091</c:v>
                </c:pt>
                <c:pt idx="4">
                  <c:v>99.970999716102483</c:v>
                </c:pt>
                <c:pt idx="5">
                  <c:v>99.91198441296612</c:v>
                </c:pt>
                <c:pt idx="6">
                  <c:v>99.961182949610617</c:v>
                </c:pt>
                <c:pt idx="7">
                  <c:v>99.937931376930337</c:v>
                </c:pt>
                <c:pt idx="8">
                  <c:v>99.777229344573797</c:v>
                </c:pt>
                <c:pt idx="9">
                  <c:v>96.089016622650306</c:v>
                </c:pt>
                <c:pt idx="10">
                  <c:v>72.633698814052366</c:v>
                </c:pt>
              </c:numCache>
            </c:numRef>
          </c:val>
          <c:extLst>
            <c:ext xmlns:c16="http://schemas.microsoft.com/office/drawing/2014/chart" uri="{C3380CC4-5D6E-409C-BE32-E72D297353CC}">
              <c16:uniqueId val="{00000001-1A1C-4120-ABF2-1FDA3CD61BC0}"/>
            </c:ext>
          </c:extLst>
        </c:ser>
        <c:dLbls>
          <c:showLegendKey val="0"/>
          <c:showVal val="0"/>
          <c:showCatName val="0"/>
          <c:showSerName val="0"/>
          <c:showPercent val="0"/>
          <c:showBubbleSize val="0"/>
        </c:dLbls>
        <c:gapWidth val="150"/>
        <c:axId val="254513920"/>
        <c:axId val="254515456"/>
      </c:barChart>
      <c:catAx>
        <c:axId val="254513920"/>
        <c:scaling>
          <c:orientation val="minMax"/>
        </c:scaling>
        <c:delete val="0"/>
        <c:axPos val="b"/>
        <c:majorGridlines>
          <c:spPr>
            <a:ln w="6350">
              <a:solidFill>
                <a:schemeClr val="bg1">
                  <a:lumMod val="85000"/>
                </a:schemeClr>
              </a:solidFill>
            </a:ln>
          </c:spPr>
        </c:majorGridlines>
        <c:numFmt formatCode="General" sourceLinked="1"/>
        <c:majorTickMark val="out"/>
        <c:minorTickMark val="none"/>
        <c:tickLblPos val="nextTo"/>
        <c:txPr>
          <a:bodyPr rot="-2700000" vert="horz"/>
          <a:lstStyle/>
          <a:p>
            <a:pPr rtl="0">
              <a:defRPr sz="1000" b="0" i="0" u="none" strike="noStrike" baseline="0">
                <a:solidFill>
                  <a:srgbClr val="000000"/>
                </a:solidFill>
                <a:latin typeface="Arial"/>
                <a:ea typeface="Arial"/>
                <a:cs typeface="Arial"/>
              </a:defRPr>
            </a:pPr>
            <a:endParaRPr lang="en-US"/>
          </a:p>
        </c:txPr>
        <c:crossAx val="254515456"/>
        <c:crosses val="autoZero"/>
        <c:auto val="1"/>
        <c:lblAlgn val="ctr"/>
        <c:lblOffset val="100"/>
        <c:noMultiLvlLbl val="0"/>
      </c:catAx>
      <c:valAx>
        <c:axId val="254515456"/>
        <c:scaling>
          <c:orientation val="minMax"/>
          <c:max val="100"/>
        </c:scaling>
        <c:delete val="0"/>
        <c:axPos val="l"/>
        <c:majorGridlines>
          <c:spPr>
            <a:ln w="6350">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Calibri"/>
                    <a:cs typeface="Calibri"/>
                  </a:rPr>
                  <a:t>Rate</a:t>
                </a:r>
              </a:p>
            </c:rich>
          </c:tx>
          <c:layout>
            <c:manualLayout>
              <c:xMode val="edge"/>
              <c:yMode val="edge"/>
              <c:x val="4.1643528111617631E-2"/>
              <c:y val="0.14992832392470662"/>
            </c:manualLayout>
          </c:layout>
          <c:overlay val="0"/>
        </c:title>
        <c:numFmt formatCode="General"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254513920"/>
        <c:crosses val="autoZero"/>
        <c:crossBetween val="between"/>
      </c:valAx>
      <c:spPr>
        <a:ln>
          <a:solidFill>
            <a:sysClr val="window" lastClr="FFFFFF">
              <a:lumMod val="85000"/>
            </a:sysClr>
          </a:solidFill>
        </a:ln>
      </c:spPr>
    </c:plotArea>
    <c:legend>
      <c:legendPos val="r"/>
      <c:layout>
        <c:manualLayout>
          <c:xMode val="edge"/>
          <c:yMode val="edge"/>
          <c:x val="0.76325373487895443"/>
          <c:y val="0.17698514389456529"/>
          <c:w val="0.20313913507704931"/>
          <c:h val="7.360811470193486E-2"/>
        </c:manualLayout>
      </c:layout>
      <c:overlay val="0"/>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1496062992125984" footer="0.31496062992125984"/>
    <c:pageSetup paperSize="9"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000" b="0" i="0" u="none" strike="noStrike" kern="1200" baseline="0">
                <a:solidFill>
                  <a:srgbClr val="000000"/>
                </a:solidFill>
                <a:latin typeface="Calibri"/>
                <a:ea typeface="Calibri"/>
                <a:cs typeface="Calibri"/>
              </a:defRPr>
            </a:pPr>
            <a:r>
              <a:rPr lang="ar-QA" sz="1100" b="1" i="0" u="none" strike="noStrike" baseline="0">
                <a:solidFill>
                  <a:srgbClr val="000000"/>
                </a:solidFill>
                <a:latin typeface="Sakkal Majalla"/>
                <a:cs typeface="Sakkal Majalla"/>
              </a:rPr>
              <a:t>شكل رقم </a:t>
            </a:r>
            <a:r>
              <a:rPr lang="en-US" sz="1100" b="1" i="0" u="none" strike="noStrike" baseline="0">
                <a:solidFill>
                  <a:srgbClr val="000000"/>
                </a:solidFill>
                <a:latin typeface="Sakkal Majalla"/>
                <a:cs typeface="Sakkal Majalla"/>
              </a:rPr>
              <a:t>Graph No. (9)</a:t>
            </a:r>
          </a:p>
          <a:p>
            <a:pPr algn="ctr" rtl="1">
              <a:defRPr sz="1000" b="0" i="0" u="none" strike="noStrike" kern="1200" baseline="0">
                <a:solidFill>
                  <a:srgbClr val="000000"/>
                </a:solidFill>
                <a:latin typeface="Calibri"/>
                <a:ea typeface="Calibri"/>
                <a:cs typeface="Calibri"/>
              </a:defRPr>
            </a:pPr>
            <a:r>
              <a:rPr lang="ar-QA" sz="1200" b="1" i="0" u="none" strike="noStrike" kern="1200" baseline="0">
                <a:solidFill>
                  <a:srgbClr val="000000"/>
                </a:solidFill>
                <a:latin typeface="Sakkal Majalla"/>
                <a:ea typeface="Calibri"/>
                <a:cs typeface="Sakkal Majalla"/>
              </a:rPr>
              <a:t>معدل المشاركة الاقتصادية للإناث غير القطريات (15 سنة فأكثر) حسب فئات العمر</a:t>
            </a:r>
            <a:endParaRPr lang="en-US" sz="1200" b="1" i="0" u="none" strike="noStrike" kern="1200" baseline="0">
              <a:solidFill>
                <a:srgbClr val="000000"/>
              </a:solidFill>
              <a:latin typeface="Sakkal Majalla"/>
              <a:ea typeface="Calibri"/>
              <a:cs typeface="Sakkal Majalla"/>
            </a:endParaRPr>
          </a:p>
          <a:p>
            <a:pPr algn="ctr" rtl="1">
              <a:defRPr sz="1000" b="0" i="0" u="none" strike="noStrike" kern="1200" baseline="0">
                <a:solidFill>
                  <a:srgbClr val="000000"/>
                </a:solidFill>
                <a:latin typeface="Calibri"/>
                <a:ea typeface="Calibri"/>
                <a:cs typeface="Calibri"/>
              </a:defRPr>
            </a:pPr>
            <a:r>
              <a:rPr lang="en-US" sz="1000" b="1" i="0" u="none" strike="noStrike" baseline="0">
                <a:solidFill>
                  <a:srgbClr val="000000"/>
                </a:solidFill>
                <a:latin typeface="Arial"/>
                <a:cs typeface="Arial"/>
              </a:rPr>
              <a:t>NON-QATARI FEMALE PARTICIPATION RATE (15 YEARS &amp; ABOVE) BY AGE GROUP</a:t>
            </a:r>
          </a:p>
          <a:p>
            <a:pPr algn="ctr" rtl="1">
              <a:defRPr sz="1000" b="0" i="0" u="none" strike="noStrike" kern="1200" baseline="0">
                <a:solidFill>
                  <a:srgbClr val="000000"/>
                </a:solidFill>
                <a:latin typeface="Calibri"/>
                <a:ea typeface="Calibri"/>
                <a:cs typeface="Calibri"/>
              </a:defRPr>
            </a:pPr>
            <a:r>
              <a:rPr lang="en-US" sz="1000" b="1" i="0" u="none" strike="noStrike" baseline="0">
                <a:solidFill>
                  <a:srgbClr val="000000"/>
                </a:solidFill>
                <a:latin typeface="Arial"/>
                <a:cs typeface="Arial"/>
              </a:rPr>
              <a:t>2017 &amp; 2022</a:t>
            </a:r>
          </a:p>
        </c:rich>
      </c:tx>
      <c:layout>
        <c:manualLayout>
          <c:xMode val="edge"/>
          <c:yMode val="edge"/>
          <c:x val="0.13760429617350461"/>
          <c:y val="1.4351924254271909E-2"/>
        </c:manualLayout>
      </c:layout>
      <c:overlay val="0"/>
    </c:title>
    <c:autoTitleDeleted val="0"/>
    <c:plotArea>
      <c:layout>
        <c:manualLayout>
          <c:layoutTarget val="inner"/>
          <c:xMode val="edge"/>
          <c:yMode val="edge"/>
          <c:x val="0.10456682613823043"/>
          <c:y val="0.2415779624769126"/>
          <c:w val="0.84472344815629241"/>
          <c:h val="0.64039570111472788"/>
        </c:manualLayout>
      </c:layout>
      <c:barChart>
        <c:barDir val="col"/>
        <c:grouping val="clustered"/>
        <c:varyColors val="0"/>
        <c:ser>
          <c:idx val="0"/>
          <c:order val="0"/>
          <c:tx>
            <c:strRef>
              <c:f>'9A'!$B$6</c:f>
              <c:strCache>
                <c:ptCount val="1"/>
                <c:pt idx="0">
                  <c:v>2017</c:v>
                </c:pt>
              </c:strCache>
            </c:strRef>
          </c:tx>
          <c:spPr>
            <a:solidFill>
              <a:schemeClr val="accent5">
                <a:lumMod val="60000"/>
                <a:lumOff val="40000"/>
              </a:schemeClr>
            </a:solidFill>
            <a:ln>
              <a:noFill/>
            </a:ln>
          </c:spPr>
          <c:invertIfNegative val="0"/>
          <c:cat>
            <c:strRef>
              <c:f>'9A'!$A$7:$A$17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'9A'!$B$7:$B$17</c:f>
              <c:numCache>
                <c:formatCode>0.0</c:formatCode>
                <c:ptCount val="11"/>
                <c:pt idx="0">
                  <c:v>4.3391851606492216</c:v>
                </c:pt>
                <c:pt idx="1">
                  <c:v>76.371737458723487</c:v>
                </c:pt>
                <c:pt idx="2">
                  <c:v>71.586455981941313</c:v>
                </c:pt>
                <c:pt idx="3">
                  <c:v>75.418591406694929</c:v>
                </c:pt>
                <c:pt idx="4">
                  <c:v>69.932141698291545</c:v>
                </c:pt>
                <c:pt idx="5">
                  <c:v>71.081069536989574</c:v>
                </c:pt>
                <c:pt idx="6">
                  <c:v>47.024696829297774</c:v>
                </c:pt>
                <c:pt idx="7">
                  <c:v>45.255948089401592</c:v>
                </c:pt>
                <c:pt idx="8">
                  <c:v>41.767580199702572</c:v>
                </c:pt>
                <c:pt idx="9">
                  <c:v>27.831558567279767</c:v>
                </c:pt>
                <c:pt idx="10">
                  <c:v>16.909722222222221</c:v>
                </c:pt>
              </c:numCache>
            </c:numRef>
          </c:val>
          <c:extLst>
            <c:ext xmlns:c16="http://schemas.microsoft.com/office/drawing/2014/chart" uri="{C3380CC4-5D6E-409C-BE32-E72D297353CC}">
              <c16:uniqueId val="{00000000-B982-4F3F-8CC9-125D1F969D31}"/>
            </c:ext>
          </c:extLst>
        </c:ser>
        <c:ser>
          <c:idx val="1"/>
          <c:order val="1"/>
          <c:tx>
            <c:strRef>
              <c:f>'9A'!$G$6</c:f>
              <c:strCache>
                <c:ptCount val="1"/>
                <c:pt idx="0">
                  <c:v>2022</c:v>
                </c:pt>
              </c:strCache>
            </c:strRef>
          </c:tx>
          <c:spPr>
            <a:solidFill>
              <a:schemeClr val="accent6"/>
            </a:solidFill>
            <a:ln>
              <a:noFill/>
            </a:ln>
          </c:spPr>
          <c:invertIfNegative val="0"/>
          <c:cat>
            <c:strRef>
              <c:f>'9A'!$A$7:$A$17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'9A'!$G$7:$G$17</c:f>
              <c:numCache>
                <c:formatCode>0.0</c:formatCode>
                <c:ptCount val="11"/>
                <c:pt idx="0">
                  <c:v>14.936793080505653</c:v>
                </c:pt>
                <c:pt idx="1">
                  <c:v>69.509650898638512</c:v>
                </c:pt>
                <c:pt idx="2">
                  <c:v>68.516774978758576</c:v>
                </c:pt>
                <c:pt idx="3">
                  <c:v>83.521755203452628</c:v>
                </c:pt>
                <c:pt idx="4">
                  <c:v>68.085994158437472</c:v>
                </c:pt>
                <c:pt idx="5">
                  <c:v>69.357068299150839</c:v>
                </c:pt>
                <c:pt idx="6">
                  <c:v>63.438114525549594</c:v>
                </c:pt>
                <c:pt idx="7">
                  <c:v>63.149122807017541</c:v>
                </c:pt>
                <c:pt idx="8">
                  <c:v>44.444444444444443</c:v>
                </c:pt>
                <c:pt idx="9">
                  <c:v>37.820605709317491</c:v>
                </c:pt>
                <c:pt idx="10">
                  <c:v>11.663959840543333</c:v>
                </c:pt>
              </c:numCache>
            </c:numRef>
          </c:val>
          <c:extLst>
            <c:ext xmlns:c16="http://schemas.microsoft.com/office/drawing/2014/chart" uri="{C3380CC4-5D6E-409C-BE32-E72D297353CC}">
              <c16:uniqueId val="{00000001-B982-4F3F-8CC9-125D1F969D31}"/>
            </c:ext>
          </c:extLst>
        </c:ser>
        <c:dLbls>
          <c:showLegendKey val="0"/>
          <c:showVal val="0"/>
          <c:showCatName val="0"/>
          <c:showSerName val="0"/>
          <c:showPercent val="0"/>
          <c:showBubbleSize val="0"/>
        </c:dLbls>
        <c:gapWidth val="150"/>
        <c:axId val="254702720"/>
        <c:axId val="254704256"/>
      </c:barChart>
      <c:catAx>
        <c:axId val="254702720"/>
        <c:scaling>
          <c:orientation val="minMax"/>
        </c:scaling>
        <c:delete val="0"/>
        <c:axPos val="b"/>
        <c:majorGridlines>
          <c:spPr>
            <a:ln w="6350">
              <a:solidFill>
                <a:schemeClr val="bg1">
                  <a:lumMod val="85000"/>
                </a:schemeClr>
              </a:solidFill>
            </a:ln>
          </c:spPr>
        </c:majorGridlines>
        <c:numFmt formatCode="General" sourceLinked="1"/>
        <c:majorTickMark val="out"/>
        <c:minorTickMark val="none"/>
        <c:tickLblPos val="nextTo"/>
        <c:txPr>
          <a:bodyPr rot="-2700000" vert="horz"/>
          <a:lstStyle/>
          <a:p>
            <a:pPr rtl="0">
              <a:defRPr sz="1000" b="0" i="0" u="none" strike="noStrike" baseline="0">
                <a:solidFill>
                  <a:srgbClr val="000000"/>
                </a:solidFill>
                <a:latin typeface="Arial"/>
                <a:ea typeface="Arial"/>
                <a:cs typeface="Arial"/>
              </a:defRPr>
            </a:pPr>
            <a:endParaRPr lang="en-US"/>
          </a:p>
        </c:txPr>
        <c:crossAx val="254704256"/>
        <c:crosses val="autoZero"/>
        <c:auto val="1"/>
        <c:lblAlgn val="ctr"/>
        <c:lblOffset val="100"/>
        <c:noMultiLvlLbl val="0"/>
      </c:catAx>
      <c:valAx>
        <c:axId val="254704256"/>
        <c:scaling>
          <c:orientation val="minMax"/>
          <c:max val="100"/>
        </c:scaling>
        <c:delete val="0"/>
        <c:axPos val="l"/>
        <c:majorGridlines>
          <c:spPr>
            <a:ln w="6350">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ar-QA" sz="900" b="0" i="0" u="none" strike="noStrike" baseline="0">
                    <a:solidFill>
                      <a:srgbClr val="000000"/>
                    </a:solidFill>
                    <a:latin typeface="Calibri"/>
                    <a:cs typeface="Calibri"/>
                  </a:rPr>
                  <a:t>Rate</a:t>
                </a:r>
              </a:p>
            </c:rich>
          </c:tx>
          <c:layout>
            <c:manualLayout>
              <c:xMode val="edge"/>
              <c:yMode val="edge"/>
              <c:x val="4.1643528111617631E-2"/>
              <c:y val="0.13758251350220946"/>
            </c:manualLayout>
          </c:layout>
          <c:overlay val="0"/>
        </c:title>
        <c:numFmt formatCode="General"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254702720"/>
        <c:crosses val="autoZero"/>
        <c:crossBetween val="between"/>
      </c:valAx>
      <c:spPr>
        <a:ln>
          <a:solidFill>
            <a:sysClr val="window" lastClr="FFFFFF">
              <a:lumMod val="85000"/>
            </a:sysClr>
          </a:solidFill>
        </a:ln>
      </c:spPr>
    </c:plotArea>
    <c:legend>
      <c:legendPos val="r"/>
      <c:layout>
        <c:manualLayout>
          <c:xMode val="edge"/>
          <c:yMode val="edge"/>
          <c:x val="0.85406091190384381"/>
          <c:y val="0.26786544640648785"/>
          <c:w val="0.10499699366733914"/>
          <c:h val="0.10536040891988521"/>
        </c:manualLayout>
      </c:layout>
      <c:overlay val="0"/>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1496062992125984" footer="0.31496062992125984"/>
    <c:pageSetup paperSize="9" orientation="portrait"/>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9.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75.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77.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79.bin"/></Relationships>
</file>

<file path=xl/chartsheets/_rels/sheet13.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82.bin"/></Relationships>
</file>

<file path=xl/chartsheets/_rels/sheet14.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155.bin"/></Relationships>
</file>

<file path=xl/chartsheets/_rels/sheet15.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157.bin"/></Relationships>
</file>

<file path=xl/chartsheets/_rels/sheet16.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164.bin"/></Relationships>
</file>

<file path=xl/chartsheets/_rels/sheet17.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171.bin"/></Relationships>
</file>

<file path=xl/chartsheets/_rels/sheet18.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173.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41.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43.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61.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63.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65.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67.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69.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71.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39"/>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 شكل رقم</oddFooter>
  </headerFooter>
  <drawing r:id="rId2"/>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6C7BDDA-0AF7-4DC6-9B3C-7EFD168BD502}">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(10) شكل رقم</oddFooter>
  </headerFooter>
  <drawing r:id="rId2"/>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72918E4-6841-4013-9F55-8D7E6C40B54A}">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(11) شكل رقم</oddFooter>
  </headerFooter>
  <drawing r:id="rId2"/>
</chartsheet>
</file>

<file path=xl/chartsheets/sheet1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817F10A-39A9-42ED-BB90-69AB40A49096}">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(12) شكل رقم</oddFooter>
  </headerFooter>
  <drawing r:id="rId2"/>
</chartsheet>
</file>

<file path=xl/chartsheets/sheet1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4C903D6-54FC-4DBC-B7AB-234A2F7EABD7}">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(13) شكل رقم</oddFooter>
  </headerFooter>
  <drawing r:id="rId2"/>
</chartsheet>
</file>

<file path=xl/chartsheets/sheet1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9A00-000000000000}">
  <sheetPr codeName="Chart155"/>
  <sheetViews>
    <sheetView zoomScale="85" workbookViewId="0"/>
  </sheetViews>
  <pageMargins left="0.70866141732283505" right="0.70866141732283505" top="0.74803149606299202" bottom="0.74803149606299202" header="0.31496062992126" footer="0.31496062992126"/>
  <pageSetup paperSize="9" orientation="landscape" r:id="rId1"/>
  <headerFooter>
    <oddFooter>&amp;CGraph No. (14) شكل رقم</oddFooter>
  </headerFooter>
  <drawing r:id="rId2"/>
</chartsheet>
</file>

<file path=xl/chartsheets/sheet1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9C00-000000000000}">
  <sheetPr codeName="Chart157"/>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(15) شكل رقم</oddFooter>
  </headerFooter>
  <drawing r:id="rId2"/>
</chartsheet>
</file>

<file path=xl/chartsheets/sheet1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A300-000000000000}">
  <sheetPr codeName="Chart164"/>
  <sheetViews>
    <sheetView zoomScale="85" workbookViewId="0"/>
  </sheetViews>
  <pageMargins left="0.70866141732283505" right="0.70866141732283505" top="0.74803149606299202" bottom="0.74803149606299202" header="0.31496062992126" footer="0.31496062992126"/>
  <pageSetup paperSize="9" orientation="landscape" r:id="rId1"/>
  <headerFooter>
    <oddFooter>&amp;CGraph No. (16) شكل رقم</oddFooter>
  </headerFooter>
  <drawing r:id="rId2"/>
</chartsheet>
</file>

<file path=xl/chartsheets/sheet1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AA00-000000000000}">
  <sheetPr codeName="Chart171"/>
  <sheetViews>
    <sheetView zoomScale="85" workbookViewId="0"/>
  </sheetViews>
  <pageMargins left="0.70866141732283505" right="0.70866141732283505" top="0.74803149606299202" bottom="0.74803149606299202" header="0.31496062992126" footer="0.31496062992126"/>
  <pageSetup paperSize="9" orientation="landscape" r:id="rId1"/>
  <headerFooter>
    <oddFooter>&amp;CGraph No. (17) شكل رقم</oddFooter>
  </headerFooter>
  <drawing r:id="rId2"/>
</chartsheet>
</file>

<file path=xl/chartsheets/sheet1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AC00-000000000000}">
  <sheetPr codeName="Chart173"/>
  <sheetViews>
    <sheetView zoomScale="85" workbookViewId="0"/>
  </sheetViews>
  <pageMargins left="0.70866141732283505" right="0.70866141732283505" top="0.74803149606299202" bottom="0.74803149606299202" header="0.31496062992126" footer="0.31496062992126"/>
  <pageSetup paperSize="9" orientation="landscape" r:id="rId1"/>
  <headerFooter>
    <oddFooter>&amp;CGraph No. (18) شكل رقم</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41"/>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(2) شكل رقم</oddFooter>
  </headerFooter>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43"/>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(3) شكل رقم</oddFooter>
  </headerFooter>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3C00-000000000000}">
  <sheetPr codeName="Chart61"/>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(4) شكل رقم</oddFooter>
  </headerFooter>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3E00-000000000000}">
  <sheetPr codeName="Chart63"/>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 شكل رقم</oddFooter>
  </headerFooter>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4000-000000000000}">
  <sheetPr codeName="Chart65"/>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(6) شكل رقم</oddFooter>
  </headerFooter>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4200-000000000000}">
  <sheetPr codeName="Chart67"/>
  <sheetViews>
    <sheetView tabSelected="1"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(7) شكل رقم</oddFooter>
  </headerFooter>
  <drawing r:id="rId2"/>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4400-000000000000}">
  <sheetPr codeName="Chart69"/>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(8) شكل رقم</oddFooter>
  </headerFooter>
  <drawing r:id="rId2"/>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D7802F6-0639-4388-95DD-F46CC1D4046B}">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(9)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g"/></Relationships>
</file>

<file path=xl/drawings/_rels/drawing2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chart" Target="../charts/chart2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8.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s>
</file>

<file path=xl/drawings/_rels/drawing30.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4.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48.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49.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52.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53.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36512</xdr:colOff>
      <xdr:row>18</xdr:row>
      <xdr:rowOff>232167</xdr:rowOff>
    </xdr:from>
    <xdr:to>
      <xdr:col>8</xdr:col>
      <xdr:colOff>114314</xdr:colOff>
      <xdr:row>19</xdr:row>
      <xdr:rowOff>314430</xdr:rowOff>
    </xdr:to>
    <xdr:sp macro="" textlink="">
      <xdr:nvSpPr>
        <xdr:cNvPr id="5" name="TextBox 4">
          <a:extLst>
            <a:ext uri="{FF2B5EF4-FFF2-40B4-BE49-F238E27FC236}">
              <a16:creationId xmlns:a16="http://schemas.microsoft.com/office/drawing/2014/main" id="{8409B91F-220E-435A-864E-5ABDDAD90529}"/>
            </a:ext>
          </a:extLst>
        </xdr:cNvPr>
        <xdr:cNvSpPr txBox="1"/>
      </xdr:nvSpPr>
      <xdr:spPr>
        <a:xfrm>
          <a:off x="10008692186" y="3184917"/>
          <a:ext cx="2125677" cy="495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rtl="1"/>
          <a:r>
            <a:rPr lang="ar-QA" sz="3000" b="1">
              <a:solidFill>
                <a:sysClr val="windowText" lastClr="000000"/>
              </a:solidFill>
              <a:latin typeface="Sakkal Majalla" panose="02000000000000000000" pitchFamily="2" charset="-78"/>
              <a:cs typeface="Sakkal Majalla" panose="02000000000000000000" pitchFamily="2" charset="-78"/>
            </a:rPr>
            <a:t>مسح</a:t>
          </a:r>
        </a:p>
      </xdr:txBody>
    </xdr:sp>
    <xdr:clientData/>
  </xdr:twoCellAnchor>
  <xdr:twoCellAnchor>
    <xdr:from>
      <xdr:col>5</xdr:col>
      <xdr:colOff>36512</xdr:colOff>
      <xdr:row>19</xdr:row>
      <xdr:rowOff>192787</xdr:rowOff>
    </xdr:from>
    <xdr:to>
      <xdr:col>8</xdr:col>
      <xdr:colOff>114314</xdr:colOff>
      <xdr:row>20</xdr:row>
      <xdr:rowOff>609462</xdr:rowOff>
    </xdr:to>
    <xdr:sp macro="" textlink="">
      <xdr:nvSpPr>
        <xdr:cNvPr id="6" name="TextBox 5">
          <a:extLst>
            <a:ext uri="{FF2B5EF4-FFF2-40B4-BE49-F238E27FC236}">
              <a16:creationId xmlns:a16="http://schemas.microsoft.com/office/drawing/2014/main" id="{4179EB4C-5329-4CFA-B0D2-A513850155A6}"/>
            </a:ext>
          </a:extLst>
        </xdr:cNvPr>
        <xdr:cNvSpPr txBox="1"/>
      </xdr:nvSpPr>
      <xdr:spPr>
        <a:xfrm>
          <a:off x="10008692186" y="3558287"/>
          <a:ext cx="2125677" cy="90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rtl="1"/>
          <a:r>
            <a:rPr lang="ar-QA" sz="5500" b="1">
              <a:solidFill>
                <a:sysClr val="windowText" lastClr="000000"/>
              </a:solidFill>
              <a:latin typeface="Sakkal Majalla" panose="02000000000000000000" pitchFamily="2" charset="-78"/>
              <a:cs typeface="Sakkal Majalla" panose="02000000000000000000" pitchFamily="2" charset="-78"/>
            </a:rPr>
            <a:t>القـــــــــوى</a:t>
          </a:r>
        </a:p>
      </xdr:txBody>
    </xdr:sp>
    <xdr:clientData/>
  </xdr:twoCellAnchor>
  <xdr:twoCellAnchor>
    <xdr:from>
      <xdr:col>5</xdr:col>
      <xdr:colOff>36512</xdr:colOff>
      <xdr:row>21</xdr:row>
      <xdr:rowOff>114677</xdr:rowOff>
    </xdr:from>
    <xdr:to>
      <xdr:col>8</xdr:col>
      <xdr:colOff>114314</xdr:colOff>
      <xdr:row>21</xdr:row>
      <xdr:rowOff>577511</xdr:rowOff>
    </xdr:to>
    <xdr:sp macro="" textlink="">
      <xdr:nvSpPr>
        <xdr:cNvPr id="7" name="TextBox 6">
          <a:extLst>
            <a:ext uri="{FF2B5EF4-FFF2-40B4-BE49-F238E27FC236}">
              <a16:creationId xmlns:a16="http://schemas.microsoft.com/office/drawing/2014/main" id="{830EAF9D-15B4-4525-9C57-BC63E30EBF1E}"/>
            </a:ext>
          </a:extLst>
        </xdr:cNvPr>
        <xdr:cNvSpPr txBox="1"/>
      </xdr:nvSpPr>
      <xdr:spPr>
        <a:xfrm>
          <a:off x="151463375" y="5348347"/>
          <a:ext cx="2159000" cy="446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rtl="1"/>
          <a:r>
            <a:rPr lang="ar-QA" sz="3000" b="1">
              <a:solidFill>
                <a:sysClr val="windowText" lastClr="000000"/>
              </a:solidFill>
              <a:latin typeface="Sakkal Majalla" panose="02000000000000000000" pitchFamily="2" charset="-78"/>
              <a:cs typeface="Sakkal Majalla" panose="02000000000000000000" pitchFamily="2" charset="-78"/>
            </a:rPr>
            <a:t>بالعينة</a:t>
          </a:r>
          <a:endParaRPr lang="en-US" sz="3000" b="1">
            <a:solidFill>
              <a:sysClr val="windowText" lastClr="000000"/>
            </a:solidFill>
            <a:latin typeface="Sakkal Majalla" panose="02000000000000000000" pitchFamily="2" charset="-78"/>
            <a:cs typeface="Sakkal Majalla" panose="02000000000000000000" pitchFamily="2" charset="-78"/>
          </a:endParaRPr>
        </a:p>
      </xdr:txBody>
    </xdr:sp>
    <xdr:clientData/>
  </xdr:twoCellAnchor>
  <xdr:twoCellAnchor>
    <xdr:from>
      <xdr:col>5</xdr:col>
      <xdr:colOff>36512</xdr:colOff>
      <xdr:row>20</xdr:row>
      <xdr:rowOff>375347</xdr:rowOff>
    </xdr:from>
    <xdr:to>
      <xdr:col>8</xdr:col>
      <xdr:colOff>114314</xdr:colOff>
      <xdr:row>21</xdr:row>
      <xdr:rowOff>150448</xdr:rowOff>
    </xdr:to>
    <xdr:sp macro="" textlink="">
      <xdr:nvSpPr>
        <xdr:cNvPr id="8" name="TextBox 7">
          <a:extLst>
            <a:ext uri="{FF2B5EF4-FFF2-40B4-BE49-F238E27FC236}">
              <a16:creationId xmlns:a16="http://schemas.microsoft.com/office/drawing/2014/main" id="{B482DC8A-1BB6-43F4-9E23-6FCA519B131E}"/>
            </a:ext>
          </a:extLst>
        </xdr:cNvPr>
        <xdr:cNvSpPr txBox="1"/>
      </xdr:nvSpPr>
      <xdr:spPr>
        <a:xfrm>
          <a:off x="10008692186" y="4232972"/>
          <a:ext cx="2125677" cy="711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rtl="1"/>
          <a:r>
            <a:rPr lang="ar-QA" sz="5500" b="1">
              <a:solidFill>
                <a:sysClr val="windowText" lastClr="000000"/>
              </a:solidFill>
              <a:latin typeface="Sakkal Majalla" panose="02000000000000000000" pitchFamily="2" charset="-78"/>
              <a:cs typeface="Sakkal Majalla" panose="02000000000000000000" pitchFamily="2" charset="-78"/>
            </a:rPr>
            <a:t>العاملة</a:t>
          </a:r>
        </a:p>
        <a:p>
          <a:pPr algn="r" rtl="1"/>
          <a:endParaRPr lang="en-US" sz="3000" b="1">
            <a:solidFill>
              <a:sysClr val="windowText" lastClr="000000"/>
            </a:solidFill>
            <a:latin typeface="Sakkal Majalla" panose="02000000000000000000" pitchFamily="2" charset="-78"/>
            <a:cs typeface="Sakkal Majalla" panose="02000000000000000000" pitchFamily="2" charset="-78"/>
          </a:endParaRPr>
        </a:p>
      </xdr:txBody>
    </xdr:sp>
    <xdr:clientData/>
  </xdr:twoCellAnchor>
  <xdr:twoCellAnchor>
    <xdr:from>
      <xdr:col>1</xdr:col>
      <xdr:colOff>167639</xdr:colOff>
      <xdr:row>19</xdr:row>
      <xdr:rowOff>121667</xdr:rowOff>
    </xdr:from>
    <xdr:to>
      <xdr:col>4</xdr:col>
      <xdr:colOff>486110</xdr:colOff>
      <xdr:row>20</xdr:row>
      <xdr:rowOff>535373</xdr:rowOff>
    </xdr:to>
    <xdr:sp macro="" textlink="">
      <xdr:nvSpPr>
        <xdr:cNvPr id="10" name="TextBox 9">
          <a:extLst>
            <a:ext uri="{FF2B5EF4-FFF2-40B4-BE49-F238E27FC236}">
              <a16:creationId xmlns:a16="http://schemas.microsoft.com/office/drawing/2014/main" id="{04FD6449-E27A-439F-986D-1F21DFDD70A4}"/>
            </a:ext>
          </a:extLst>
        </xdr:cNvPr>
        <xdr:cNvSpPr txBox="1"/>
      </xdr:nvSpPr>
      <xdr:spPr>
        <a:xfrm>
          <a:off x="10010955640" y="3487167"/>
          <a:ext cx="2080596" cy="905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rtl="1"/>
          <a:r>
            <a:rPr lang="en-US" sz="4500" b="1">
              <a:solidFill>
                <a:sysClr val="windowText" lastClr="000000"/>
              </a:solidFill>
              <a:latin typeface="Arial Unicode MS" panose="020B0604020202020204" pitchFamily="34" charset="-128"/>
              <a:ea typeface="Arial Unicode MS" panose="020B0604020202020204" pitchFamily="34" charset="-128"/>
              <a:cs typeface="Arial Unicode MS" panose="020B0604020202020204" pitchFamily="34" charset="-128"/>
            </a:rPr>
            <a:t>LABOR</a:t>
          </a:r>
          <a:endParaRPr lang="ar-QA" sz="4500" b="1">
            <a:solidFill>
              <a:sysClr val="windowText" lastClr="000000"/>
            </a:solidFill>
            <a:latin typeface="Arial Unicode MS" panose="020B0604020202020204" pitchFamily="34" charset="-128"/>
            <a:ea typeface="Arial Unicode MS" panose="020B0604020202020204" pitchFamily="34" charset="-128"/>
            <a:cs typeface="Arial Unicode MS" panose="020B0604020202020204" pitchFamily="34" charset="-128"/>
          </a:endParaRPr>
        </a:p>
      </xdr:txBody>
    </xdr:sp>
    <xdr:clientData/>
  </xdr:twoCellAnchor>
  <xdr:twoCellAnchor>
    <xdr:from>
      <xdr:col>0</xdr:col>
      <xdr:colOff>606108</xdr:colOff>
      <xdr:row>21</xdr:row>
      <xdr:rowOff>149284</xdr:rowOff>
    </xdr:from>
    <xdr:to>
      <xdr:col>4</xdr:col>
      <xdr:colOff>486065</xdr:colOff>
      <xdr:row>21</xdr:row>
      <xdr:rowOff>570565</xdr:rowOff>
    </xdr:to>
    <xdr:sp macro="" textlink="">
      <xdr:nvSpPr>
        <xdr:cNvPr id="11" name="TextBox 10">
          <a:extLst>
            <a:ext uri="{FF2B5EF4-FFF2-40B4-BE49-F238E27FC236}">
              <a16:creationId xmlns:a16="http://schemas.microsoft.com/office/drawing/2014/main" id="{0BFE9264-9A5D-4AFD-8C5E-03371C142060}"/>
            </a:ext>
          </a:extLst>
        </xdr:cNvPr>
        <xdr:cNvSpPr txBox="1"/>
      </xdr:nvSpPr>
      <xdr:spPr>
        <a:xfrm>
          <a:off x="147815322" y="4943534"/>
          <a:ext cx="2235178" cy="428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rtl="1">
            <a:lnSpc>
              <a:spcPts val="2900"/>
            </a:lnSpc>
          </a:pPr>
          <a:r>
            <a:rPr lang="en-US" sz="2000" b="1">
              <a:solidFill>
                <a:sysClr val="windowText" lastClr="000000"/>
              </a:solidFill>
              <a:latin typeface="Arial Unicode MS" panose="020B0604020202020204" pitchFamily="34" charset="-128"/>
              <a:ea typeface="Arial Unicode MS" panose="020B0604020202020204" pitchFamily="34" charset="-128"/>
              <a:cs typeface="Arial Unicode MS" panose="020B0604020202020204" pitchFamily="34" charset="-128"/>
            </a:rPr>
            <a:t>SAMPLE SURVEY</a:t>
          </a:r>
        </a:p>
      </xdr:txBody>
    </xdr:sp>
    <xdr:clientData/>
  </xdr:twoCellAnchor>
  <xdr:twoCellAnchor>
    <xdr:from>
      <xdr:col>1</xdr:col>
      <xdr:colOff>167639</xdr:colOff>
      <xdr:row>20</xdr:row>
      <xdr:rowOff>262630</xdr:rowOff>
    </xdr:from>
    <xdr:to>
      <xdr:col>4</xdr:col>
      <xdr:colOff>486110</xdr:colOff>
      <xdr:row>21</xdr:row>
      <xdr:rowOff>98462</xdr:rowOff>
    </xdr:to>
    <xdr:sp macro="" textlink="">
      <xdr:nvSpPr>
        <xdr:cNvPr id="12" name="TextBox 11">
          <a:extLst>
            <a:ext uri="{FF2B5EF4-FFF2-40B4-BE49-F238E27FC236}">
              <a16:creationId xmlns:a16="http://schemas.microsoft.com/office/drawing/2014/main" id="{A2A32438-B2C6-4CB3-BCA0-C2EF706D993F}"/>
            </a:ext>
          </a:extLst>
        </xdr:cNvPr>
        <xdr:cNvSpPr txBox="1"/>
      </xdr:nvSpPr>
      <xdr:spPr>
        <a:xfrm>
          <a:off x="10010955640" y="4120255"/>
          <a:ext cx="2080596" cy="772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rtl="1"/>
          <a:r>
            <a:rPr lang="en-US" sz="4500" b="1">
              <a:solidFill>
                <a:sysClr val="windowText" lastClr="000000"/>
              </a:solidFill>
              <a:latin typeface="Arial Unicode MS" panose="020B0604020202020204" pitchFamily="34" charset="-128"/>
              <a:ea typeface="Arial Unicode MS" panose="020B0604020202020204" pitchFamily="34" charset="-128"/>
              <a:cs typeface="Arial Unicode MS" panose="020B0604020202020204" pitchFamily="34" charset="-128"/>
            </a:rPr>
            <a:t>FORCE</a:t>
          </a:r>
          <a:endParaRPr lang="ar-QA" sz="4500" b="1">
            <a:solidFill>
              <a:sysClr val="windowText" lastClr="000000"/>
            </a:solidFill>
            <a:latin typeface="Arial Unicode MS" panose="020B0604020202020204" pitchFamily="34" charset="-128"/>
            <a:ea typeface="Arial Unicode MS" panose="020B0604020202020204" pitchFamily="34" charset="-128"/>
            <a:cs typeface="Arial Unicode MS" panose="020B0604020202020204" pitchFamily="34" charset="-128"/>
          </a:endParaRPr>
        </a:p>
        <a:p>
          <a:pPr algn="r" rtl="1"/>
          <a:endParaRPr lang="en-US" sz="3000" b="1">
            <a:solidFill>
              <a:sysClr val="windowText" lastClr="000000"/>
            </a:solidFill>
            <a:latin typeface="Sakkal Majalla" panose="02000000000000000000" pitchFamily="2" charset="-78"/>
            <a:cs typeface="Sakkal Majalla" panose="02000000000000000000" pitchFamily="2" charset="-78"/>
          </a:endParaRPr>
        </a:p>
      </xdr:txBody>
    </xdr:sp>
    <xdr:clientData/>
  </xdr:twoCellAnchor>
  <xdr:twoCellAnchor editAs="oneCell">
    <xdr:from>
      <xdr:col>1</xdr:col>
      <xdr:colOff>476250</xdr:colOff>
      <xdr:row>9</xdr:row>
      <xdr:rowOff>116803</xdr:rowOff>
    </xdr:from>
    <xdr:to>
      <xdr:col>6</xdr:col>
      <xdr:colOff>734450</xdr:colOff>
      <xdr:row>14</xdr:row>
      <xdr:rowOff>114936</xdr:rowOff>
    </xdr:to>
    <xdr:pic>
      <xdr:nvPicPr>
        <xdr:cNvPr id="3" name="Picture 2">
          <a:extLst>
            <a:ext uri="{FF2B5EF4-FFF2-40B4-BE49-F238E27FC236}">
              <a16:creationId xmlns:a16="http://schemas.microsoft.com/office/drawing/2014/main" id="{9BE0240E-7B79-44BF-BA8E-0F98B4E41A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09532550" y="1545553"/>
          <a:ext cx="3195075" cy="79188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114300</xdr:colOff>
      <xdr:row>18</xdr:row>
      <xdr:rowOff>137160</xdr:rowOff>
    </xdr:from>
    <xdr:to>
      <xdr:col>7</xdr:col>
      <xdr:colOff>1120140</xdr:colOff>
      <xdr:row>44</xdr:row>
      <xdr:rowOff>45720</xdr:rowOff>
    </xdr:to>
    <xdr:graphicFrame macro="">
      <xdr:nvGraphicFramePr>
        <xdr:cNvPr id="1831770" name="Chart 2">
          <a:extLst>
            <a:ext uri="{FF2B5EF4-FFF2-40B4-BE49-F238E27FC236}">
              <a16:creationId xmlns:a16="http://schemas.microsoft.com/office/drawing/2014/main" id="{056CFCC3-EA53-468F-8862-61A90919A8A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114300</xdr:colOff>
      <xdr:row>18</xdr:row>
      <xdr:rowOff>99060</xdr:rowOff>
    </xdr:from>
    <xdr:to>
      <xdr:col>7</xdr:col>
      <xdr:colOff>1120140</xdr:colOff>
      <xdr:row>44</xdr:row>
      <xdr:rowOff>99060</xdr:rowOff>
    </xdr:to>
    <xdr:graphicFrame macro="">
      <xdr:nvGraphicFramePr>
        <xdr:cNvPr id="13135899" name="Chart 3">
          <a:extLst>
            <a:ext uri="{FF2B5EF4-FFF2-40B4-BE49-F238E27FC236}">
              <a16:creationId xmlns:a16="http://schemas.microsoft.com/office/drawing/2014/main" id="{A83B77E1-94DA-4365-A28F-AB8C8D17F54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114300</xdr:colOff>
      <xdr:row>18</xdr:row>
      <xdr:rowOff>137160</xdr:rowOff>
    </xdr:from>
    <xdr:to>
      <xdr:col>7</xdr:col>
      <xdr:colOff>1173480</xdr:colOff>
      <xdr:row>44</xdr:row>
      <xdr:rowOff>45720</xdr:rowOff>
    </xdr:to>
    <xdr:graphicFrame macro="">
      <xdr:nvGraphicFramePr>
        <xdr:cNvPr id="13137956" name="Chart 2">
          <a:extLst>
            <a:ext uri="{FF2B5EF4-FFF2-40B4-BE49-F238E27FC236}">
              <a16:creationId xmlns:a16="http://schemas.microsoft.com/office/drawing/2014/main" id="{C6890E4D-0365-4021-ACA3-8025040BD0A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144780</xdr:colOff>
      <xdr:row>19</xdr:row>
      <xdr:rowOff>68580</xdr:rowOff>
    </xdr:from>
    <xdr:to>
      <xdr:col>7</xdr:col>
      <xdr:colOff>1150620</xdr:colOff>
      <xdr:row>44</xdr:row>
      <xdr:rowOff>129540</xdr:rowOff>
    </xdr:to>
    <xdr:graphicFrame macro="">
      <xdr:nvGraphicFramePr>
        <xdr:cNvPr id="13140013" name="Chart 3">
          <a:extLst>
            <a:ext uri="{FF2B5EF4-FFF2-40B4-BE49-F238E27FC236}">
              <a16:creationId xmlns:a16="http://schemas.microsoft.com/office/drawing/2014/main" id="{78F5B0D5-5816-4FDA-9527-D5C50B9C218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114300</xdr:colOff>
      <xdr:row>18</xdr:row>
      <xdr:rowOff>68580</xdr:rowOff>
    </xdr:from>
    <xdr:to>
      <xdr:col>7</xdr:col>
      <xdr:colOff>1120140</xdr:colOff>
      <xdr:row>44</xdr:row>
      <xdr:rowOff>85725</xdr:rowOff>
    </xdr:to>
    <xdr:graphicFrame macro="">
      <xdr:nvGraphicFramePr>
        <xdr:cNvPr id="13142052" name="Chart 2">
          <a:extLst>
            <a:ext uri="{FF2B5EF4-FFF2-40B4-BE49-F238E27FC236}">
              <a16:creationId xmlns:a16="http://schemas.microsoft.com/office/drawing/2014/main" id="{E1AA3603-444B-416A-A395-18428A5DD00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114300</xdr:colOff>
      <xdr:row>18</xdr:row>
      <xdr:rowOff>60960</xdr:rowOff>
    </xdr:from>
    <xdr:to>
      <xdr:col>7</xdr:col>
      <xdr:colOff>1120140</xdr:colOff>
      <xdr:row>43</xdr:row>
      <xdr:rowOff>129540</xdr:rowOff>
    </xdr:to>
    <xdr:graphicFrame macro="">
      <xdr:nvGraphicFramePr>
        <xdr:cNvPr id="13144100" name="Chart 2">
          <a:extLst>
            <a:ext uri="{FF2B5EF4-FFF2-40B4-BE49-F238E27FC236}">
              <a16:creationId xmlns:a16="http://schemas.microsoft.com/office/drawing/2014/main" id="{F5A0456E-B060-400A-A381-8582D7779E6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99060</xdr:colOff>
      <xdr:row>19</xdr:row>
      <xdr:rowOff>68580</xdr:rowOff>
    </xdr:from>
    <xdr:to>
      <xdr:col>7</xdr:col>
      <xdr:colOff>1097280</xdr:colOff>
      <xdr:row>44</xdr:row>
      <xdr:rowOff>129540</xdr:rowOff>
    </xdr:to>
    <xdr:graphicFrame macro="">
      <xdr:nvGraphicFramePr>
        <xdr:cNvPr id="13146139" name="Chart 4">
          <a:extLst>
            <a:ext uri="{FF2B5EF4-FFF2-40B4-BE49-F238E27FC236}">
              <a16:creationId xmlns:a16="http://schemas.microsoft.com/office/drawing/2014/main" id="{0B6B3DBA-2E35-4255-B591-A41F2789FD1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114300</xdr:colOff>
      <xdr:row>19</xdr:row>
      <xdr:rowOff>38100</xdr:rowOff>
    </xdr:from>
    <xdr:to>
      <xdr:col>7</xdr:col>
      <xdr:colOff>1120140</xdr:colOff>
      <xdr:row>44</xdr:row>
      <xdr:rowOff>99060</xdr:rowOff>
    </xdr:to>
    <xdr:graphicFrame macro="">
      <xdr:nvGraphicFramePr>
        <xdr:cNvPr id="1838938" name="Chart 3">
          <a:extLst>
            <a:ext uri="{FF2B5EF4-FFF2-40B4-BE49-F238E27FC236}">
              <a16:creationId xmlns:a16="http://schemas.microsoft.com/office/drawing/2014/main" id="{A1461D3D-89A7-48A9-847B-826077EA1A5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129540</xdr:colOff>
      <xdr:row>18</xdr:row>
      <xdr:rowOff>137160</xdr:rowOff>
    </xdr:from>
    <xdr:to>
      <xdr:col>7</xdr:col>
      <xdr:colOff>1127760</xdr:colOff>
      <xdr:row>44</xdr:row>
      <xdr:rowOff>45720</xdr:rowOff>
    </xdr:to>
    <xdr:graphicFrame macro="">
      <xdr:nvGraphicFramePr>
        <xdr:cNvPr id="13149229" name="Chart 4">
          <a:extLst>
            <a:ext uri="{FF2B5EF4-FFF2-40B4-BE49-F238E27FC236}">
              <a16:creationId xmlns:a16="http://schemas.microsoft.com/office/drawing/2014/main" id="{DFFC2562-9AEA-4262-8640-7EC448AB33B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381000</xdr:colOff>
      <xdr:row>13</xdr:row>
      <xdr:rowOff>91440</xdr:rowOff>
    </xdr:from>
    <xdr:to>
      <xdr:col>4</xdr:col>
      <xdr:colOff>1409700</xdr:colOff>
      <xdr:row>35</xdr:row>
      <xdr:rowOff>38100</xdr:rowOff>
    </xdr:to>
    <xdr:graphicFrame macro="">
      <xdr:nvGraphicFramePr>
        <xdr:cNvPr id="1840980" name="Chart 2">
          <a:extLst>
            <a:ext uri="{FF2B5EF4-FFF2-40B4-BE49-F238E27FC236}">
              <a16:creationId xmlns:a16="http://schemas.microsoft.com/office/drawing/2014/main" id="{8F2DA1DC-1421-48BC-A589-BD1597D2EFE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552449</xdr:colOff>
      <xdr:row>11</xdr:row>
      <xdr:rowOff>66675</xdr:rowOff>
    </xdr:from>
    <xdr:to>
      <xdr:col>7</xdr:col>
      <xdr:colOff>388527</xdr:colOff>
      <xdr:row>47</xdr:row>
      <xdr:rowOff>95250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3030673" y="1847850"/>
          <a:ext cx="4103278" cy="5857875"/>
        </a:xfrm>
        <a:prstGeom prst="rect">
          <a:avLst/>
        </a:prstGeom>
      </xdr:spPr>
    </xdr:pic>
    <xdr:clientData/>
  </xdr:twoCellAnchor>
  <xdr:twoCellAnchor editAs="oneCell">
    <xdr:from>
      <xdr:col>1</xdr:col>
      <xdr:colOff>266700</xdr:colOff>
      <xdr:row>49</xdr:row>
      <xdr:rowOff>57150</xdr:rowOff>
    </xdr:from>
    <xdr:to>
      <xdr:col>7</xdr:col>
      <xdr:colOff>180975</xdr:colOff>
      <xdr:row>57</xdr:row>
      <xdr:rowOff>7620</xdr:rowOff>
    </xdr:to>
    <xdr:pic>
      <xdr:nvPicPr>
        <xdr:cNvPr id="6" name="Picture 5" descr="C:\Users\aabdelwahab\Desktop\FirstPage_Page_1.jpg">
          <a:extLst>
            <a:ext uri="{FF2B5EF4-FFF2-40B4-BE49-F238E27FC236}">
              <a16:creationId xmlns:a16="http://schemas.microsoft.com/office/drawing/2014/main" id="{00000000-0008-0000-0100-000006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9247" t="71094" r="22513" b="13978"/>
        <a:stretch/>
      </xdr:blipFill>
      <xdr:spPr bwMode="auto">
        <a:xfrm>
          <a:off x="9983238225" y="7991475"/>
          <a:ext cx="3571875" cy="124587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absolute">
    <xdr:from>
      <xdr:col>2</xdr:col>
      <xdr:colOff>281940</xdr:colOff>
      <xdr:row>13</xdr:row>
      <xdr:rowOff>99060</xdr:rowOff>
    </xdr:from>
    <xdr:to>
      <xdr:col>8</xdr:col>
      <xdr:colOff>274320</xdr:colOff>
      <xdr:row>33</xdr:row>
      <xdr:rowOff>121920</xdr:rowOff>
    </xdr:to>
    <xdr:graphicFrame macro="">
      <xdr:nvGraphicFramePr>
        <xdr:cNvPr id="1842004" name="Chart 2">
          <a:extLst>
            <a:ext uri="{FF2B5EF4-FFF2-40B4-BE49-F238E27FC236}">
              <a16:creationId xmlns:a16="http://schemas.microsoft.com/office/drawing/2014/main" id="{B525BEEC-7B2D-42E7-84E3-7DF54748DD6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312420</xdr:colOff>
      <xdr:row>12</xdr:row>
      <xdr:rowOff>28575</xdr:rowOff>
    </xdr:from>
    <xdr:to>
      <xdr:col>4</xdr:col>
      <xdr:colOff>1295400</xdr:colOff>
      <xdr:row>34</xdr:row>
      <xdr:rowOff>121920</xdr:rowOff>
    </xdr:to>
    <xdr:graphicFrame macro="">
      <xdr:nvGraphicFramePr>
        <xdr:cNvPr id="1843033" name="Chart 2">
          <a:extLst>
            <a:ext uri="{FF2B5EF4-FFF2-40B4-BE49-F238E27FC236}">
              <a16:creationId xmlns:a16="http://schemas.microsoft.com/office/drawing/2014/main" id="{B097193F-A0BC-4A93-B6FD-F997FFC0D88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137160</xdr:colOff>
      <xdr:row>13</xdr:row>
      <xdr:rowOff>91440</xdr:rowOff>
    </xdr:from>
    <xdr:to>
      <xdr:col>12</xdr:col>
      <xdr:colOff>274320</xdr:colOff>
      <xdr:row>28</xdr:row>
      <xdr:rowOff>144780</xdr:rowOff>
    </xdr:to>
    <xdr:graphicFrame macro="">
      <xdr:nvGraphicFramePr>
        <xdr:cNvPr id="1844054" name="Chart 2">
          <a:extLst>
            <a:ext uri="{FF2B5EF4-FFF2-40B4-BE49-F238E27FC236}">
              <a16:creationId xmlns:a16="http://schemas.microsoft.com/office/drawing/2014/main" id="{E4D996D5-A69D-46B0-B6E2-F2C4881DF97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1691640</xdr:colOff>
      <xdr:row>13</xdr:row>
      <xdr:rowOff>91440</xdr:rowOff>
    </xdr:from>
    <xdr:to>
      <xdr:col>10</xdr:col>
      <xdr:colOff>617220</xdr:colOff>
      <xdr:row>31</xdr:row>
      <xdr:rowOff>45720</xdr:rowOff>
    </xdr:to>
    <xdr:graphicFrame macro="">
      <xdr:nvGraphicFramePr>
        <xdr:cNvPr id="1845081" name="Chart 2">
          <a:extLst>
            <a:ext uri="{FF2B5EF4-FFF2-40B4-BE49-F238E27FC236}">
              <a16:creationId xmlns:a16="http://schemas.microsoft.com/office/drawing/2014/main" id="{9850DF63-AD2A-4C58-AE14-8A6FFEE8BF4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1691640</xdr:colOff>
      <xdr:row>13</xdr:row>
      <xdr:rowOff>91440</xdr:rowOff>
    </xdr:from>
    <xdr:to>
      <xdr:col>10</xdr:col>
      <xdr:colOff>655320</xdr:colOff>
      <xdr:row>30</xdr:row>
      <xdr:rowOff>144780</xdr:rowOff>
    </xdr:to>
    <xdr:graphicFrame macro="">
      <xdr:nvGraphicFramePr>
        <xdr:cNvPr id="1846212" name="Chart 2">
          <a:extLst>
            <a:ext uri="{FF2B5EF4-FFF2-40B4-BE49-F238E27FC236}">
              <a16:creationId xmlns:a16="http://schemas.microsoft.com/office/drawing/2014/main" id="{12F46D41-B47A-4697-9A23-72EC56CD76B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0</xdr:col>
      <xdr:colOff>388620</xdr:colOff>
      <xdr:row>13</xdr:row>
      <xdr:rowOff>99060</xdr:rowOff>
    </xdr:from>
    <xdr:to>
      <xdr:col>5</xdr:col>
      <xdr:colOff>1097280</xdr:colOff>
      <xdr:row>38</xdr:row>
      <xdr:rowOff>30480</xdr:rowOff>
    </xdr:to>
    <xdr:graphicFrame macro="">
      <xdr:nvGraphicFramePr>
        <xdr:cNvPr id="13157403" name="Chart 2">
          <a:extLst>
            <a:ext uri="{FF2B5EF4-FFF2-40B4-BE49-F238E27FC236}">
              <a16:creationId xmlns:a16="http://schemas.microsoft.com/office/drawing/2014/main" id="{F404F88B-E8C7-4964-A90F-4CED194621F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1295400</xdr:colOff>
      <xdr:row>0</xdr:row>
      <xdr:rowOff>83820</xdr:rowOff>
    </xdr:from>
    <xdr:to>
      <xdr:col>5</xdr:col>
      <xdr:colOff>1295400</xdr:colOff>
      <xdr:row>0</xdr:row>
      <xdr:rowOff>426720</xdr:rowOff>
    </xdr:to>
    <xdr:pic>
      <xdr:nvPicPr>
        <xdr:cNvPr id="13157404" name="Picture 1">
          <a:extLst>
            <a:ext uri="{FF2B5EF4-FFF2-40B4-BE49-F238E27FC236}">
              <a16:creationId xmlns:a16="http://schemas.microsoft.com/office/drawing/2014/main" id="{0D9DADFA-13BF-43F0-8646-6DBD2B43618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6420740" y="8382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absolute">
    <xdr:from>
      <xdr:col>0</xdr:col>
      <xdr:colOff>297180</xdr:colOff>
      <xdr:row>13</xdr:row>
      <xdr:rowOff>45720</xdr:rowOff>
    </xdr:from>
    <xdr:to>
      <xdr:col>2</xdr:col>
      <xdr:colOff>1752600</xdr:colOff>
      <xdr:row>34</xdr:row>
      <xdr:rowOff>106680</xdr:rowOff>
    </xdr:to>
    <xdr:graphicFrame macro="">
      <xdr:nvGraphicFramePr>
        <xdr:cNvPr id="1848153" name="Chart 2">
          <a:extLst>
            <a:ext uri="{FF2B5EF4-FFF2-40B4-BE49-F238E27FC236}">
              <a16:creationId xmlns:a16="http://schemas.microsoft.com/office/drawing/2014/main" id="{EAFF16F8-37EB-4D25-A036-2A8CF4DA1B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0</xdr:col>
      <xdr:colOff>281940</xdr:colOff>
      <xdr:row>13</xdr:row>
      <xdr:rowOff>91440</xdr:rowOff>
    </xdr:from>
    <xdr:to>
      <xdr:col>2</xdr:col>
      <xdr:colOff>1912620</xdr:colOff>
      <xdr:row>38</xdr:row>
      <xdr:rowOff>38100</xdr:rowOff>
    </xdr:to>
    <xdr:graphicFrame macro="">
      <xdr:nvGraphicFramePr>
        <xdr:cNvPr id="1889112" name="Chart 2">
          <a:extLst>
            <a:ext uri="{FF2B5EF4-FFF2-40B4-BE49-F238E27FC236}">
              <a16:creationId xmlns:a16="http://schemas.microsoft.com/office/drawing/2014/main" id="{AEAFB367-DD03-4B4C-8279-C900FEBDEE7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60960</xdr:colOff>
      <xdr:row>0</xdr:row>
      <xdr:rowOff>68580</xdr:rowOff>
    </xdr:from>
    <xdr:to>
      <xdr:col>0</xdr:col>
      <xdr:colOff>6987540</xdr:colOff>
      <xdr:row>60</xdr:row>
      <xdr:rowOff>68580</xdr:rowOff>
    </xdr:to>
    <xdr:pic>
      <xdr:nvPicPr>
        <xdr:cNvPr id="157593" name="Picture 1">
          <a:extLst>
            <a:ext uri="{FF2B5EF4-FFF2-40B4-BE49-F238E27FC236}">
              <a16:creationId xmlns:a16="http://schemas.microsoft.com/office/drawing/2014/main" id="{397CDD5F-ABA9-4F33-BBBF-9AC8536FE97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524200" y="68580"/>
          <a:ext cx="6926580" cy="10058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137160</xdr:colOff>
      <xdr:row>0</xdr:row>
      <xdr:rowOff>68580</xdr:rowOff>
    </xdr:from>
    <xdr:to>
      <xdr:col>0</xdr:col>
      <xdr:colOff>7101840</xdr:colOff>
      <xdr:row>60</xdr:row>
      <xdr:rowOff>99060</xdr:rowOff>
    </xdr:to>
    <xdr:pic>
      <xdr:nvPicPr>
        <xdr:cNvPr id="1755673" name="Picture 1">
          <a:extLst>
            <a:ext uri="{FF2B5EF4-FFF2-40B4-BE49-F238E27FC236}">
              <a16:creationId xmlns:a16="http://schemas.microsoft.com/office/drawing/2014/main" id="{1A10C9FC-AD13-43FE-9356-2925351617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608020" y="68580"/>
          <a:ext cx="6964680" cy="10088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56029</xdr:colOff>
      <xdr:row>1</xdr:row>
      <xdr:rowOff>33618</xdr:rowOff>
    </xdr:from>
    <xdr:to>
      <xdr:col>11</xdr:col>
      <xdr:colOff>546824</xdr:colOff>
      <xdr:row>63</xdr:row>
      <xdr:rowOff>56030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72" t="1559" r="743" b="1404"/>
        <a:stretch/>
      </xdr:blipFill>
      <xdr:spPr>
        <a:xfrm>
          <a:off x="9907044411" y="190500"/>
          <a:ext cx="7147089" cy="9928412"/>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B94C9D5D-9A19-442B-A9C1-1CEBDD23FB7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1.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C954146F-F55A-4AD7-90BA-30F20CD774A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2.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9F5EFEB9-D99C-4FA5-88FA-A2D3EF479A0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3.xml><?xml version="1.0" encoding="utf-8"?>
<xdr:wsDr xmlns:xdr="http://schemas.openxmlformats.org/drawingml/2006/spreadsheetDrawing" xmlns:a="http://schemas.openxmlformats.org/drawingml/2006/main">
  <xdr:twoCellAnchor editAs="oneCell">
    <xdr:from>
      <xdr:col>0</xdr:col>
      <xdr:colOff>76200</xdr:colOff>
      <xdr:row>0</xdr:row>
      <xdr:rowOff>99060</xdr:rowOff>
    </xdr:from>
    <xdr:to>
      <xdr:col>0</xdr:col>
      <xdr:colOff>7124700</xdr:colOff>
      <xdr:row>61</xdr:row>
      <xdr:rowOff>99060</xdr:rowOff>
    </xdr:to>
    <xdr:pic>
      <xdr:nvPicPr>
        <xdr:cNvPr id="1765911" name="Picture 1">
          <a:extLst>
            <a:ext uri="{FF2B5EF4-FFF2-40B4-BE49-F238E27FC236}">
              <a16:creationId xmlns:a16="http://schemas.microsoft.com/office/drawing/2014/main" id="{B25BF5EE-4DD6-42D1-BED6-70056DAB99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516580" y="99060"/>
          <a:ext cx="7048500" cy="10226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F2B909D1-A20D-4B69-8655-E10BEB2F4D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5.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B9D53289-6852-4988-9CC3-6C6D6BCBAFF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6.xml><?xml version="1.0" encoding="utf-8"?>
<c:userShapes xmlns:c="http://schemas.openxmlformats.org/drawingml/2006/chart">
  <cdr:relSizeAnchor xmlns:cdr="http://schemas.openxmlformats.org/drawingml/2006/chartDrawing">
    <cdr:from>
      <cdr:x>0.22228</cdr:x>
      <cdr:y>0.00367</cdr:y>
    </cdr:from>
    <cdr:to>
      <cdr:x>0.79086</cdr:x>
      <cdr:y>0.05346</cdr:y>
    </cdr:to>
    <cdr:sp macro="" textlink="">
      <cdr:nvSpPr>
        <cdr:cNvPr id="2" name="TextBox 1"/>
        <cdr:cNvSpPr txBox="1"/>
      </cdr:nvSpPr>
      <cdr:spPr>
        <a:xfrm xmlns:a="http://schemas.openxmlformats.org/drawingml/2006/main">
          <a:off x="2039471" y="22412"/>
          <a:ext cx="5311588" cy="302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rtl="1"/>
          <a:r>
            <a:rPr lang="ar-QA" sz="1400" b="1">
              <a:latin typeface="Arial Black" panose="020B0A04020102020204" pitchFamily="34" charset="0"/>
            </a:rPr>
            <a:t>السكان</a:t>
          </a:r>
          <a:r>
            <a:rPr lang="ar-QA" sz="1400" b="1" baseline="0">
              <a:latin typeface="Arial Black" panose="020B0A04020102020204" pitchFamily="34" charset="0"/>
            </a:rPr>
            <a:t> النشيطون اقتصادياً (15 سنة فأكثر) حسب النوع وفئات العمر (بالألف)</a:t>
          </a:r>
        </a:p>
        <a:p xmlns:a="http://schemas.openxmlformats.org/drawingml/2006/main">
          <a:pPr algn="ctr" rtl="0"/>
          <a:r>
            <a:rPr lang="en-US" sz="1100" b="1" i="0" baseline="0">
              <a:effectLst/>
              <a:latin typeface="Arial" panose="020B0604020202020204" pitchFamily="34" charset="0"/>
              <a:ea typeface="+mn-ea"/>
              <a:cs typeface="Arial" panose="020B0604020202020204" pitchFamily="34" charset="0"/>
            </a:rPr>
            <a:t> </a:t>
          </a:r>
          <a:endParaRPr lang="en-US" sz="1200" b="1">
            <a:effectLst/>
            <a:latin typeface="Arial" panose="020B0604020202020204" pitchFamily="34" charset="0"/>
            <a:cs typeface="Arial" panose="020B0604020202020204" pitchFamily="34" charset="0"/>
          </a:endParaRPr>
        </a:p>
        <a:p xmlns:a="http://schemas.openxmlformats.org/drawingml/2006/main">
          <a:pPr algn="ctr"/>
          <a:endParaRPr lang="en-US" sz="1100" b="1">
            <a:latin typeface="Arial Black" panose="020B0A04020102020204" pitchFamily="34" charset="0"/>
          </a:endParaRPr>
        </a:p>
      </cdr:txBody>
    </cdr:sp>
  </cdr:relSizeAnchor>
  <cdr:relSizeAnchor xmlns:cdr="http://schemas.openxmlformats.org/drawingml/2006/chartDrawing">
    <cdr:from>
      <cdr:x>0.22098</cdr:x>
      <cdr:y>0.04796</cdr:y>
    </cdr:from>
    <cdr:to>
      <cdr:x>0.79207</cdr:x>
      <cdr:y>0.16172</cdr:y>
    </cdr:to>
    <cdr:sp macro="" textlink="">
      <cdr:nvSpPr>
        <cdr:cNvPr id="4" name="TextBox 3"/>
        <cdr:cNvSpPr txBox="1"/>
      </cdr:nvSpPr>
      <cdr:spPr>
        <a:xfrm xmlns:a="http://schemas.openxmlformats.org/drawingml/2006/main">
          <a:off x="2050658" y="291375"/>
          <a:ext cx="5311641" cy="6947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rtl="0"/>
          <a:r>
            <a:rPr lang="en-US" sz="1200" b="1" i="0" baseline="0">
              <a:effectLst/>
              <a:latin typeface="Arial" panose="020B0604020202020204" pitchFamily="34" charset="0"/>
              <a:ea typeface="+mn-ea"/>
              <a:cs typeface="Arial" panose="020B0604020202020204" pitchFamily="34" charset="0"/>
            </a:rPr>
            <a:t>ECONOMICALLY ACTIVE POPULATION (15 YEARS &amp; ABOVE)</a:t>
          </a:r>
          <a:endParaRPr lang="en-US" sz="1200" b="1">
            <a:effectLst/>
            <a:latin typeface="Arial" panose="020B0604020202020204" pitchFamily="34" charset="0"/>
            <a:cs typeface="Arial" panose="020B0604020202020204" pitchFamily="34" charset="0"/>
          </a:endParaRPr>
        </a:p>
        <a:p xmlns:a="http://schemas.openxmlformats.org/drawingml/2006/main">
          <a:pPr algn="ctr" rtl="0"/>
          <a:r>
            <a:rPr lang="en-US" sz="1200" b="1" i="0" baseline="0">
              <a:effectLst/>
              <a:latin typeface="Arial" panose="020B0604020202020204" pitchFamily="34" charset="0"/>
              <a:ea typeface="+mn-ea"/>
              <a:cs typeface="Arial" panose="020B0604020202020204" pitchFamily="34" charset="0"/>
            </a:rPr>
            <a:t> BY GENDER &amp; AGE GROUP (THOUSAND)</a:t>
          </a:r>
          <a:endParaRPr lang="en-US" sz="1200" b="1">
            <a:effectLst/>
            <a:latin typeface="Arial" panose="020B0604020202020204" pitchFamily="34" charset="0"/>
            <a:cs typeface="Arial" panose="020B0604020202020204" pitchFamily="34" charset="0"/>
          </a:endParaRPr>
        </a:p>
        <a:p xmlns:a="http://schemas.openxmlformats.org/drawingml/2006/main">
          <a:pPr algn="ctr" rtl="0"/>
          <a:r>
            <a:rPr lang="en-US" sz="1100" b="1" i="0" baseline="0">
              <a:effectLst/>
              <a:latin typeface="Arial" panose="020B0604020202020204" pitchFamily="34" charset="0"/>
              <a:ea typeface="+mn-ea"/>
              <a:cs typeface="Arial" panose="020B0604020202020204" pitchFamily="34" charset="0"/>
            </a:rPr>
            <a:t> </a:t>
          </a:r>
          <a:r>
            <a:rPr lang="en-US" sz="1200" b="1" i="0" baseline="0">
              <a:effectLst/>
              <a:latin typeface="Arial" panose="020B0604020202020204" pitchFamily="34" charset="0"/>
              <a:ea typeface="+mn-ea"/>
              <a:cs typeface="Arial" panose="020B0604020202020204" pitchFamily="34" charset="0"/>
            </a:rPr>
            <a:t>2022</a:t>
          </a:r>
        </a:p>
        <a:p xmlns:a="http://schemas.openxmlformats.org/drawingml/2006/main">
          <a:pPr algn="ctr"/>
          <a:endParaRPr lang="en-US" sz="1100" b="1">
            <a:latin typeface="Arial Black" panose="020B0A04020102020204" pitchFamily="34" charset="0"/>
          </a:endParaRPr>
        </a:p>
      </cdr:txBody>
    </cdr:sp>
  </cdr:relSizeAnchor>
</c:userShapes>
</file>

<file path=xl/drawings/drawing37.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AB632A2F-8C0C-4931-BE0E-60299BFDEB9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c:userShapes xmlns:c="http://schemas.openxmlformats.org/drawingml/2006/chart">
  <cdr:relSizeAnchor xmlns:cdr="http://schemas.openxmlformats.org/drawingml/2006/chartDrawing">
    <cdr:from>
      <cdr:x>0.23879</cdr:x>
      <cdr:y>0.01933</cdr:y>
    </cdr:from>
    <cdr:to>
      <cdr:x>0.80487</cdr:x>
      <cdr:y>0.07156</cdr:y>
    </cdr:to>
    <cdr:sp macro="" textlink="">
      <cdr:nvSpPr>
        <cdr:cNvPr id="4" name="TextBox 1"/>
        <cdr:cNvSpPr txBox="1"/>
      </cdr:nvSpPr>
      <cdr:spPr>
        <a:xfrm xmlns:a="http://schemas.openxmlformats.org/drawingml/2006/main">
          <a:off x="2202331" y="118036"/>
          <a:ext cx="5311588" cy="3189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1"/>
          <a:r>
            <a:rPr lang="ar-QA" sz="1400" b="1">
              <a:latin typeface="Arial Black" panose="020B0A04020102020204" pitchFamily="34" charset="0"/>
            </a:rPr>
            <a:t>السكان</a:t>
          </a:r>
          <a:r>
            <a:rPr lang="ar-QA" sz="1400" b="1" baseline="0">
              <a:latin typeface="Arial Black" panose="020B0A04020102020204" pitchFamily="34" charset="0"/>
            </a:rPr>
            <a:t> النشيطون اقتصادياً (15 سنة فأكثر) حسب النوع والحالة التعليمية (بالألف)</a:t>
          </a:r>
        </a:p>
        <a:p xmlns:a="http://schemas.openxmlformats.org/drawingml/2006/main">
          <a:pPr algn="ctr" rtl="1"/>
          <a:r>
            <a:rPr lang="en-US" sz="1100" b="1" i="0" baseline="0">
              <a:effectLst/>
              <a:latin typeface="Arial" panose="020B0604020202020204" pitchFamily="34" charset="0"/>
              <a:ea typeface="+mn-ea"/>
              <a:cs typeface="Arial" panose="020B0604020202020204" pitchFamily="34" charset="0"/>
            </a:rPr>
            <a:t> </a:t>
          </a:r>
          <a:endParaRPr lang="en-US" sz="1200" b="1">
            <a:effectLst/>
            <a:latin typeface="Arial" panose="020B0604020202020204" pitchFamily="34" charset="0"/>
            <a:cs typeface="Arial" panose="020B0604020202020204" pitchFamily="34" charset="0"/>
          </a:endParaRPr>
        </a:p>
        <a:p xmlns:a="http://schemas.openxmlformats.org/drawingml/2006/main">
          <a:pPr algn="ctr" rtl="1"/>
          <a:endParaRPr lang="en-US" sz="1100" b="1">
            <a:latin typeface="Arial Black" panose="020B0A04020102020204" pitchFamily="34" charset="0"/>
          </a:endParaRPr>
        </a:p>
      </cdr:txBody>
    </cdr:sp>
  </cdr:relSizeAnchor>
  <cdr:relSizeAnchor xmlns:cdr="http://schemas.openxmlformats.org/drawingml/2006/chartDrawing">
    <cdr:from>
      <cdr:x>0.24461</cdr:x>
      <cdr:y>0.06595</cdr:y>
    </cdr:from>
    <cdr:to>
      <cdr:x>0.80969</cdr:x>
      <cdr:y>0.16664</cdr:y>
    </cdr:to>
    <cdr:sp macro="" textlink="">
      <cdr:nvSpPr>
        <cdr:cNvPr id="5" name="TextBox 1"/>
        <cdr:cNvSpPr txBox="1"/>
      </cdr:nvSpPr>
      <cdr:spPr>
        <a:xfrm xmlns:a="http://schemas.openxmlformats.org/drawingml/2006/main">
          <a:off x="2247154" y="398182"/>
          <a:ext cx="5311588" cy="6103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r>
            <a:rPr lang="en-US" sz="1200" b="1" i="0" baseline="0">
              <a:effectLst/>
              <a:latin typeface="Arial" panose="020B0604020202020204" pitchFamily="34" charset="0"/>
              <a:ea typeface="+mn-ea"/>
              <a:cs typeface="Arial" panose="020B0604020202020204" pitchFamily="34" charset="0"/>
            </a:rPr>
            <a:t>ECONOMICALLY ACTIVE POPULATION (15 YEARS &amp; ABOVE)</a:t>
          </a:r>
          <a:endParaRPr lang="en-US" sz="1200" b="1">
            <a:effectLst/>
            <a:latin typeface="Arial" panose="020B0604020202020204" pitchFamily="34" charset="0"/>
            <a:cs typeface="Arial" panose="020B0604020202020204" pitchFamily="34" charset="0"/>
          </a:endParaRPr>
        </a:p>
        <a:p xmlns:a="http://schemas.openxmlformats.org/drawingml/2006/main">
          <a:pPr algn="ctr" rtl="0"/>
          <a:r>
            <a:rPr lang="en-US" sz="1200" b="1" i="0" baseline="0">
              <a:effectLst/>
              <a:latin typeface="Arial" panose="020B0604020202020204" pitchFamily="34" charset="0"/>
              <a:ea typeface="+mn-ea"/>
              <a:cs typeface="Arial" panose="020B0604020202020204" pitchFamily="34" charset="0"/>
            </a:rPr>
            <a:t> BY GENDER &amp; EDUCATIONAL STATUS (THOUSAND)</a:t>
          </a:r>
          <a:endParaRPr lang="en-US" sz="1200" b="1">
            <a:effectLst/>
            <a:latin typeface="Arial" panose="020B0604020202020204" pitchFamily="34" charset="0"/>
            <a:cs typeface="Arial" panose="020B0604020202020204" pitchFamily="34" charset="0"/>
          </a:endParaRPr>
        </a:p>
        <a:p xmlns:a="http://schemas.openxmlformats.org/drawingml/2006/main">
          <a:pPr algn="ctr" rtl="0"/>
          <a:r>
            <a:rPr lang="en-US" sz="1100" b="1" i="0" baseline="0">
              <a:effectLst/>
              <a:latin typeface="Arial" panose="020B0604020202020204" pitchFamily="34" charset="0"/>
              <a:ea typeface="+mn-ea"/>
              <a:cs typeface="Arial" panose="020B0604020202020204" pitchFamily="34" charset="0"/>
            </a:rPr>
            <a:t> </a:t>
          </a:r>
          <a:r>
            <a:rPr lang="en-US" sz="1200" b="1" i="0" baseline="0">
              <a:effectLst/>
              <a:latin typeface="Arial" panose="020B0604020202020204" pitchFamily="34" charset="0"/>
              <a:ea typeface="+mn-ea"/>
              <a:cs typeface="Arial" panose="020B0604020202020204" pitchFamily="34" charset="0"/>
            </a:rPr>
            <a:t>2022</a:t>
          </a:r>
          <a:endParaRPr lang="en-US" sz="1200" b="1">
            <a:effectLst/>
            <a:latin typeface="Arial" panose="020B0604020202020204" pitchFamily="34" charset="0"/>
            <a:cs typeface="Arial" panose="020B0604020202020204" pitchFamily="34" charset="0"/>
          </a:endParaRPr>
        </a:p>
        <a:p xmlns:a="http://schemas.openxmlformats.org/drawingml/2006/main">
          <a:pPr algn="ctr" rtl="0"/>
          <a:endParaRPr lang="en-US" sz="1100" b="1">
            <a:latin typeface="Arial Black" panose="020B0A04020102020204" pitchFamily="34" charset="0"/>
          </a:endParaRPr>
        </a:p>
      </cdr:txBody>
    </cdr:sp>
  </cdr:relSizeAnchor>
</c:userShapes>
</file>

<file path=xl/drawings/drawing39.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202AC75C-64EC-4F33-8E3F-7125817122D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3</xdr:col>
      <xdr:colOff>908108</xdr:colOff>
      <xdr:row>9</xdr:row>
      <xdr:rowOff>114300</xdr:rowOff>
    </xdr:from>
    <xdr:to>
      <xdr:col>3</xdr:col>
      <xdr:colOff>908108</xdr:colOff>
      <xdr:row>14</xdr:row>
      <xdr:rowOff>155611</xdr:rowOff>
    </xdr:to>
    <xdr:cxnSp macro="">
      <xdr:nvCxnSpPr>
        <xdr:cNvPr id="10" name="Straight Connector 9">
          <a:extLst>
            <a:ext uri="{FF2B5EF4-FFF2-40B4-BE49-F238E27FC236}">
              <a16:creationId xmlns:a16="http://schemas.microsoft.com/office/drawing/2014/main" id="{2335D416-3669-429A-80D4-48D317013CDC}"/>
            </a:ext>
          </a:extLst>
        </xdr:cNvPr>
        <xdr:cNvCxnSpPr/>
      </xdr:nvCxnSpPr>
      <xdr:spPr>
        <a:xfrm>
          <a:off x="154627522" y="2552700"/>
          <a:ext cx="0" cy="107632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1872038</xdr:colOff>
      <xdr:row>14</xdr:row>
      <xdr:rowOff>166052</xdr:rowOff>
    </xdr:from>
    <xdr:to>
      <xdr:col>1</xdr:col>
      <xdr:colOff>1872038</xdr:colOff>
      <xdr:row>16</xdr:row>
      <xdr:rowOff>57521</xdr:rowOff>
    </xdr:to>
    <xdr:cxnSp macro="">
      <xdr:nvCxnSpPr>
        <xdr:cNvPr id="56" name="Straight Connector 55">
          <a:extLst>
            <a:ext uri="{FF2B5EF4-FFF2-40B4-BE49-F238E27FC236}">
              <a16:creationId xmlns:a16="http://schemas.microsoft.com/office/drawing/2014/main" id="{83E598E5-B20F-4885-87EF-B34A42B9DCDB}"/>
            </a:ext>
          </a:extLst>
        </xdr:cNvPr>
        <xdr:cNvCxnSpPr/>
      </xdr:nvCxnSpPr>
      <xdr:spPr>
        <a:xfrm>
          <a:off x="156742072" y="3633787"/>
          <a:ext cx="0" cy="33813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368358</xdr:colOff>
      <xdr:row>9</xdr:row>
      <xdr:rowOff>114300</xdr:rowOff>
    </xdr:from>
    <xdr:to>
      <xdr:col>1</xdr:col>
      <xdr:colOff>368358</xdr:colOff>
      <xdr:row>10</xdr:row>
      <xdr:rowOff>76200</xdr:rowOff>
    </xdr:to>
    <xdr:cxnSp macro="">
      <xdr:nvCxnSpPr>
        <xdr:cNvPr id="36" name="Straight Connector 35">
          <a:extLst>
            <a:ext uri="{FF2B5EF4-FFF2-40B4-BE49-F238E27FC236}">
              <a16:creationId xmlns:a16="http://schemas.microsoft.com/office/drawing/2014/main" id="{CEBDE5BC-B8D1-4DA1-A17D-0DF6CEF686B3}"/>
            </a:ext>
          </a:extLst>
        </xdr:cNvPr>
        <xdr:cNvCxnSpPr/>
      </xdr:nvCxnSpPr>
      <xdr:spPr>
        <a:xfrm>
          <a:off x="158199397" y="2552700"/>
          <a:ext cx="0" cy="17145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1340655</xdr:colOff>
      <xdr:row>14</xdr:row>
      <xdr:rowOff>155575</xdr:rowOff>
    </xdr:from>
    <xdr:to>
      <xdr:col>3</xdr:col>
      <xdr:colOff>1382085</xdr:colOff>
      <xdr:row>26</xdr:row>
      <xdr:rowOff>182303</xdr:rowOff>
    </xdr:to>
    <xdr:cxnSp macro="">
      <xdr:nvCxnSpPr>
        <xdr:cNvPr id="24" name="Straight Arrow Connector 23">
          <a:extLst>
            <a:ext uri="{FF2B5EF4-FFF2-40B4-BE49-F238E27FC236}">
              <a16:creationId xmlns:a16="http://schemas.microsoft.com/office/drawing/2014/main" id="{E1CB8EE4-BA8F-4C39-BC76-8E7F0F760E9B}"/>
            </a:ext>
          </a:extLst>
        </xdr:cNvPr>
        <xdr:cNvCxnSpPr/>
      </xdr:nvCxnSpPr>
      <xdr:spPr>
        <a:xfrm>
          <a:off x="154172194" y="3629025"/>
          <a:ext cx="29131" cy="2550846"/>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1437405</xdr:colOff>
      <xdr:row>6</xdr:row>
      <xdr:rowOff>76201</xdr:rowOff>
    </xdr:from>
    <xdr:to>
      <xdr:col>2</xdr:col>
      <xdr:colOff>446197</xdr:colOff>
      <xdr:row>8</xdr:row>
      <xdr:rowOff>150801</xdr:rowOff>
    </xdr:to>
    <xdr:sp macro="" textlink="">
      <xdr:nvSpPr>
        <xdr:cNvPr id="2" name="TextBox 1">
          <a:extLst>
            <a:ext uri="{FF2B5EF4-FFF2-40B4-BE49-F238E27FC236}">
              <a16:creationId xmlns:a16="http://schemas.microsoft.com/office/drawing/2014/main" id="{585EC229-E8E1-40EC-BBBD-6E6F3923BF6A}"/>
            </a:ext>
          </a:extLst>
        </xdr:cNvPr>
        <xdr:cNvSpPr txBox="1"/>
      </xdr:nvSpPr>
      <xdr:spPr>
        <a:xfrm>
          <a:off x="155539883" y="1885951"/>
          <a:ext cx="1626662" cy="493700"/>
        </a:xfrm>
        <a:prstGeom prst="round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QA" sz="1100"/>
            <a:t>إجمالي السكان</a:t>
          </a:r>
        </a:p>
        <a:p>
          <a:pPr algn="ctr" rtl="1"/>
          <a:r>
            <a:rPr lang="en-US" sz="1100"/>
            <a:t>Total</a:t>
          </a:r>
          <a:r>
            <a:rPr lang="en-US" sz="1100" baseline="0"/>
            <a:t> population</a:t>
          </a:r>
          <a:endParaRPr lang="en-US" sz="1100"/>
        </a:p>
      </xdr:txBody>
    </xdr:sp>
    <xdr:clientData/>
  </xdr:twoCellAnchor>
  <xdr:twoCellAnchor>
    <xdr:from>
      <xdr:col>0</xdr:col>
      <xdr:colOff>202340</xdr:colOff>
      <xdr:row>10</xdr:row>
      <xdr:rowOff>72695</xdr:rowOff>
    </xdr:from>
    <xdr:to>
      <xdr:col>1</xdr:col>
      <xdr:colOff>1180457</xdr:colOff>
      <xdr:row>14</xdr:row>
      <xdr:rowOff>33695</xdr:rowOff>
    </xdr:to>
    <xdr:sp macro="" textlink="">
      <xdr:nvSpPr>
        <xdr:cNvPr id="3" name="TextBox 2">
          <a:extLst>
            <a:ext uri="{FF2B5EF4-FFF2-40B4-BE49-F238E27FC236}">
              <a16:creationId xmlns:a16="http://schemas.microsoft.com/office/drawing/2014/main" id="{9976B97C-A22A-4131-AC33-FD3B52BED2C9}"/>
            </a:ext>
          </a:extLst>
        </xdr:cNvPr>
        <xdr:cNvSpPr txBox="1"/>
      </xdr:nvSpPr>
      <xdr:spPr>
        <a:xfrm>
          <a:off x="157400625" y="2720645"/>
          <a:ext cx="1303245" cy="799200"/>
        </a:xfrm>
        <a:prstGeom prst="round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الأشخاص دون سن العمل</a:t>
          </a:r>
          <a:endParaRPr lang="ar-QA" sz="1000"/>
        </a:p>
        <a:p>
          <a:pPr algn="ctr" rtl="1"/>
          <a:r>
            <a:rPr lang="en-US" sz="1000"/>
            <a:t>Person below working age</a:t>
          </a:r>
        </a:p>
      </xdr:txBody>
    </xdr:sp>
    <xdr:clientData/>
  </xdr:twoCellAnchor>
  <xdr:twoCellAnchor>
    <xdr:from>
      <xdr:col>3</xdr:col>
      <xdr:colOff>9525</xdr:colOff>
      <xdr:row>10</xdr:row>
      <xdr:rowOff>80480</xdr:rowOff>
    </xdr:from>
    <xdr:to>
      <xdr:col>3</xdr:col>
      <xdr:colOff>1951198</xdr:colOff>
      <xdr:row>14</xdr:row>
      <xdr:rowOff>41480</xdr:rowOff>
    </xdr:to>
    <xdr:sp macro="" textlink="">
      <xdr:nvSpPr>
        <xdr:cNvPr id="4" name="TextBox 3">
          <a:extLst>
            <a:ext uri="{FF2B5EF4-FFF2-40B4-BE49-F238E27FC236}">
              <a16:creationId xmlns:a16="http://schemas.microsoft.com/office/drawing/2014/main" id="{CBDE300E-8379-46A3-9369-4DBEF2AB95BD}"/>
            </a:ext>
          </a:extLst>
        </xdr:cNvPr>
        <xdr:cNvSpPr txBox="1"/>
      </xdr:nvSpPr>
      <xdr:spPr>
        <a:xfrm>
          <a:off x="153609675" y="2728430"/>
          <a:ext cx="1895475" cy="799200"/>
        </a:xfrm>
        <a:prstGeom prst="round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السكان في سن العمل</a:t>
          </a:r>
        </a:p>
        <a:p>
          <a:pPr algn="ctr" rtl="1"/>
          <a:r>
            <a:rPr lang="ar-SA" sz="1000"/>
            <a:t>(15 سنة فأكثر)</a:t>
          </a:r>
          <a:endParaRPr lang="ar-QA" sz="1000"/>
        </a:p>
        <a:p>
          <a:pPr algn="ctr" rtl="1"/>
          <a:r>
            <a:rPr lang="en-US" sz="1000"/>
            <a:t>Working age population</a:t>
          </a:r>
        </a:p>
        <a:p>
          <a:pPr algn="ctr" rtl="1"/>
          <a:r>
            <a:rPr lang="en-US" sz="1000" baseline="0"/>
            <a:t> (15 years &amp; above)</a:t>
          </a:r>
          <a:endParaRPr lang="en-US" sz="1000"/>
        </a:p>
      </xdr:txBody>
    </xdr:sp>
    <xdr:clientData/>
  </xdr:twoCellAnchor>
  <xdr:twoCellAnchor>
    <xdr:from>
      <xdr:col>1</xdr:col>
      <xdr:colOff>962576</xdr:colOff>
      <xdr:row>15</xdr:row>
      <xdr:rowOff>49205</xdr:rowOff>
    </xdr:from>
    <xdr:to>
      <xdr:col>2</xdr:col>
      <xdr:colOff>92501</xdr:colOff>
      <xdr:row>17</xdr:row>
      <xdr:rowOff>80513</xdr:rowOff>
    </xdr:to>
    <xdr:sp macro="" textlink="">
      <xdr:nvSpPr>
        <xdr:cNvPr id="5" name="TextBox 4">
          <a:extLst>
            <a:ext uri="{FF2B5EF4-FFF2-40B4-BE49-F238E27FC236}">
              <a16:creationId xmlns:a16="http://schemas.microsoft.com/office/drawing/2014/main" id="{4764DD33-36B0-4DD8-9A8A-C5D686F995B5}"/>
            </a:ext>
          </a:extLst>
        </xdr:cNvPr>
        <xdr:cNvSpPr txBox="1"/>
      </xdr:nvSpPr>
      <xdr:spPr>
        <a:xfrm>
          <a:off x="155880692" y="3744905"/>
          <a:ext cx="1737187" cy="459792"/>
        </a:xfrm>
        <a:prstGeom prst="round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غير مشتغلين</a:t>
          </a:r>
          <a:endParaRPr lang="ar-QA" sz="1000"/>
        </a:p>
        <a:p>
          <a:pPr algn="ctr" rtl="1"/>
          <a:r>
            <a:rPr lang="en-US" sz="1000"/>
            <a:t>Not employed</a:t>
          </a:r>
        </a:p>
      </xdr:txBody>
    </xdr:sp>
    <xdr:clientData/>
  </xdr:twoCellAnchor>
  <xdr:twoCellAnchor>
    <xdr:from>
      <xdr:col>3</xdr:col>
      <xdr:colOff>903517</xdr:colOff>
      <xdr:row>15</xdr:row>
      <xdr:rowOff>49205</xdr:rowOff>
    </xdr:from>
    <xdr:to>
      <xdr:col>4</xdr:col>
      <xdr:colOff>45417</xdr:colOff>
      <xdr:row>19</xdr:row>
      <xdr:rowOff>3275</xdr:rowOff>
    </xdr:to>
    <xdr:sp macro="" textlink="">
      <xdr:nvSpPr>
        <xdr:cNvPr id="6" name="TextBox 5">
          <a:extLst>
            <a:ext uri="{FF2B5EF4-FFF2-40B4-BE49-F238E27FC236}">
              <a16:creationId xmlns:a16="http://schemas.microsoft.com/office/drawing/2014/main" id="{83A488DA-19EE-407A-9DD1-6E3BBE8462F8}"/>
            </a:ext>
          </a:extLst>
        </xdr:cNvPr>
        <xdr:cNvSpPr txBox="1"/>
      </xdr:nvSpPr>
      <xdr:spPr>
        <a:xfrm>
          <a:off x="152888577" y="3744905"/>
          <a:ext cx="1737186" cy="792270"/>
        </a:xfrm>
        <a:prstGeom prst="round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lnSpc>
              <a:spcPts val="800"/>
            </a:lnSpc>
          </a:pPr>
          <a:r>
            <a:rPr lang="ar-SA" sz="1000"/>
            <a:t>مشتغلون أو متغيبون</a:t>
          </a:r>
          <a:r>
            <a:rPr lang="ar-SA" sz="1000" baseline="0"/>
            <a:t> مؤقتاً عن العمل</a:t>
          </a:r>
          <a:endParaRPr lang="ar-QA" sz="1000"/>
        </a:p>
        <a:p>
          <a:pPr algn="ctr" rtl="1">
            <a:lnSpc>
              <a:spcPts val="1000"/>
            </a:lnSpc>
          </a:pPr>
          <a:r>
            <a:rPr lang="en-US" sz="1000"/>
            <a:t>Employed (at work or temporarily</a:t>
          </a:r>
          <a:r>
            <a:rPr lang="en-US" sz="1000" baseline="0"/>
            <a:t> absent from work)</a:t>
          </a:r>
          <a:endParaRPr lang="en-US" sz="1000"/>
        </a:p>
      </xdr:txBody>
    </xdr:sp>
    <xdr:clientData/>
  </xdr:twoCellAnchor>
  <xdr:twoCellAnchor>
    <xdr:from>
      <xdr:col>1</xdr:col>
      <xdr:colOff>2224174</xdr:colOff>
      <xdr:row>8</xdr:row>
      <xdr:rowOff>150801</xdr:rowOff>
    </xdr:from>
    <xdr:to>
      <xdr:col>1</xdr:col>
      <xdr:colOff>2224174</xdr:colOff>
      <xdr:row>9</xdr:row>
      <xdr:rowOff>117842</xdr:rowOff>
    </xdr:to>
    <xdr:cxnSp macro="">
      <xdr:nvCxnSpPr>
        <xdr:cNvPr id="7" name="Straight Connector 6">
          <a:extLst>
            <a:ext uri="{FF2B5EF4-FFF2-40B4-BE49-F238E27FC236}">
              <a16:creationId xmlns:a16="http://schemas.microsoft.com/office/drawing/2014/main" id="{5BD31BD4-345C-4363-BB80-B92740699D01}"/>
            </a:ext>
          </a:extLst>
        </xdr:cNvPr>
        <xdr:cNvCxnSpPr/>
      </xdr:nvCxnSpPr>
      <xdr:spPr>
        <a:xfrm>
          <a:off x="156397556" y="2379651"/>
          <a:ext cx="0" cy="16352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365125</xdr:colOff>
      <xdr:row>9</xdr:row>
      <xdr:rowOff>112623</xdr:rowOff>
    </xdr:from>
    <xdr:to>
      <xdr:col>3</xdr:col>
      <xdr:colOff>907713</xdr:colOff>
      <xdr:row>9</xdr:row>
      <xdr:rowOff>112623</xdr:rowOff>
    </xdr:to>
    <xdr:cxnSp macro="">
      <xdr:nvCxnSpPr>
        <xdr:cNvPr id="8" name="Straight Connector 7">
          <a:extLst>
            <a:ext uri="{FF2B5EF4-FFF2-40B4-BE49-F238E27FC236}">
              <a16:creationId xmlns:a16="http://schemas.microsoft.com/office/drawing/2014/main" id="{78DB8B95-8CF6-4E29-B4F2-8FD152F2EC9E}"/>
            </a:ext>
          </a:extLst>
        </xdr:cNvPr>
        <xdr:cNvCxnSpPr/>
      </xdr:nvCxnSpPr>
      <xdr:spPr>
        <a:xfrm flipH="1">
          <a:off x="154621882" y="2551023"/>
          <a:ext cx="3588368"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1870710</xdr:colOff>
      <xdr:row>14</xdr:row>
      <xdr:rowOff>155184</xdr:rowOff>
    </xdr:from>
    <xdr:to>
      <xdr:col>3</xdr:col>
      <xdr:colOff>1383134</xdr:colOff>
      <xdr:row>14</xdr:row>
      <xdr:rowOff>155184</xdr:rowOff>
    </xdr:to>
    <xdr:cxnSp macro="">
      <xdr:nvCxnSpPr>
        <xdr:cNvPr id="13" name="Straight Connector 12">
          <a:extLst>
            <a:ext uri="{FF2B5EF4-FFF2-40B4-BE49-F238E27FC236}">
              <a16:creationId xmlns:a16="http://schemas.microsoft.com/office/drawing/2014/main" id="{C7F9B511-A3A8-44EA-BA9C-BCADB430D649}"/>
            </a:ext>
          </a:extLst>
        </xdr:cNvPr>
        <xdr:cNvCxnSpPr/>
      </xdr:nvCxnSpPr>
      <xdr:spPr>
        <a:xfrm flipH="1">
          <a:off x="154162126" y="3641334"/>
          <a:ext cx="2581274"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723900</xdr:colOff>
      <xdr:row>17</xdr:row>
      <xdr:rowOff>99060</xdr:rowOff>
    </xdr:from>
    <xdr:to>
      <xdr:col>2</xdr:col>
      <xdr:colOff>457200</xdr:colOff>
      <xdr:row>18</xdr:row>
      <xdr:rowOff>114300</xdr:rowOff>
    </xdr:to>
    <xdr:grpSp>
      <xdr:nvGrpSpPr>
        <xdr:cNvPr id="13129974" name="Group 39">
          <a:extLst>
            <a:ext uri="{FF2B5EF4-FFF2-40B4-BE49-F238E27FC236}">
              <a16:creationId xmlns:a16="http://schemas.microsoft.com/office/drawing/2014/main" id="{3F09A405-1906-452B-9CC2-09057922B022}"/>
            </a:ext>
          </a:extLst>
        </xdr:cNvPr>
        <xdr:cNvGrpSpPr>
          <a:grpSpLocks/>
        </xdr:cNvGrpSpPr>
      </xdr:nvGrpSpPr>
      <xdr:grpSpPr bwMode="auto">
        <a:xfrm>
          <a:off x="12483160200" y="4213860"/>
          <a:ext cx="2314575" cy="224790"/>
          <a:chOff x="146580225" y="3857625"/>
          <a:chExt cx="3429000" cy="228601"/>
        </a:xfrm>
      </xdr:grpSpPr>
      <xdr:cxnSp macro="">
        <xdr:nvCxnSpPr>
          <xdr:cNvPr id="15" name="Straight Connector 14">
            <a:extLst>
              <a:ext uri="{FF2B5EF4-FFF2-40B4-BE49-F238E27FC236}">
                <a16:creationId xmlns:a16="http://schemas.microsoft.com/office/drawing/2014/main" id="{35FF47FD-80A3-4E7C-8672-57BAF56B62C7}"/>
              </a:ext>
            </a:extLst>
          </xdr:cNvPr>
          <xdr:cNvCxnSpPr/>
        </xdr:nvCxnSpPr>
        <xdr:spPr>
          <a:xfrm>
            <a:off x="148354979" y="3857625"/>
            <a:ext cx="0" cy="12192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203D6C5D-CE0E-4755-ACF9-8183542E676B}"/>
              </a:ext>
            </a:extLst>
          </xdr:cNvPr>
          <xdr:cNvCxnSpPr/>
        </xdr:nvCxnSpPr>
        <xdr:spPr>
          <a:xfrm flipH="1">
            <a:off x="146591180" y="3971926"/>
            <a:ext cx="3418045"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774CAFB1-E530-4B6B-986F-1E2499E50C01}"/>
              </a:ext>
            </a:extLst>
          </xdr:cNvPr>
          <xdr:cNvCxnSpPr/>
        </xdr:nvCxnSpPr>
        <xdr:spPr>
          <a:xfrm>
            <a:off x="150009225" y="3964305"/>
            <a:ext cx="0" cy="12192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92C092BA-A939-4660-995A-9D2DFD36223A}"/>
              </a:ext>
            </a:extLst>
          </xdr:cNvPr>
          <xdr:cNvCxnSpPr/>
        </xdr:nvCxnSpPr>
        <xdr:spPr>
          <a:xfrm>
            <a:off x="146580225" y="3964305"/>
            <a:ext cx="0" cy="12192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69850</xdr:colOff>
      <xdr:row>18</xdr:row>
      <xdr:rowOff>113780</xdr:rowOff>
    </xdr:from>
    <xdr:to>
      <xdr:col>1</xdr:col>
      <xdr:colOff>1572946</xdr:colOff>
      <xdr:row>22</xdr:row>
      <xdr:rowOff>52618</xdr:rowOff>
    </xdr:to>
    <xdr:sp macro="" textlink="">
      <xdr:nvSpPr>
        <xdr:cNvPr id="19" name="TextBox 18">
          <a:extLst>
            <a:ext uri="{FF2B5EF4-FFF2-40B4-BE49-F238E27FC236}">
              <a16:creationId xmlns:a16="http://schemas.microsoft.com/office/drawing/2014/main" id="{92FBDE8A-DEC2-45D1-BB83-44E55D3C32C2}"/>
            </a:ext>
          </a:extLst>
        </xdr:cNvPr>
        <xdr:cNvSpPr txBox="1"/>
      </xdr:nvSpPr>
      <xdr:spPr>
        <a:xfrm>
          <a:off x="157029150" y="4425430"/>
          <a:ext cx="1466850" cy="799200"/>
        </a:xfrm>
        <a:prstGeom prst="round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غير باحثين عن العمل ولا</a:t>
          </a:r>
          <a:r>
            <a:rPr lang="ar-SA" sz="1000" baseline="0"/>
            <a:t> تتوفر لديهم الإرادة للعمل</a:t>
          </a:r>
          <a:endParaRPr lang="ar-QA" sz="1000"/>
        </a:p>
        <a:p>
          <a:pPr algn="ctr" rtl="1"/>
          <a:r>
            <a:rPr lang="en-US" sz="1000"/>
            <a:t>Not seeking work or not available for work</a:t>
          </a:r>
        </a:p>
      </xdr:txBody>
    </xdr:sp>
    <xdr:clientData/>
  </xdr:twoCellAnchor>
  <xdr:twoCellAnchor>
    <xdr:from>
      <xdr:col>1</xdr:col>
      <xdr:colOff>2132331</xdr:colOff>
      <xdr:row>18</xdr:row>
      <xdr:rowOff>113780</xdr:rowOff>
    </xdr:from>
    <xdr:to>
      <xdr:col>3</xdr:col>
      <xdr:colOff>794468</xdr:colOff>
      <xdr:row>22</xdr:row>
      <xdr:rowOff>51205</xdr:rowOff>
    </xdr:to>
    <xdr:sp macro="" textlink="">
      <xdr:nvSpPr>
        <xdr:cNvPr id="20" name="TextBox 19">
          <a:extLst>
            <a:ext uri="{FF2B5EF4-FFF2-40B4-BE49-F238E27FC236}">
              <a16:creationId xmlns:a16="http://schemas.microsoft.com/office/drawing/2014/main" id="{06ACC137-475B-401C-88A5-B18F71B591FB}"/>
            </a:ext>
          </a:extLst>
        </xdr:cNvPr>
        <xdr:cNvSpPr txBox="1"/>
      </xdr:nvSpPr>
      <xdr:spPr>
        <a:xfrm>
          <a:off x="154733625" y="4425430"/>
          <a:ext cx="1762124" cy="797748"/>
        </a:xfrm>
        <a:prstGeom prst="round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باحثون</a:t>
          </a:r>
          <a:r>
            <a:rPr lang="ar-SA" sz="1000" baseline="0"/>
            <a:t> عن العمل ومتوفر لديهم الإرادة للعمل</a:t>
          </a:r>
          <a:endParaRPr lang="ar-QA" sz="1000"/>
        </a:p>
        <a:p>
          <a:pPr algn="ctr" rtl="1"/>
          <a:r>
            <a:rPr lang="en-US" sz="1000"/>
            <a:t>Seeking work and available for work</a:t>
          </a:r>
        </a:p>
      </xdr:txBody>
    </xdr:sp>
    <xdr:clientData/>
  </xdr:twoCellAnchor>
  <xdr:twoCellAnchor>
    <xdr:from>
      <xdr:col>1</xdr:col>
      <xdr:colOff>720100</xdr:colOff>
      <xdr:row>22</xdr:row>
      <xdr:rowOff>47625</xdr:rowOff>
    </xdr:from>
    <xdr:to>
      <xdr:col>1</xdr:col>
      <xdr:colOff>720100</xdr:colOff>
      <xdr:row>26</xdr:row>
      <xdr:rowOff>128123</xdr:rowOff>
    </xdr:to>
    <xdr:cxnSp macro="">
      <xdr:nvCxnSpPr>
        <xdr:cNvPr id="22" name="Straight Arrow Connector 21">
          <a:extLst>
            <a:ext uri="{FF2B5EF4-FFF2-40B4-BE49-F238E27FC236}">
              <a16:creationId xmlns:a16="http://schemas.microsoft.com/office/drawing/2014/main" id="{A4DF5775-FC52-4F40-A3A1-388500F0E3A9}"/>
            </a:ext>
          </a:extLst>
        </xdr:cNvPr>
        <xdr:cNvCxnSpPr/>
      </xdr:nvCxnSpPr>
      <xdr:spPr>
        <a:xfrm>
          <a:off x="157871785" y="5219700"/>
          <a:ext cx="0" cy="905217"/>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458046</xdr:colOff>
      <xdr:row>22</xdr:row>
      <xdr:rowOff>47625</xdr:rowOff>
    </xdr:from>
    <xdr:to>
      <xdr:col>2</xdr:col>
      <xdr:colOff>458046</xdr:colOff>
      <xdr:row>26</xdr:row>
      <xdr:rowOff>183138</xdr:rowOff>
    </xdr:to>
    <xdr:cxnSp macro="">
      <xdr:nvCxnSpPr>
        <xdr:cNvPr id="23" name="Straight Arrow Connector 22">
          <a:extLst>
            <a:ext uri="{FF2B5EF4-FFF2-40B4-BE49-F238E27FC236}">
              <a16:creationId xmlns:a16="http://schemas.microsoft.com/office/drawing/2014/main" id="{1437A491-9AF6-4329-A27D-F00B1E78DD2F}"/>
            </a:ext>
          </a:extLst>
        </xdr:cNvPr>
        <xdr:cNvCxnSpPr/>
      </xdr:nvCxnSpPr>
      <xdr:spPr>
        <a:xfrm>
          <a:off x="155533514" y="5219700"/>
          <a:ext cx="0" cy="960904"/>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277164</xdr:colOff>
      <xdr:row>23</xdr:row>
      <xdr:rowOff>117188</xdr:rowOff>
    </xdr:from>
    <xdr:to>
      <xdr:col>1</xdr:col>
      <xdr:colOff>1149408</xdr:colOff>
      <xdr:row>25</xdr:row>
      <xdr:rowOff>204033</xdr:rowOff>
    </xdr:to>
    <xdr:sp macro="" textlink="">
      <xdr:nvSpPr>
        <xdr:cNvPr id="25" name="TextBox 24">
          <a:extLst>
            <a:ext uri="{FF2B5EF4-FFF2-40B4-BE49-F238E27FC236}">
              <a16:creationId xmlns:a16="http://schemas.microsoft.com/office/drawing/2014/main" id="{17BEDA25-7134-409A-B3B6-246ECE63E351}"/>
            </a:ext>
          </a:extLst>
        </xdr:cNvPr>
        <xdr:cNvSpPr txBox="1"/>
      </xdr:nvSpPr>
      <xdr:spPr>
        <a:xfrm>
          <a:off x="157437323" y="5500718"/>
          <a:ext cx="851998" cy="485288"/>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غير نشيط</a:t>
          </a:r>
          <a:r>
            <a:rPr lang="ar-QA" sz="1000"/>
            <a:t>ين</a:t>
          </a:r>
        </a:p>
        <a:p>
          <a:pPr algn="ctr" rtl="1"/>
          <a:r>
            <a:rPr lang="en-US" sz="1000"/>
            <a:t>Inactive</a:t>
          </a:r>
        </a:p>
      </xdr:txBody>
    </xdr:sp>
    <xdr:clientData/>
  </xdr:twoCellAnchor>
  <xdr:twoCellAnchor>
    <xdr:from>
      <xdr:col>1</xdr:col>
      <xdr:colOff>2625975</xdr:colOff>
      <xdr:row>23</xdr:row>
      <xdr:rowOff>152583</xdr:rowOff>
    </xdr:from>
    <xdr:to>
      <xdr:col>3</xdr:col>
      <xdr:colOff>457887</xdr:colOff>
      <xdr:row>25</xdr:row>
      <xdr:rowOff>195087</xdr:rowOff>
    </xdr:to>
    <xdr:sp macro="" textlink="">
      <xdr:nvSpPr>
        <xdr:cNvPr id="26" name="TextBox 25">
          <a:extLst>
            <a:ext uri="{FF2B5EF4-FFF2-40B4-BE49-F238E27FC236}">
              <a16:creationId xmlns:a16="http://schemas.microsoft.com/office/drawing/2014/main" id="{988DD3D3-D648-4B12-89F8-341081628C24}"/>
            </a:ext>
          </a:extLst>
        </xdr:cNvPr>
        <xdr:cNvSpPr txBox="1"/>
      </xdr:nvSpPr>
      <xdr:spPr>
        <a:xfrm>
          <a:off x="155067000" y="5511983"/>
          <a:ext cx="948440" cy="485288"/>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متعطلون</a:t>
          </a:r>
          <a:endParaRPr lang="ar-QA" sz="1000"/>
        </a:p>
        <a:p>
          <a:pPr algn="ctr" rtl="1"/>
          <a:r>
            <a:rPr lang="en-US" sz="1000"/>
            <a:t>Unemployed</a:t>
          </a:r>
        </a:p>
      </xdr:txBody>
    </xdr:sp>
    <xdr:clientData/>
  </xdr:twoCellAnchor>
  <xdr:twoCellAnchor>
    <xdr:from>
      <xdr:col>3</xdr:col>
      <xdr:colOff>874253</xdr:colOff>
      <xdr:row>23</xdr:row>
      <xdr:rowOff>117962</xdr:rowOff>
    </xdr:from>
    <xdr:to>
      <xdr:col>4</xdr:col>
      <xdr:colOff>1471</xdr:colOff>
      <xdr:row>25</xdr:row>
      <xdr:rowOff>168176</xdr:rowOff>
    </xdr:to>
    <xdr:sp macro="" textlink="">
      <xdr:nvSpPr>
        <xdr:cNvPr id="27" name="TextBox 26">
          <a:extLst>
            <a:ext uri="{FF2B5EF4-FFF2-40B4-BE49-F238E27FC236}">
              <a16:creationId xmlns:a16="http://schemas.microsoft.com/office/drawing/2014/main" id="{80E07353-3D55-438C-90AB-A273D897115B}"/>
            </a:ext>
          </a:extLst>
        </xdr:cNvPr>
        <xdr:cNvSpPr txBox="1"/>
      </xdr:nvSpPr>
      <xdr:spPr>
        <a:xfrm>
          <a:off x="152933716" y="5477362"/>
          <a:ext cx="1737186" cy="485288"/>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مشتغلون</a:t>
          </a:r>
          <a:endParaRPr lang="ar-QA" sz="1000"/>
        </a:p>
        <a:p>
          <a:pPr algn="ctr" rtl="1"/>
          <a:r>
            <a:rPr lang="en-US" sz="1000"/>
            <a:t>Employed</a:t>
          </a:r>
        </a:p>
      </xdr:txBody>
    </xdr:sp>
    <xdr:clientData/>
  </xdr:twoCellAnchor>
  <xdr:twoCellAnchor>
    <xdr:from>
      <xdr:col>0</xdr:col>
      <xdr:colOff>316892</xdr:colOff>
      <xdr:row>26</xdr:row>
      <xdr:rowOff>155783</xdr:rowOff>
    </xdr:from>
    <xdr:to>
      <xdr:col>1</xdr:col>
      <xdr:colOff>1855321</xdr:colOff>
      <xdr:row>28</xdr:row>
      <xdr:rowOff>203920</xdr:rowOff>
    </xdr:to>
    <xdr:sp macro="" textlink="">
      <xdr:nvSpPr>
        <xdr:cNvPr id="28" name="TextBox 27">
          <a:extLst>
            <a:ext uri="{FF2B5EF4-FFF2-40B4-BE49-F238E27FC236}">
              <a16:creationId xmlns:a16="http://schemas.microsoft.com/office/drawing/2014/main" id="{2FFA3325-F684-4BF4-9F0E-917E9FFE6146}"/>
            </a:ext>
          </a:extLst>
        </xdr:cNvPr>
        <xdr:cNvSpPr txBox="1"/>
      </xdr:nvSpPr>
      <xdr:spPr>
        <a:xfrm>
          <a:off x="156762450" y="6158438"/>
          <a:ext cx="1835123" cy="459700"/>
        </a:xfrm>
        <a:prstGeom prst="round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lnSpc>
              <a:spcPts val="600"/>
            </a:lnSpc>
          </a:pPr>
          <a:r>
            <a:rPr lang="ar-SA" sz="1000"/>
            <a:t>السكان غير النشيطين اقتصادياً حالياً</a:t>
          </a:r>
          <a:endParaRPr lang="ar-QA" sz="1000"/>
        </a:p>
        <a:p>
          <a:pPr algn="ctr" rtl="1"/>
          <a:r>
            <a:rPr lang="en-US" sz="1000">
              <a:solidFill>
                <a:schemeClr val="dk1"/>
              </a:solidFill>
              <a:effectLst/>
              <a:latin typeface="+mn-lt"/>
              <a:ea typeface="+mn-ea"/>
              <a:cs typeface="+mn-cs"/>
            </a:rPr>
            <a:t>Currently inactive population</a:t>
          </a:r>
          <a:endParaRPr lang="en-US" sz="800">
            <a:effectLst/>
          </a:endParaRPr>
        </a:p>
      </xdr:txBody>
    </xdr:sp>
    <xdr:clientData/>
  </xdr:twoCellAnchor>
  <xdr:twoCellAnchor>
    <xdr:from>
      <xdr:col>1</xdr:col>
      <xdr:colOff>2548891</xdr:colOff>
      <xdr:row>26</xdr:row>
      <xdr:rowOff>155783</xdr:rowOff>
    </xdr:from>
    <xdr:to>
      <xdr:col>3</xdr:col>
      <xdr:colOff>1520799</xdr:colOff>
      <xdr:row>28</xdr:row>
      <xdr:rowOff>203920</xdr:rowOff>
    </xdr:to>
    <xdr:sp macro="" textlink="">
      <xdr:nvSpPr>
        <xdr:cNvPr id="29" name="TextBox 28">
          <a:extLst>
            <a:ext uri="{FF2B5EF4-FFF2-40B4-BE49-F238E27FC236}">
              <a16:creationId xmlns:a16="http://schemas.microsoft.com/office/drawing/2014/main" id="{D748CEB0-C14C-4C2B-8F40-A9C3743B64A6}"/>
            </a:ext>
          </a:extLst>
        </xdr:cNvPr>
        <xdr:cNvSpPr txBox="1"/>
      </xdr:nvSpPr>
      <xdr:spPr>
        <a:xfrm>
          <a:off x="154037960" y="6167963"/>
          <a:ext cx="2038689" cy="451911"/>
        </a:xfrm>
        <a:prstGeom prst="round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السكان النشيط</a:t>
          </a:r>
          <a:r>
            <a:rPr lang="ar-QA" sz="1000"/>
            <a:t>و</a:t>
          </a:r>
          <a:r>
            <a:rPr lang="ar-SA" sz="1000"/>
            <a:t>ن</a:t>
          </a:r>
          <a:r>
            <a:rPr lang="ar-SA" sz="1000" baseline="0"/>
            <a:t> اقتصادياً حالياً</a:t>
          </a:r>
          <a:endParaRPr lang="ar-QA" sz="1000"/>
        </a:p>
        <a:p>
          <a:pPr algn="ctr" rtl="1"/>
          <a:r>
            <a:rPr lang="en-US" sz="1000"/>
            <a:t>Currently active population</a:t>
          </a:r>
        </a:p>
      </xdr:txBody>
    </xdr:sp>
    <xdr:clientData/>
  </xdr:twoCellAnchor>
</xdr:wsDr>
</file>

<file path=xl/drawings/drawing40.xml><?xml version="1.0" encoding="utf-8"?>
<c:userShapes xmlns:c="http://schemas.openxmlformats.org/drawingml/2006/chart">
  <cdr:relSizeAnchor xmlns:cdr="http://schemas.openxmlformats.org/drawingml/2006/chartDrawing">
    <cdr:from>
      <cdr:x>0.22123</cdr:x>
      <cdr:y>0.84493</cdr:y>
    </cdr:from>
    <cdr:to>
      <cdr:x>0.60353</cdr:x>
      <cdr:y>0.99915</cdr:y>
    </cdr:to>
    <cdr:sp macro="" textlink="">
      <cdr:nvSpPr>
        <cdr:cNvPr id="4" name="TextBox 1"/>
        <cdr:cNvSpPr txBox="1"/>
      </cdr:nvSpPr>
      <cdr:spPr>
        <a:xfrm xmlns:a="http://schemas.openxmlformats.org/drawingml/2006/main">
          <a:off x="2097186" y="5149446"/>
          <a:ext cx="3590605" cy="95254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1"/>
          <a:r>
            <a:rPr lang="ar-QA" sz="900" b="1"/>
            <a:t>تشمل الأنشطة الأخرى: </a:t>
          </a:r>
        </a:p>
        <a:p xmlns:a="http://schemas.openxmlformats.org/drawingml/2006/main">
          <a:pPr lvl="0" rtl="1"/>
          <a:r>
            <a:rPr lang="ar-SA" sz="900" b="0">
              <a:effectLst/>
              <a:latin typeface="+mn-lt"/>
              <a:ea typeface="+mn-ea"/>
              <a:cs typeface="+mn-cs"/>
            </a:rPr>
            <a:t>إمدادات المياه وأنشطة الصرف وإدارة النفايات ومعالجتها </a:t>
          </a:r>
          <a:endParaRPr lang="en-US" sz="900" b="0">
            <a:effectLst/>
            <a:latin typeface="+mn-lt"/>
            <a:ea typeface="+mn-ea"/>
            <a:cs typeface="+mn-cs"/>
          </a:endParaRPr>
        </a:p>
        <a:p xmlns:a="http://schemas.openxmlformats.org/drawingml/2006/main">
          <a:pPr lvl="0" rtl="1"/>
          <a:r>
            <a:rPr lang="ar-SA" sz="900" b="0">
              <a:effectLst/>
              <a:latin typeface="+mn-lt"/>
              <a:ea typeface="+mn-ea"/>
              <a:cs typeface="+mn-cs"/>
            </a:rPr>
            <a:t>أنشطة المنظمات والهيئات غير الخاضعة للولاية القضائية الوطنية </a:t>
          </a:r>
          <a:endParaRPr lang="en-US" sz="900" b="0">
            <a:effectLst/>
            <a:latin typeface="+mn-lt"/>
            <a:ea typeface="+mn-ea"/>
            <a:cs typeface="+mn-cs"/>
          </a:endParaRPr>
        </a:p>
        <a:p xmlns:a="http://schemas.openxmlformats.org/drawingml/2006/main">
          <a:pPr lvl="0" rtl="1"/>
          <a:r>
            <a:rPr lang="ar-SA" sz="900" b="0">
              <a:effectLst/>
              <a:latin typeface="+mn-lt"/>
              <a:ea typeface="+mn-ea"/>
              <a:cs typeface="+mn-cs"/>
            </a:rPr>
            <a:t>أنشطة الخدمات الأخرى</a:t>
          </a:r>
          <a:endParaRPr lang="en-US" sz="900" b="0">
            <a:effectLst/>
            <a:latin typeface="+mn-lt"/>
            <a:ea typeface="+mn-ea"/>
            <a:cs typeface="+mn-cs"/>
          </a:endParaRPr>
        </a:p>
        <a:p xmlns:a="http://schemas.openxmlformats.org/drawingml/2006/main">
          <a:pPr lvl="0" rtl="1"/>
          <a:r>
            <a:rPr lang="ar-SA" sz="900" b="0">
              <a:effectLst/>
              <a:latin typeface="+mn-lt"/>
              <a:ea typeface="+mn-ea"/>
              <a:cs typeface="+mn-cs"/>
            </a:rPr>
            <a:t>إمدادات الكهرباء والغاز والبخار وتكييف الهواء</a:t>
          </a:r>
          <a:endParaRPr lang="en-US" sz="900" b="0">
            <a:effectLst/>
            <a:latin typeface="+mn-lt"/>
            <a:ea typeface="+mn-ea"/>
            <a:cs typeface="+mn-cs"/>
          </a:endParaRPr>
        </a:p>
        <a:p xmlns:a="http://schemas.openxmlformats.org/drawingml/2006/main">
          <a:pPr lvl="0" rtl="1"/>
          <a:r>
            <a:rPr lang="ar-SA" sz="900" b="0">
              <a:effectLst/>
              <a:latin typeface="+mn-lt"/>
              <a:ea typeface="+mn-ea"/>
              <a:cs typeface="+mn-cs"/>
            </a:rPr>
            <a:t>الفنون والترفيه والتسلية </a:t>
          </a:r>
          <a:endParaRPr lang="en-US" sz="900" b="0">
            <a:effectLst/>
            <a:latin typeface="+mn-lt"/>
            <a:ea typeface="+mn-ea"/>
            <a:cs typeface="+mn-cs"/>
          </a:endParaRPr>
        </a:p>
      </cdr:txBody>
    </cdr:sp>
  </cdr:relSizeAnchor>
  <cdr:relSizeAnchor xmlns:cdr="http://schemas.openxmlformats.org/drawingml/2006/chartDrawing">
    <cdr:from>
      <cdr:x>0.00305</cdr:x>
      <cdr:y>0.82839</cdr:y>
    </cdr:from>
    <cdr:to>
      <cdr:x>0.38259</cdr:x>
      <cdr:y>0.9826</cdr:y>
    </cdr:to>
    <cdr:sp macro="" textlink="">
      <cdr:nvSpPr>
        <cdr:cNvPr id="5" name="TextBox 2"/>
        <cdr:cNvSpPr txBox="1"/>
      </cdr:nvSpPr>
      <cdr:spPr>
        <a:xfrm xmlns:a="http://schemas.openxmlformats.org/drawingml/2006/main">
          <a:off x="28365" y="5049891"/>
          <a:ext cx="3530056" cy="9400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1000"/>
            </a:lnSpc>
          </a:pPr>
          <a:r>
            <a:rPr lang="en-US" sz="900" b="1">
              <a:latin typeface="+mn-lt"/>
              <a:cs typeface="Arial" panose="020B0604020202020204" pitchFamily="34" charset="0"/>
            </a:rPr>
            <a:t>Other</a:t>
          </a:r>
          <a:r>
            <a:rPr lang="en-US" sz="900" b="1" baseline="0">
              <a:latin typeface="+mn-lt"/>
              <a:cs typeface="+mn-cs"/>
            </a:rPr>
            <a:t> </a:t>
          </a:r>
          <a:r>
            <a:rPr lang="en-US" sz="900" b="1" baseline="0">
              <a:latin typeface="+mn-lt"/>
              <a:cs typeface="Arial" panose="020B0604020202020204" pitchFamily="34" charset="0"/>
            </a:rPr>
            <a:t>Activities</a:t>
          </a:r>
          <a:r>
            <a:rPr lang="en-US" sz="900" b="1" baseline="0">
              <a:latin typeface="+mn-lt"/>
              <a:cs typeface="+mn-cs"/>
            </a:rPr>
            <a:t> </a:t>
          </a:r>
          <a:r>
            <a:rPr lang="en-US" sz="900" b="1" baseline="0">
              <a:latin typeface="+mn-lt"/>
              <a:cs typeface="Arial" panose="020B0604020202020204" pitchFamily="34" charset="0"/>
            </a:rPr>
            <a:t>including</a:t>
          </a:r>
          <a:r>
            <a:rPr lang="en-US" sz="900" b="1" baseline="0">
              <a:latin typeface="+mn-lt"/>
              <a:cs typeface="+mn-cs"/>
            </a:rPr>
            <a:t>:</a:t>
          </a:r>
          <a:endParaRPr lang="ar-QA" sz="900" b="1">
            <a:latin typeface="+mn-lt"/>
            <a:cs typeface="+mn-cs"/>
          </a:endParaRPr>
        </a:p>
        <a:p xmlns:a="http://schemas.openxmlformats.org/drawingml/2006/main">
          <a:r>
            <a:rPr lang="en-US" sz="900" b="0">
              <a:effectLst/>
              <a:latin typeface="+mn-lt"/>
              <a:ea typeface="+mn-ea"/>
              <a:cs typeface="Arial" panose="020B0604020202020204" pitchFamily="34" charset="0"/>
            </a:rPr>
            <a:t>Water supply; sewerage, waste management and remediation</a:t>
          </a:r>
          <a:r>
            <a:rPr lang="ar-SA" sz="900" b="0">
              <a:effectLst/>
              <a:latin typeface="+mn-lt"/>
              <a:ea typeface="+mn-ea"/>
              <a:cs typeface="Arial" panose="020B0604020202020204" pitchFamily="34" charset="0"/>
            </a:rPr>
            <a:t>  </a:t>
          </a:r>
          <a:r>
            <a:rPr lang="en-US" sz="900" b="0">
              <a:effectLst/>
              <a:latin typeface="+mn-lt"/>
              <a:ea typeface="+mn-ea"/>
              <a:cs typeface="Arial" panose="020B0604020202020204" pitchFamily="34" charset="0"/>
            </a:rPr>
            <a:t>activities</a:t>
          </a:r>
        </a:p>
        <a:p xmlns:a="http://schemas.openxmlformats.org/drawingml/2006/main">
          <a:pPr>
            <a:lnSpc>
              <a:spcPts val="1000"/>
            </a:lnSpc>
          </a:pPr>
          <a:r>
            <a:rPr lang="en-US" sz="900" b="0">
              <a:effectLst/>
              <a:latin typeface="+mn-lt"/>
              <a:ea typeface="+mn-ea"/>
              <a:cs typeface="Arial" panose="020B0604020202020204" pitchFamily="34" charset="0"/>
            </a:rPr>
            <a:t>Activities of extraterritorial organizations and bodies </a:t>
          </a:r>
        </a:p>
        <a:p xmlns:a="http://schemas.openxmlformats.org/drawingml/2006/main">
          <a:pPr>
            <a:lnSpc>
              <a:spcPts val="1000"/>
            </a:lnSpc>
          </a:pPr>
          <a:r>
            <a:rPr lang="en-US" sz="900" b="0">
              <a:effectLst/>
              <a:latin typeface="+mn-lt"/>
              <a:ea typeface="+mn-ea"/>
              <a:cs typeface="Arial" panose="020B0604020202020204" pitchFamily="34" charset="0"/>
            </a:rPr>
            <a:t>Other service activities</a:t>
          </a:r>
        </a:p>
        <a:p xmlns:a="http://schemas.openxmlformats.org/drawingml/2006/main">
          <a:r>
            <a:rPr lang="en-US" sz="900" b="0">
              <a:effectLst/>
              <a:latin typeface="+mn-lt"/>
              <a:ea typeface="+mn-ea"/>
              <a:cs typeface="Arial" panose="020B0604020202020204" pitchFamily="34" charset="0"/>
            </a:rPr>
            <a:t>Electricity, gas, steam and air conditioning supply</a:t>
          </a:r>
        </a:p>
        <a:p xmlns:a="http://schemas.openxmlformats.org/drawingml/2006/main">
          <a:pPr>
            <a:lnSpc>
              <a:spcPts val="1000"/>
            </a:lnSpc>
          </a:pPr>
          <a:r>
            <a:rPr lang="en-US" sz="900" b="0">
              <a:effectLst/>
              <a:latin typeface="+mn-lt"/>
              <a:ea typeface="+mn-ea"/>
              <a:cs typeface="Arial" panose="020B0604020202020204" pitchFamily="34" charset="0"/>
            </a:rPr>
            <a:t>Arts, entertainment and recreation</a:t>
          </a:r>
        </a:p>
        <a:p xmlns:a="http://schemas.openxmlformats.org/drawingml/2006/main">
          <a:pPr lvl="0" algn="l" rtl="1"/>
          <a:r>
            <a:rPr lang="ar-SA" sz="900" b="0">
              <a:effectLst/>
              <a:latin typeface="+mn-lt"/>
              <a:ea typeface="+mn-ea"/>
              <a:cs typeface="+mn-cs"/>
            </a:rPr>
            <a:t> </a:t>
          </a:r>
          <a:endParaRPr lang="en-US" sz="900" b="0">
            <a:effectLst/>
            <a:latin typeface="+mn-lt"/>
            <a:ea typeface="+mn-ea"/>
            <a:cs typeface="+mn-cs"/>
          </a:endParaRPr>
        </a:p>
      </cdr:txBody>
    </cdr:sp>
  </cdr:relSizeAnchor>
</c:userShapes>
</file>

<file path=xl/drawings/drawing41.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a:extLst>
            <a:ext uri="{FF2B5EF4-FFF2-40B4-BE49-F238E27FC236}">
              <a16:creationId xmlns:a16="http://schemas.microsoft.com/office/drawing/2014/main" id="{356BAA9A-CE9D-40E0-98D7-428A3B4F81C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2.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4ED40286-57F9-4AD0-A466-0246D504E08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3.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a:extLst>
            <a:ext uri="{FF2B5EF4-FFF2-40B4-BE49-F238E27FC236}">
              <a16:creationId xmlns:a16="http://schemas.microsoft.com/office/drawing/2014/main" id="{AF646C7D-C95F-4262-9401-5C7714E16BD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4.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a:extLst>
            <a:ext uri="{FF2B5EF4-FFF2-40B4-BE49-F238E27FC236}">
              <a16:creationId xmlns:a16="http://schemas.microsoft.com/office/drawing/2014/main" id="{A8B602E8-CEBC-4087-AE28-5CAFDB85593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5.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a:extLst>
            <a:ext uri="{FF2B5EF4-FFF2-40B4-BE49-F238E27FC236}">
              <a16:creationId xmlns:a16="http://schemas.microsoft.com/office/drawing/2014/main" id="{0C06F244-BBC9-472E-BAAE-F341C793749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6.xml><?xml version="1.0" encoding="utf-8"?>
<c:userShapes xmlns:c="http://schemas.openxmlformats.org/drawingml/2006/chart">
  <cdr:relSizeAnchor xmlns:cdr="http://schemas.openxmlformats.org/drawingml/2006/chartDrawing">
    <cdr:from>
      <cdr:x>0.19516</cdr:x>
      <cdr:y>0.01541</cdr:y>
    </cdr:from>
    <cdr:to>
      <cdr:x>0.8622</cdr:x>
      <cdr:y>0.06764</cdr:y>
    </cdr:to>
    <cdr:sp macro="" textlink="">
      <cdr:nvSpPr>
        <cdr:cNvPr id="4" name="TextBox 1"/>
        <cdr:cNvSpPr txBox="1"/>
      </cdr:nvSpPr>
      <cdr:spPr>
        <a:xfrm xmlns:a="http://schemas.openxmlformats.org/drawingml/2006/main">
          <a:off x="2005853" y="95623"/>
          <a:ext cx="6129618" cy="3189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1"/>
          <a:r>
            <a:rPr lang="en-US" sz="1400" b="1" i="0" baseline="0">
              <a:effectLst/>
              <a:latin typeface="Arial" panose="020B0604020202020204" pitchFamily="34" charset="0"/>
              <a:ea typeface="+mn-ea"/>
              <a:cs typeface="Arial" panose="020B0604020202020204" pitchFamily="34" charset="0"/>
            </a:rPr>
            <a:t>متوسط ساعات عمل المشتغلين </a:t>
          </a:r>
          <a:r>
            <a:rPr lang="ar-QA" sz="1400" b="1" i="0" baseline="0">
              <a:effectLst/>
              <a:latin typeface="Arial" panose="020B0604020202020204" pitchFamily="34" charset="0"/>
              <a:ea typeface="+mn-ea"/>
              <a:cs typeface="Arial" panose="020B0604020202020204" pitchFamily="34" charset="0"/>
            </a:rPr>
            <a:t>(15</a:t>
          </a:r>
          <a:r>
            <a:rPr lang="en-US" sz="1400" b="1" i="0" baseline="0">
              <a:effectLst/>
              <a:latin typeface="Arial" panose="020B0604020202020204" pitchFamily="34" charset="0"/>
              <a:ea typeface="+mn-ea"/>
              <a:cs typeface="Arial" panose="020B0604020202020204" pitchFamily="34" charset="0"/>
            </a:rPr>
            <a:t>سنة فأكثر</a:t>
          </a:r>
          <a:r>
            <a:rPr lang="ar-QA" sz="1400" b="1" i="0" baseline="0">
              <a:effectLst/>
              <a:latin typeface="Arial" panose="020B0604020202020204" pitchFamily="34" charset="0"/>
              <a:ea typeface="+mn-ea"/>
              <a:cs typeface="Arial" panose="020B0604020202020204" pitchFamily="34" charset="0"/>
            </a:rPr>
            <a:t>) </a:t>
          </a:r>
          <a:r>
            <a:rPr lang="en-US" sz="1400" b="1" i="0" baseline="0">
              <a:effectLst/>
              <a:latin typeface="Arial" panose="020B0604020202020204" pitchFamily="34" charset="0"/>
              <a:ea typeface="+mn-ea"/>
              <a:cs typeface="Arial" panose="020B0604020202020204" pitchFamily="34" charset="0"/>
            </a:rPr>
            <a:t>حسب النشاط الاقتصادي </a:t>
          </a:r>
          <a:r>
            <a:rPr lang="ar-QA" sz="1400" b="1" i="0" baseline="0">
              <a:effectLst/>
              <a:latin typeface="Arial" panose="020B0604020202020204" pitchFamily="34" charset="0"/>
              <a:ea typeface="+mn-ea"/>
              <a:cs typeface="Arial" panose="020B0604020202020204" pitchFamily="34" charset="0"/>
            </a:rPr>
            <a:t>(</a:t>
          </a:r>
          <a:r>
            <a:rPr lang="en-US" sz="1400" b="0" i="0" baseline="0">
              <a:effectLst/>
              <a:latin typeface="Arial" panose="020B0604020202020204" pitchFamily="34" charset="0"/>
              <a:ea typeface="+mn-ea"/>
              <a:cs typeface="Arial" panose="020B0604020202020204" pitchFamily="34" charset="0"/>
            </a:rPr>
            <a:t>أعلى ست أنشطة اقتصادية</a:t>
          </a:r>
          <a:r>
            <a:rPr lang="ar-QA" sz="1400" b="0" i="0" baseline="0">
              <a:effectLst/>
              <a:latin typeface="Arial" panose="020B0604020202020204" pitchFamily="34" charset="0"/>
              <a:ea typeface="+mn-ea"/>
              <a:cs typeface="Arial" panose="020B0604020202020204" pitchFamily="34" charset="0"/>
            </a:rPr>
            <a:t>*</a:t>
          </a:r>
          <a:r>
            <a:rPr lang="ar-QA" sz="1400" b="1" i="0" baseline="0">
              <a:effectLst/>
              <a:latin typeface="Arial" panose="020B0604020202020204" pitchFamily="34" charset="0"/>
              <a:ea typeface="+mn-ea"/>
              <a:cs typeface="Arial" panose="020B0604020202020204" pitchFamily="34" charset="0"/>
            </a:rPr>
            <a:t>)</a:t>
          </a:r>
          <a:endParaRPr lang="en-US" sz="1400">
            <a:effectLst/>
            <a:latin typeface="Arial" panose="020B0604020202020204" pitchFamily="34" charset="0"/>
            <a:cs typeface="Arial" panose="020B0604020202020204" pitchFamily="34" charset="0"/>
          </a:endParaRPr>
        </a:p>
        <a:p xmlns:a="http://schemas.openxmlformats.org/drawingml/2006/main">
          <a:pPr algn="ctr" rtl="1"/>
          <a:r>
            <a:rPr lang="en-US" sz="1400" b="1" i="0" baseline="0">
              <a:effectLst/>
              <a:latin typeface="Arial" panose="020B0604020202020204" pitchFamily="34" charset="0"/>
              <a:ea typeface="+mn-ea"/>
              <a:cs typeface="Arial" panose="020B0604020202020204" pitchFamily="34" charset="0"/>
            </a:rPr>
            <a:t> </a:t>
          </a:r>
          <a:endParaRPr lang="en-US" sz="1400" b="1">
            <a:effectLst/>
            <a:latin typeface="Arial" panose="020B0604020202020204" pitchFamily="34" charset="0"/>
            <a:cs typeface="Arial" panose="020B0604020202020204" pitchFamily="34" charset="0"/>
          </a:endParaRPr>
        </a:p>
        <a:p xmlns:a="http://schemas.openxmlformats.org/drawingml/2006/main">
          <a:pPr algn="ctr" rtl="1"/>
          <a:endParaRPr lang="en-US" sz="14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0.24267</cdr:x>
      <cdr:y>0.05811</cdr:y>
    </cdr:from>
    <cdr:to>
      <cdr:x>0.82451</cdr:x>
      <cdr:y>0.15955</cdr:y>
    </cdr:to>
    <cdr:sp macro="" textlink="">
      <cdr:nvSpPr>
        <cdr:cNvPr id="5" name="TextBox 1"/>
        <cdr:cNvSpPr txBox="1"/>
      </cdr:nvSpPr>
      <cdr:spPr>
        <a:xfrm xmlns:a="http://schemas.openxmlformats.org/drawingml/2006/main">
          <a:off x="2498912" y="353358"/>
          <a:ext cx="5311588" cy="6103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0"/>
          <a:r>
            <a:rPr lang="en-US" sz="1200" b="1" i="0" baseline="0">
              <a:effectLst/>
              <a:latin typeface="Arial" panose="020B0604020202020204" pitchFamily="34" charset="0"/>
              <a:ea typeface="+mn-ea"/>
              <a:cs typeface="Arial" panose="020B0604020202020204" pitchFamily="34" charset="0"/>
            </a:rPr>
            <a:t>AVERAGE WORK HOURS FOR EMPLOYED PERSONS (15 YEARS &amp; ABOVE) BY ECONOMIC ACTIVITY (</a:t>
          </a:r>
          <a:r>
            <a:rPr lang="en-US" sz="1200" b="0" i="0" baseline="0">
              <a:effectLst/>
              <a:latin typeface="Arial" panose="020B0604020202020204" pitchFamily="34" charset="0"/>
              <a:ea typeface="+mn-ea"/>
              <a:cs typeface="Arial" panose="020B0604020202020204" pitchFamily="34" charset="0"/>
            </a:rPr>
            <a:t>the highest 6 economic activities*)</a:t>
          </a:r>
          <a:endParaRPr lang="en-US" sz="1200">
            <a:effectLst/>
            <a:latin typeface="Arial" panose="020B0604020202020204" pitchFamily="34" charset="0"/>
            <a:cs typeface="Arial" panose="020B0604020202020204" pitchFamily="34" charset="0"/>
          </a:endParaRPr>
        </a:p>
        <a:p xmlns:a="http://schemas.openxmlformats.org/drawingml/2006/main">
          <a:pPr algn="ctr" rtl="0"/>
          <a:r>
            <a:rPr lang="en-US" sz="1100" b="1" i="0" baseline="0">
              <a:effectLst/>
              <a:latin typeface="Arial" panose="020B0604020202020204" pitchFamily="34" charset="0"/>
              <a:ea typeface="+mn-ea"/>
              <a:cs typeface="Arial" panose="020B0604020202020204" pitchFamily="34" charset="0"/>
            </a:rPr>
            <a:t> </a:t>
          </a:r>
          <a:r>
            <a:rPr lang="en-US" sz="1200" b="1" i="0" baseline="0">
              <a:effectLst/>
              <a:latin typeface="Arial" panose="020B0604020202020204" pitchFamily="34" charset="0"/>
              <a:ea typeface="+mn-ea"/>
              <a:cs typeface="Arial" panose="020B0604020202020204" pitchFamily="34" charset="0"/>
            </a:rPr>
            <a:t>2022</a:t>
          </a:r>
          <a:endParaRPr lang="en-US" sz="1200" b="1">
            <a:effectLst/>
            <a:latin typeface="Arial" panose="020B0604020202020204" pitchFamily="34" charset="0"/>
            <a:cs typeface="Arial" panose="020B0604020202020204" pitchFamily="34" charset="0"/>
          </a:endParaRPr>
        </a:p>
        <a:p xmlns:a="http://schemas.openxmlformats.org/drawingml/2006/main">
          <a:pPr algn="ctr" rtl="0"/>
          <a:endParaRPr lang="en-US" sz="1100" b="1">
            <a:latin typeface="Arial Black" panose="020B0A04020102020204" pitchFamily="34" charset="0"/>
          </a:endParaRPr>
        </a:p>
      </cdr:txBody>
    </cdr:sp>
  </cdr:relSizeAnchor>
</c:userShapes>
</file>

<file path=xl/drawings/drawing47.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a:extLst>
            <a:ext uri="{FF2B5EF4-FFF2-40B4-BE49-F238E27FC236}">
              <a16:creationId xmlns:a16="http://schemas.microsoft.com/office/drawing/2014/main" id="{9A11680F-F4E4-4AAD-835B-9E8BE7BFA2E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8.xml><?xml version="1.0" encoding="utf-8"?>
<xdr:wsDr xmlns:xdr="http://schemas.openxmlformats.org/drawingml/2006/spreadsheetDrawing" xmlns:a="http://schemas.openxmlformats.org/drawingml/2006/main">
  <xdr:twoCellAnchor editAs="oneCell">
    <xdr:from>
      <xdr:col>0</xdr:col>
      <xdr:colOff>106680</xdr:colOff>
      <xdr:row>0</xdr:row>
      <xdr:rowOff>167640</xdr:rowOff>
    </xdr:from>
    <xdr:to>
      <xdr:col>0</xdr:col>
      <xdr:colOff>7604760</xdr:colOff>
      <xdr:row>64</xdr:row>
      <xdr:rowOff>99060</xdr:rowOff>
    </xdr:to>
    <xdr:pic>
      <xdr:nvPicPr>
        <xdr:cNvPr id="1803738" name="Picture 1">
          <a:extLst>
            <a:ext uri="{FF2B5EF4-FFF2-40B4-BE49-F238E27FC236}">
              <a16:creationId xmlns:a16="http://schemas.microsoft.com/office/drawing/2014/main" id="{266F09AC-AF5D-4A24-A49C-9FCE761348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554680" y="167640"/>
          <a:ext cx="7498080" cy="10660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9.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EF9228EA-75C9-4185-A8A9-E6382C5304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editAs="oneCell">
    <xdr:from>
      <xdr:col>0</xdr:col>
      <xdr:colOff>137160</xdr:colOff>
      <xdr:row>0</xdr:row>
      <xdr:rowOff>91440</xdr:rowOff>
    </xdr:from>
    <xdr:to>
      <xdr:col>0</xdr:col>
      <xdr:colOff>6979920</xdr:colOff>
      <xdr:row>59</xdr:row>
      <xdr:rowOff>129540</xdr:rowOff>
    </xdr:to>
    <xdr:pic>
      <xdr:nvPicPr>
        <xdr:cNvPr id="976411" name="Picture 1">
          <a:extLst>
            <a:ext uri="{FF2B5EF4-FFF2-40B4-BE49-F238E27FC236}">
              <a16:creationId xmlns:a16="http://schemas.microsoft.com/office/drawing/2014/main" id="{4E705E88-ECFD-42E8-B425-9C61E5EBF2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253600" y="91440"/>
          <a:ext cx="6842760" cy="9928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91EC6354-E975-4A7B-A204-F2D72F86E93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1.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A6EBED5B-C192-4CD0-AF0D-4D192C0E10F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2.xml><?xml version="1.0" encoding="utf-8"?>
<xdr:wsDr xmlns:xdr="http://schemas.openxmlformats.org/drawingml/2006/spreadsheetDrawing" xmlns:a="http://schemas.openxmlformats.org/drawingml/2006/main">
  <xdr:twoCellAnchor editAs="oneCell">
    <xdr:from>
      <xdr:col>0</xdr:col>
      <xdr:colOff>76200</xdr:colOff>
      <xdr:row>0</xdr:row>
      <xdr:rowOff>137160</xdr:rowOff>
    </xdr:from>
    <xdr:to>
      <xdr:col>2</xdr:col>
      <xdr:colOff>502920</xdr:colOff>
      <xdr:row>60</xdr:row>
      <xdr:rowOff>99060</xdr:rowOff>
    </xdr:to>
    <xdr:pic>
      <xdr:nvPicPr>
        <xdr:cNvPr id="1817050" name="Picture 1">
          <a:extLst>
            <a:ext uri="{FF2B5EF4-FFF2-40B4-BE49-F238E27FC236}">
              <a16:creationId xmlns:a16="http://schemas.microsoft.com/office/drawing/2014/main" id="{1B9F6C1C-3F53-4FA5-AAD8-3FC479E71F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4335480" y="137160"/>
          <a:ext cx="7010400" cy="1002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3.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a:extLst>
            <a:ext uri="{FF2B5EF4-FFF2-40B4-BE49-F238E27FC236}">
              <a16:creationId xmlns:a16="http://schemas.microsoft.com/office/drawing/2014/main" id="{88E26A1C-E554-418A-9013-BFE69B3BB59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4.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E097E386-E60A-4545-BA3A-11FD5C8F109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twoCellAnchor editAs="absolute">
    <xdr:from>
      <xdr:col>2</xdr:col>
      <xdr:colOff>281940</xdr:colOff>
      <xdr:row>13</xdr:row>
      <xdr:rowOff>76200</xdr:rowOff>
    </xdr:from>
    <xdr:to>
      <xdr:col>8</xdr:col>
      <xdr:colOff>441960</xdr:colOff>
      <xdr:row>34</xdr:row>
      <xdr:rowOff>7620</xdr:rowOff>
    </xdr:to>
    <xdr:graphicFrame macro="">
      <xdr:nvGraphicFramePr>
        <xdr:cNvPr id="1827663" name="Chart 2">
          <a:extLst>
            <a:ext uri="{FF2B5EF4-FFF2-40B4-BE49-F238E27FC236}">
              <a16:creationId xmlns:a16="http://schemas.microsoft.com/office/drawing/2014/main" id="{53038E4E-CFA8-4808-888C-E988B0566B5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2</xdr:col>
      <xdr:colOff>373380</xdr:colOff>
      <xdr:row>14</xdr:row>
      <xdr:rowOff>3137</xdr:rowOff>
    </xdr:from>
    <xdr:to>
      <xdr:col>8</xdr:col>
      <xdr:colOff>419100</xdr:colOff>
      <xdr:row>34</xdr:row>
      <xdr:rowOff>30480</xdr:rowOff>
    </xdr:to>
    <xdr:graphicFrame macro="">
      <xdr:nvGraphicFramePr>
        <xdr:cNvPr id="1828688" name="Chart 2">
          <a:extLst>
            <a:ext uri="{FF2B5EF4-FFF2-40B4-BE49-F238E27FC236}">
              <a16:creationId xmlns:a16="http://schemas.microsoft.com/office/drawing/2014/main" id="{75C8E1CB-23B8-4A67-B4B3-5A36B81105B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510540</xdr:colOff>
      <xdr:row>13</xdr:row>
      <xdr:rowOff>22860</xdr:rowOff>
    </xdr:from>
    <xdr:to>
      <xdr:col>9</xdr:col>
      <xdr:colOff>152400</xdr:colOff>
      <xdr:row>33</xdr:row>
      <xdr:rowOff>160020</xdr:rowOff>
    </xdr:to>
    <xdr:graphicFrame macro="">
      <xdr:nvGraphicFramePr>
        <xdr:cNvPr id="1829713" name="Chart 3">
          <a:extLst>
            <a:ext uri="{FF2B5EF4-FFF2-40B4-BE49-F238E27FC236}">
              <a16:creationId xmlns:a16="http://schemas.microsoft.com/office/drawing/2014/main" id="{866E81BB-4F16-4109-8468-3E4B5443D2E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594360</xdr:colOff>
      <xdr:row>13</xdr:row>
      <xdr:rowOff>83820</xdr:rowOff>
    </xdr:from>
    <xdr:to>
      <xdr:col>9</xdr:col>
      <xdr:colOff>91440</xdr:colOff>
      <xdr:row>34</xdr:row>
      <xdr:rowOff>68580</xdr:rowOff>
    </xdr:to>
    <xdr:graphicFrame macro="">
      <xdr:nvGraphicFramePr>
        <xdr:cNvPr id="1830740" name="Chart 2">
          <a:extLst>
            <a:ext uri="{FF2B5EF4-FFF2-40B4-BE49-F238E27FC236}">
              <a16:creationId xmlns:a16="http://schemas.microsoft.com/office/drawing/2014/main" id="{ED3A5D51-876D-4576-B3BF-025505F7F99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13.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15.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16.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17.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18.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19.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20.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21.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2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23.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124.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125.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126.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127.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128.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129.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130.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131.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13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133.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134.bin"/></Relationships>
</file>

<file path=xl/worksheets/_rels/sheet122.xml.rels><?xml version="1.0" encoding="UTF-8" standalone="yes"?>
<Relationships xmlns="http://schemas.openxmlformats.org/package/2006/relationships"><Relationship Id="rId1" Type="http://schemas.openxmlformats.org/officeDocument/2006/relationships/printerSettings" Target="../printerSettings/printerSettings135.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136.bin"/></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137.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138.bin"/></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139.bin"/></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140.bin"/></Relationships>
</file>

<file path=xl/worksheets/_rels/sheet128.xml.rels><?xml version="1.0" encoding="UTF-8" standalone="yes"?>
<Relationships xmlns="http://schemas.openxmlformats.org/package/2006/relationships"><Relationship Id="rId1" Type="http://schemas.openxmlformats.org/officeDocument/2006/relationships/printerSettings" Target="../printerSettings/printerSettings141.bin"/></Relationships>
</file>

<file path=xl/worksheets/_rels/sheet129.xml.rels><?xml version="1.0" encoding="UTF-8" standalone="yes"?>
<Relationships xmlns="http://schemas.openxmlformats.org/package/2006/relationships"><Relationship Id="rId1" Type="http://schemas.openxmlformats.org/officeDocument/2006/relationships/printerSettings" Target="../printerSettings/printerSettings14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1" Type="http://schemas.openxmlformats.org/officeDocument/2006/relationships/printerSettings" Target="../printerSettings/printerSettings143.bin"/></Relationships>
</file>

<file path=xl/worksheets/_rels/sheet131.xml.rels><?xml version="1.0" encoding="UTF-8" standalone="yes"?>
<Relationships xmlns="http://schemas.openxmlformats.org/package/2006/relationships"><Relationship Id="rId1" Type="http://schemas.openxmlformats.org/officeDocument/2006/relationships/printerSettings" Target="../printerSettings/printerSettings144.bin"/></Relationships>
</file>

<file path=xl/worksheets/_rels/sheet132.xml.rels><?xml version="1.0" encoding="UTF-8" standalone="yes"?>
<Relationships xmlns="http://schemas.openxmlformats.org/package/2006/relationships"><Relationship Id="rId1" Type="http://schemas.openxmlformats.org/officeDocument/2006/relationships/printerSettings" Target="../printerSettings/printerSettings145.bin"/></Relationships>
</file>

<file path=xl/worksheets/_rels/sheet133.xml.rels><?xml version="1.0" encoding="UTF-8" standalone="yes"?>
<Relationships xmlns="http://schemas.openxmlformats.org/package/2006/relationships"><Relationship Id="rId1" Type="http://schemas.openxmlformats.org/officeDocument/2006/relationships/printerSettings" Target="../printerSettings/printerSettings146.bin"/></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147.bin"/></Relationships>
</file>

<file path=xl/worksheets/_rels/sheet135.xml.rels><?xml version="1.0" encoding="UTF-8" standalone="yes"?>
<Relationships xmlns="http://schemas.openxmlformats.org/package/2006/relationships"><Relationship Id="rId1" Type="http://schemas.openxmlformats.org/officeDocument/2006/relationships/printerSettings" Target="../printerSettings/printerSettings148.bin"/></Relationships>
</file>

<file path=xl/worksheets/_rels/sheet136.xml.rels><?xml version="1.0" encoding="UTF-8" standalone="yes"?>
<Relationships xmlns="http://schemas.openxmlformats.org/package/2006/relationships"><Relationship Id="rId1" Type="http://schemas.openxmlformats.org/officeDocument/2006/relationships/printerSettings" Target="../printerSettings/printerSettings149.bin"/></Relationships>
</file>

<file path=xl/worksheets/_rels/sheet137.xml.rels><?xml version="1.0" encoding="UTF-8" standalone="yes"?>
<Relationships xmlns="http://schemas.openxmlformats.org/package/2006/relationships"><Relationship Id="rId1" Type="http://schemas.openxmlformats.org/officeDocument/2006/relationships/printerSettings" Target="../printerSettings/printerSettings150.bin"/></Relationships>
</file>

<file path=xl/worksheets/_rels/sheet138.xml.rels><?xml version="1.0" encoding="UTF-8" standalone="yes"?>
<Relationships xmlns="http://schemas.openxmlformats.org/package/2006/relationships"><Relationship Id="rId1" Type="http://schemas.openxmlformats.org/officeDocument/2006/relationships/printerSettings" Target="../printerSettings/printerSettings151.bin"/></Relationships>
</file>

<file path=xl/worksheets/_rels/sheet139.xml.rels><?xml version="1.0" encoding="UTF-8" standalone="yes"?>
<Relationships xmlns="http://schemas.openxmlformats.org/package/2006/relationships"><Relationship Id="rId1" Type="http://schemas.openxmlformats.org/officeDocument/2006/relationships/printerSettings" Target="../printerSettings/printerSettings15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153.bin"/></Relationships>
</file>

<file path=xl/worksheets/_rels/sheet141.xml.rels><?xml version="1.0" encoding="UTF-8" standalone="yes"?>
<Relationships xmlns="http://schemas.openxmlformats.org/package/2006/relationships"><Relationship Id="rId1" Type="http://schemas.openxmlformats.org/officeDocument/2006/relationships/printerSettings" Target="../printerSettings/printerSettings154.bin"/></Relationships>
</file>

<file path=xl/worksheets/_rels/sheet142.xml.rels><?xml version="1.0" encoding="UTF-8" standalone="yes"?>
<Relationships xmlns="http://schemas.openxmlformats.org/package/2006/relationships"><Relationship Id="rId1" Type="http://schemas.openxmlformats.org/officeDocument/2006/relationships/printerSettings" Target="../printerSettings/printerSettings156.bin"/></Relationships>
</file>

<file path=xl/worksheets/_rels/sheet143.xml.rels><?xml version="1.0" encoding="UTF-8" standalone="yes"?>
<Relationships xmlns="http://schemas.openxmlformats.org/package/2006/relationships"><Relationship Id="rId1" Type="http://schemas.openxmlformats.org/officeDocument/2006/relationships/printerSettings" Target="../printerSettings/printerSettings158.bin"/></Relationships>
</file>

<file path=xl/worksheets/_rels/sheet144.xml.rels><?xml version="1.0" encoding="UTF-8" standalone="yes"?>
<Relationships xmlns="http://schemas.openxmlformats.org/package/2006/relationships"><Relationship Id="rId1" Type="http://schemas.openxmlformats.org/officeDocument/2006/relationships/printerSettings" Target="../printerSettings/printerSettings159.bin"/></Relationships>
</file>

<file path=xl/worksheets/_rels/sheet145.xml.rels><?xml version="1.0" encoding="UTF-8" standalone="yes"?>
<Relationships xmlns="http://schemas.openxmlformats.org/package/2006/relationships"><Relationship Id="rId1" Type="http://schemas.openxmlformats.org/officeDocument/2006/relationships/printerSettings" Target="../printerSettings/printerSettings160.bin"/></Relationships>
</file>

<file path=xl/worksheets/_rels/sheet146.xml.rels><?xml version="1.0" encoding="UTF-8" standalone="yes"?>
<Relationships xmlns="http://schemas.openxmlformats.org/package/2006/relationships"><Relationship Id="rId1" Type="http://schemas.openxmlformats.org/officeDocument/2006/relationships/printerSettings" Target="../printerSettings/printerSettings161.bin"/></Relationships>
</file>

<file path=xl/worksheets/_rels/sheet147.xml.rels><?xml version="1.0" encoding="UTF-8" standalone="yes"?>
<Relationships xmlns="http://schemas.openxmlformats.org/package/2006/relationships"><Relationship Id="rId1" Type="http://schemas.openxmlformats.org/officeDocument/2006/relationships/printerSettings" Target="../printerSettings/printerSettings162.bin"/></Relationships>
</file>

<file path=xl/worksheets/_rels/sheet148.xml.rels><?xml version="1.0" encoding="UTF-8" standalone="yes"?>
<Relationships xmlns="http://schemas.openxmlformats.org/package/2006/relationships"><Relationship Id="rId1" Type="http://schemas.openxmlformats.org/officeDocument/2006/relationships/printerSettings" Target="../printerSettings/printerSettings163.bin"/></Relationships>
</file>

<file path=xl/worksheets/_rels/sheet149.xml.rels><?xml version="1.0" encoding="UTF-8" standalone="yes"?>
<Relationships xmlns="http://schemas.openxmlformats.org/package/2006/relationships"><Relationship Id="rId1" Type="http://schemas.openxmlformats.org/officeDocument/2006/relationships/printerSettings" Target="../printerSettings/printerSettings16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1" Type="http://schemas.openxmlformats.org/officeDocument/2006/relationships/printerSettings" Target="../printerSettings/printerSettings166.bin"/></Relationships>
</file>

<file path=xl/worksheets/_rels/sheet151.xml.rels><?xml version="1.0" encoding="UTF-8" standalone="yes"?>
<Relationships xmlns="http://schemas.openxmlformats.org/package/2006/relationships"><Relationship Id="rId1" Type="http://schemas.openxmlformats.org/officeDocument/2006/relationships/printerSettings" Target="../printerSettings/printerSettings167.bin"/></Relationships>
</file>

<file path=xl/worksheets/_rels/sheet152.xml.rels><?xml version="1.0" encoding="UTF-8" standalone="yes"?>
<Relationships xmlns="http://schemas.openxmlformats.org/package/2006/relationships"><Relationship Id="rId1" Type="http://schemas.openxmlformats.org/officeDocument/2006/relationships/printerSettings" Target="../printerSettings/printerSettings168.bin"/></Relationships>
</file>

<file path=xl/worksheets/_rels/sheet1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169.bin"/></Relationships>
</file>

<file path=xl/worksheets/_rels/sheet154.xml.rels><?xml version="1.0" encoding="UTF-8" standalone="yes"?>
<Relationships xmlns="http://schemas.openxmlformats.org/package/2006/relationships"><Relationship Id="rId1" Type="http://schemas.openxmlformats.org/officeDocument/2006/relationships/printerSettings" Target="../printerSettings/printerSettings170.bin"/></Relationships>
</file>

<file path=xl/worksheets/_rels/sheet155.xml.rels><?xml version="1.0" encoding="UTF-8" standalone="yes"?>
<Relationships xmlns="http://schemas.openxmlformats.org/package/2006/relationships"><Relationship Id="rId1" Type="http://schemas.openxmlformats.org/officeDocument/2006/relationships/printerSettings" Target="../printerSettings/printerSettings172.bin"/></Relationships>
</file>

<file path=xl/worksheets/_rels/sheet156.xml.rels><?xml version="1.0" encoding="UTF-8" standalone="yes"?>
<Relationships xmlns="http://schemas.openxmlformats.org/package/2006/relationships"><Relationship Id="rId1" Type="http://schemas.openxmlformats.org/officeDocument/2006/relationships/printerSettings" Target="../printerSettings/printerSettings17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58.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1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5"/>
  <sheetViews>
    <sheetView rightToLeft="1" view="pageBreakPreview" topLeftCell="A4" zoomScale="120" zoomScaleNormal="100" zoomScaleSheetLayoutView="120" workbookViewId="0">
      <selection activeCell="B38" sqref="B38"/>
    </sheetView>
  </sheetViews>
  <sheetFormatPr defaultRowHeight="12.75"/>
  <cols>
    <col min="1" max="6" width="8.85546875" customWidth="1"/>
    <col min="7" max="7" width="12.7109375" customWidth="1"/>
  </cols>
  <sheetData>
    <row r="1" spans="1:9">
      <c r="A1" s="135"/>
      <c r="B1" s="135"/>
      <c r="C1" s="135"/>
      <c r="D1" s="135"/>
      <c r="E1" s="135"/>
      <c r="F1" s="135"/>
      <c r="G1" s="135"/>
      <c r="H1" s="135"/>
      <c r="I1" s="135"/>
    </row>
    <row r="2" spans="1:9">
      <c r="A2" s="135"/>
      <c r="B2" s="135"/>
      <c r="C2" s="135"/>
      <c r="D2" s="135"/>
      <c r="E2" s="135"/>
      <c r="F2" s="135"/>
      <c r="G2" s="135"/>
      <c r="H2" s="135"/>
      <c r="I2" s="135"/>
    </row>
    <row r="3" spans="1:9">
      <c r="A3" s="135"/>
      <c r="B3" s="135"/>
      <c r="C3" s="135"/>
      <c r="D3" s="135"/>
      <c r="E3" s="135"/>
      <c r="F3" s="135"/>
      <c r="G3" s="135"/>
      <c r="H3" s="135"/>
      <c r="I3" s="135"/>
    </row>
    <row r="4" spans="1:9">
      <c r="A4" s="135"/>
      <c r="B4" s="135"/>
      <c r="C4" s="135"/>
      <c r="D4" s="135"/>
      <c r="E4" s="135"/>
      <c r="F4" s="135"/>
      <c r="G4" s="135"/>
      <c r="H4" s="135"/>
      <c r="I4" s="135"/>
    </row>
    <row r="5" spans="1:9">
      <c r="A5" s="135"/>
      <c r="B5" s="135"/>
      <c r="C5" s="135"/>
      <c r="D5" s="135"/>
      <c r="E5" s="135"/>
      <c r="F5" s="135"/>
      <c r="G5" s="135"/>
      <c r="H5" s="135"/>
      <c r="I5" s="135"/>
    </row>
    <row r="6" spans="1:9">
      <c r="A6" s="135"/>
      <c r="B6" s="135"/>
      <c r="C6" s="135"/>
      <c r="D6" s="135"/>
      <c r="E6" s="135"/>
      <c r="F6" s="135"/>
      <c r="G6" s="135"/>
      <c r="H6" s="135"/>
      <c r="I6" s="135"/>
    </row>
    <row r="7" spans="1:9">
      <c r="A7" s="135"/>
      <c r="B7" s="135"/>
      <c r="C7" s="135"/>
      <c r="D7" s="135"/>
      <c r="E7" s="135"/>
      <c r="F7" s="135"/>
      <c r="G7" s="135"/>
      <c r="H7" s="135"/>
      <c r="I7" s="135"/>
    </row>
    <row r="8" spans="1:9">
      <c r="A8" s="135"/>
      <c r="B8" s="135"/>
      <c r="C8" s="135"/>
      <c r="D8" s="135"/>
      <c r="E8" s="135"/>
      <c r="F8" s="135"/>
      <c r="G8" s="135"/>
      <c r="H8" s="135"/>
      <c r="I8" s="135"/>
    </row>
    <row r="9" spans="1:9">
      <c r="A9" s="135"/>
      <c r="B9" s="135"/>
      <c r="C9" s="135"/>
      <c r="D9" s="135"/>
      <c r="E9" s="135"/>
      <c r="F9" s="135"/>
      <c r="G9" s="135"/>
      <c r="H9" s="135"/>
      <c r="I9" s="135"/>
    </row>
    <row r="10" spans="1:9">
      <c r="A10" s="135"/>
      <c r="B10" s="135"/>
      <c r="C10" s="135"/>
      <c r="D10" s="135"/>
      <c r="E10" s="135"/>
      <c r="F10" s="135"/>
      <c r="G10" s="135"/>
      <c r="H10" s="135"/>
      <c r="I10" s="135"/>
    </row>
    <row r="11" spans="1:9">
      <c r="A11" s="135"/>
      <c r="B11" s="135"/>
      <c r="C11" s="135"/>
      <c r="D11" s="135"/>
      <c r="E11" s="135"/>
      <c r="F11" s="135"/>
      <c r="G11" s="135"/>
      <c r="H11" s="135"/>
      <c r="I11" s="135"/>
    </row>
    <row r="12" spans="1:9">
      <c r="A12" s="135"/>
      <c r="B12" s="135"/>
      <c r="C12" s="135"/>
      <c r="D12" s="135"/>
      <c r="E12" s="135"/>
      <c r="F12" s="135"/>
      <c r="G12" s="135"/>
      <c r="H12" s="135"/>
      <c r="I12" s="135"/>
    </row>
    <row r="13" spans="1:9">
      <c r="A13" s="135"/>
      <c r="B13" s="135"/>
      <c r="C13" s="135"/>
      <c r="D13" s="135"/>
      <c r="E13" s="135"/>
      <c r="F13" s="135"/>
      <c r="G13" s="135"/>
      <c r="H13" s="135"/>
      <c r="I13" s="135"/>
    </row>
    <row r="14" spans="1:9">
      <c r="A14" s="135"/>
      <c r="B14" s="135"/>
      <c r="C14" s="135"/>
      <c r="D14" s="135"/>
      <c r="E14" s="135"/>
      <c r="F14" s="135"/>
      <c r="G14" s="135"/>
      <c r="H14" s="135"/>
      <c r="I14" s="135"/>
    </row>
    <row r="15" spans="1:9">
      <c r="A15" s="135"/>
      <c r="B15" s="135"/>
      <c r="C15" s="135"/>
      <c r="D15" s="135"/>
      <c r="E15" s="135"/>
      <c r="F15" s="135"/>
      <c r="G15" s="135"/>
      <c r="H15" s="135"/>
      <c r="I15" s="135"/>
    </row>
    <row r="16" spans="1:9">
      <c r="A16" s="135"/>
      <c r="B16" s="135"/>
      <c r="C16" s="135"/>
      <c r="D16" s="135"/>
      <c r="E16" s="135"/>
      <c r="F16" s="135"/>
      <c r="G16" s="135"/>
      <c r="H16" s="135"/>
      <c r="I16" s="135"/>
    </row>
    <row r="17" spans="1:9" ht="16.5" customHeight="1">
      <c r="A17" s="135"/>
      <c r="B17" s="135"/>
      <c r="C17" s="135"/>
      <c r="D17" s="135"/>
      <c r="E17" s="135"/>
      <c r="F17" s="442"/>
      <c r="G17" s="135"/>
      <c r="H17" s="135"/>
      <c r="I17" s="135"/>
    </row>
    <row r="18" spans="1:9" ht="16.5" customHeight="1">
      <c r="A18" s="135"/>
      <c r="B18" s="135"/>
      <c r="C18" s="135"/>
      <c r="D18" s="135"/>
      <c r="E18" s="135"/>
      <c r="F18" s="442"/>
      <c r="G18" s="135"/>
      <c r="H18" s="135"/>
      <c r="I18" s="135"/>
    </row>
    <row r="19" spans="1:9" ht="32.25">
      <c r="A19" s="1040"/>
      <c r="B19" s="1040"/>
      <c r="C19" s="1040"/>
      <c r="D19" s="1040"/>
      <c r="E19" s="1040"/>
      <c r="F19" s="1041"/>
      <c r="G19" s="1040"/>
      <c r="H19" s="1040"/>
      <c r="I19" s="1040"/>
    </row>
    <row r="20" spans="1:9" ht="39">
      <c r="A20" s="1040"/>
      <c r="B20" s="1040"/>
      <c r="C20" s="1040"/>
      <c r="D20" s="1040"/>
      <c r="E20" s="1040"/>
      <c r="F20" s="1042"/>
      <c r="G20" s="1040"/>
      <c r="H20" s="1040"/>
      <c r="I20" s="1040"/>
    </row>
    <row r="21" spans="1:9" ht="73.5">
      <c r="A21" s="1040"/>
      <c r="B21" s="1040"/>
      <c r="C21" s="1040"/>
      <c r="D21" s="1040"/>
      <c r="E21" s="1040"/>
      <c r="F21" s="1043"/>
      <c r="G21" s="1040"/>
      <c r="H21" s="1040"/>
      <c r="I21" s="1040"/>
    </row>
    <row r="22" spans="1:9" ht="48.75" customHeight="1">
      <c r="A22" s="1040"/>
      <c r="B22" s="1040"/>
      <c r="C22" s="1040"/>
      <c r="D22" s="1040"/>
      <c r="E22" s="1040"/>
      <c r="F22" s="1043"/>
      <c r="G22" s="1040"/>
      <c r="H22" s="1040"/>
      <c r="I22" s="1040"/>
    </row>
    <row r="23" spans="1:9" ht="49.5">
      <c r="A23" s="1195">
        <v>2022</v>
      </c>
      <c r="B23" s="1195"/>
      <c r="C23" s="1195"/>
      <c r="D23" s="1195"/>
      <c r="E23" s="1195"/>
      <c r="F23" s="1195"/>
      <c r="G23" s="1195"/>
      <c r="H23" s="1195"/>
      <c r="I23" s="1195"/>
    </row>
    <row r="24" spans="1:9" ht="39">
      <c r="A24" s="135"/>
      <c r="B24" s="135"/>
      <c r="C24" s="135"/>
      <c r="D24" s="135"/>
      <c r="E24" s="135"/>
      <c r="F24" s="443"/>
      <c r="G24" s="135"/>
      <c r="H24" s="135"/>
      <c r="I24" s="135"/>
    </row>
    <row r="25" spans="1:9" ht="32.25">
      <c r="A25" s="135"/>
      <c r="B25" s="135"/>
      <c r="C25" s="135"/>
      <c r="D25" s="135"/>
      <c r="E25" s="135"/>
      <c r="F25" s="442"/>
      <c r="G25" s="135"/>
      <c r="H25" s="135"/>
      <c r="I25" s="135"/>
    </row>
    <row r="26" spans="1:9" ht="32.25">
      <c r="A26" s="135"/>
      <c r="B26" s="135"/>
      <c r="C26" s="135"/>
      <c r="D26" s="135"/>
      <c r="E26" s="135"/>
      <c r="F26" s="442"/>
      <c r="G26" s="135"/>
      <c r="H26" s="135"/>
      <c r="I26" s="135"/>
    </row>
    <row r="27" spans="1:9" ht="32.25">
      <c r="A27" s="135"/>
      <c r="B27" s="135"/>
      <c r="C27" s="135"/>
      <c r="D27" s="135"/>
      <c r="E27" s="135"/>
      <c r="F27" s="442"/>
      <c r="G27" s="135"/>
      <c r="H27" s="135"/>
      <c r="I27" s="135"/>
    </row>
    <row r="28" spans="1:9" ht="32.25">
      <c r="A28" s="135"/>
      <c r="B28" s="135"/>
      <c r="C28" s="135"/>
      <c r="D28" s="135"/>
      <c r="E28" s="135"/>
      <c r="F28" s="442"/>
      <c r="G28" s="135"/>
      <c r="H28" s="135"/>
      <c r="I28" s="135"/>
    </row>
    <row r="29" spans="1:9" ht="32.25">
      <c r="A29" s="135"/>
      <c r="B29" s="135"/>
      <c r="C29" s="135"/>
      <c r="D29" s="135"/>
      <c r="E29" s="135"/>
      <c r="F29" s="442"/>
      <c r="G29" s="135"/>
      <c r="H29" s="135"/>
      <c r="I29" s="135"/>
    </row>
    <row r="30" spans="1:9" ht="32.25">
      <c r="A30" s="135"/>
      <c r="B30" s="135"/>
      <c r="C30" s="135"/>
      <c r="D30" s="135"/>
      <c r="E30" s="135"/>
      <c r="F30" s="442"/>
      <c r="G30" s="135"/>
      <c r="H30" s="135"/>
      <c r="I30" s="135"/>
    </row>
    <row r="31" spans="1:9" ht="32.25">
      <c r="A31" s="135"/>
      <c r="B31" s="135"/>
      <c r="C31" s="135"/>
      <c r="D31" s="135"/>
      <c r="E31" s="135"/>
      <c r="F31" s="442"/>
      <c r="G31" s="135"/>
      <c r="H31" s="135"/>
      <c r="I31" s="135"/>
    </row>
    <row r="32" spans="1:9">
      <c r="A32" s="135"/>
      <c r="B32" s="135"/>
      <c r="C32" s="135"/>
      <c r="D32" s="135"/>
      <c r="E32" s="135"/>
      <c r="F32" s="135"/>
      <c r="G32" s="135"/>
      <c r="H32" s="135"/>
      <c r="I32" s="135"/>
    </row>
    <row r="33" spans="1:9">
      <c r="A33" s="135"/>
      <c r="B33" s="135"/>
      <c r="C33" s="135"/>
      <c r="D33" s="135"/>
      <c r="E33" s="135"/>
      <c r="F33" s="135"/>
      <c r="G33" s="135"/>
      <c r="H33" s="135"/>
      <c r="I33" s="135"/>
    </row>
    <row r="34" spans="1:9">
      <c r="A34" s="135"/>
      <c r="B34" s="135"/>
      <c r="C34" s="135"/>
      <c r="D34" s="135"/>
      <c r="E34" s="135"/>
      <c r="F34" s="135"/>
      <c r="G34" s="135"/>
      <c r="H34" s="135"/>
      <c r="I34" s="135"/>
    </row>
    <row r="35" spans="1:9">
      <c r="A35" s="135"/>
      <c r="B35" s="135"/>
      <c r="C35" s="135"/>
      <c r="D35" s="135"/>
      <c r="E35" s="135"/>
      <c r="F35" s="135"/>
      <c r="G35" s="135"/>
      <c r="H35" s="135"/>
      <c r="I35" s="135"/>
    </row>
  </sheetData>
  <mergeCells count="1">
    <mergeCell ref="A23:I23"/>
  </mergeCells>
  <printOptions horizontalCentered="1" verticalCentered="1"/>
  <pageMargins left="0.70866141732282995" right="0.70866141732282995" top="0.74803149606299002" bottom="0.74803149606299002" header="0.31496062992126" footer="0.31496062992126"/>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F975B-0951-40D8-B327-144173A04D9F}">
  <dimension ref="A1:F22"/>
  <sheetViews>
    <sheetView rightToLeft="1" view="pageBreakPreview" zoomScaleNormal="100" zoomScaleSheetLayoutView="100" workbookViewId="0">
      <selection activeCell="A4" sqref="A4:C4"/>
    </sheetView>
  </sheetViews>
  <sheetFormatPr defaultColWidth="11.42578125" defaultRowHeight="12.75"/>
  <cols>
    <col min="1" max="1" width="24.42578125" style="1025" customWidth="1"/>
    <col min="2" max="5" width="13.140625" style="1025" customWidth="1"/>
    <col min="6" max="6" width="23.85546875" style="1025" customWidth="1"/>
    <col min="7" max="16384" width="11.42578125" style="1025"/>
  </cols>
  <sheetData>
    <row r="1" spans="1:6" ht="36.75">
      <c r="A1" s="1202" t="s">
        <v>753</v>
      </c>
      <c r="B1" s="1203"/>
      <c r="C1" s="1203"/>
      <c r="D1" s="1204" t="s">
        <v>1335</v>
      </c>
      <c r="E1" s="1204"/>
      <c r="F1" s="1204"/>
    </row>
    <row r="2" spans="1:6" ht="12.75" customHeight="1">
      <c r="A2" s="1038"/>
      <c r="B2" s="1038"/>
      <c r="C2" s="1038"/>
      <c r="D2" s="1038"/>
      <c r="E2" s="1039"/>
      <c r="F2" s="1038"/>
    </row>
    <row r="3" spans="1:6" ht="61.5" customHeight="1">
      <c r="A3" s="1205" t="s">
        <v>1794</v>
      </c>
      <c r="B3" s="1205"/>
      <c r="C3" s="1205"/>
      <c r="D3" s="1206" t="s">
        <v>1793</v>
      </c>
      <c r="E3" s="1206"/>
      <c r="F3" s="1206"/>
    </row>
    <row r="4" spans="1:6" ht="151.5" customHeight="1">
      <c r="A4" s="1205" t="s">
        <v>1792</v>
      </c>
      <c r="B4" s="1207"/>
      <c r="C4" s="1207"/>
      <c r="D4" s="1206" t="s">
        <v>1791</v>
      </c>
      <c r="E4" s="1208"/>
      <c r="F4" s="1208"/>
    </row>
    <row r="5" spans="1:6" ht="156" customHeight="1">
      <c r="A5" s="1205" t="s">
        <v>1790</v>
      </c>
      <c r="B5" s="1207"/>
      <c r="C5" s="1207"/>
      <c r="D5" s="1206" t="s">
        <v>1789</v>
      </c>
      <c r="E5" s="1208"/>
      <c r="F5" s="1208"/>
    </row>
    <row r="6" spans="1:6" ht="32.25" customHeight="1">
      <c r="A6" s="1205" t="s">
        <v>1478</v>
      </c>
      <c r="B6" s="1207"/>
      <c r="C6" s="1207"/>
      <c r="D6" s="1209" t="s">
        <v>1479</v>
      </c>
      <c r="E6" s="1210"/>
      <c r="F6" s="1210"/>
    </row>
    <row r="7" spans="1:6" ht="15.75" thickBot="1">
      <c r="A7" s="1211" t="s">
        <v>1788</v>
      </c>
      <c r="B7" s="1212"/>
      <c r="C7" s="1212"/>
      <c r="D7" s="1213" t="s">
        <v>752</v>
      </c>
      <c r="E7" s="1214"/>
      <c r="F7" s="1214"/>
    </row>
    <row r="8" spans="1:6" ht="15.75" thickBot="1">
      <c r="A8" s="1215" t="s">
        <v>1787</v>
      </c>
      <c r="B8" s="1216"/>
      <c r="C8" s="1216"/>
      <c r="D8" s="1217" t="s">
        <v>751</v>
      </c>
      <c r="E8" s="1218"/>
      <c r="F8" s="1218"/>
    </row>
    <row r="9" spans="1:6" ht="15.75" thickBot="1">
      <c r="A9" s="1215" t="s">
        <v>1786</v>
      </c>
      <c r="B9" s="1216"/>
      <c r="C9" s="1216"/>
      <c r="D9" s="1217" t="s">
        <v>750</v>
      </c>
      <c r="E9" s="1218"/>
      <c r="F9" s="1218"/>
    </row>
    <row r="10" spans="1:6" ht="26.25" customHeight="1">
      <c r="A10" s="1219" t="s">
        <v>1785</v>
      </c>
      <c r="B10" s="1220"/>
      <c r="C10" s="1220"/>
      <c r="D10" s="1221" t="s">
        <v>749</v>
      </c>
      <c r="E10" s="1222"/>
      <c r="F10" s="1222"/>
    </row>
    <row r="11" spans="1:6" ht="15">
      <c r="A11" s="1037"/>
      <c r="B11" s="1037"/>
      <c r="C11" s="1037"/>
      <c r="D11" s="1036"/>
    </row>
    <row r="12" spans="1:6" ht="21.75">
      <c r="A12" s="1223" t="s">
        <v>748</v>
      </c>
      <c r="B12" s="1223"/>
      <c r="C12" s="1223"/>
      <c r="D12" s="1223"/>
      <c r="E12" s="1223"/>
      <c r="F12" s="1223"/>
    </row>
    <row r="13" spans="1:6" ht="21.75">
      <c r="A13" s="1223" t="s">
        <v>747</v>
      </c>
      <c r="B13" s="1223"/>
      <c r="C13" s="1223"/>
      <c r="D13" s="1223"/>
      <c r="E13" s="1223"/>
      <c r="F13" s="1223"/>
    </row>
    <row r="14" spans="1:6">
      <c r="A14" s="1224" t="s">
        <v>746</v>
      </c>
      <c r="B14" s="1224"/>
      <c r="C14" s="1224"/>
      <c r="D14" s="1224"/>
      <c r="E14" s="1224"/>
      <c r="F14" s="1224"/>
    </row>
    <row r="15" spans="1:6" ht="13.5" customHeight="1">
      <c r="A15" s="1224" t="s">
        <v>745</v>
      </c>
      <c r="B15" s="1224"/>
      <c r="C15" s="1224"/>
      <c r="D15" s="1224"/>
      <c r="E15" s="1224"/>
      <c r="F15" s="1224"/>
    </row>
    <row r="16" spans="1:6" ht="22.5" customHeight="1" thickBot="1">
      <c r="A16" s="1225" t="s">
        <v>744</v>
      </c>
      <c r="B16" s="1227" t="s">
        <v>743</v>
      </c>
      <c r="C16" s="1228"/>
      <c r="D16" s="1229" t="s">
        <v>742</v>
      </c>
      <c r="E16" s="1228"/>
      <c r="F16" s="1230" t="s">
        <v>741</v>
      </c>
    </row>
    <row r="17" spans="1:6" ht="33" customHeight="1">
      <c r="A17" s="1226"/>
      <c r="B17" s="216" t="s">
        <v>1207</v>
      </c>
      <c r="C17" s="216" t="s">
        <v>1208</v>
      </c>
      <c r="D17" s="216" t="s">
        <v>1207</v>
      </c>
      <c r="E17" s="216" t="s">
        <v>1208</v>
      </c>
      <c r="F17" s="1231"/>
    </row>
    <row r="18" spans="1:6" ht="24" customHeight="1" thickBot="1">
      <c r="A18" s="217" t="s">
        <v>740</v>
      </c>
      <c r="B18" s="1035">
        <v>15000</v>
      </c>
      <c r="C18" s="1035">
        <v>154107</v>
      </c>
      <c r="D18" s="1035">
        <v>3520</v>
      </c>
      <c r="E18" s="1035">
        <v>30956</v>
      </c>
      <c r="F18" s="1034" t="s">
        <v>739</v>
      </c>
    </row>
    <row r="19" spans="1:6" ht="24" customHeight="1" thickBot="1">
      <c r="A19" s="1033" t="s">
        <v>738</v>
      </c>
      <c r="B19" s="1032">
        <v>34591</v>
      </c>
      <c r="C19" s="1032">
        <v>141919</v>
      </c>
      <c r="D19" s="1032">
        <v>3520</v>
      </c>
      <c r="E19" s="1032">
        <v>14547</v>
      </c>
      <c r="F19" s="1031" t="s">
        <v>737</v>
      </c>
    </row>
    <row r="20" spans="1:6" ht="26.25" customHeight="1" thickBot="1">
      <c r="A20" s="218" t="s">
        <v>736</v>
      </c>
      <c r="B20" s="1030">
        <v>9498</v>
      </c>
      <c r="C20" s="1030">
        <v>30171</v>
      </c>
      <c r="D20" s="1030">
        <v>1920</v>
      </c>
      <c r="E20" s="1030">
        <v>6315</v>
      </c>
      <c r="F20" s="1029" t="s">
        <v>735</v>
      </c>
    </row>
    <row r="21" spans="1:6" ht="26.25" customHeight="1">
      <c r="A21" s="1028" t="s">
        <v>734</v>
      </c>
      <c r="B21" s="1027">
        <v>0</v>
      </c>
      <c r="C21" s="1027">
        <v>0</v>
      </c>
      <c r="D21" s="1027">
        <v>1600</v>
      </c>
      <c r="E21" s="1027">
        <v>13435</v>
      </c>
      <c r="F21" s="1026" t="s">
        <v>733</v>
      </c>
    </row>
    <row r="22" spans="1:6" ht="20.25" customHeight="1">
      <c r="A22" s="1055" t="s">
        <v>732</v>
      </c>
      <c r="B22" s="1056">
        <v>59089</v>
      </c>
      <c r="C22" s="1056">
        <v>326197</v>
      </c>
      <c r="D22" s="1056">
        <v>10560</v>
      </c>
      <c r="E22" s="1056">
        <v>65253</v>
      </c>
      <c r="F22" s="1057" t="s">
        <v>469</v>
      </c>
    </row>
  </sheetData>
  <mergeCells count="26">
    <mergeCell ref="A12:F12"/>
    <mergeCell ref="A13:F13"/>
    <mergeCell ref="A14:F14"/>
    <mergeCell ref="A15:F15"/>
    <mergeCell ref="A16:A17"/>
    <mergeCell ref="B16:C16"/>
    <mergeCell ref="D16:E16"/>
    <mergeCell ref="F16:F17"/>
    <mergeCell ref="A8:C8"/>
    <mergeCell ref="D8:F8"/>
    <mergeCell ref="A9:C9"/>
    <mergeCell ref="D9:F9"/>
    <mergeCell ref="A10:C10"/>
    <mergeCell ref="D10:F10"/>
    <mergeCell ref="A5:C5"/>
    <mergeCell ref="D5:F5"/>
    <mergeCell ref="A6:C6"/>
    <mergeCell ref="D6:F6"/>
    <mergeCell ref="A7:C7"/>
    <mergeCell ref="D7:F7"/>
    <mergeCell ref="A1:C1"/>
    <mergeCell ref="D1:F1"/>
    <mergeCell ref="A3:C3"/>
    <mergeCell ref="D3:F3"/>
    <mergeCell ref="A4:C4"/>
    <mergeCell ref="D4:F4"/>
  </mergeCells>
  <printOptions horizontalCentered="1"/>
  <pageMargins left="0" right="0" top="0.98425196850393704" bottom="0" header="0" footer="0"/>
  <pageSetup paperSize="9" scale="95" fitToWidth="0" fitToHeight="2" orientation="portrait"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Sheet113"/>
  <dimension ref="A1:J24"/>
  <sheetViews>
    <sheetView rightToLeft="1" view="pageBreakPreview" zoomScaleNormal="100" zoomScaleSheetLayoutView="100" workbookViewId="0">
      <selection activeCell="E12" sqref="E12"/>
    </sheetView>
  </sheetViews>
  <sheetFormatPr defaultColWidth="11.42578125" defaultRowHeight="24.95" customHeight="1"/>
  <cols>
    <col min="1" max="1" width="30.7109375" style="259" customWidth="1"/>
    <col min="2" max="8" width="10.7109375" style="259" customWidth="1"/>
    <col min="9" max="9" width="11.85546875" style="259" bestFit="1" customWidth="1"/>
    <col min="10" max="10" width="32" style="259" customWidth="1"/>
    <col min="11" max="16384" width="11.42578125" style="259"/>
  </cols>
  <sheetData>
    <row r="1" spans="1:10" s="274" customFormat="1" ht="23.25">
      <c r="A1" s="1365" t="s">
        <v>1003</v>
      </c>
      <c r="B1" s="1365"/>
      <c r="C1" s="1365"/>
      <c r="D1" s="1365"/>
      <c r="E1" s="1365"/>
      <c r="F1" s="1365"/>
      <c r="G1" s="1365"/>
      <c r="H1" s="1365"/>
      <c r="I1" s="1365"/>
      <c r="J1" s="1365"/>
    </row>
    <row r="2" spans="1:10" s="274" customFormat="1" ht="20.25">
      <c r="A2" s="1366" t="s">
        <v>1120</v>
      </c>
      <c r="B2" s="1366"/>
      <c r="C2" s="1366"/>
      <c r="D2" s="1366"/>
      <c r="E2" s="1366"/>
      <c r="F2" s="1366"/>
      <c r="G2" s="1366"/>
      <c r="H2" s="1366"/>
      <c r="I2" s="1366"/>
      <c r="J2" s="1366"/>
    </row>
    <row r="3" spans="1:10" s="274" customFormat="1" ht="20.25">
      <c r="A3" s="1366">
        <v>2022</v>
      </c>
      <c r="B3" s="1366"/>
      <c r="C3" s="1366"/>
      <c r="D3" s="1366"/>
      <c r="E3" s="1366"/>
      <c r="F3" s="1366"/>
      <c r="G3" s="1366"/>
      <c r="H3" s="1366"/>
      <c r="I3" s="1366"/>
      <c r="J3" s="1366"/>
    </row>
    <row r="4" spans="1:10" s="578" customFormat="1" ht="21" customHeight="1">
      <c r="A4" s="575" t="s">
        <v>238</v>
      </c>
      <c r="B4" s="576"/>
      <c r="C4" s="576"/>
      <c r="D4" s="576"/>
      <c r="E4" s="576"/>
      <c r="F4" s="576"/>
      <c r="G4" s="576"/>
      <c r="H4" s="576"/>
      <c r="I4" s="576"/>
      <c r="J4" s="577" t="s">
        <v>239</v>
      </c>
    </row>
    <row r="5" spans="1:10" s="272" customFormat="1" ht="40.5" customHeight="1">
      <c r="A5" s="1371" t="s">
        <v>74</v>
      </c>
      <c r="B5" s="343" t="s">
        <v>0</v>
      </c>
      <c r="C5" s="343" t="s">
        <v>2</v>
      </c>
      <c r="D5" s="343" t="s">
        <v>4</v>
      </c>
      <c r="E5" s="343" t="s">
        <v>10</v>
      </c>
      <c r="F5" s="343" t="s">
        <v>12</v>
      </c>
      <c r="G5" s="343" t="s">
        <v>122</v>
      </c>
      <c r="H5" s="343" t="s">
        <v>116</v>
      </c>
      <c r="I5" s="343" t="s">
        <v>468</v>
      </c>
      <c r="J5" s="1373" t="s">
        <v>621</v>
      </c>
    </row>
    <row r="6" spans="1:10" s="271" customFormat="1" ht="32.25" customHeight="1">
      <c r="A6" s="1372"/>
      <c r="B6" s="317" t="s">
        <v>502</v>
      </c>
      <c r="C6" s="317" t="s">
        <v>1</v>
      </c>
      <c r="D6" s="317" t="s">
        <v>3</v>
      </c>
      <c r="E6" s="317" t="s">
        <v>9</v>
      </c>
      <c r="F6" s="317" t="s">
        <v>11</v>
      </c>
      <c r="G6" s="317" t="s">
        <v>126</v>
      </c>
      <c r="H6" s="317" t="s">
        <v>162</v>
      </c>
      <c r="I6" s="318" t="s">
        <v>469</v>
      </c>
      <c r="J6" s="1374"/>
    </row>
    <row r="7" spans="1:10" s="1" customFormat="1" ht="25.5" customHeight="1" thickBot="1">
      <c r="A7" s="41" t="s">
        <v>49</v>
      </c>
      <c r="B7" s="283">
        <v>0</v>
      </c>
      <c r="C7" s="283">
        <v>108</v>
      </c>
      <c r="D7" s="283">
        <v>401</v>
      </c>
      <c r="E7" s="283">
        <v>1224</v>
      </c>
      <c r="F7" s="283">
        <v>10989</v>
      </c>
      <c r="G7" s="283">
        <v>719</v>
      </c>
      <c r="H7" s="283">
        <v>37678</v>
      </c>
      <c r="I7" s="205">
        <v>51119</v>
      </c>
      <c r="J7" s="352" t="s">
        <v>48</v>
      </c>
    </row>
    <row r="8" spans="1:10" s="1" customFormat="1" ht="35.1" customHeight="1" thickBot="1">
      <c r="A8" s="39" t="s">
        <v>50</v>
      </c>
      <c r="B8" s="282">
        <v>0</v>
      </c>
      <c r="C8" s="282">
        <v>0</v>
      </c>
      <c r="D8" s="282">
        <v>328</v>
      </c>
      <c r="E8" s="282">
        <v>530</v>
      </c>
      <c r="F8" s="282">
        <v>3917</v>
      </c>
      <c r="G8" s="282">
        <v>1815</v>
      </c>
      <c r="H8" s="282">
        <v>17744</v>
      </c>
      <c r="I8" s="206">
        <v>24334</v>
      </c>
      <c r="J8" s="320" t="s">
        <v>333</v>
      </c>
    </row>
    <row r="9" spans="1:10" s="1" customFormat="1" ht="35.1" customHeight="1" thickBot="1">
      <c r="A9" s="41" t="s">
        <v>52</v>
      </c>
      <c r="B9" s="283">
        <v>0</v>
      </c>
      <c r="C9" s="283">
        <v>0</v>
      </c>
      <c r="D9" s="283">
        <v>92</v>
      </c>
      <c r="E9" s="283">
        <v>91</v>
      </c>
      <c r="F9" s="283">
        <v>1870</v>
      </c>
      <c r="G9" s="283">
        <v>210</v>
      </c>
      <c r="H9" s="283">
        <v>5598</v>
      </c>
      <c r="I9" s="205">
        <v>7861</v>
      </c>
      <c r="J9" s="352" t="s">
        <v>51</v>
      </c>
    </row>
    <row r="10" spans="1:10" s="1" customFormat="1" ht="35.1" customHeight="1" thickBot="1">
      <c r="A10" s="39" t="s">
        <v>54</v>
      </c>
      <c r="B10" s="282">
        <v>0</v>
      </c>
      <c r="C10" s="282">
        <v>156</v>
      </c>
      <c r="D10" s="282">
        <v>2053</v>
      </c>
      <c r="E10" s="282">
        <v>8500</v>
      </c>
      <c r="F10" s="282">
        <v>37614</v>
      </c>
      <c r="G10" s="282">
        <v>9607</v>
      </c>
      <c r="H10" s="282">
        <v>106860</v>
      </c>
      <c r="I10" s="206">
        <v>164790</v>
      </c>
      <c r="J10" s="320" t="s">
        <v>53</v>
      </c>
    </row>
    <row r="11" spans="1:10" s="1" customFormat="1" ht="35.1" customHeight="1" thickBot="1">
      <c r="A11" s="41" t="s">
        <v>56</v>
      </c>
      <c r="B11" s="283">
        <v>0</v>
      </c>
      <c r="C11" s="283">
        <v>0</v>
      </c>
      <c r="D11" s="283">
        <v>0</v>
      </c>
      <c r="E11" s="283">
        <v>16</v>
      </c>
      <c r="F11" s="283">
        <v>435</v>
      </c>
      <c r="G11" s="283">
        <v>75</v>
      </c>
      <c r="H11" s="283">
        <v>1773</v>
      </c>
      <c r="I11" s="205">
        <v>2299</v>
      </c>
      <c r="J11" s="352" t="s">
        <v>622</v>
      </c>
    </row>
    <row r="12" spans="1:10" s="1" customFormat="1" ht="35.1" customHeight="1" thickBot="1">
      <c r="A12" s="39" t="s">
        <v>556</v>
      </c>
      <c r="B12" s="282">
        <v>0</v>
      </c>
      <c r="C12" s="282">
        <v>0</v>
      </c>
      <c r="D12" s="282">
        <v>0</v>
      </c>
      <c r="E12" s="282">
        <v>15</v>
      </c>
      <c r="F12" s="282">
        <v>100</v>
      </c>
      <c r="G12" s="282">
        <v>0</v>
      </c>
      <c r="H12" s="282">
        <v>518</v>
      </c>
      <c r="I12" s="206">
        <v>633</v>
      </c>
      <c r="J12" s="320" t="s">
        <v>557</v>
      </c>
    </row>
    <row r="13" spans="1:10" s="1" customFormat="1" ht="35.1" customHeight="1">
      <c r="A13" s="66" t="s">
        <v>58</v>
      </c>
      <c r="B13" s="285">
        <v>31</v>
      </c>
      <c r="C13" s="285">
        <v>15170</v>
      </c>
      <c r="D13" s="285">
        <v>18900</v>
      </c>
      <c r="E13" s="285">
        <v>34770</v>
      </c>
      <c r="F13" s="285">
        <v>26738</v>
      </c>
      <c r="G13" s="285">
        <v>1332</v>
      </c>
      <c r="H13" s="285">
        <v>4935</v>
      </c>
      <c r="I13" s="350">
        <v>101876</v>
      </c>
      <c r="J13" s="353" t="s">
        <v>57</v>
      </c>
    </row>
    <row r="14" spans="1:10" s="6" customFormat="1" ht="30" customHeight="1">
      <c r="A14" s="86" t="s">
        <v>468</v>
      </c>
      <c r="B14" s="276">
        <v>31</v>
      </c>
      <c r="C14" s="276">
        <v>15434</v>
      </c>
      <c r="D14" s="276">
        <v>21774</v>
      </c>
      <c r="E14" s="276">
        <v>45146</v>
      </c>
      <c r="F14" s="276">
        <v>81663</v>
      </c>
      <c r="G14" s="211">
        <v>13758</v>
      </c>
      <c r="H14" s="211">
        <v>175106</v>
      </c>
      <c r="I14" s="211">
        <v>352912</v>
      </c>
      <c r="J14" s="355" t="s">
        <v>469</v>
      </c>
    </row>
    <row r="15" spans="1:10" ht="18" customHeight="1">
      <c r="A15" s="260" t="s">
        <v>448</v>
      </c>
      <c r="J15" s="259" t="s">
        <v>390</v>
      </c>
    </row>
    <row r="21" spans="2:9" ht="24.95" customHeight="1">
      <c r="B21" s="275"/>
      <c r="C21" s="275"/>
      <c r="D21" s="275"/>
      <c r="E21" s="275"/>
      <c r="F21" s="275"/>
      <c r="G21" s="275"/>
      <c r="H21" s="275"/>
      <c r="I21" s="275"/>
    </row>
    <row r="22" spans="2:9" ht="24.95" customHeight="1">
      <c r="B22" s="275"/>
      <c r="C22" s="275"/>
      <c r="D22" s="275"/>
      <c r="E22" s="275"/>
      <c r="F22" s="275"/>
      <c r="G22" s="275"/>
      <c r="H22" s="275"/>
      <c r="I22" s="275"/>
    </row>
    <row r="23" spans="2:9" ht="24.95" customHeight="1">
      <c r="B23" s="275"/>
      <c r="C23" s="275"/>
      <c r="D23" s="275"/>
      <c r="E23" s="275"/>
      <c r="F23" s="275"/>
      <c r="G23" s="275"/>
      <c r="H23" s="275"/>
      <c r="I23" s="275"/>
    </row>
    <row r="24" spans="2:9" ht="24.95" customHeight="1">
      <c r="B24" s="275"/>
      <c r="C24" s="275"/>
      <c r="D24" s="275"/>
      <c r="E24" s="275"/>
      <c r="F24" s="275"/>
      <c r="G24" s="275"/>
      <c r="H24" s="275"/>
      <c r="I24" s="275"/>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Sheet114"/>
  <dimension ref="A1:F25"/>
  <sheetViews>
    <sheetView rightToLeft="1" view="pageBreakPreview" zoomScaleNormal="100" zoomScaleSheetLayoutView="100" workbookViewId="0">
      <selection activeCell="D10" sqref="D10"/>
    </sheetView>
  </sheetViews>
  <sheetFormatPr defaultColWidth="11.42578125" defaultRowHeight="24.95" customHeight="1"/>
  <cols>
    <col min="1" max="1" width="40.7109375" style="259" customWidth="1"/>
    <col min="2" max="5" width="11.7109375" style="259" customWidth="1"/>
    <col min="6" max="6" width="40.7109375" style="259" customWidth="1"/>
    <col min="7" max="16384" width="11.42578125" style="259"/>
  </cols>
  <sheetData>
    <row r="1" spans="1:6" s="274" customFormat="1" ht="23.25">
      <c r="A1" s="1365" t="s">
        <v>1004</v>
      </c>
      <c r="B1" s="1365"/>
      <c r="C1" s="1365"/>
      <c r="D1" s="1365"/>
      <c r="E1" s="1365"/>
      <c r="F1" s="1365"/>
    </row>
    <row r="2" spans="1:6" s="274" customFormat="1" ht="35.25" customHeight="1">
      <c r="A2" s="1366" t="s">
        <v>1121</v>
      </c>
      <c r="B2" s="1366"/>
      <c r="C2" s="1366"/>
      <c r="D2" s="1366"/>
      <c r="E2" s="1366"/>
      <c r="F2" s="1366"/>
    </row>
    <row r="3" spans="1:6" s="274" customFormat="1" ht="20.25">
      <c r="A3" s="1366">
        <v>2022</v>
      </c>
      <c r="B3" s="1366"/>
      <c r="C3" s="1366"/>
      <c r="D3" s="1366"/>
      <c r="E3" s="1366"/>
      <c r="F3" s="1366"/>
    </row>
    <row r="4" spans="1:6" s="578" customFormat="1" ht="21" customHeight="1">
      <c r="A4" s="575" t="s">
        <v>240</v>
      </c>
      <c r="B4" s="576"/>
      <c r="C4" s="576"/>
      <c r="D4" s="576"/>
      <c r="E4" s="576"/>
      <c r="F4" s="577" t="s">
        <v>241</v>
      </c>
    </row>
    <row r="5" spans="1:6" s="272" customFormat="1" ht="42" customHeight="1">
      <c r="A5" s="1371" t="s">
        <v>73</v>
      </c>
      <c r="B5" s="343" t="s">
        <v>18</v>
      </c>
      <c r="C5" s="343" t="s">
        <v>20</v>
      </c>
      <c r="D5" s="343" t="s">
        <v>22</v>
      </c>
      <c r="E5" s="343" t="s">
        <v>468</v>
      </c>
      <c r="F5" s="1373" t="s">
        <v>647</v>
      </c>
    </row>
    <row r="6" spans="1:6" s="271" customFormat="1" ht="42" customHeight="1">
      <c r="A6" s="1372"/>
      <c r="B6" s="317" t="s">
        <v>17</v>
      </c>
      <c r="C6" s="317" t="s">
        <v>19</v>
      </c>
      <c r="D6" s="317" t="s">
        <v>21</v>
      </c>
      <c r="E6" s="318" t="s">
        <v>469</v>
      </c>
      <c r="F6" s="1374"/>
    </row>
    <row r="7" spans="1:6" s="1" customFormat="1" ht="33.950000000000003" customHeight="1" thickBot="1">
      <c r="A7" s="41" t="s">
        <v>1140</v>
      </c>
      <c r="B7" s="267">
        <v>1748</v>
      </c>
      <c r="C7" s="267">
        <v>0</v>
      </c>
      <c r="D7" s="267">
        <v>11525</v>
      </c>
      <c r="E7" s="266">
        <v>13273</v>
      </c>
      <c r="F7" s="352" t="s">
        <v>23</v>
      </c>
    </row>
    <row r="8" spans="1:6" s="1" customFormat="1" ht="33.950000000000003" customHeight="1" thickBot="1">
      <c r="A8" s="39" t="s">
        <v>28</v>
      </c>
      <c r="B8" s="270">
        <v>330</v>
      </c>
      <c r="C8" s="270">
        <v>16</v>
      </c>
      <c r="D8" s="270">
        <v>40306</v>
      </c>
      <c r="E8" s="269">
        <v>40652</v>
      </c>
      <c r="F8" s="320" t="s">
        <v>27</v>
      </c>
    </row>
    <row r="9" spans="1:6" s="1" customFormat="1" ht="33.950000000000003" customHeight="1" thickBot="1">
      <c r="A9" s="41" t="s">
        <v>30</v>
      </c>
      <c r="B9" s="267">
        <v>267</v>
      </c>
      <c r="C9" s="267">
        <v>61</v>
      </c>
      <c r="D9" s="267">
        <v>18864</v>
      </c>
      <c r="E9" s="266">
        <v>19192</v>
      </c>
      <c r="F9" s="352" t="s">
        <v>29</v>
      </c>
    </row>
    <row r="10" spans="1:6" s="1" customFormat="1" ht="33.950000000000003" customHeight="1" thickBot="1">
      <c r="A10" s="39" t="s">
        <v>32</v>
      </c>
      <c r="B10" s="270">
        <v>467</v>
      </c>
      <c r="C10" s="270">
        <v>15</v>
      </c>
      <c r="D10" s="270">
        <v>38292</v>
      </c>
      <c r="E10" s="269">
        <v>38774</v>
      </c>
      <c r="F10" s="320" t="s">
        <v>31</v>
      </c>
    </row>
    <row r="11" spans="1:6" s="1" customFormat="1" ht="33.950000000000003" customHeight="1" thickBot="1">
      <c r="A11" s="41" t="s">
        <v>34</v>
      </c>
      <c r="B11" s="267">
        <v>125</v>
      </c>
      <c r="C11" s="267">
        <v>0</v>
      </c>
      <c r="D11" s="267">
        <v>3226</v>
      </c>
      <c r="E11" s="266">
        <v>3351</v>
      </c>
      <c r="F11" s="352" t="s">
        <v>33</v>
      </c>
    </row>
    <row r="12" spans="1:6" s="1" customFormat="1" ht="33.950000000000003" customHeight="1" thickBot="1">
      <c r="A12" s="587" t="s">
        <v>1143</v>
      </c>
      <c r="B12" s="605">
        <v>0</v>
      </c>
      <c r="C12" s="605">
        <v>0</v>
      </c>
      <c r="D12" s="605">
        <v>2558</v>
      </c>
      <c r="E12" s="606">
        <v>2558</v>
      </c>
      <c r="F12" s="607" t="s">
        <v>36</v>
      </c>
    </row>
    <row r="13" spans="1:6" s="1" customFormat="1" ht="33.950000000000003" customHeight="1" thickBot="1">
      <c r="A13" s="82" t="s">
        <v>1142</v>
      </c>
      <c r="B13" s="611">
        <v>0</v>
      </c>
      <c r="C13" s="611">
        <v>0</v>
      </c>
      <c r="D13" s="611">
        <v>1552</v>
      </c>
      <c r="E13" s="612">
        <v>1552</v>
      </c>
      <c r="F13" s="613" t="s">
        <v>37</v>
      </c>
    </row>
    <row r="14" spans="1:6" s="1" customFormat="1" ht="33.950000000000003" customHeight="1">
      <c r="A14" s="79" t="s">
        <v>39</v>
      </c>
      <c r="B14" s="608">
        <v>0</v>
      </c>
      <c r="C14" s="608">
        <v>0</v>
      </c>
      <c r="D14" s="608">
        <v>1480</v>
      </c>
      <c r="E14" s="609">
        <v>1480</v>
      </c>
      <c r="F14" s="610" t="s">
        <v>38</v>
      </c>
    </row>
    <row r="15" spans="1:6" s="1" customFormat="1" ht="33.950000000000003" customHeight="1">
      <c r="A15" s="80" t="s">
        <v>468</v>
      </c>
      <c r="B15" s="278">
        <v>2937</v>
      </c>
      <c r="C15" s="278">
        <v>92</v>
      </c>
      <c r="D15" s="278">
        <v>117803</v>
      </c>
      <c r="E15" s="278">
        <v>120832</v>
      </c>
      <c r="F15" s="614" t="s">
        <v>469</v>
      </c>
    </row>
    <row r="16" spans="1:6" ht="18" customHeight="1">
      <c r="A16" s="260" t="s">
        <v>71</v>
      </c>
      <c r="F16" s="259" t="s">
        <v>390</v>
      </c>
    </row>
    <row r="18" spans="2:5" s="1" customFormat="1" ht="35.1" customHeight="1"/>
    <row r="22" spans="2:5" ht="24.95" customHeight="1">
      <c r="B22" s="275"/>
      <c r="C22" s="275"/>
      <c r="D22" s="275"/>
      <c r="E22" s="275"/>
    </row>
    <row r="23" spans="2:5" ht="24.95" customHeight="1">
      <c r="B23" s="275"/>
      <c r="C23" s="275"/>
      <c r="D23" s="275"/>
      <c r="E23" s="275"/>
    </row>
    <row r="24" spans="2:5" ht="24.95" customHeight="1">
      <c r="B24" s="275"/>
      <c r="C24" s="275"/>
      <c r="D24" s="275"/>
      <c r="E24" s="275"/>
    </row>
    <row r="25" spans="2:5" ht="24.95" customHeight="1">
      <c r="B25" s="275"/>
      <c r="C25" s="275"/>
      <c r="D25" s="275"/>
      <c r="E25" s="275"/>
    </row>
  </sheetData>
  <mergeCells count="5">
    <mergeCell ref="A1:F1"/>
    <mergeCell ref="A3:F3"/>
    <mergeCell ref="A5:A6"/>
    <mergeCell ref="F5:F6"/>
    <mergeCell ref="A2:F2"/>
  </mergeCells>
  <printOptions horizontalCentered="1" verticalCentered="1"/>
  <pageMargins left="0" right="0" top="0" bottom="0" header="0" footer="0"/>
  <pageSetup paperSize="9" scale="95" orientation="landscape" r:id="rId1"/>
  <headerFooter alignWithMargins="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Sheet115"/>
  <dimension ref="A1:F25"/>
  <sheetViews>
    <sheetView rightToLeft="1" view="pageBreakPreview" zoomScaleNormal="100" zoomScaleSheetLayoutView="100" workbookViewId="0">
      <selection activeCell="D10" sqref="D10"/>
    </sheetView>
  </sheetViews>
  <sheetFormatPr defaultColWidth="11.42578125" defaultRowHeight="24.95" customHeight="1"/>
  <cols>
    <col min="1" max="1" width="40.7109375" style="259" customWidth="1"/>
    <col min="2" max="5" width="11.7109375" style="259" customWidth="1"/>
    <col min="6" max="6" width="40.7109375" style="259" customWidth="1"/>
    <col min="7" max="16384" width="11.42578125" style="259"/>
  </cols>
  <sheetData>
    <row r="1" spans="1:6" s="274" customFormat="1" ht="23.25">
      <c r="A1" s="1365" t="s">
        <v>1005</v>
      </c>
      <c r="B1" s="1365"/>
      <c r="C1" s="1365"/>
      <c r="D1" s="1365"/>
      <c r="E1" s="1365"/>
      <c r="F1" s="1365"/>
    </row>
    <row r="2" spans="1:6" s="274" customFormat="1" ht="39.75" customHeight="1">
      <c r="A2" s="1366" t="s">
        <v>1122</v>
      </c>
      <c r="B2" s="1366"/>
      <c r="C2" s="1366"/>
      <c r="D2" s="1366"/>
      <c r="E2" s="1366"/>
      <c r="F2" s="1366"/>
    </row>
    <row r="3" spans="1:6" s="274" customFormat="1" ht="20.25">
      <c r="A3" s="1366">
        <v>2022</v>
      </c>
      <c r="B3" s="1366"/>
      <c r="C3" s="1366"/>
      <c r="D3" s="1366"/>
      <c r="E3" s="1366"/>
      <c r="F3" s="1366"/>
    </row>
    <row r="4" spans="1:6" s="273" customFormat="1" ht="21" customHeight="1">
      <c r="A4" s="475" t="s">
        <v>242</v>
      </c>
      <c r="B4" s="476"/>
      <c r="C4" s="476"/>
      <c r="D4" s="476"/>
      <c r="E4" s="476"/>
      <c r="F4" s="477" t="s">
        <v>243</v>
      </c>
    </row>
    <row r="5" spans="1:6" s="272" customFormat="1" ht="42" customHeight="1">
      <c r="A5" s="1371" t="s">
        <v>73</v>
      </c>
      <c r="B5" s="343" t="s">
        <v>18</v>
      </c>
      <c r="C5" s="343" t="s">
        <v>20</v>
      </c>
      <c r="D5" s="343" t="s">
        <v>22</v>
      </c>
      <c r="E5" s="343" t="s">
        <v>468</v>
      </c>
      <c r="F5" s="1373" t="s">
        <v>647</v>
      </c>
    </row>
    <row r="6" spans="1:6" s="271" customFormat="1" ht="42" customHeight="1">
      <c r="A6" s="1372"/>
      <c r="B6" s="317" t="s">
        <v>17</v>
      </c>
      <c r="C6" s="317" t="s">
        <v>19</v>
      </c>
      <c r="D6" s="317" t="s">
        <v>21</v>
      </c>
      <c r="E6" s="318" t="s">
        <v>469</v>
      </c>
      <c r="F6" s="1374"/>
    </row>
    <row r="7" spans="1:6" s="1" customFormat="1" ht="33.950000000000003" customHeight="1" thickBot="1">
      <c r="A7" s="41" t="s">
        <v>1140</v>
      </c>
      <c r="B7" s="267">
        <v>1639</v>
      </c>
      <c r="C7" s="267">
        <v>0</v>
      </c>
      <c r="D7" s="267">
        <v>8137</v>
      </c>
      <c r="E7" s="266">
        <v>9776</v>
      </c>
      <c r="F7" s="352" t="s">
        <v>23</v>
      </c>
    </row>
    <row r="8" spans="1:6" s="1" customFormat="1" ht="33.950000000000003" customHeight="1" thickBot="1">
      <c r="A8" s="39" t="s">
        <v>28</v>
      </c>
      <c r="B8" s="270">
        <v>314</v>
      </c>
      <c r="C8" s="270">
        <v>16</v>
      </c>
      <c r="D8" s="270">
        <v>17450</v>
      </c>
      <c r="E8" s="269">
        <v>17780</v>
      </c>
      <c r="F8" s="320" t="s">
        <v>27</v>
      </c>
    </row>
    <row r="9" spans="1:6" s="1" customFormat="1" ht="33.950000000000003" customHeight="1" thickBot="1">
      <c r="A9" s="41" t="s">
        <v>30</v>
      </c>
      <c r="B9" s="267">
        <v>235</v>
      </c>
      <c r="C9" s="267">
        <v>61</v>
      </c>
      <c r="D9" s="267">
        <v>13223</v>
      </c>
      <c r="E9" s="266">
        <v>13519</v>
      </c>
      <c r="F9" s="352" t="s">
        <v>29</v>
      </c>
    </row>
    <row r="10" spans="1:6" s="1" customFormat="1" ht="33.950000000000003" customHeight="1" thickBot="1">
      <c r="A10" s="39" t="s">
        <v>32</v>
      </c>
      <c r="B10" s="270">
        <v>467</v>
      </c>
      <c r="C10" s="270">
        <v>15</v>
      </c>
      <c r="D10" s="270">
        <v>22965</v>
      </c>
      <c r="E10" s="269">
        <v>23447</v>
      </c>
      <c r="F10" s="320" t="s">
        <v>31</v>
      </c>
    </row>
    <row r="11" spans="1:6" s="1" customFormat="1" ht="33.950000000000003" customHeight="1" thickBot="1">
      <c r="A11" s="41" t="s">
        <v>34</v>
      </c>
      <c r="B11" s="267">
        <v>125</v>
      </c>
      <c r="C11" s="267">
        <v>0</v>
      </c>
      <c r="D11" s="267">
        <v>2307</v>
      </c>
      <c r="E11" s="266">
        <v>2432</v>
      </c>
      <c r="F11" s="352" t="s">
        <v>33</v>
      </c>
    </row>
    <row r="12" spans="1:6" s="1" customFormat="1" ht="33.950000000000003" customHeight="1" thickBot="1">
      <c r="A12" s="587" t="s">
        <v>1143</v>
      </c>
      <c r="B12" s="605">
        <v>0</v>
      </c>
      <c r="C12" s="605">
        <v>0</v>
      </c>
      <c r="D12" s="605">
        <v>2558</v>
      </c>
      <c r="E12" s="606">
        <v>2558</v>
      </c>
      <c r="F12" s="607" t="s">
        <v>36</v>
      </c>
    </row>
    <row r="13" spans="1:6" s="1" customFormat="1" ht="33.950000000000003" customHeight="1" thickBot="1">
      <c r="A13" s="82" t="s">
        <v>1142</v>
      </c>
      <c r="B13" s="611">
        <v>0</v>
      </c>
      <c r="C13" s="611">
        <v>0</v>
      </c>
      <c r="D13" s="611">
        <v>1552</v>
      </c>
      <c r="E13" s="612">
        <v>1552</v>
      </c>
      <c r="F13" s="613" t="s">
        <v>37</v>
      </c>
    </row>
    <row r="14" spans="1:6" s="1" customFormat="1" ht="33.950000000000003" customHeight="1">
      <c r="A14" s="79" t="s">
        <v>39</v>
      </c>
      <c r="B14" s="608">
        <v>0</v>
      </c>
      <c r="C14" s="608">
        <v>0</v>
      </c>
      <c r="D14" s="608">
        <v>1084</v>
      </c>
      <c r="E14" s="609">
        <v>1084</v>
      </c>
      <c r="F14" s="610" t="s">
        <v>38</v>
      </c>
    </row>
    <row r="15" spans="1:6" s="1" customFormat="1" ht="33.950000000000003" customHeight="1">
      <c r="A15" s="80" t="s">
        <v>468</v>
      </c>
      <c r="B15" s="278">
        <v>2780</v>
      </c>
      <c r="C15" s="278">
        <v>92</v>
      </c>
      <c r="D15" s="278">
        <v>69276</v>
      </c>
      <c r="E15" s="278">
        <v>72148</v>
      </c>
      <c r="F15" s="614" t="s">
        <v>469</v>
      </c>
    </row>
    <row r="16" spans="1:6" ht="18" customHeight="1">
      <c r="A16" s="260" t="s">
        <v>71</v>
      </c>
      <c r="F16" s="259" t="s">
        <v>390</v>
      </c>
    </row>
    <row r="22" spans="2:5" ht="24.95" customHeight="1">
      <c r="B22" s="275"/>
      <c r="C22" s="275"/>
      <c r="D22" s="275"/>
      <c r="E22" s="275"/>
    </row>
    <row r="23" spans="2:5" ht="24.95" customHeight="1">
      <c r="B23" s="275"/>
      <c r="C23" s="275"/>
      <c r="D23" s="275"/>
      <c r="E23" s="275"/>
    </row>
    <row r="24" spans="2:5" ht="24.95" customHeight="1">
      <c r="B24" s="275"/>
      <c r="C24" s="275"/>
      <c r="D24" s="275"/>
      <c r="E24" s="275"/>
    </row>
    <row r="25" spans="2:5" ht="24.95" customHeight="1">
      <c r="B25" s="275"/>
      <c r="C25" s="275"/>
      <c r="D25" s="275"/>
      <c r="E25" s="275"/>
    </row>
  </sheetData>
  <mergeCells count="5">
    <mergeCell ref="A1:F1"/>
    <mergeCell ref="A3:F3"/>
    <mergeCell ref="A5:A6"/>
    <mergeCell ref="F5:F6"/>
    <mergeCell ref="A2:F2"/>
  </mergeCells>
  <printOptions horizontalCentered="1" verticalCentered="1"/>
  <pageMargins left="0" right="0" top="0" bottom="0" header="0" footer="0"/>
  <pageSetup paperSize="9" scale="95" orientation="landscape" r:id="rId1"/>
  <headerFooter alignWithMargins="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Sheet116"/>
  <dimension ref="A1:F23"/>
  <sheetViews>
    <sheetView rightToLeft="1" view="pageBreakPreview" zoomScaleNormal="100" zoomScaleSheetLayoutView="100" workbookViewId="0">
      <selection activeCell="D10" sqref="D10"/>
    </sheetView>
  </sheetViews>
  <sheetFormatPr defaultColWidth="11.42578125" defaultRowHeight="24.95" customHeight="1"/>
  <cols>
    <col min="1" max="1" width="40.7109375" style="259" customWidth="1"/>
    <col min="2" max="5" width="11.7109375" style="259" customWidth="1"/>
    <col min="6" max="6" width="40.7109375" style="259" customWidth="1"/>
    <col min="7" max="16384" width="11.42578125" style="259"/>
  </cols>
  <sheetData>
    <row r="1" spans="1:6" s="274" customFormat="1" ht="20.25" customHeight="1">
      <c r="A1" s="1365" t="s">
        <v>1006</v>
      </c>
      <c r="B1" s="1365"/>
      <c r="C1" s="1365"/>
      <c r="D1" s="1365"/>
      <c r="E1" s="1365"/>
      <c r="F1" s="1365"/>
    </row>
    <row r="2" spans="1:6" s="274" customFormat="1" ht="38.25" customHeight="1">
      <c r="A2" s="1366" t="s">
        <v>1123</v>
      </c>
      <c r="B2" s="1366"/>
      <c r="C2" s="1366"/>
      <c r="D2" s="1366"/>
      <c r="E2" s="1366"/>
      <c r="F2" s="1366"/>
    </row>
    <row r="3" spans="1:6" s="274" customFormat="1" ht="20.25">
      <c r="A3" s="1366">
        <v>2022</v>
      </c>
      <c r="B3" s="1366"/>
      <c r="C3" s="1366"/>
      <c r="D3" s="1366"/>
      <c r="E3" s="1366"/>
      <c r="F3" s="1366"/>
    </row>
    <row r="4" spans="1:6" s="273" customFormat="1" ht="21" customHeight="1">
      <c r="A4" s="475" t="s">
        <v>244</v>
      </c>
      <c r="B4" s="476"/>
      <c r="C4" s="476"/>
      <c r="D4" s="476"/>
      <c r="E4" s="476"/>
      <c r="F4" s="477" t="s">
        <v>245</v>
      </c>
    </row>
    <row r="5" spans="1:6" s="272" customFormat="1" ht="42" customHeight="1">
      <c r="A5" s="1371" t="s">
        <v>73</v>
      </c>
      <c r="B5" s="343" t="s">
        <v>18</v>
      </c>
      <c r="C5" s="343" t="s">
        <v>20</v>
      </c>
      <c r="D5" s="343" t="s">
        <v>22</v>
      </c>
      <c r="E5" s="343" t="s">
        <v>468</v>
      </c>
      <c r="F5" s="1373" t="s">
        <v>647</v>
      </c>
    </row>
    <row r="6" spans="1:6" s="271" customFormat="1" ht="42" customHeight="1">
      <c r="A6" s="1372"/>
      <c r="B6" s="317" t="s">
        <v>17</v>
      </c>
      <c r="C6" s="757" t="s">
        <v>19</v>
      </c>
      <c r="D6" s="317" t="s">
        <v>21</v>
      </c>
      <c r="E6" s="318" t="s">
        <v>469</v>
      </c>
      <c r="F6" s="1374"/>
    </row>
    <row r="7" spans="1:6" s="1" customFormat="1" ht="33.950000000000003" customHeight="1" thickBot="1">
      <c r="A7" s="41" t="s">
        <v>1140</v>
      </c>
      <c r="B7" s="267">
        <v>109</v>
      </c>
      <c r="C7" s="976">
        <v>0</v>
      </c>
      <c r="D7" s="267">
        <v>3388</v>
      </c>
      <c r="E7" s="266">
        <v>3497</v>
      </c>
      <c r="F7" s="352" t="s">
        <v>23</v>
      </c>
    </row>
    <row r="8" spans="1:6" s="1" customFormat="1" ht="33.950000000000003" customHeight="1" thickBot="1">
      <c r="A8" s="39" t="s">
        <v>28</v>
      </c>
      <c r="B8" s="270">
        <v>16</v>
      </c>
      <c r="C8" s="977">
        <v>0</v>
      </c>
      <c r="D8" s="270">
        <v>22856</v>
      </c>
      <c r="E8" s="269">
        <v>22872</v>
      </c>
      <c r="F8" s="320" t="s">
        <v>27</v>
      </c>
    </row>
    <row r="9" spans="1:6" s="1" customFormat="1" ht="33.950000000000003" customHeight="1" thickBot="1">
      <c r="A9" s="41" t="s">
        <v>30</v>
      </c>
      <c r="B9" s="267">
        <v>32</v>
      </c>
      <c r="C9" s="976">
        <v>0</v>
      </c>
      <c r="D9" s="267">
        <v>5641</v>
      </c>
      <c r="E9" s="266">
        <v>5673</v>
      </c>
      <c r="F9" s="352" t="s">
        <v>29</v>
      </c>
    </row>
    <row r="10" spans="1:6" s="1" customFormat="1" ht="33.950000000000003" customHeight="1" thickBot="1">
      <c r="A10" s="39" t="s">
        <v>32</v>
      </c>
      <c r="B10" s="270">
        <v>0</v>
      </c>
      <c r="C10" s="977">
        <v>0</v>
      </c>
      <c r="D10" s="270">
        <v>15327</v>
      </c>
      <c r="E10" s="269">
        <v>15327</v>
      </c>
      <c r="F10" s="320" t="s">
        <v>31</v>
      </c>
    </row>
    <row r="11" spans="1:6" s="1" customFormat="1" ht="33.950000000000003" customHeight="1" thickBot="1">
      <c r="A11" s="41" t="s">
        <v>34</v>
      </c>
      <c r="B11" s="267">
        <v>0</v>
      </c>
      <c r="C11" s="976">
        <v>0</v>
      </c>
      <c r="D11" s="267">
        <v>919</v>
      </c>
      <c r="E11" s="266">
        <v>919</v>
      </c>
      <c r="F11" s="352" t="s">
        <v>33</v>
      </c>
    </row>
    <row r="12" spans="1:6" ht="30" customHeight="1">
      <c r="A12" s="45" t="s">
        <v>39</v>
      </c>
      <c r="B12" s="264">
        <v>0</v>
      </c>
      <c r="C12" s="978">
        <v>0</v>
      </c>
      <c r="D12" s="264">
        <v>396</v>
      </c>
      <c r="E12" s="263">
        <v>396</v>
      </c>
      <c r="F12" s="615" t="s">
        <v>38</v>
      </c>
    </row>
    <row r="13" spans="1:6" ht="24.95" customHeight="1">
      <c r="A13" s="80" t="s">
        <v>468</v>
      </c>
      <c r="B13" s="278">
        <v>157</v>
      </c>
      <c r="C13" s="278">
        <v>0</v>
      </c>
      <c r="D13" s="278">
        <v>48527</v>
      </c>
      <c r="E13" s="278">
        <v>48684</v>
      </c>
      <c r="F13" s="614" t="s">
        <v>469</v>
      </c>
    </row>
    <row r="14" spans="1:6" ht="24.95" customHeight="1">
      <c r="A14" s="260" t="s">
        <v>448</v>
      </c>
      <c r="F14" s="259" t="s">
        <v>390</v>
      </c>
    </row>
    <row r="15" spans="1:6" ht="12.75"/>
    <row r="16" spans="1:6" ht="12.75">
      <c r="B16" s="259">
        <v>0</v>
      </c>
      <c r="C16" s="259">
        <v>0</v>
      </c>
      <c r="D16" s="259">
        <v>0</v>
      </c>
    </row>
    <row r="17" spans="2:5" ht="24.95" customHeight="1">
      <c r="B17" s="259">
        <v>0</v>
      </c>
      <c r="C17" s="259">
        <v>0</v>
      </c>
      <c r="D17" s="259">
        <v>396</v>
      </c>
    </row>
    <row r="18" spans="2:5" ht="24.95" customHeight="1">
      <c r="B18" s="259">
        <v>157</v>
      </c>
      <c r="C18" s="259">
        <v>0</v>
      </c>
      <c r="D18" s="259">
        <v>48527</v>
      </c>
    </row>
    <row r="20" spans="2:5" ht="24.95" customHeight="1">
      <c r="B20" s="275"/>
      <c r="C20" s="275"/>
      <c r="D20" s="275"/>
      <c r="E20" s="275"/>
    </row>
    <row r="21" spans="2:5" ht="24.95" customHeight="1">
      <c r="B21" s="275"/>
      <c r="C21" s="275"/>
      <c r="D21" s="275"/>
      <c r="E21" s="275"/>
    </row>
    <row r="22" spans="2:5" ht="24.95" customHeight="1">
      <c r="B22" s="275"/>
      <c r="C22" s="275"/>
      <c r="D22" s="275"/>
      <c r="E22" s="275"/>
    </row>
    <row r="23" spans="2:5" ht="24.95" customHeight="1">
      <c r="B23" s="275"/>
      <c r="C23" s="275"/>
      <c r="D23" s="275"/>
      <c r="E23" s="275"/>
    </row>
  </sheetData>
  <mergeCells count="5">
    <mergeCell ref="A1:F1"/>
    <mergeCell ref="A3:F3"/>
    <mergeCell ref="A5:A6"/>
    <mergeCell ref="F5:F6"/>
    <mergeCell ref="A2:F2"/>
  </mergeCells>
  <printOptions horizontalCentered="1" verticalCentered="1"/>
  <pageMargins left="0" right="0" top="0" bottom="0" header="0" footer="0"/>
  <pageSetup paperSize="9" scale="95" orientation="landscape" r:id="rId1"/>
  <headerFooter alignWithMargins="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codeName="Sheet117"/>
  <dimension ref="A1:F37"/>
  <sheetViews>
    <sheetView rightToLeft="1" view="pageBreakPreview" zoomScaleNormal="100" zoomScaleSheetLayoutView="100" workbookViewId="0">
      <selection activeCell="D10" sqref="D10"/>
    </sheetView>
  </sheetViews>
  <sheetFormatPr defaultColWidth="11.42578125" defaultRowHeight="24.95" customHeight="1"/>
  <cols>
    <col min="1" max="1" width="43.85546875" style="259" customWidth="1"/>
    <col min="2" max="4" width="13.42578125" style="259" customWidth="1"/>
    <col min="5" max="5" width="11.7109375" style="259" customWidth="1"/>
    <col min="6" max="6" width="46" style="259" customWidth="1"/>
    <col min="7" max="16384" width="11.42578125" style="259"/>
  </cols>
  <sheetData>
    <row r="1" spans="1:6" s="274" customFormat="1" ht="23.25">
      <c r="A1" s="1365" t="s">
        <v>1007</v>
      </c>
      <c r="B1" s="1365"/>
      <c r="C1" s="1365"/>
      <c r="D1" s="1365"/>
      <c r="E1" s="1365"/>
      <c r="F1" s="1365"/>
    </row>
    <row r="2" spans="1:6" s="274" customFormat="1" ht="37.5" customHeight="1">
      <c r="A2" s="1366" t="s">
        <v>1124</v>
      </c>
      <c r="B2" s="1366"/>
      <c r="C2" s="1366"/>
      <c r="D2" s="1366"/>
      <c r="E2" s="1366"/>
      <c r="F2" s="1366"/>
    </row>
    <row r="3" spans="1:6" s="274" customFormat="1" ht="20.25">
      <c r="A3" s="1366">
        <v>2022</v>
      </c>
      <c r="B3" s="1366"/>
      <c r="C3" s="1366"/>
      <c r="D3" s="1366"/>
      <c r="E3" s="1366"/>
      <c r="F3" s="1366"/>
    </row>
    <row r="4" spans="1:6" s="273" customFormat="1" ht="21" customHeight="1">
      <c r="A4" s="475" t="s">
        <v>246</v>
      </c>
      <c r="B4" s="476"/>
      <c r="C4" s="476"/>
      <c r="D4" s="476"/>
      <c r="E4" s="476"/>
      <c r="F4" s="477" t="s">
        <v>247</v>
      </c>
    </row>
    <row r="5" spans="1:6" s="272" customFormat="1" ht="36" customHeight="1">
      <c r="A5" s="1371" t="s">
        <v>623</v>
      </c>
      <c r="B5" s="343" t="s">
        <v>18</v>
      </c>
      <c r="C5" s="343" t="s">
        <v>20</v>
      </c>
      <c r="D5" s="343" t="s">
        <v>22</v>
      </c>
      <c r="E5" s="343" t="s">
        <v>468</v>
      </c>
      <c r="F5" s="1373" t="s">
        <v>646</v>
      </c>
    </row>
    <row r="6" spans="1:6" s="271" customFormat="1" ht="42" customHeight="1">
      <c r="A6" s="1372"/>
      <c r="B6" s="317" t="s">
        <v>17</v>
      </c>
      <c r="C6" s="317" t="s">
        <v>19</v>
      </c>
      <c r="D6" s="317" t="s">
        <v>21</v>
      </c>
      <c r="E6" s="318" t="s">
        <v>469</v>
      </c>
      <c r="F6" s="1374"/>
    </row>
    <row r="7" spans="1:6" s="1" customFormat="1" ht="18" customHeight="1" thickBot="1">
      <c r="A7" s="41" t="s">
        <v>674</v>
      </c>
      <c r="B7" s="281">
        <v>47</v>
      </c>
      <c r="C7" s="281">
        <v>0</v>
      </c>
      <c r="D7" s="281">
        <v>16</v>
      </c>
      <c r="E7" s="205">
        <v>63</v>
      </c>
      <c r="F7" s="302" t="s">
        <v>538</v>
      </c>
    </row>
    <row r="8" spans="1:6" s="1" customFormat="1" ht="15.75" thickBot="1">
      <c r="A8" s="39" t="s">
        <v>519</v>
      </c>
      <c r="B8" s="282">
        <v>0</v>
      </c>
      <c r="C8" s="282">
        <v>0</v>
      </c>
      <c r="D8" s="282">
        <v>6633</v>
      </c>
      <c r="E8" s="206">
        <v>6633</v>
      </c>
      <c r="F8" s="303" t="s">
        <v>539</v>
      </c>
    </row>
    <row r="9" spans="1:6" s="1" customFormat="1" ht="15.75" thickBot="1">
      <c r="A9" s="41" t="s">
        <v>520</v>
      </c>
      <c r="B9" s="281">
        <v>126</v>
      </c>
      <c r="C9" s="281">
        <v>0</v>
      </c>
      <c r="D9" s="281">
        <v>1661</v>
      </c>
      <c r="E9" s="205">
        <v>1787</v>
      </c>
      <c r="F9" s="302" t="s">
        <v>422</v>
      </c>
    </row>
    <row r="10" spans="1:6" s="1" customFormat="1" ht="15.75" thickBot="1">
      <c r="A10" s="39" t="s">
        <v>521</v>
      </c>
      <c r="B10" s="282">
        <v>0</v>
      </c>
      <c r="C10" s="282">
        <v>0</v>
      </c>
      <c r="D10" s="282">
        <v>2373</v>
      </c>
      <c r="E10" s="206">
        <v>2373</v>
      </c>
      <c r="F10" s="303" t="s">
        <v>540</v>
      </c>
    </row>
    <row r="11" spans="1:6" s="1" customFormat="1" ht="30.75" thickBot="1">
      <c r="A11" s="41" t="s">
        <v>522</v>
      </c>
      <c r="B11" s="281">
        <v>0</v>
      </c>
      <c r="C11" s="281">
        <v>0</v>
      </c>
      <c r="D11" s="281">
        <v>592</v>
      </c>
      <c r="E11" s="205">
        <v>592</v>
      </c>
      <c r="F11" s="302" t="s">
        <v>541</v>
      </c>
    </row>
    <row r="12" spans="1:6" s="1" customFormat="1" ht="15.75" thickBot="1">
      <c r="A12" s="39" t="s">
        <v>523</v>
      </c>
      <c r="B12" s="282">
        <v>912</v>
      </c>
      <c r="C12" s="282">
        <v>0</v>
      </c>
      <c r="D12" s="282">
        <v>810</v>
      </c>
      <c r="E12" s="206">
        <v>1722</v>
      </c>
      <c r="F12" s="303" t="s">
        <v>423</v>
      </c>
    </row>
    <row r="13" spans="1:6" s="1" customFormat="1" ht="30.75" thickBot="1">
      <c r="A13" s="41" t="s">
        <v>524</v>
      </c>
      <c r="B13" s="281">
        <v>514</v>
      </c>
      <c r="C13" s="281">
        <v>0</v>
      </c>
      <c r="D13" s="281">
        <v>1290</v>
      </c>
      <c r="E13" s="205">
        <v>1804</v>
      </c>
      <c r="F13" s="302" t="s">
        <v>542</v>
      </c>
    </row>
    <row r="14" spans="1:6" s="1" customFormat="1" ht="15.75" thickBot="1">
      <c r="A14" s="39" t="s">
        <v>525</v>
      </c>
      <c r="B14" s="282">
        <v>15</v>
      </c>
      <c r="C14" s="282">
        <v>0</v>
      </c>
      <c r="D14" s="282">
        <v>2923</v>
      </c>
      <c r="E14" s="206">
        <v>2938</v>
      </c>
      <c r="F14" s="303" t="s">
        <v>543</v>
      </c>
    </row>
    <row r="15" spans="1:6" s="1" customFormat="1" ht="15.75" thickBot="1">
      <c r="A15" s="41" t="s">
        <v>526</v>
      </c>
      <c r="B15" s="281">
        <v>63</v>
      </c>
      <c r="C15" s="281">
        <v>0</v>
      </c>
      <c r="D15" s="281">
        <v>1506</v>
      </c>
      <c r="E15" s="205">
        <v>1569</v>
      </c>
      <c r="F15" s="302" t="s">
        <v>544</v>
      </c>
    </row>
    <row r="16" spans="1:6" s="1" customFormat="1" ht="15.75" thickBot="1">
      <c r="A16" s="39" t="s">
        <v>527</v>
      </c>
      <c r="B16" s="282">
        <v>16</v>
      </c>
      <c r="C16" s="282">
        <v>0</v>
      </c>
      <c r="D16" s="282">
        <v>3528</v>
      </c>
      <c r="E16" s="206">
        <v>3544</v>
      </c>
      <c r="F16" s="303" t="s">
        <v>545</v>
      </c>
    </row>
    <row r="17" spans="1:6" s="1" customFormat="1" ht="15.75" thickBot="1">
      <c r="A17" s="41" t="s">
        <v>528</v>
      </c>
      <c r="B17" s="281">
        <v>78</v>
      </c>
      <c r="C17" s="281">
        <v>0</v>
      </c>
      <c r="D17" s="281">
        <v>4794</v>
      </c>
      <c r="E17" s="205">
        <v>4872</v>
      </c>
      <c r="F17" s="302" t="s">
        <v>546</v>
      </c>
    </row>
    <row r="18" spans="1:6" s="1" customFormat="1" ht="15.75" thickBot="1">
      <c r="A18" s="39" t="s">
        <v>529</v>
      </c>
      <c r="B18" s="282">
        <v>281</v>
      </c>
      <c r="C18" s="282">
        <v>92</v>
      </c>
      <c r="D18" s="282">
        <v>614</v>
      </c>
      <c r="E18" s="206">
        <v>987</v>
      </c>
      <c r="F18" s="303" t="s">
        <v>547</v>
      </c>
    </row>
    <row r="19" spans="1:6" s="1" customFormat="1" ht="15.75" thickBot="1">
      <c r="A19" s="41" t="s">
        <v>530</v>
      </c>
      <c r="B19" s="281">
        <v>199</v>
      </c>
      <c r="C19" s="281">
        <v>0</v>
      </c>
      <c r="D19" s="281">
        <v>390</v>
      </c>
      <c r="E19" s="205">
        <v>589</v>
      </c>
      <c r="F19" s="302" t="s">
        <v>548</v>
      </c>
    </row>
    <row r="20" spans="1:6" s="1" customFormat="1" ht="15.75" thickBot="1">
      <c r="A20" s="39" t="s">
        <v>531</v>
      </c>
      <c r="B20" s="282">
        <v>77</v>
      </c>
      <c r="C20" s="282">
        <v>0</v>
      </c>
      <c r="D20" s="282">
        <v>1148</v>
      </c>
      <c r="E20" s="206">
        <v>1225</v>
      </c>
      <c r="F20" s="303" t="s">
        <v>549</v>
      </c>
    </row>
    <row r="21" spans="1:6" s="1" customFormat="1" ht="26.25" thickBot="1">
      <c r="A21" s="41" t="s">
        <v>532</v>
      </c>
      <c r="B21" s="281">
        <v>0</v>
      </c>
      <c r="C21" s="281">
        <v>0</v>
      </c>
      <c r="D21" s="281">
        <v>64711</v>
      </c>
      <c r="E21" s="205">
        <v>64711</v>
      </c>
      <c r="F21" s="302" t="s">
        <v>550</v>
      </c>
    </row>
    <row r="22" spans="1:6" s="1" customFormat="1" ht="15.75" thickBot="1">
      <c r="A22" s="39" t="s">
        <v>47</v>
      </c>
      <c r="B22" s="282">
        <v>279</v>
      </c>
      <c r="C22" s="282">
        <v>0</v>
      </c>
      <c r="D22" s="282">
        <v>13943</v>
      </c>
      <c r="E22" s="206">
        <v>14222</v>
      </c>
      <c r="F22" s="303" t="s">
        <v>424</v>
      </c>
    </row>
    <row r="23" spans="1:6" s="1" customFormat="1" ht="15.75" thickBot="1">
      <c r="A23" s="41" t="s">
        <v>533</v>
      </c>
      <c r="B23" s="281">
        <v>299</v>
      </c>
      <c r="C23" s="281">
        <v>0</v>
      </c>
      <c r="D23" s="281">
        <v>8254</v>
      </c>
      <c r="E23" s="205">
        <v>8553</v>
      </c>
      <c r="F23" s="302" t="s">
        <v>551</v>
      </c>
    </row>
    <row r="24" spans="1:6" s="1" customFormat="1" ht="15.75" thickBot="1">
      <c r="A24" s="39" t="s">
        <v>534</v>
      </c>
      <c r="B24" s="282">
        <v>15</v>
      </c>
      <c r="C24" s="282">
        <v>0</v>
      </c>
      <c r="D24" s="282">
        <v>2165</v>
      </c>
      <c r="E24" s="206">
        <v>2180</v>
      </c>
      <c r="F24" s="303" t="s">
        <v>552</v>
      </c>
    </row>
    <row r="25" spans="1:6" s="1" customFormat="1" ht="15.75" thickBot="1">
      <c r="A25" s="41" t="s">
        <v>535</v>
      </c>
      <c r="B25" s="281">
        <v>16</v>
      </c>
      <c r="C25" s="281">
        <v>0</v>
      </c>
      <c r="D25" s="281">
        <v>141</v>
      </c>
      <c r="E25" s="205">
        <v>157</v>
      </c>
      <c r="F25" s="302" t="s">
        <v>553</v>
      </c>
    </row>
    <row r="26" spans="1:6" s="1" customFormat="1" ht="30">
      <c r="A26" s="45" t="s">
        <v>537</v>
      </c>
      <c r="B26" s="311">
        <v>0</v>
      </c>
      <c r="C26" s="311">
        <v>0</v>
      </c>
      <c r="D26" s="311">
        <v>311</v>
      </c>
      <c r="E26" s="323">
        <v>311</v>
      </c>
      <c r="F26" s="324" t="s">
        <v>555</v>
      </c>
    </row>
    <row r="27" spans="1:6" s="6" customFormat="1" ht="22.5" customHeight="1">
      <c r="A27" s="80" t="s">
        <v>468</v>
      </c>
      <c r="B27" s="278">
        <v>2937</v>
      </c>
      <c r="C27" s="278">
        <v>92</v>
      </c>
      <c r="D27" s="278">
        <v>117803</v>
      </c>
      <c r="E27" s="346">
        <v>120832</v>
      </c>
      <c r="F27" s="333" t="s">
        <v>469</v>
      </c>
    </row>
    <row r="28" spans="1:6" ht="12.75">
      <c r="A28" s="260" t="s">
        <v>71</v>
      </c>
      <c r="F28" s="259" t="s">
        <v>390</v>
      </c>
    </row>
    <row r="34" spans="2:5" ht="24.95" customHeight="1">
      <c r="B34" s="275"/>
      <c r="C34" s="275"/>
      <c r="D34" s="275"/>
      <c r="E34" s="275"/>
    </row>
    <row r="35" spans="2:5" ht="24.95" customHeight="1">
      <c r="B35" s="275"/>
      <c r="C35" s="275"/>
      <c r="D35" s="275"/>
      <c r="E35" s="275"/>
    </row>
    <row r="36" spans="2:5" ht="24.95" customHeight="1">
      <c r="B36" s="275"/>
      <c r="C36" s="275"/>
      <c r="D36" s="275"/>
      <c r="E36" s="275"/>
    </row>
    <row r="37" spans="2:5" ht="24.95" customHeight="1">
      <c r="B37" s="275"/>
      <c r="C37" s="275"/>
      <c r="D37" s="275"/>
      <c r="E37" s="275"/>
    </row>
  </sheetData>
  <mergeCells count="5">
    <mergeCell ref="F5:F6"/>
    <mergeCell ref="A1:F1"/>
    <mergeCell ref="A3:F3"/>
    <mergeCell ref="A5:A6"/>
    <mergeCell ref="A2:F2"/>
  </mergeCells>
  <printOptions horizontalCentered="1" verticalCentered="1"/>
  <pageMargins left="0" right="0" top="0" bottom="0" header="0" footer="0"/>
  <pageSetup paperSize="9" scale="90" orientation="landscape" r:id="rId1"/>
  <headerFooter alignWithMargins="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Sheet118"/>
  <dimension ref="A1:F37"/>
  <sheetViews>
    <sheetView rightToLeft="1" view="pageBreakPreview" zoomScaleNormal="100" zoomScaleSheetLayoutView="100" workbookViewId="0">
      <selection activeCell="D10" sqref="D10"/>
    </sheetView>
  </sheetViews>
  <sheetFormatPr defaultColWidth="11.42578125" defaultRowHeight="24.95" customHeight="1"/>
  <cols>
    <col min="1" max="1" width="43.85546875" style="259" customWidth="1"/>
    <col min="2" max="4" width="13.42578125" style="259" customWidth="1"/>
    <col min="5" max="5" width="11.7109375" style="259" customWidth="1"/>
    <col min="6" max="6" width="46" style="259" customWidth="1"/>
    <col min="7" max="16384" width="11.42578125" style="259"/>
  </cols>
  <sheetData>
    <row r="1" spans="1:6" s="274" customFormat="1" ht="23.25">
      <c r="A1" s="1365" t="s">
        <v>1008</v>
      </c>
      <c r="B1" s="1365"/>
      <c r="C1" s="1365"/>
      <c r="D1" s="1365"/>
      <c r="E1" s="1365"/>
      <c r="F1" s="1365"/>
    </row>
    <row r="2" spans="1:6" s="274" customFormat="1" ht="35.25" customHeight="1">
      <c r="A2" s="1366" t="s">
        <v>1125</v>
      </c>
      <c r="B2" s="1366"/>
      <c r="C2" s="1366"/>
      <c r="D2" s="1366"/>
      <c r="E2" s="1366"/>
      <c r="F2" s="1366"/>
    </row>
    <row r="3" spans="1:6" s="274" customFormat="1" ht="20.25">
      <c r="A3" s="1366">
        <v>2022</v>
      </c>
      <c r="B3" s="1366"/>
      <c r="C3" s="1366"/>
      <c r="D3" s="1366"/>
      <c r="E3" s="1366"/>
      <c r="F3" s="1366"/>
    </row>
    <row r="4" spans="1:6" s="273" customFormat="1" ht="21" customHeight="1">
      <c r="A4" s="475" t="s">
        <v>252</v>
      </c>
      <c r="B4" s="476"/>
      <c r="C4" s="476"/>
      <c r="D4" s="476"/>
      <c r="E4" s="476"/>
      <c r="F4" s="477" t="s">
        <v>253</v>
      </c>
    </row>
    <row r="5" spans="1:6" s="272" customFormat="1" ht="36" customHeight="1">
      <c r="A5" s="1371" t="s">
        <v>368</v>
      </c>
      <c r="B5" s="343" t="s">
        <v>18</v>
      </c>
      <c r="C5" s="343" t="s">
        <v>20</v>
      </c>
      <c r="D5" s="343" t="s">
        <v>22</v>
      </c>
      <c r="E5" s="343" t="s">
        <v>468</v>
      </c>
      <c r="F5" s="1373" t="s">
        <v>624</v>
      </c>
    </row>
    <row r="6" spans="1:6" s="271" customFormat="1" ht="42" customHeight="1">
      <c r="A6" s="1372"/>
      <c r="B6" s="317" t="s">
        <v>17</v>
      </c>
      <c r="C6" s="317" t="s">
        <v>19</v>
      </c>
      <c r="D6" s="317" t="s">
        <v>21</v>
      </c>
      <c r="E6" s="318" t="s">
        <v>469</v>
      </c>
      <c r="F6" s="1374"/>
    </row>
    <row r="7" spans="1:6" s="1" customFormat="1" ht="18" customHeight="1" thickBot="1">
      <c r="A7" s="41" t="s">
        <v>674</v>
      </c>
      <c r="B7" s="267">
        <v>47</v>
      </c>
      <c r="C7" s="267">
        <v>0</v>
      </c>
      <c r="D7" s="267">
        <v>16</v>
      </c>
      <c r="E7" s="205">
        <v>63</v>
      </c>
      <c r="F7" s="302" t="s">
        <v>538</v>
      </c>
    </row>
    <row r="8" spans="1:6" s="1" customFormat="1" ht="15.75" thickBot="1">
      <c r="A8" s="39" t="s">
        <v>519</v>
      </c>
      <c r="B8" s="270">
        <v>0</v>
      </c>
      <c r="C8" s="270">
        <v>0</v>
      </c>
      <c r="D8" s="270">
        <v>4848</v>
      </c>
      <c r="E8" s="206">
        <v>4848</v>
      </c>
      <c r="F8" s="303" t="s">
        <v>539</v>
      </c>
    </row>
    <row r="9" spans="1:6" s="1" customFormat="1" ht="15.75" thickBot="1">
      <c r="A9" s="41" t="s">
        <v>520</v>
      </c>
      <c r="B9" s="267">
        <v>126</v>
      </c>
      <c r="C9" s="267">
        <v>0</v>
      </c>
      <c r="D9" s="267">
        <v>1457</v>
      </c>
      <c r="E9" s="205">
        <v>1583</v>
      </c>
      <c r="F9" s="302" t="s">
        <v>422</v>
      </c>
    </row>
    <row r="10" spans="1:6" s="1" customFormat="1" ht="15.75" thickBot="1">
      <c r="A10" s="39" t="s">
        <v>521</v>
      </c>
      <c r="B10" s="270">
        <v>0</v>
      </c>
      <c r="C10" s="270">
        <v>0</v>
      </c>
      <c r="D10" s="270">
        <v>1257</v>
      </c>
      <c r="E10" s="206">
        <v>1257</v>
      </c>
      <c r="F10" s="303" t="s">
        <v>540</v>
      </c>
    </row>
    <row r="11" spans="1:6" s="1" customFormat="1" ht="30.75" thickBot="1">
      <c r="A11" s="41" t="s">
        <v>522</v>
      </c>
      <c r="B11" s="267">
        <v>0</v>
      </c>
      <c r="C11" s="267">
        <v>0</v>
      </c>
      <c r="D11" s="267">
        <v>419</v>
      </c>
      <c r="E11" s="205">
        <v>419</v>
      </c>
      <c r="F11" s="302" t="s">
        <v>541</v>
      </c>
    </row>
    <row r="12" spans="1:6" s="1" customFormat="1" ht="15.75" thickBot="1">
      <c r="A12" s="39" t="s">
        <v>523</v>
      </c>
      <c r="B12" s="270">
        <v>912</v>
      </c>
      <c r="C12" s="270">
        <v>0</v>
      </c>
      <c r="D12" s="270">
        <v>577</v>
      </c>
      <c r="E12" s="206">
        <v>1489</v>
      </c>
      <c r="F12" s="303" t="s">
        <v>423</v>
      </c>
    </row>
    <row r="13" spans="1:6" s="1" customFormat="1" ht="30.75" thickBot="1">
      <c r="A13" s="41" t="s">
        <v>524</v>
      </c>
      <c r="B13" s="267">
        <v>514</v>
      </c>
      <c r="C13" s="267">
        <v>0</v>
      </c>
      <c r="D13" s="267">
        <v>462</v>
      </c>
      <c r="E13" s="205">
        <v>976</v>
      </c>
      <c r="F13" s="302" t="s">
        <v>542</v>
      </c>
    </row>
    <row r="14" spans="1:6" s="1" customFormat="1" ht="15.75" thickBot="1">
      <c r="A14" s="39" t="s">
        <v>525</v>
      </c>
      <c r="B14" s="270">
        <v>15</v>
      </c>
      <c r="C14" s="270">
        <v>0</v>
      </c>
      <c r="D14" s="270">
        <v>1461</v>
      </c>
      <c r="E14" s="206">
        <v>1476</v>
      </c>
      <c r="F14" s="303" t="s">
        <v>543</v>
      </c>
    </row>
    <row r="15" spans="1:6" s="1" customFormat="1" ht="15.75" thickBot="1">
      <c r="A15" s="41" t="s">
        <v>526</v>
      </c>
      <c r="B15" s="267">
        <v>0</v>
      </c>
      <c r="C15" s="267">
        <v>0</v>
      </c>
      <c r="D15" s="267">
        <v>455</v>
      </c>
      <c r="E15" s="205">
        <v>455</v>
      </c>
      <c r="F15" s="302" t="s">
        <v>544</v>
      </c>
    </row>
    <row r="16" spans="1:6" s="1" customFormat="1" ht="15.75" thickBot="1">
      <c r="A16" s="39" t="s">
        <v>527</v>
      </c>
      <c r="B16" s="270">
        <v>16</v>
      </c>
      <c r="C16" s="270">
        <v>0</v>
      </c>
      <c r="D16" s="270">
        <v>2078</v>
      </c>
      <c r="E16" s="206">
        <v>2094</v>
      </c>
      <c r="F16" s="303" t="s">
        <v>545</v>
      </c>
    </row>
    <row r="17" spans="1:6" s="1" customFormat="1" ht="15.75" thickBot="1">
      <c r="A17" s="41" t="s">
        <v>528</v>
      </c>
      <c r="B17" s="267">
        <v>78</v>
      </c>
      <c r="C17" s="267">
        <v>0</v>
      </c>
      <c r="D17" s="267">
        <v>2211</v>
      </c>
      <c r="E17" s="205">
        <v>2289</v>
      </c>
      <c r="F17" s="302" t="s">
        <v>546</v>
      </c>
    </row>
    <row r="18" spans="1:6" s="1" customFormat="1" ht="15.75" thickBot="1">
      <c r="A18" s="39" t="s">
        <v>529</v>
      </c>
      <c r="B18" s="270">
        <v>281</v>
      </c>
      <c r="C18" s="270">
        <v>92</v>
      </c>
      <c r="D18" s="270">
        <v>173</v>
      </c>
      <c r="E18" s="206">
        <v>546</v>
      </c>
      <c r="F18" s="303" t="s">
        <v>547</v>
      </c>
    </row>
    <row r="19" spans="1:6" s="1" customFormat="1" ht="15.75" thickBot="1">
      <c r="A19" s="41" t="s">
        <v>530</v>
      </c>
      <c r="B19" s="267">
        <v>167</v>
      </c>
      <c r="C19" s="267">
        <v>0</v>
      </c>
      <c r="D19" s="267">
        <v>251</v>
      </c>
      <c r="E19" s="205">
        <v>418</v>
      </c>
      <c r="F19" s="302" t="s">
        <v>548</v>
      </c>
    </row>
    <row r="20" spans="1:6" s="1" customFormat="1" ht="15.75" thickBot="1">
      <c r="A20" s="39" t="s">
        <v>531</v>
      </c>
      <c r="B20" s="270">
        <v>62</v>
      </c>
      <c r="C20" s="270">
        <v>0</v>
      </c>
      <c r="D20" s="270">
        <v>220</v>
      </c>
      <c r="E20" s="206">
        <v>282</v>
      </c>
      <c r="F20" s="303" t="s">
        <v>549</v>
      </c>
    </row>
    <row r="21" spans="1:6" s="1" customFormat="1" ht="26.25" thickBot="1">
      <c r="A21" s="41" t="s">
        <v>532</v>
      </c>
      <c r="B21" s="267">
        <v>0</v>
      </c>
      <c r="C21" s="267">
        <v>0</v>
      </c>
      <c r="D21" s="267">
        <v>46303</v>
      </c>
      <c r="E21" s="205">
        <v>46303</v>
      </c>
      <c r="F21" s="302" t="s">
        <v>550</v>
      </c>
    </row>
    <row r="22" spans="1:6" s="1" customFormat="1" ht="15.75" thickBot="1">
      <c r="A22" s="39" t="s">
        <v>47</v>
      </c>
      <c r="B22" s="270">
        <v>279</v>
      </c>
      <c r="C22" s="270">
        <v>0</v>
      </c>
      <c r="D22" s="270">
        <v>2601</v>
      </c>
      <c r="E22" s="206">
        <v>2880</v>
      </c>
      <c r="F22" s="303" t="s">
        <v>424</v>
      </c>
    </row>
    <row r="23" spans="1:6" s="1" customFormat="1" ht="15.75" thickBot="1">
      <c r="A23" s="41" t="s">
        <v>533</v>
      </c>
      <c r="B23" s="267">
        <v>268</v>
      </c>
      <c r="C23" s="267">
        <v>0</v>
      </c>
      <c r="D23" s="267">
        <v>3031</v>
      </c>
      <c r="E23" s="205">
        <v>3299</v>
      </c>
      <c r="F23" s="302" t="s">
        <v>551</v>
      </c>
    </row>
    <row r="24" spans="1:6" s="1" customFormat="1" ht="15.75" thickBot="1">
      <c r="A24" s="39" t="s">
        <v>534</v>
      </c>
      <c r="B24" s="270">
        <v>15</v>
      </c>
      <c r="C24" s="270">
        <v>0</v>
      </c>
      <c r="D24" s="270">
        <v>1130</v>
      </c>
      <c r="E24" s="206">
        <v>1145</v>
      </c>
      <c r="F24" s="303" t="s">
        <v>552</v>
      </c>
    </row>
    <row r="25" spans="1:6" s="1" customFormat="1" ht="15.75" thickBot="1">
      <c r="A25" s="41" t="s">
        <v>535</v>
      </c>
      <c r="B25" s="267">
        <v>0</v>
      </c>
      <c r="C25" s="267">
        <v>0</v>
      </c>
      <c r="D25" s="267">
        <v>110</v>
      </c>
      <c r="E25" s="205">
        <v>110</v>
      </c>
      <c r="F25" s="302" t="s">
        <v>553</v>
      </c>
    </row>
    <row r="26" spans="1:6" s="1" customFormat="1" ht="30">
      <c r="A26" s="45" t="s">
        <v>537</v>
      </c>
      <c r="B26" s="264">
        <v>0</v>
      </c>
      <c r="C26" s="264">
        <v>0</v>
      </c>
      <c r="D26" s="264">
        <v>216</v>
      </c>
      <c r="E26" s="323">
        <v>216</v>
      </c>
      <c r="F26" s="324" t="s">
        <v>555</v>
      </c>
    </row>
    <row r="27" spans="1:6" s="6" customFormat="1" ht="22.5" customHeight="1">
      <c r="A27" s="80" t="s">
        <v>468</v>
      </c>
      <c r="B27" s="278">
        <v>2780</v>
      </c>
      <c r="C27" s="278">
        <v>92</v>
      </c>
      <c r="D27" s="278">
        <v>69276</v>
      </c>
      <c r="E27" s="346">
        <v>72148</v>
      </c>
      <c r="F27" s="333" t="s">
        <v>469</v>
      </c>
    </row>
    <row r="28" spans="1:6" ht="12.75">
      <c r="A28" s="260" t="s">
        <v>71</v>
      </c>
      <c r="F28" s="259" t="s">
        <v>390</v>
      </c>
    </row>
    <row r="34" spans="2:5" ht="24.95" customHeight="1">
      <c r="B34" s="275"/>
      <c r="C34" s="275"/>
      <c r="D34" s="275"/>
      <c r="E34" s="275"/>
    </row>
    <row r="35" spans="2:5" ht="24.95" customHeight="1">
      <c r="B35" s="275"/>
      <c r="C35" s="275"/>
      <c r="D35" s="275"/>
      <c r="E35" s="275"/>
    </row>
    <row r="36" spans="2:5" ht="24.95" customHeight="1">
      <c r="B36" s="275"/>
      <c r="C36" s="275"/>
      <c r="D36" s="275"/>
      <c r="E36" s="275"/>
    </row>
    <row r="37" spans="2:5" ht="24.95" customHeight="1">
      <c r="B37" s="275"/>
      <c r="C37" s="275"/>
      <c r="D37" s="275"/>
      <c r="E37" s="275"/>
    </row>
  </sheetData>
  <mergeCells count="5">
    <mergeCell ref="F5:F6"/>
    <mergeCell ref="A1:F1"/>
    <mergeCell ref="A3:F3"/>
    <mergeCell ref="A5:A6"/>
    <mergeCell ref="A2:F2"/>
  </mergeCells>
  <printOptions horizontalCentered="1" verticalCentered="1"/>
  <pageMargins left="0" right="0" top="0" bottom="0" header="0" footer="0"/>
  <pageSetup paperSize="9" scale="90" orientation="landscape" r:id="rId1"/>
  <headerFooter alignWithMargins="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codeName="Sheet119"/>
  <dimension ref="A1:F36"/>
  <sheetViews>
    <sheetView rightToLeft="1" view="pageBreakPreview" zoomScaleNormal="100" zoomScaleSheetLayoutView="100" workbookViewId="0">
      <selection activeCell="D10" sqref="D10"/>
    </sheetView>
  </sheetViews>
  <sheetFormatPr defaultColWidth="11.42578125" defaultRowHeight="24.95" customHeight="1"/>
  <cols>
    <col min="1" max="1" width="43.85546875" style="259" customWidth="1"/>
    <col min="2" max="4" width="13.42578125" style="259" customWidth="1"/>
    <col min="5" max="5" width="11.7109375" style="259" customWidth="1"/>
    <col min="6" max="6" width="46" style="259" customWidth="1"/>
    <col min="7" max="16384" width="11.42578125" style="259"/>
  </cols>
  <sheetData>
    <row r="1" spans="1:6" s="274" customFormat="1" ht="23.25">
      <c r="A1" s="1365" t="s">
        <v>1009</v>
      </c>
      <c r="B1" s="1365"/>
      <c r="C1" s="1365"/>
      <c r="D1" s="1365"/>
      <c r="E1" s="1365"/>
      <c r="F1" s="1365"/>
    </row>
    <row r="2" spans="1:6" s="274" customFormat="1" ht="33" customHeight="1">
      <c r="A2" s="1366" t="s">
        <v>1126</v>
      </c>
      <c r="B2" s="1366"/>
      <c r="C2" s="1366"/>
      <c r="D2" s="1366"/>
      <c r="E2" s="1366"/>
      <c r="F2" s="1366"/>
    </row>
    <row r="3" spans="1:6" s="274" customFormat="1" ht="20.25">
      <c r="A3" s="1366">
        <v>2022</v>
      </c>
      <c r="B3" s="1366"/>
      <c r="C3" s="1366"/>
      <c r="D3" s="1366"/>
      <c r="E3" s="1366"/>
      <c r="F3" s="1366"/>
    </row>
    <row r="4" spans="1:6" s="273" customFormat="1" ht="21" customHeight="1">
      <c r="A4" s="475" t="s">
        <v>254</v>
      </c>
      <c r="B4" s="476"/>
      <c r="C4" s="476"/>
      <c r="D4" s="476"/>
      <c r="E4" s="476"/>
      <c r="F4" s="477" t="s">
        <v>255</v>
      </c>
    </row>
    <row r="5" spans="1:6" s="272" customFormat="1" ht="36" customHeight="1">
      <c r="A5" s="1371" t="s">
        <v>368</v>
      </c>
      <c r="B5" s="343" t="s">
        <v>18</v>
      </c>
      <c r="C5" s="343" t="s">
        <v>20</v>
      </c>
      <c r="D5" s="343" t="s">
        <v>22</v>
      </c>
      <c r="E5" s="343" t="s">
        <v>468</v>
      </c>
      <c r="F5" s="1373" t="s">
        <v>625</v>
      </c>
    </row>
    <row r="6" spans="1:6" s="271" customFormat="1" ht="42" customHeight="1">
      <c r="A6" s="1372"/>
      <c r="B6" s="317" t="s">
        <v>17</v>
      </c>
      <c r="C6" s="757" t="s">
        <v>19</v>
      </c>
      <c r="D6" s="317" t="s">
        <v>21</v>
      </c>
      <c r="E6" s="318" t="s">
        <v>469</v>
      </c>
      <c r="F6" s="1374"/>
    </row>
    <row r="7" spans="1:6" s="1" customFormat="1" ht="15.75" thickBot="1">
      <c r="A7" s="41" t="s">
        <v>519</v>
      </c>
      <c r="B7" s="281">
        <v>0</v>
      </c>
      <c r="C7" s="809">
        <v>0</v>
      </c>
      <c r="D7" s="281">
        <v>1785</v>
      </c>
      <c r="E7" s="205">
        <v>1785</v>
      </c>
      <c r="F7" s="302" t="s">
        <v>539</v>
      </c>
    </row>
    <row r="8" spans="1:6" s="1" customFormat="1" ht="15.75" thickBot="1">
      <c r="A8" s="39" t="s">
        <v>520</v>
      </c>
      <c r="B8" s="282">
        <v>0</v>
      </c>
      <c r="C8" s="768">
        <v>0</v>
      </c>
      <c r="D8" s="282">
        <v>204</v>
      </c>
      <c r="E8" s="206">
        <v>204</v>
      </c>
      <c r="F8" s="303" t="s">
        <v>422</v>
      </c>
    </row>
    <row r="9" spans="1:6" s="1" customFormat="1" ht="15.75" thickBot="1">
      <c r="A9" s="41" t="s">
        <v>521</v>
      </c>
      <c r="B9" s="281">
        <v>0</v>
      </c>
      <c r="C9" s="809">
        <v>0</v>
      </c>
      <c r="D9" s="281">
        <v>1116</v>
      </c>
      <c r="E9" s="205">
        <v>1116</v>
      </c>
      <c r="F9" s="302" t="s">
        <v>540</v>
      </c>
    </row>
    <row r="10" spans="1:6" s="1" customFormat="1" ht="30.75" thickBot="1">
      <c r="A10" s="39" t="s">
        <v>522</v>
      </c>
      <c r="B10" s="282">
        <v>0</v>
      </c>
      <c r="C10" s="768">
        <v>0</v>
      </c>
      <c r="D10" s="282">
        <v>173</v>
      </c>
      <c r="E10" s="206">
        <v>173</v>
      </c>
      <c r="F10" s="303" t="s">
        <v>541</v>
      </c>
    </row>
    <row r="11" spans="1:6" s="1" customFormat="1" ht="15.75" thickBot="1">
      <c r="A11" s="41" t="s">
        <v>523</v>
      </c>
      <c r="B11" s="281">
        <v>0</v>
      </c>
      <c r="C11" s="809">
        <v>0</v>
      </c>
      <c r="D11" s="281">
        <v>233</v>
      </c>
      <c r="E11" s="205">
        <v>233</v>
      </c>
      <c r="F11" s="302" t="s">
        <v>423</v>
      </c>
    </row>
    <row r="12" spans="1:6" s="1" customFormat="1" ht="30.75" thickBot="1">
      <c r="A12" s="39" t="s">
        <v>524</v>
      </c>
      <c r="B12" s="282">
        <v>0</v>
      </c>
      <c r="C12" s="768">
        <v>0</v>
      </c>
      <c r="D12" s="282">
        <v>828</v>
      </c>
      <c r="E12" s="206">
        <v>828</v>
      </c>
      <c r="F12" s="303" t="s">
        <v>542</v>
      </c>
    </row>
    <row r="13" spans="1:6" s="1" customFormat="1" ht="15.75" thickBot="1">
      <c r="A13" s="41" t="s">
        <v>525</v>
      </c>
      <c r="B13" s="281">
        <v>0</v>
      </c>
      <c r="C13" s="809">
        <v>0</v>
      </c>
      <c r="D13" s="281">
        <v>1462</v>
      </c>
      <c r="E13" s="205">
        <v>1462</v>
      </c>
      <c r="F13" s="302" t="s">
        <v>543</v>
      </c>
    </row>
    <row r="14" spans="1:6" s="1" customFormat="1" ht="15.75" thickBot="1">
      <c r="A14" s="39" t="s">
        <v>526</v>
      </c>
      <c r="B14" s="282">
        <v>63</v>
      </c>
      <c r="C14" s="768">
        <v>0</v>
      </c>
      <c r="D14" s="282">
        <v>1051</v>
      </c>
      <c r="E14" s="206">
        <v>1114</v>
      </c>
      <c r="F14" s="303" t="s">
        <v>544</v>
      </c>
    </row>
    <row r="15" spans="1:6" s="1" customFormat="1" ht="15.75" thickBot="1">
      <c r="A15" s="41" t="s">
        <v>527</v>
      </c>
      <c r="B15" s="281">
        <v>0</v>
      </c>
      <c r="C15" s="809">
        <v>0</v>
      </c>
      <c r="D15" s="281">
        <v>1450</v>
      </c>
      <c r="E15" s="205">
        <v>1450</v>
      </c>
      <c r="F15" s="302" t="s">
        <v>545</v>
      </c>
    </row>
    <row r="16" spans="1:6" s="1" customFormat="1" ht="15.75" thickBot="1">
      <c r="A16" s="39" t="s">
        <v>528</v>
      </c>
      <c r="B16" s="282">
        <v>0</v>
      </c>
      <c r="C16" s="768">
        <v>0</v>
      </c>
      <c r="D16" s="282">
        <v>2583</v>
      </c>
      <c r="E16" s="206">
        <v>2583</v>
      </c>
      <c r="F16" s="303" t="s">
        <v>546</v>
      </c>
    </row>
    <row r="17" spans="1:6" s="1" customFormat="1" ht="15.75" thickBot="1">
      <c r="A17" s="41" t="s">
        <v>529</v>
      </c>
      <c r="B17" s="281">
        <v>0</v>
      </c>
      <c r="C17" s="809">
        <v>0</v>
      </c>
      <c r="D17" s="281">
        <v>441</v>
      </c>
      <c r="E17" s="205">
        <v>441</v>
      </c>
      <c r="F17" s="302" t="s">
        <v>547</v>
      </c>
    </row>
    <row r="18" spans="1:6" s="1" customFormat="1" ht="15.75" thickBot="1">
      <c r="A18" s="39" t="s">
        <v>530</v>
      </c>
      <c r="B18" s="282">
        <v>32</v>
      </c>
      <c r="C18" s="768">
        <v>0</v>
      </c>
      <c r="D18" s="282">
        <v>139</v>
      </c>
      <c r="E18" s="206">
        <v>171</v>
      </c>
      <c r="F18" s="303" t="s">
        <v>548</v>
      </c>
    </row>
    <row r="19" spans="1:6" s="1" customFormat="1" ht="15.75" thickBot="1">
      <c r="A19" s="41" t="s">
        <v>531</v>
      </c>
      <c r="B19" s="281">
        <v>15</v>
      </c>
      <c r="C19" s="809">
        <v>0</v>
      </c>
      <c r="D19" s="281">
        <v>928</v>
      </c>
      <c r="E19" s="205">
        <v>943</v>
      </c>
      <c r="F19" s="302" t="s">
        <v>549</v>
      </c>
    </row>
    <row r="20" spans="1:6" s="1" customFormat="1" ht="26.25" thickBot="1">
      <c r="A20" s="39" t="s">
        <v>532</v>
      </c>
      <c r="B20" s="282">
        <v>0</v>
      </c>
      <c r="C20" s="768">
        <v>0</v>
      </c>
      <c r="D20" s="282">
        <v>18408</v>
      </c>
      <c r="E20" s="206">
        <v>18408</v>
      </c>
      <c r="F20" s="303" t="s">
        <v>550</v>
      </c>
    </row>
    <row r="21" spans="1:6" s="1" customFormat="1" ht="15.75" thickBot="1">
      <c r="A21" s="41" t="s">
        <v>47</v>
      </c>
      <c r="B21" s="281">
        <v>0</v>
      </c>
      <c r="C21" s="809">
        <v>0</v>
      </c>
      <c r="D21" s="281">
        <v>11342</v>
      </c>
      <c r="E21" s="205">
        <v>11342</v>
      </c>
      <c r="F21" s="302" t="s">
        <v>424</v>
      </c>
    </row>
    <row r="22" spans="1:6" s="1" customFormat="1" ht="15.75" thickBot="1">
      <c r="A22" s="39" t="s">
        <v>533</v>
      </c>
      <c r="B22" s="282">
        <v>31</v>
      </c>
      <c r="C22" s="768">
        <v>0</v>
      </c>
      <c r="D22" s="282">
        <v>5223</v>
      </c>
      <c r="E22" s="206">
        <v>5254</v>
      </c>
      <c r="F22" s="303" t="s">
        <v>551</v>
      </c>
    </row>
    <row r="23" spans="1:6" s="1" customFormat="1" ht="15.75" thickBot="1">
      <c r="A23" s="41" t="s">
        <v>534</v>
      </c>
      <c r="B23" s="281">
        <v>0</v>
      </c>
      <c r="C23" s="809">
        <v>0</v>
      </c>
      <c r="D23" s="281">
        <v>1035</v>
      </c>
      <c r="E23" s="205">
        <v>1035</v>
      </c>
      <c r="F23" s="302" t="s">
        <v>552</v>
      </c>
    </row>
    <row r="24" spans="1:6" s="1" customFormat="1" ht="15.75" thickBot="1">
      <c r="A24" s="39" t="s">
        <v>535</v>
      </c>
      <c r="B24" s="282">
        <v>16</v>
      </c>
      <c r="C24" s="768">
        <v>0</v>
      </c>
      <c r="D24" s="282">
        <v>31</v>
      </c>
      <c r="E24" s="206">
        <v>47</v>
      </c>
      <c r="F24" s="303" t="s">
        <v>553</v>
      </c>
    </row>
    <row r="25" spans="1:6" s="1" customFormat="1" ht="30">
      <c r="A25" s="247" t="s">
        <v>537</v>
      </c>
      <c r="B25" s="310">
        <v>0</v>
      </c>
      <c r="C25" s="842">
        <v>0</v>
      </c>
      <c r="D25" s="310">
        <v>95</v>
      </c>
      <c r="E25" s="284">
        <v>95</v>
      </c>
      <c r="F25" s="304" t="s">
        <v>555</v>
      </c>
    </row>
    <row r="26" spans="1:6" s="1" customFormat="1" ht="19.5" customHeight="1">
      <c r="A26" s="616" t="s">
        <v>468</v>
      </c>
      <c r="B26" s="617">
        <v>157</v>
      </c>
      <c r="C26" s="617">
        <v>0</v>
      </c>
      <c r="D26" s="617">
        <v>48527</v>
      </c>
      <c r="E26" s="618">
        <v>48684</v>
      </c>
      <c r="F26" s="619" t="s">
        <v>469</v>
      </c>
    </row>
    <row r="27" spans="1:6" ht="12.75">
      <c r="A27" s="260" t="s">
        <v>448</v>
      </c>
      <c r="F27" s="259" t="s">
        <v>390</v>
      </c>
    </row>
    <row r="33" spans="2:5" ht="24.95" customHeight="1">
      <c r="B33" s="275"/>
      <c r="C33" s="275"/>
      <c r="D33" s="275"/>
      <c r="E33" s="275"/>
    </row>
    <row r="34" spans="2:5" ht="24.95" customHeight="1">
      <c r="B34" s="275"/>
      <c r="C34" s="275"/>
      <c r="D34" s="275"/>
      <c r="E34" s="275"/>
    </row>
    <row r="35" spans="2:5" ht="24.95" customHeight="1">
      <c r="B35" s="275"/>
      <c r="C35" s="275"/>
      <c r="D35" s="275"/>
      <c r="E35" s="275"/>
    </row>
    <row r="36" spans="2:5" ht="24.95" customHeight="1">
      <c r="B36" s="275"/>
      <c r="C36" s="275"/>
      <c r="D36" s="275"/>
      <c r="E36" s="275"/>
    </row>
  </sheetData>
  <mergeCells count="5">
    <mergeCell ref="A1:F1"/>
    <mergeCell ref="A3:F3"/>
    <mergeCell ref="A5:A6"/>
    <mergeCell ref="F5:F6"/>
    <mergeCell ref="A2:F2"/>
  </mergeCells>
  <printOptions horizontalCentered="1" verticalCentered="1"/>
  <pageMargins left="0" right="0" top="0" bottom="0" header="0" footer="0"/>
  <pageSetup paperSize="9" scale="90" orientation="landscape" r:id="rId1"/>
  <headerFooter alignWithMargins="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codeName="Sheet120"/>
  <dimension ref="A1:L37"/>
  <sheetViews>
    <sheetView rightToLeft="1" view="pageBreakPreview" zoomScaleNormal="85" zoomScaleSheetLayoutView="100" workbookViewId="0">
      <selection activeCell="D10" sqref="D10"/>
    </sheetView>
  </sheetViews>
  <sheetFormatPr defaultColWidth="11.42578125" defaultRowHeight="24.95" customHeight="1"/>
  <cols>
    <col min="1" max="1" width="36.42578125" style="259" customWidth="1"/>
    <col min="2" max="6" width="12.7109375" style="259" customWidth="1"/>
    <col min="7" max="7" width="12.7109375" style="986" customWidth="1"/>
    <col min="8" max="11" width="12.7109375" style="259" customWidth="1"/>
    <col min="12" max="12" width="37.85546875" style="259" customWidth="1"/>
    <col min="13" max="16384" width="11.42578125" style="259"/>
  </cols>
  <sheetData>
    <row r="1" spans="1:12" s="274" customFormat="1" ht="23.25">
      <c r="A1" s="1365" t="s">
        <v>1010</v>
      </c>
      <c r="B1" s="1365"/>
      <c r="C1" s="1365"/>
      <c r="D1" s="1365"/>
      <c r="E1" s="1365"/>
      <c r="F1" s="1365"/>
      <c r="G1" s="1365"/>
      <c r="H1" s="1365"/>
      <c r="I1" s="1365"/>
      <c r="J1" s="1365"/>
      <c r="K1" s="1365"/>
      <c r="L1" s="1365"/>
    </row>
    <row r="2" spans="1:12" s="274" customFormat="1" ht="20.25">
      <c r="A2" s="1366" t="s">
        <v>1127</v>
      </c>
      <c r="B2" s="1366"/>
      <c r="C2" s="1366"/>
      <c r="D2" s="1366"/>
      <c r="E2" s="1366"/>
      <c r="F2" s="1366"/>
      <c r="G2" s="1366"/>
      <c r="H2" s="1366"/>
      <c r="I2" s="1366"/>
      <c r="J2" s="1366"/>
      <c r="K2" s="1366"/>
      <c r="L2" s="1366"/>
    </row>
    <row r="3" spans="1:12" s="274" customFormat="1" ht="20.25">
      <c r="A3" s="1366">
        <v>2022</v>
      </c>
      <c r="B3" s="1366"/>
      <c r="C3" s="1366"/>
      <c r="D3" s="1366"/>
      <c r="E3" s="1366"/>
      <c r="F3" s="1366"/>
      <c r="G3" s="1366"/>
      <c r="H3" s="1366"/>
      <c r="I3" s="1366"/>
      <c r="J3" s="1366"/>
      <c r="K3" s="1366"/>
      <c r="L3" s="1366"/>
    </row>
    <row r="4" spans="1:12" s="578" customFormat="1" ht="21" customHeight="1">
      <c r="A4" s="575" t="s">
        <v>258</v>
      </c>
      <c r="B4" s="576"/>
      <c r="C4" s="576"/>
      <c r="D4" s="576"/>
      <c r="E4" s="576"/>
      <c r="F4" s="576"/>
      <c r="G4" s="979"/>
      <c r="H4" s="576"/>
      <c r="I4" s="576"/>
      <c r="J4" s="576"/>
      <c r="K4" s="576"/>
      <c r="L4" s="577" t="s">
        <v>259</v>
      </c>
    </row>
    <row r="5" spans="1:12" s="272" customFormat="1" ht="94.5">
      <c r="A5" s="1375" t="s">
        <v>72</v>
      </c>
      <c r="B5" s="343" t="s">
        <v>1140</v>
      </c>
      <c r="C5" s="343" t="s">
        <v>28</v>
      </c>
      <c r="D5" s="343" t="s">
        <v>30</v>
      </c>
      <c r="E5" s="343" t="s">
        <v>32</v>
      </c>
      <c r="F5" s="343" t="s">
        <v>34</v>
      </c>
      <c r="G5" s="980" t="s">
        <v>1141</v>
      </c>
      <c r="H5" s="343" t="s">
        <v>1143</v>
      </c>
      <c r="I5" s="343" t="s">
        <v>1142</v>
      </c>
      <c r="J5" s="343" t="s">
        <v>39</v>
      </c>
      <c r="K5" s="343" t="s">
        <v>468</v>
      </c>
      <c r="L5" s="1377" t="s">
        <v>1321</v>
      </c>
    </row>
    <row r="6" spans="1:12" s="271" customFormat="1" ht="63.75" customHeight="1">
      <c r="A6" s="1376"/>
      <c r="B6" s="317" t="s">
        <v>23</v>
      </c>
      <c r="C6" s="317" t="s">
        <v>27</v>
      </c>
      <c r="D6" s="317" t="s">
        <v>29</v>
      </c>
      <c r="E6" s="317" t="s">
        <v>31</v>
      </c>
      <c r="F6" s="317" t="s">
        <v>33</v>
      </c>
      <c r="G6" s="981" t="s">
        <v>35</v>
      </c>
      <c r="H6" s="317" t="s">
        <v>36</v>
      </c>
      <c r="I6" s="317" t="s">
        <v>37</v>
      </c>
      <c r="J6" s="317" t="s">
        <v>38</v>
      </c>
      <c r="K6" s="318" t="s">
        <v>469</v>
      </c>
      <c r="L6" s="1378"/>
    </row>
    <row r="7" spans="1:12" s="1" customFormat="1" ht="15.75" thickBot="1">
      <c r="A7" s="41" t="s">
        <v>674</v>
      </c>
      <c r="B7" s="267">
        <v>32</v>
      </c>
      <c r="C7" s="267">
        <v>16</v>
      </c>
      <c r="D7" s="267">
        <v>15</v>
      </c>
      <c r="E7" s="267">
        <v>0</v>
      </c>
      <c r="F7" s="267">
        <v>0</v>
      </c>
      <c r="G7" s="982">
        <v>0</v>
      </c>
      <c r="H7" s="267">
        <v>0</v>
      </c>
      <c r="I7" s="267">
        <v>0</v>
      </c>
      <c r="J7" s="267">
        <v>0</v>
      </c>
      <c r="K7" s="266">
        <v>63</v>
      </c>
      <c r="L7" s="265" t="s">
        <v>538</v>
      </c>
    </row>
    <row r="8" spans="1:12" s="1" customFormat="1" ht="15.75" thickBot="1">
      <c r="A8" s="39" t="s">
        <v>519</v>
      </c>
      <c r="B8" s="270">
        <v>1096</v>
      </c>
      <c r="C8" s="270">
        <v>3124</v>
      </c>
      <c r="D8" s="270">
        <v>782</v>
      </c>
      <c r="E8" s="270">
        <v>1038</v>
      </c>
      <c r="F8" s="270">
        <v>77</v>
      </c>
      <c r="G8" s="983">
        <v>0</v>
      </c>
      <c r="H8" s="270">
        <v>204</v>
      </c>
      <c r="I8" s="270">
        <v>266</v>
      </c>
      <c r="J8" s="270">
        <v>46</v>
      </c>
      <c r="K8" s="269">
        <v>6633</v>
      </c>
      <c r="L8" s="268" t="s">
        <v>539</v>
      </c>
    </row>
    <row r="9" spans="1:12" s="1" customFormat="1" ht="15.75" thickBot="1">
      <c r="A9" s="41" t="s">
        <v>520</v>
      </c>
      <c r="B9" s="267">
        <v>360</v>
      </c>
      <c r="C9" s="267">
        <v>583</v>
      </c>
      <c r="D9" s="267">
        <v>140</v>
      </c>
      <c r="E9" s="267">
        <v>550</v>
      </c>
      <c r="F9" s="267">
        <v>0</v>
      </c>
      <c r="G9" s="982">
        <v>0</v>
      </c>
      <c r="H9" s="267">
        <v>16</v>
      </c>
      <c r="I9" s="267">
        <v>123</v>
      </c>
      <c r="J9" s="267">
        <v>15</v>
      </c>
      <c r="K9" s="266">
        <v>1787</v>
      </c>
      <c r="L9" s="265" t="s">
        <v>422</v>
      </c>
    </row>
    <row r="10" spans="1:12" s="1" customFormat="1" ht="30.75" thickBot="1">
      <c r="A10" s="39" t="s">
        <v>521</v>
      </c>
      <c r="B10" s="270">
        <v>250</v>
      </c>
      <c r="C10" s="270">
        <v>766</v>
      </c>
      <c r="D10" s="270">
        <v>517</v>
      </c>
      <c r="E10" s="270">
        <v>623</v>
      </c>
      <c r="F10" s="270">
        <v>0</v>
      </c>
      <c r="G10" s="983">
        <v>0</v>
      </c>
      <c r="H10" s="270">
        <v>124</v>
      </c>
      <c r="I10" s="270">
        <v>0</v>
      </c>
      <c r="J10" s="270">
        <v>93</v>
      </c>
      <c r="K10" s="269">
        <v>2373</v>
      </c>
      <c r="L10" s="268" t="s">
        <v>540</v>
      </c>
    </row>
    <row r="11" spans="1:12" s="1" customFormat="1" ht="39" thickBot="1">
      <c r="A11" s="41" t="s">
        <v>522</v>
      </c>
      <c r="B11" s="267">
        <v>32</v>
      </c>
      <c r="C11" s="267">
        <v>203</v>
      </c>
      <c r="D11" s="267">
        <v>47</v>
      </c>
      <c r="E11" s="267">
        <v>310</v>
      </c>
      <c r="F11" s="267">
        <v>0</v>
      </c>
      <c r="G11" s="982">
        <v>0</v>
      </c>
      <c r="H11" s="267">
        <v>0</v>
      </c>
      <c r="I11" s="267">
        <v>0</v>
      </c>
      <c r="J11" s="267">
        <v>0</v>
      </c>
      <c r="K11" s="266">
        <v>592</v>
      </c>
      <c r="L11" s="265" t="s">
        <v>676</v>
      </c>
    </row>
    <row r="12" spans="1:12" s="1" customFormat="1" ht="15.75" thickBot="1">
      <c r="A12" s="39" t="s">
        <v>523</v>
      </c>
      <c r="B12" s="270">
        <v>768</v>
      </c>
      <c r="C12" s="270">
        <v>422</v>
      </c>
      <c r="D12" s="270">
        <v>110</v>
      </c>
      <c r="E12" s="270">
        <v>345</v>
      </c>
      <c r="F12" s="270">
        <v>0</v>
      </c>
      <c r="G12" s="983">
        <v>0</v>
      </c>
      <c r="H12" s="270">
        <v>62</v>
      </c>
      <c r="I12" s="270">
        <v>15</v>
      </c>
      <c r="J12" s="270">
        <v>0</v>
      </c>
      <c r="K12" s="269">
        <v>1722</v>
      </c>
      <c r="L12" s="268" t="s">
        <v>423</v>
      </c>
    </row>
    <row r="13" spans="1:12" s="1" customFormat="1" ht="45.75" thickBot="1">
      <c r="A13" s="41" t="s">
        <v>675</v>
      </c>
      <c r="B13" s="267">
        <v>374</v>
      </c>
      <c r="C13" s="267">
        <v>343</v>
      </c>
      <c r="D13" s="267">
        <v>266</v>
      </c>
      <c r="E13" s="267">
        <v>621</v>
      </c>
      <c r="F13" s="267">
        <v>185</v>
      </c>
      <c r="G13" s="982">
        <v>0</v>
      </c>
      <c r="H13" s="267">
        <v>0</v>
      </c>
      <c r="I13" s="267">
        <v>15</v>
      </c>
      <c r="J13" s="267">
        <v>0</v>
      </c>
      <c r="K13" s="266">
        <v>1804</v>
      </c>
      <c r="L13" s="265" t="s">
        <v>542</v>
      </c>
    </row>
    <row r="14" spans="1:12" s="1" customFormat="1" ht="15.75" thickBot="1">
      <c r="A14" s="39" t="s">
        <v>525</v>
      </c>
      <c r="B14" s="270">
        <v>466</v>
      </c>
      <c r="C14" s="270">
        <v>871</v>
      </c>
      <c r="D14" s="270">
        <v>856</v>
      </c>
      <c r="E14" s="270">
        <v>593</v>
      </c>
      <c r="F14" s="270">
        <v>46</v>
      </c>
      <c r="G14" s="983">
        <v>0</v>
      </c>
      <c r="H14" s="270">
        <v>31</v>
      </c>
      <c r="I14" s="270">
        <v>15</v>
      </c>
      <c r="J14" s="270">
        <v>60</v>
      </c>
      <c r="K14" s="269">
        <v>2938</v>
      </c>
      <c r="L14" s="268" t="s">
        <v>543</v>
      </c>
    </row>
    <row r="15" spans="1:12" s="1" customFormat="1" ht="26.25" thickBot="1">
      <c r="A15" s="41" t="s">
        <v>526</v>
      </c>
      <c r="B15" s="267">
        <v>174</v>
      </c>
      <c r="C15" s="267">
        <v>378</v>
      </c>
      <c r="D15" s="267">
        <v>331</v>
      </c>
      <c r="E15" s="267">
        <v>608</v>
      </c>
      <c r="F15" s="267">
        <v>30</v>
      </c>
      <c r="G15" s="982">
        <v>0</v>
      </c>
      <c r="H15" s="267">
        <v>0</v>
      </c>
      <c r="I15" s="267">
        <v>48</v>
      </c>
      <c r="J15" s="267">
        <v>0</v>
      </c>
      <c r="K15" s="266">
        <v>1569</v>
      </c>
      <c r="L15" s="265" t="s">
        <v>544</v>
      </c>
    </row>
    <row r="16" spans="1:12" s="1" customFormat="1" ht="15.75" thickBot="1">
      <c r="A16" s="39" t="s">
        <v>527</v>
      </c>
      <c r="B16" s="270">
        <v>312</v>
      </c>
      <c r="C16" s="270">
        <v>1360</v>
      </c>
      <c r="D16" s="270">
        <v>1048</v>
      </c>
      <c r="E16" s="270">
        <v>763</v>
      </c>
      <c r="F16" s="270">
        <v>15</v>
      </c>
      <c r="G16" s="983">
        <v>0</v>
      </c>
      <c r="H16" s="270">
        <v>30</v>
      </c>
      <c r="I16" s="270">
        <v>0</v>
      </c>
      <c r="J16" s="270">
        <v>16</v>
      </c>
      <c r="K16" s="269">
        <v>3544</v>
      </c>
      <c r="L16" s="268" t="s">
        <v>545</v>
      </c>
    </row>
    <row r="17" spans="1:12" s="1" customFormat="1" ht="15.75" thickBot="1">
      <c r="A17" s="41" t="s">
        <v>528</v>
      </c>
      <c r="B17" s="267">
        <v>839</v>
      </c>
      <c r="C17" s="267">
        <v>1949</v>
      </c>
      <c r="D17" s="267">
        <v>312</v>
      </c>
      <c r="E17" s="267">
        <v>1724</v>
      </c>
      <c r="F17" s="267">
        <v>0</v>
      </c>
      <c r="G17" s="982">
        <v>0</v>
      </c>
      <c r="H17" s="267">
        <v>0</v>
      </c>
      <c r="I17" s="267">
        <v>32</v>
      </c>
      <c r="J17" s="267">
        <v>16</v>
      </c>
      <c r="K17" s="266">
        <v>4872</v>
      </c>
      <c r="L17" s="265" t="s">
        <v>546</v>
      </c>
    </row>
    <row r="18" spans="1:12" s="1" customFormat="1" ht="15.75" thickBot="1">
      <c r="A18" s="39" t="s">
        <v>529</v>
      </c>
      <c r="B18" s="270">
        <v>453</v>
      </c>
      <c r="C18" s="270">
        <v>252</v>
      </c>
      <c r="D18" s="270">
        <v>108</v>
      </c>
      <c r="E18" s="270">
        <v>174</v>
      </c>
      <c r="F18" s="270">
        <v>0</v>
      </c>
      <c r="G18" s="983">
        <v>0</v>
      </c>
      <c r="H18" s="270">
        <v>0</v>
      </c>
      <c r="I18" s="270">
        <v>0</v>
      </c>
      <c r="J18" s="270">
        <v>0</v>
      </c>
      <c r="K18" s="269">
        <v>987</v>
      </c>
      <c r="L18" s="268" t="s">
        <v>547</v>
      </c>
    </row>
    <row r="19" spans="1:12" s="1" customFormat="1" ht="26.25" thickBot="1">
      <c r="A19" s="41" t="s">
        <v>530</v>
      </c>
      <c r="B19" s="267">
        <v>154</v>
      </c>
      <c r="C19" s="267">
        <v>186</v>
      </c>
      <c r="D19" s="267">
        <v>63</v>
      </c>
      <c r="E19" s="267">
        <v>186</v>
      </c>
      <c r="F19" s="267">
        <v>0</v>
      </c>
      <c r="G19" s="982">
        <v>0</v>
      </c>
      <c r="H19" s="267">
        <v>0</v>
      </c>
      <c r="I19" s="267">
        <v>0</v>
      </c>
      <c r="J19" s="267">
        <v>0</v>
      </c>
      <c r="K19" s="266">
        <v>589</v>
      </c>
      <c r="L19" s="265" t="s">
        <v>548</v>
      </c>
    </row>
    <row r="20" spans="1:12" s="1" customFormat="1" ht="26.25" thickBot="1">
      <c r="A20" s="39" t="s">
        <v>531</v>
      </c>
      <c r="B20" s="270">
        <v>188</v>
      </c>
      <c r="C20" s="270">
        <v>405</v>
      </c>
      <c r="D20" s="270">
        <v>285</v>
      </c>
      <c r="E20" s="270">
        <v>347</v>
      </c>
      <c r="F20" s="270">
        <v>0</v>
      </c>
      <c r="G20" s="983">
        <v>0</v>
      </c>
      <c r="H20" s="270">
        <v>0</v>
      </c>
      <c r="I20" s="270">
        <v>0</v>
      </c>
      <c r="J20" s="270">
        <v>0</v>
      </c>
      <c r="K20" s="269">
        <v>1225</v>
      </c>
      <c r="L20" s="268" t="s">
        <v>549</v>
      </c>
    </row>
    <row r="21" spans="1:12" s="1" customFormat="1" ht="30.75" thickBot="1">
      <c r="A21" s="41" t="s">
        <v>532</v>
      </c>
      <c r="B21" s="267">
        <v>5070</v>
      </c>
      <c r="C21" s="267">
        <v>17227</v>
      </c>
      <c r="D21" s="267">
        <v>12216</v>
      </c>
      <c r="E21" s="267">
        <v>24468</v>
      </c>
      <c r="F21" s="267">
        <v>2308</v>
      </c>
      <c r="G21" s="982">
        <v>0</v>
      </c>
      <c r="H21" s="267">
        <v>2029</v>
      </c>
      <c r="I21" s="267">
        <v>898</v>
      </c>
      <c r="J21" s="267">
        <v>495</v>
      </c>
      <c r="K21" s="266">
        <v>64711</v>
      </c>
      <c r="L21" s="265" t="s">
        <v>550</v>
      </c>
    </row>
    <row r="22" spans="1:12" s="1" customFormat="1" ht="15.75" thickBot="1">
      <c r="A22" s="39" t="s">
        <v>47</v>
      </c>
      <c r="B22" s="270">
        <v>1217</v>
      </c>
      <c r="C22" s="270">
        <v>8285</v>
      </c>
      <c r="D22" s="270">
        <v>1167</v>
      </c>
      <c r="E22" s="270">
        <v>2825</v>
      </c>
      <c r="F22" s="270">
        <v>568</v>
      </c>
      <c r="G22" s="983">
        <v>0</v>
      </c>
      <c r="H22" s="270">
        <v>16</v>
      </c>
      <c r="I22" s="270">
        <v>16</v>
      </c>
      <c r="J22" s="270">
        <v>128</v>
      </c>
      <c r="K22" s="269">
        <v>14222</v>
      </c>
      <c r="L22" s="268" t="s">
        <v>424</v>
      </c>
    </row>
    <row r="23" spans="1:12" s="1" customFormat="1" ht="30.75" thickBot="1">
      <c r="A23" s="41" t="s">
        <v>533</v>
      </c>
      <c r="B23" s="267">
        <v>1146</v>
      </c>
      <c r="C23" s="267">
        <v>3143</v>
      </c>
      <c r="D23" s="267">
        <v>638</v>
      </c>
      <c r="E23" s="267">
        <v>2800</v>
      </c>
      <c r="F23" s="267">
        <v>107</v>
      </c>
      <c r="G23" s="982">
        <v>0</v>
      </c>
      <c r="H23" s="267">
        <v>15</v>
      </c>
      <c r="I23" s="267">
        <v>124</v>
      </c>
      <c r="J23" s="267">
        <v>580</v>
      </c>
      <c r="K23" s="266">
        <v>8553</v>
      </c>
      <c r="L23" s="265" t="s">
        <v>551</v>
      </c>
    </row>
    <row r="24" spans="1:12" s="1" customFormat="1" ht="15.75" thickBot="1">
      <c r="A24" s="39" t="s">
        <v>534</v>
      </c>
      <c r="B24" s="270">
        <v>279</v>
      </c>
      <c r="C24" s="270">
        <v>968</v>
      </c>
      <c r="D24" s="270">
        <v>276</v>
      </c>
      <c r="E24" s="270">
        <v>580</v>
      </c>
      <c r="F24" s="270">
        <v>15</v>
      </c>
      <c r="G24" s="983">
        <v>0</v>
      </c>
      <c r="H24" s="270">
        <v>31</v>
      </c>
      <c r="I24" s="270">
        <v>0</v>
      </c>
      <c r="J24" s="270">
        <v>31</v>
      </c>
      <c r="K24" s="269">
        <v>2180</v>
      </c>
      <c r="L24" s="268" t="s">
        <v>552</v>
      </c>
    </row>
    <row r="25" spans="1:12" s="1" customFormat="1" ht="15.75" thickBot="1">
      <c r="A25" s="41" t="s">
        <v>535</v>
      </c>
      <c r="B25" s="267">
        <v>16</v>
      </c>
      <c r="C25" s="267">
        <v>78</v>
      </c>
      <c r="D25" s="267">
        <v>0</v>
      </c>
      <c r="E25" s="267">
        <v>63</v>
      </c>
      <c r="F25" s="267">
        <v>0</v>
      </c>
      <c r="G25" s="982">
        <v>0</v>
      </c>
      <c r="H25" s="267">
        <v>0</v>
      </c>
      <c r="I25" s="267">
        <v>0</v>
      </c>
      <c r="J25" s="267">
        <v>0</v>
      </c>
      <c r="K25" s="266">
        <v>157</v>
      </c>
      <c r="L25" s="265" t="s">
        <v>553</v>
      </c>
    </row>
    <row r="26" spans="1:12" s="1" customFormat="1" ht="30">
      <c r="A26" s="45" t="s">
        <v>537</v>
      </c>
      <c r="B26" s="264">
        <v>47</v>
      </c>
      <c r="C26" s="264">
        <v>93</v>
      </c>
      <c r="D26" s="264">
        <v>15</v>
      </c>
      <c r="E26" s="264">
        <v>156</v>
      </c>
      <c r="F26" s="264">
        <v>0</v>
      </c>
      <c r="G26" s="984">
        <v>0</v>
      </c>
      <c r="H26" s="264">
        <v>0</v>
      </c>
      <c r="I26" s="264">
        <v>0</v>
      </c>
      <c r="J26" s="264">
        <v>0</v>
      </c>
      <c r="K26" s="263">
        <v>311</v>
      </c>
      <c r="L26" s="262" t="s">
        <v>555</v>
      </c>
    </row>
    <row r="27" spans="1:12" s="6" customFormat="1" ht="19.5" customHeight="1">
      <c r="A27" s="80" t="s">
        <v>468</v>
      </c>
      <c r="B27" s="278">
        <v>13273</v>
      </c>
      <c r="C27" s="278">
        <v>40652</v>
      </c>
      <c r="D27" s="278">
        <v>19192</v>
      </c>
      <c r="E27" s="278">
        <v>38774</v>
      </c>
      <c r="F27" s="278">
        <v>3351</v>
      </c>
      <c r="G27" s="985">
        <v>0</v>
      </c>
      <c r="H27" s="278">
        <v>2558</v>
      </c>
      <c r="I27" s="278">
        <v>1552</v>
      </c>
      <c r="J27" s="278">
        <v>1480</v>
      </c>
      <c r="K27" s="278">
        <v>120832</v>
      </c>
      <c r="L27" s="279" t="s">
        <v>469</v>
      </c>
    </row>
    <row r="28" spans="1:12" ht="18.75" customHeight="1">
      <c r="A28" s="260" t="s">
        <v>71</v>
      </c>
      <c r="I28" s="260"/>
      <c r="L28" s="259" t="s">
        <v>390</v>
      </c>
    </row>
    <row r="34" spans="2:11" ht="24.95" customHeight="1">
      <c r="B34" s="275"/>
      <c r="C34" s="275"/>
      <c r="D34" s="275"/>
      <c r="E34" s="275"/>
      <c r="F34" s="275"/>
      <c r="G34" s="987"/>
      <c r="H34" s="275"/>
      <c r="I34" s="275"/>
      <c r="J34" s="275"/>
      <c r="K34" s="275"/>
    </row>
    <row r="35" spans="2:11" ht="24.95" customHeight="1">
      <c r="B35" s="275"/>
      <c r="C35" s="275"/>
      <c r="D35" s="275"/>
      <c r="E35" s="275"/>
      <c r="F35" s="275"/>
      <c r="G35" s="987"/>
      <c r="H35" s="275"/>
      <c r="I35" s="275"/>
      <c r="J35" s="275"/>
      <c r="K35" s="275"/>
    </row>
    <row r="36" spans="2:11" ht="24.95" customHeight="1">
      <c r="B36" s="275"/>
      <c r="C36" s="275"/>
      <c r="D36" s="275"/>
      <c r="E36" s="275"/>
      <c r="F36" s="275"/>
      <c r="G36" s="987"/>
      <c r="H36" s="275"/>
      <c r="I36" s="275"/>
      <c r="J36" s="275"/>
      <c r="K36" s="275"/>
    </row>
    <row r="37" spans="2:11" ht="24.95" customHeight="1">
      <c r="B37" s="275"/>
      <c r="C37" s="275"/>
      <c r="D37" s="275"/>
      <c r="E37" s="275"/>
      <c r="F37" s="275"/>
      <c r="G37" s="987"/>
      <c r="H37" s="275"/>
      <c r="I37" s="275"/>
      <c r="J37" s="275"/>
      <c r="K37" s="275"/>
    </row>
  </sheetData>
  <mergeCells count="5">
    <mergeCell ref="A1:L1"/>
    <mergeCell ref="A3:L3"/>
    <mergeCell ref="A5:A6"/>
    <mergeCell ref="L5:L6"/>
    <mergeCell ref="A2:L2"/>
  </mergeCells>
  <printOptions horizontalCentered="1" verticalCentered="1"/>
  <pageMargins left="0" right="0" top="0" bottom="0" header="0" footer="0"/>
  <pageSetup paperSize="9" scale="70" orientation="landscape" r:id="rId1"/>
  <headerFooter alignWithMargins="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sheetPr codeName="Sheet121"/>
  <dimension ref="A1:L37"/>
  <sheetViews>
    <sheetView rightToLeft="1" view="pageBreakPreview" zoomScaleNormal="100" zoomScaleSheetLayoutView="100" workbookViewId="0">
      <selection activeCell="D10" sqref="D10"/>
    </sheetView>
  </sheetViews>
  <sheetFormatPr defaultColWidth="11.42578125" defaultRowHeight="24.95" customHeight="1"/>
  <cols>
    <col min="1" max="1" width="36.42578125" style="478" customWidth="1"/>
    <col min="2" max="6" width="12.7109375" style="478" customWidth="1"/>
    <col min="7" max="7" width="12.7109375" style="992" customWidth="1"/>
    <col min="8" max="11" width="12.7109375" style="478" customWidth="1"/>
    <col min="12" max="12" width="37.85546875" style="478" customWidth="1"/>
    <col min="13" max="16384" width="11.42578125" style="478"/>
  </cols>
  <sheetData>
    <row r="1" spans="1:12" s="495" customFormat="1" ht="23.25">
      <c r="A1" s="1379" t="s">
        <v>1011</v>
      </c>
      <c r="B1" s="1379"/>
      <c r="C1" s="1379"/>
      <c r="D1" s="1379"/>
      <c r="E1" s="1379"/>
      <c r="F1" s="1379"/>
      <c r="G1" s="1379"/>
      <c r="H1" s="1379"/>
      <c r="I1" s="1379"/>
      <c r="J1" s="1379"/>
      <c r="K1" s="1379"/>
      <c r="L1" s="1379"/>
    </row>
    <row r="2" spans="1:12" s="495" customFormat="1" ht="20.25">
      <c r="A2" s="1380" t="s">
        <v>1128</v>
      </c>
      <c r="B2" s="1380"/>
      <c r="C2" s="1380"/>
      <c r="D2" s="1380"/>
      <c r="E2" s="1380"/>
      <c r="F2" s="1380"/>
      <c r="G2" s="1380"/>
      <c r="H2" s="1380"/>
      <c r="I2" s="1380"/>
      <c r="J2" s="1380"/>
      <c r="K2" s="1380"/>
      <c r="L2" s="1380"/>
    </row>
    <row r="3" spans="1:12" s="495" customFormat="1" ht="20.25">
      <c r="A3" s="1380">
        <v>2022</v>
      </c>
      <c r="B3" s="1380"/>
      <c r="C3" s="1380"/>
      <c r="D3" s="1380"/>
      <c r="E3" s="1380"/>
      <c r="F3" s="1380"/>
      <c r="G3" s="1380"/>
      <c r="H3" s="1380"/>
      <c r="I3" s="1380"/>
      <c r="J3" s="1380"/>
      <c r="K3" s="1380"/>
      <c r="L3" s="1380"/>
    </row>
    <row r="4" spans="1:12" s="494" customFormat="1" ht="21" customHeight="1">
      <c r="A4" s="531" t="s">
        <v>260</v>
      </c>
      <c r="B4" s="532"/>
      <c r="C4" s="532"/>
      <c r="D4" s="532"/>
      <c r="E4" s="532"/>
      <c r="F4" s="532"/>
      <c r="G4" s="988"/>
      <c r="H4" s="532"/>
      <c r="I4" s="532"/>
      <c r="J4" s="532"/>
      <c r="K4" s="532"/>
      <c r="L4" s="533" t="s">
        <v>261</v>
      </c>
    </row>
    <row r="5" spans="1:12" s="493" customFormat="1" ht="94.5">
      <c r="A5" s="1381" t="s">
        <v>72</v>
      </c>
      <c r="B5" s="343" t="s">
        <v>1140</v>
      </c>
      <c r="C5" s="343" t="s">
        <v>28</v>
      </c>
      <c r="D5" s="343" t="s">
        <v>30</v>
      </c>
      <c r="E5" s="343" t="s">
        <v>32</v>
      </c>
      <c r="F5" s="343" t="s">
        <v>34</v>
      </c>
      <c r="G5" s="980" t="s">
        <v>1141</v>
      </c>
      <c r="H5" s="343" t="s">
        <v>1143</v>
      </c>
      <c r="I5" s="343" t="s">
        <v>1142</v>
      </c>
      <c r="J5" s="343" t="s">
        <v>39</v>
      </c>
      <c r="K5" s="343" t="s">
        <v>468</v>
      </c>
      <c r="L5" s="1383" t="s">
        <v>1320</v>
      </c>
    </row>
    <row r="6" spans="1:12" s="492" customFormat="1" ht="69.75" customHeight="1">
      <c r="A6" s="1382"/>
      <c r="B6" s="317" t="s">
        <v>23</v>
      </c>
      <c r="C6" s="317" t="s">
        <v>27</v>
      </c>
      <c r="D6" s="317" t="s">
        <v>29</v>
      </c>
      <c r="E6" s="317" t="s">
        <v>31</v>
      </c>
      <c r="F6" s="317" t="s">
        <v>33</v>
      </c>
      <c r="G6" s="981" t="s">
        <v>35</v>
      </c>
      <c r="H6" s="317" t="s">
        <v>36</v>
      </c>
      <c r="I6" s="317" t="s">
        <v>37</v>
      </c>
      <c r="J6" s="317" t="s">
        <v>38</v>
      </c>
      <c r="K6" s="318" t="s">
        <v>469</v>
      </c>
      <c r="L6" s="1384"/>
    </row>
    <row r="7" spans="1:12" s="1" customFormat="1" ht="15.75" thickBot="1">
      <c r="A7" s="41" t="s">
        <v>674</v>
      </c>
      <c r="B7" s="488">
        <v>32</v>
      </c>
      <c r="C7" s="488">
        <v>16</v>
      </c>
      <c r="D7" s="488">
        <v>15</v>
      </c>
      <c r="E7" s="488">
        <v>0</v>
      </c>
      <c r="F7" s="488">
        <v>0</v>
      </c>
      <c r="G7" s="989">
        <v>0</v>
      </c>
      <c r="H7" s="488">
        <v>0</v>
      </c>
      <c r="I7" s="488">
        <v>0</v>
      </c>
      <c r="J7" s="488">
        <v>0</v>
      </c>
      <c r="K7" s="487">
        <v>63</v>
      </c>
      <c r="L7" s="486" t="s">
        <v>538</v>
      </c>
    </row>
    <row r="8" spans="1:12" s="1" customFormat="1" ht="15.75" thickBot="1">
      <c r="A8" s="39" t="s">
        <v>519</v>
      </c>
      <c r="B8" s="491">
        <v>939</v>
      </c>
      <c r="C8" s="491">
        <v>2086</v>
      </c>
      <c r="D8" s="491">
        <v>501</v>
      </c>
      <c r="E8" s="491">
        <v>729</v>
      </c>
      <c r="F8" s="491">
        <v>77</v>
      </c>
      <c r="G8" s="990">
        <v>0</v>
      </c>
      <c r="H8" s="491">
        <v>204</v>
      </c>
      <c r="I8" s="491">
        <v>266</v>
      </c>
      <c r="J8" s="491">
        <v>46</v>
      </c>
      <c r="K8" s="490">
        <v>4848</v>
      </c>
      <c r="L8" s="489" t="s">
        <v>539</v>
      </c>
    </row>
    <row r="9" spans="1:12" s="1" customFormat="1" ht="15.75" thickBot="1">
      <c r="A9" s="41" t="s">
        <v>520</v>
      </c>
      <c r="B9" s="488">
        <v>345</v>
      </c>
      <c r="C9" s="488">
        <v>456</v>
      </c>
      <c r="D9" s="488">
        <v>125</v>
      </c>
      <c r="E9" s="488">
        <v>503</v>
      </c>
      <c r="F9" s="488">
        <v>0</v>
      </c>
      <c r="G9" s="989">
        <v>0</v>
      </c>
      <c r="H9" s="488">
        <v>16</v>
      </c>
      <c r="I9" s="488">
        <v>123</v>
      </c>
      <c r="J9" s="488">
        <v>15</v>
      </c>
      <c r="K9" s="487">
        <v>1583</v>
      </c>
      <c r="L9" s="486" t="s">
        <v>422</v>
      </c>
    </row>
    <row r="10" spans="1:12" s="1" customFormat="1" ht="30.75" thickBot="1">
      <c r="A10" s="39" t="s">
        <v>521</v>
      </c>
      <c r="B10" s="491">
        <v>144</v>
      </c>
      <c r="C10" s="491">
        <v>438</v>
      </c>
      <c r="D10" s="491">
        <v>111</v>
      </c>
      <c r="E10" s="491">
        <v>347</v>
      </c>
      <c r="F10" s="491">
        <v>0</v>
      </c>
      <c r="G10" s="990">
        <v>0</v>
      </c>
      <c r="H10" s="491">
        <v>124</v>
      </c>
      <c r="I10" s="491">
        <v>0</v>
      </c>
      <c r="J10" s="491">
        <v>93</v>
      </c>
      <c r="K10" s="490">
        <v>1257</v>
      </c>
      <c r="L10" s="489" t="s">
        <v>540</v>
      </c>
    </row>
    <row r="11" spans="1:12" s="1" customFormat="1" ht="39" thickBot="1">
      <c r="A11" s="41" t="s">
        <v>522</v>
      </c>
      <c r="B11" s="488">
        <v>32</v>
      </c>
      <c r="C11" s="488">
        <v>156</v>
      </c>
      <c r="D11" s="488">
        <v>47</v>
      </c>
      <c r="E11" s="488">
        <v>184</v>
      </c>
      <c r="F11" s="488">
        <v>0</v>
      </c>
      <c r="G11" s="989">
        <v>0</v>
      </c>
      <c r="H11" s="488">
        <v>0</v>
      </c>
      <c r="I11" s="488">
        <v>0</v>
      </c>
      <c r="J11" s="488">
        <v>0</v>
      </c>
      <c r="K11" s="487">
        <v>419</v>
      </c>
      <c r="L11" s="486" t="s">
        <v>676</v>
      </c>
    </row>
    <row r="12" spans="1:12" s="1" customFormat="1" ht="15.75" thickBot="1">
      <c r="A12" s="39" t="s">
        <v>523</v>
      </c>
      <c r="B12" s="491">
        <v>692</v>
      </c>
      <c r="C12" s="491">
        <v>313</v>
      </c>
      <c r="D12" s="491">
        <v>94</v>
      </c>
      <c r="E12" s="491">
        <v>313</v>
      </c>
      <c r="F12" s="491">
        <v>0</v>
      </c>
      <c r="G12" s="990">
        <v>0</v>
      </c>
      <c r="H12" s="491">
        <v>62</v>
      </c>
      <c r="I12" s="491">
        <v>15</v>
      </c>
      <c r="J12" s="491">
        <v>0</v>
      </c>
      <c r="K12" s="490">
        <v>1489</v>
      </c>
      <c r="L12" s="489" t="s">
        <v>423</v>
      </c>
    </row>
    <row r="13" spans="1:12" s="1" customFormat="1" ht="45.75" thickBot="1">
      <c r="A13" s="41" t="s">
        <v>675</v>
      </c>
      <c r="B13" s="488">
        <v>327</v>
      </c>
      <c r="C13" s="488">
        <v>78</v>
      </c>
      <c r="D13" s="488">
        <v>156</v>
      </c>
      <c r="E13" s="488">
        <v>215</v>
      </c>
      <c r="F13" s="488">
        <v>185</v>
      </c>
      <c r="G13" s="989">
        <v>0</v>
      </c>
      <c r="H13" s="488">
        <v>0</v>
      </c>
      <c r="I13" s="488">
        <v>15</v>
      </c>
      <c r="J13" s="488">
        <v>0</v>
      </c>
      <c r="K13" s="487">
        <v>976</v>
      </c>
      <c r="L13" s="486" t="s">
        <v>542</v>
      </c>
    </row>
    <row r="14" spans="1:12" s="1" customFormat="1" ht="15.75" thickBot="1">
      <c r="A14" s="39" t="s">
        <v>525</v>
      </c>
      <c r="B14" s="491">
        <v>246</v>
      </c>
      <c r="C14" s="491">
        <v>329</v>
      </c>
      <c r="D14" s="491">
        <v>560</v>
      </c>
      <c r="E14" s="491">
        <v>234</v>
      </c>
      <c r="F14" s="491">
        <v>16</v>
      </c>
      <c r="G14" s="990">
        <v>0</v>
      </c>
      <c r="H14" s="491">
        <v>31</v>
      </c>
      <c r="I14" s="491">
        <v>15</v>
      </c>
      <c r="J14" s="491">
        <v>45</v>
      </c>
      <c r="K14" s="490">
        <v>1476</v>
      </c>
      <c r="L14" s="489" t="s">
        <v>543</v>
      </c>
    </row>
    <row r="15" spans="1:12" s="1" customFormat="1" ht="26.25" thickBot="1">
      <c r="A15" s="41" t="s">
        <v>526</v>
      </c>
      <c r="B15" s="488">
        <v>47</v>
      </c>
      <c r="C15" s="488">
        <v>94</v>
      </c>
      <c r="D15" s="488">
        <v>62</v>
      </c>
      <c r="E15" s="488">
        <v>204</v>
      </c>
      <c r="F15" s="488">
        <v>0</v>
      </c>
      <c r="G15" s="989">
        <v>0</v>
      </c>
      <c r="H15" s="488">
        <v>0</v>
      </c>
      <c r="I15" s="488">
        <v>48</v>
      </c>
      <c r="J15" s="488">
        <v>0</v>
      </c>
      <c r="K15" s="487">
        <v>455</v>
      </c>
      <c r="L15" s="486" t="s">
        <v>544</v>
      </c>
    </row>
    <row r="16" spans="1:12" s="1" customFormat="1" ht="15.75" thickBot="1">
      <c r="A16" s="39" t="s">
        <v>527</v>
      </c>
      <c r="B16" s="491">
        <v>249</v>
      </c>
      <c r="C16" s="491">
        <v>691</v>
      </c>
      <c r="D16" s="491">
        <v>720</v>
      </c>
      <c r="E16" s="491">
        <v>373</v>
      </c>
      <c r="F16" s="491">
        <v>15</v>
      </c>
      <c r="G16" s="990">
        <v>0</v>
      </c>
      <c r="H16" s="491">
        <v>30</v>
      </c>
      <c r="I16" s="491">
        <v>0</v>
      </c>
      <c r="J16" s="491">
        <v>16</v>
      </c>
      <c r="K16" s="490">
        <v>2094</v>
      </c>
      <c r="L16" s="489" t="s">
        <v>545</v>
      </c>
    </row>
    <row r="17" spans="1:12" s="1" customFormat="1" ht="15.75" thickBot="1">
      <c r="A17" s="41" t="s">
        <v>528</v>
      </c>
      <c r="B17" s="488">
        <v>545</v>
      </c>
      <c r="C17" s="488">
        <v>878</v>
      </c>
      <c r="D17" s="488">
        <v>204</v>
      </c>
      <c r="E17" s="488">
        <v>614</v>
      </c>
      <c r="F17" s="488">
        <v>0</v>
      </c>
      <c r="G17" s="989">
        <v>0</v>
      </c>
      <c r="H17" s="488">
        <v>0</v>
      </c>
      <c r="I17" s="488">
        <v>32</v>
      </c>
      <c r="J17" s="488">
        <v>16</v>
      </c>
      <c r="K17" s="487">
        <v>2289</v>
      </c>
      <c r="L17" s="486" t="s">
        <v>546</v>
      </c>
    </row>
    <row r="18" spans="1:12" s="1" customFormat="1" ht="15.75" thickBot="1">
      <c r="A18" s="39" t="s">
        <v>529</v>
      </c>
      <c r="B18" s="491">
        <v>359</v>
      </c>
      <c r="C18" s="491">
        <v>79</v>
      </c>
      <c r="D18" s="491">
        <v>77</v>
      </c>
      <c r="E18" s="491">
        <v>31</v>
      </c>
      <c r="F18" s="491">
        <v>0</v>
      </c>
      <c r="G18" s="990">
        <v>0</v>
      </c>
      <c r="H18" s="491">
        <v>0</v>
      </c>
      <c r="I18" s="491">
        <v>0</v>
      </c>
      <c r="J18" s="491">
        <v>0</v>
      </c>
      <c r="K18" s="490">
        <v>546</v>
      </c>
      <c r="L18" s="489" t="s">
        <v>547</v>
      </c>
    </row>
    <row r="19" spans="1:12" s="1" customFormat="1" ht="26.25" thickBot="1">
      <c r="A19" s="41" t="s">
        <v>530</v>
      </c>
      <c r="B19" s="488">
        <v>123</v>
      </c>
      <c r="C19" s="488">
        <v>108</v>
      </c>
      <c r="D19" s="488">
        <v>31</v>
      </c>
      <c r="E19" s="488">
        <v>156</v>
      </c>
      <c r="F19" s="488">
        <v>0</v>
      </c>
      <c r="G19" s="989">
        <v>0</v>
      </c>
      <c r="H19" s="488">
        <v>0</v>
      </c>
      <c r="I19" s="488">
        <v>0</v>
      </c>
      <c r="J19" s="488">
        <v>0</v>
      </c>
      <c r="K19" s="487">
        <v>418</v>
      </c>
      <c r="L19" s="486" t="s">
        <v>548</v>
      </c>
    </row>
    <row r="20" spans="1:12" s="1" customFormat="1" ht="26.25" thickBot="1">
      <c r="A20" s="39" t="s">
        <v>531</v>
      </c>
      <c r="B20" s="491">
        <v>77</v>
      </c>
      <c r="C20" s="491">
        <v>93</v>
      </c>
      <c r="D20" s="491">
        <v>49</v>
      </c>
      <c r="E20" s="491">
        <v>63</v>
      </c>
      <c r="F20" s="491">
        <v>0</v>
      </c>
      <c r="G20" s="990">
        <v>0</v>
      </c>
      <c r="H20" s="491">
        <v>0</v>
      </c>
      <c r="I20" s="491">
        <v>0</v>
      </c>
      <c r="J20" s="491">
        <v>0</v>
      </c>
      <c r="K20" s="490">
        <v>282</v>
      </c>
      <c r="L20" s="489" t="s">
        <v>549</v>
      </c>
    </row>
    <row r="21" spans="1:12" s="1" customFormat="1" ht="30.75" thickBot="1">
      <c r="A21" s="41" t="s">
        <v>532</v>
      </c>
      <c r="B21" s="488">
        <v>4130</v>
      </c>
      <c r="C21" s="488">
        <v>9161</v>
      </c>
      <c r="D21" s="488">
        <v>10163</v>
      </c>
      <c r="E21" s="488">
        <v>17335</v>
      </c>
      <c r="F21" s="488">
        <v>2092</v>
      </c>
      <c r="G21" s="989">
        <v>0</v>
      </c>
      <c r="H21" s="488">
        <v>2029</v>
      </c>
      <c r="I21" s="488">
        <v>898</v>
      </c>
      <c r="J21" s="488">
        <v>495</v>
      </c>
      <c r="K21" s="487">
        <v>46303</v>
      </c>
      <c r="L21" s="486" t="s">
        <v>550</v>
      </c>
    </row>
    <row r="22" spans="1:12" s="1" customFormat="1" ht="15.75" thickBot="1">
      <c r="A22" s="39" t="s">
        <v>47</v>
      </c>
      <c r="B22" s="491">
        <v>582</v>
      </c>
      <c r="C22" s="491">
        <v>1422</v>
      </c>
      <c r="D22" s="491">
        <v>186</v>
      </c>
      <c r="E22" s="491">
        <v>626</v>
      </c>
      <c r="F22" s="491">
        <v>16</v>
      </c>
      <c r="G22" s="990">
        <v>0</v>
      </c>
      <c r="H22" s="491">
        <v>16</v>
      </c>
      <c r="I22" s="491">
        <v>16</v>
      </c>
      <c r="J22" s="491">
        <v>16</v>
      </c>
      <c r="K22" s="490">
        <v>2880</v>
      </c>
      <c r="L22" s="489" t="s">
        <v>424</v>
      </c>
    </row>
    <row r="23" spans="1:12" s="1" customFormat="1" ht="30.75" thickBot="1">
      <c r="A23" s="41" t="s">
        <v>533</v>
      </c>
      <c r="B23" s="488">
        <v>660</v>
      </c>
      <c r="C23" s="488">
        <v>929</v>
      </c>
      <c r="D23" s="488">
        <v>190</v>
      </c>
      <c r="E23" s="488">
        <v>1054</v>
      </c>
      <c r="F23" s="488">
        <v>16</v>
      </c>
      <c r="G23" s="989">
        <v>0</v>
      </c>
      <c r="H23" s="488">
        <v>15</v>
      </c>
      <c r="I23" s="488">
        <v>124</v>
      </c>
      <c r="J23" s="488">
        <v>311</v>
      </c>
      <c r="K23" s="487">
        <v>3299</v>
      </c>
      <c r="L23" s="486" t="s">
        <v>551</v>
      </c>
    </row>
    <row r="24" spans="1:12" s="1" customFormat="1" ht="15.75" thickBot="1">
      <c r="A24" s="39" t="s">
        <v>534</v>
      </c>
      <c r="B24" s="491">
        <v>200</v>
      </c>
      <c r="C24" s="491">
        <v>329</v>
      </c>
      <c r="D24" s="491">
        <v>213</v>
      </c>
      <c r="E24" s="491">
        <v>326</v>
      </c>
      <c r="F24" s="491">
        <v>15</v>
      </c>
      <c r="G24" s="990">
        <v>0</v>
      </c>
      <c r="H24" s="491">
        <v>31</v>
      </c>
      <c r="I24" s="491">
        <v>0</v>
      </c>
      <c r="J24" s="491">
        <v>31</v>
      </c>
      <c r="K24" s="490">
        <v>1145</v>
      </c>
      <c r="L24" s="489" t="s">
        <v>552</v>
      </c>
    </row>
    <row r="25" spans="1:12" s="1" customFormat="1" ht="15.75" thickBot="1">
      <c r="A25" s="41" t="s">
        <v>535</v>
      </c>
      <c r="B25" s="488">
        <v>0</v>
      </c>
      <c r="C25" s="488">
        <v>47</v>
      </c>
      <c r="D25" s="488">
        <v>0</v>
      </c>
      <c r="E25" s="488">
        <v>63</v>
      </c>
      <c r="F25" s="488">
        <v>0</v>
      </c>
      <c r="G25" s="989">
        <v>0</v>
      </c>
      <c r="H25" s="488">
        <v>0</v>
      </c>
      <c r="I25" s="488">
        <v>0</v>
      </c>
      <c r="J25" s="488">
        <v>0</v>
      </c>
      <c r="K25" s="487">
        <v>110</v>
      </c>
      <c r="L25" s="486" t="s">
        <v>553</v>
      </c>
    </row>
    <row r="26" spans="1:12" s="1" customFormat="1" ht="30">
      <c r="A26" s="45" t="s">
        <v>537</v>
      </c>
      <c r="B26" s="485">
        <v>47</v>
      </c>
      <c r="C26" s="485">
        <v>77</v>
      </c>
      <c r="D26" s="485">
        <v>15</v>
      </c>
      <c r="E26" s="485">
        <v>77</v>
      </c>
      <c r="F26" s="485">
        <v>0</v>
      </c>
      <c r="G26" s="991">
        <v>0</v>
      </c>
      <c r="H26" s="485">
        <v>0</v>
      </c>
      <c r="I26" s="485">
        <v>0</v>
      </c>
      <c r="J26" s="485">
        <v>0</v>
      </c>
      <c r="K26" s="484">
        <v>216</v>
      </c>
      <c r="L26" s="483" t="s">
        <v>555</v>
      </c>
    </row>
    <row r="27" spans="1:12" s="6" customFormat="1" ht="19.5" customHeight="1">
      <c r="A27" s="80" t="s">
        <v>468</v>
      </c>
      <c r="B27" s="482">
        <v>9776</v>
      </c>
      <c r="C27" s="482">
        <v>17780</v>
      </c>
      <c r="D27" s="482">
        <v>13519</v>
      </c>
      <c r="E27" s="482">
        <v>23447</v>
      </c>
      <c r="F27" s="482">
        <v>2432</v>
      </c>
      <c r="G27" s="985">
        <v>0</v>
      </c>
      <c r="H27" s="482">
        <v>2558</v>
      </c>
      <c r="I27" s="482">
        <v>1552</v>
      </c>
      <c r="J27" s="482">
        <v>1084</v>
      </c>
      <c r="K27" s="482">
        <v>72148</v>
      </c>
      <c r="L27" s="481" t="s">
        <v>469</v>
      </c>
    </row>
    <row r="28" spans="1:12" ht="18" customHeight="1">
      <c r="A28" s="480" t="s">
        <v>71</v>
      </c>
      <c r="I28" s="480"/>
      <c r="L28" s="478" t="s">
        <v>390</v>
      </c>
    </row>
    <row r="34" spans="2:11" ht="24.95" customHeight="1">
      <c r="B34" s="479"/>
      <c r="C34" s="479"/>
      <c r="D34" s="479"/>
      <c r="E34" s="479"/>
      <c r="F34" s="479"/>
      <c r="G34" s="993"/>
      <c r="H34" s="479"/>
      <c r="I34" s="479"/>
      <c r="J34" s="479"/>
      <c r="K34" s="479"/>
    </row>
    <row r="35" spans="2:11" ht="24.95" customHeight="1">
      <c r="B35" s="479"/>
      <c r="C35" s="479"/>
      <c r="D35" s="479"/>
      <c r="E35" s="479"/>
      <c r="F35" s="479"/>
      <c r="G35" s="993"/>
      <c r="H35" s="479"/>
      <c r="I35" s="479"/>
      <c r="J35" s="479"/>
      <c r="K35" s="479"/>
    </row>
    <row r="36" spans="2:11" ht="24.95" customHeight="1">
      <c r="B36" s="479"/>
      <c r="C36" s="479"/>
      <c r="D36" s="479"/>
      <c r="E36" s="479"/>
      <c r="F36" s="479"/>
      <c r="G36" s="993"/>
      <c r="H36" s="479"/>
      <c r="I36" s="479"/>
      <c r="J36" s="479"/>
      <c r="K36" s="479"/>
    </row>
    <row r="37" spans="2:11" ht="24.95" customHeight="1">
      <c r="B37" s="479"/>
      <c r="C37" s="479"/>
      <c r="D37" s="479"/>
      <c r="E37" s="479"/>
      <c r="F37" s="479"/>
      <c r="G37" s="993"/>
      <c r="H37" s="479"/>
      <c r="I37" s="479"/>
      <c r="J37" s="479"/>
      <c r="K37" s="479"/>
    </row>
  </sheetData>
  <mergeCells count="5">
    <mergeCell ref="A1:L1"/>
    <mergeCell ref="A3:L3"/>
    <mergeCell ref="A5:A6"/>
    <mergeCell ref="L5:L6"/>
    <mergeCell ref="A2:L2"/>
  </mergeCells>
  <printOptions horizontalCentered="1" verticalCentered="1"/>
  <pageMargins left="0" right="0" top="0" bottom="0" header="0" footer="0"/>
  <pageSetup paperSize="9" scale="70" orientation="landscape" r:id="rId1"/>
  <headerFooter alignWithMargins="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codeName="Sheet122"/>
  <dimension ref="A1:L36"/>
  <sheetViews>
    <sheetView rightToLeft="1" view="pageBreakPreview" zoomScaleNormal="100" zoomScaleSheetLayoutView="100" workbookViewId="0">
      <selection activeCell="D10" sqref="D10"/>
    </sheetView>
  </sheetViews>
  <sheetFormatPr defaultColWidth="11.42578125" defaultRowHeight="24.95" customHeight="1"/>
  <cols>
    <col min="1" max="1" width="36.42578125" style="478" customWidth="1"/>
    <col min="2" max="2" width="12.7109375" style="478" customWidth="1"/>
    <col min="3" max="3" width="13" style="478" customWidth="1"/>
    <col min="4" max="4" width="13.140625" style="478" customWidth="1"/>
    <col min="5" max="5" width="12.140625" style="478" customWidth="1"/>
    <col min="6" max="6" width="12.7109375" style="478" customWidth="1"/>
    <col min="7" max="9" width="12.7109375" style="992" customWidth="1"/>
    <col min="10" max="10" width="12.7109375" style="478" customWidth="1"/>
    <col min="11" max="11" width="12.28515625" style="478" customWidth="1"/>
    <col min="12" max="12" width="37.85546875" style="478" customWidth="1"/>
    <col min="13" max="16384" width="11.42578125" style="478"/>
  </cols>
  <sheetData>
    <row r="1" spans="1:12" s="495" customFormat="1" ht="23.25">
      <c r="A1" s="1385" t="s">
        <v>1012</v>
      </c>
      <c r="B1" s="1385"/>
      <c r="C1" s="1385"/>
      <c r="D1" s="1385"/>
      <c r="E1" s="1385"/>
      <c r="F1" s="1385"/>
      <c r="G1" s="1385"/>
      <c r="H1" s="1385"/>
      <c r="I1" s="1385"/>
      <c r="J1" s="1385"/>
      <c r="K1" s="1385"/>
      <c r="L1" s="1385"/>
    </row>
    <row r="2" spans="1:12" s="495" customFormat="1" ht="20.25">
      <c r="A2" s="1380" t="s">
        <v>1129</v>
      </c>
      <c r="B2" s="1380"/>
      <c r="C2" s="1380"/>
      <c r="D2" s="1380"/>
      <c r="E2" s="1380"/>
      <c r="F2" s="1380"/>
      <c r="G2" s="1380"/>
      <c r="H2" s="1380"/>
      <c r="I2" s="1380"/>
      <c r="J2" s="1380"/>
      <c r="K2" s="1380"/>
      <c r="L2" s="1380"/>
    </row>
    <row r="3" spans="1:12" s="495" customFormat="1" ht="20.25">
      <c r="A3" s="1380">
        <v>2022</v>
      </c>
      <c r="B3" s="1380"/>
      <c r="C3" s="1380"/>
      <c r="D3" s="1380"/>
      <c r="E3" s="1380"/>
      <c r="F3" s="1380"/>
      <c r="G3" s="1380"/>
      <c r="H3" s="1380"/>
      <c r="I3" s="1380"/>
      <c r="J3" s="1380"/>
      <c r="K3" s="1380"/>
      <c r="L3" s="1380"/>
    </row>
    <row r="4" spans="1:12" s="494" customFormat="1" ht="21" customHeight="1">
      <c r="A4" s="531" t="s">
        <v>262</v>
      </c>
      <c r="B4" s="532"/>
      <c r="C4" s="532"/>
      <c r="D4" s="532"/>
      <c r="E4" s="532"/>
      <c r="F4" s="532"/>
      <c r="G4" s="988"/>
      <c r="H4" s="988"/>
      <c r="I4" s="988"/>
      <c r="J4" s="532"/>
      <c r="K4" s="532"/>
      <c r="L4" s="533" t="s">
        <v>263</v>
      </c>
    </row>
    <row r="5" spans="1:12" s="493" customFormat="1" ht="94.5">
      <c r="A5" s="1381" t="s">
        <v>72</v>
      </c>
      <c r="B5" s="343" t="s">
        <v>1140</v>
      </c>
      <c r="C5" s="343" t="s">
        <v>28</v>
      </c>
      <c r="D5" s="343" t="s">
        <v>30</v>
      </c>
      <c r="E5" s="343" t="s">
        <v>32</v>
      </c>
      <c r="F5" s="343" t="s">
        <v>34</v>
      </c>
      <c r="G5" s="980" t="s">
        <v>1141</v>
      </c>
      <c r="H5" s="980" t="s">
        <v>1143</v>
      </c>
      <c r="I5" s="980" t="s">
        <v>1142</v>
      </c>
      <c r="J5" s="343" t="s">
        <v>39</v>
      </c>
      <c r="K5" s="343" t="s">
        <v>468</v>
      </c>
      <c r="L5" s="1383" t="s">
        <v>1319</v>
      </c>
    </row>
    <row r="6" spans="1:12" s="492" customFormat="1" ht="63.75" customHeight="1">
      <c r="A6" s="1382"/>
      <c r="B6" s="317" t="s">
        <v>23</v>
      </c>
      <c r="C6" s="317" t="s">
        <v>27</v>
      </c>
      <c r="D6" s="317" t="s">
        <v>29</v>
      </c>
      <c r="E6" s="317" t="s">
        <v>31</v>
      </c>
      <c r="F6" s="317" t="s">
        <v>33</v>
      </c>
      <c r="G6" s="981" t="s">
        <v>35</v>
      </c>
      <c r="H6" s="981" t="s">
        <v>36</v>
      </c>
      <c r="I6" s="981" t="s">
        <v>37</v>
      </c>
      <c r="J6" s="317" t="s">
        <v>38</v>
      </c>
      <c r="K6" s="318" t="s">
        <v>469</v>
      </c>
      <c r="L6" s="1384"/>
    </row>
    <row r="7" spans="1:12" s="1" customFormat="1" ht="15.75" thickBot="1">
      <c r="A7" s="41" t="s">
        <v>519</v>
      </c>
      <c r="B7" s="488">
        <v>157</v>
      </c>
      <c r="C7" s="488">
        <v>1038</v>
      </c>
      <c r="D7" s="488">
        <v>281</v>
      </c>
      <c r="E7" s="488">
        <v>309</v>
      </c>
      <c r="F7" s="488">
        <v>0</v>
      </c>
      <c r="G7" s="989">
        <v>0</v>
      </c>
      <c r="H7" s="989">
        <v>0</v>
      </c>
      <c r="I7" s="989">
        <v>0</v>
      </c>
      <c r="J7" s="488">
        <v>0</v>
      </c>
      <c r="K7" s="487">
        <v>1785</v>
      </c>
      <c r="L7" s="486" t="s">
        <v>539</v>
      </c>
    </row>
    <row r="8" spans="1:12" s="1" customFormat="1" ht="15.75" thickBot="1">
      <c r="A8" s="39" t="s">
        <v>520</v>
      </c>
      <c r="B8" s="491">
        <v>15</v>
      </c>
      <c r="C8" s="491">
        <v>127</v>
      </c>
      <c r="D8" s="491">
        <v>15</v>
      </c>
      <c r="E8" s="491">
        <v>47</v>
      </c>
      <c r="F8" s="491">
        <v>0</v>
      </c>
      <c r="G8" s="990">
        <v>0</v>
      </c>
      <c r="H8" s="990">
        <v>0</v>
      </c>
      <c r="I8" s="990">
        <v>0</v>
      </c>
      <c r="J8" s="491">
        <v>0</v>
      </c>
      <c r="K8" s="490">
        <v>204</v>
      </c>
      <c r="L8" s="489" t="s">
        <v>422</v>
      </c>
    </row>
    <row r="9" spans="1:12" s="1" customFormat="1" ht="30.75" thickBot="1">
      <c r="A9" s="41" t="s">
        <v>521</v>
      </c>
      <c r="B9" s="488">
        <v>106</v>
      </c>
      <c r="C9" s="488">
        <v>328</v>
      </c>
      <c r="D9" s="488">
        <v>406</v>
      </c>
      <c r="E9" s="488">
        <v>276</v>
      </c>
      <c r="F9" s="488">
        <v>0</v>
      </c>
      <c r="G9" s="989">
        <v>0</v>
      </c>
      <c r="H9" s="989">
        <v>0</v>
      </c>
      <c r="I9" s="989">
        <v>0</v>
      </c>
      <c r="J9" s="488">
        <v>0</v>
      </c>
      <c r="K9" s="487">
        <v>1116</v>
      </c>
      <c r="L9" s="486" t="s">
        <v>540</v>
      </c>
    </row>
    <row r="10" spans="1:12" s="1" customFormat="1" ht="39" thickBot="1">
      <c r="A10" s="39" t="s">
        <v>522</v>
      </c>
      <c r="B10" s="491">
        <v>0</v>
      </c>
      <c r="C10" s="491">
        <v>47</v>
      </c>
      <c r="D10" s="491">
        <v>0</v>
      </c>
      <c r="E10" s="491">
        <v>126</v>
      </c>
      <c r="F10" s="491">
        <v>0</v>
      </c>
      <c r="G10" s="990">
        <v>0</v>
      </c>
      <c r="H10" s="990">
        <v>0</v>
      </c>
      <c r="I10" s="990">
        <v>0</v>
      </c>
      <c r="J10" s="491">
        <v>0</v>
      </c>
      <c r="K10" s="490">
        <v>173</v>
      </c>
      <c r="L10" s="489" t="s">
        <v>676</v>
      </c>
    </row>
    <row r="11" spans="1:12" s="1" customFormat="1" ht="15.75" thickBot="1">
      <c r="A11" s="41" t="s">
        <v>523</v>
      </c>
      <c r="B11" s="488">
        <v>76</v>
      </c>
      <c r="C11" s="488">
        <v>109</v>
      </c>
      <c r="D11" s="488">
        <v>16</v>
      </c>
      <c r="E11" s="488">
        <v>32</v>
      </c>
      <c r="F11" s="488">
        <v>0</v>
      </c>
      <c r="G11" s="989">
        <v>0</v>
      </c>
      <c r="H11" s="989">
        <v>0</v>
      </c>
      <c r="I11" s="989">
        <v>0</v>
      </c>
      <c r="J11" s="488">
        <v>0</v>
      </c>
      <c r="K11" s="487">
        <v>233</v>
      </c>
      <c r="L11" s="486" t="s">
        <v>423</v>
      </c>
    </row>
    <row r="12" spans="1:12" s="1" customFormat="1" ht="45.75" thickBot="1">
      <c r="A12" s="39" t="s">
        <v>675</v>
      </c>
      <c r="B12" s="491">
        <v>47</v>
      </c>
      <c r="C12" s="491">
        <v>265</v>
      </c>
      <c r="D12" s="491">
        <v>110</v>
      </c>
      <c r="E12" s="491">
        <v>406</v>
      </c>
      <c r="F12" s="491">
        <v>0</v>
      </c>
      <c r="G12" s="990">
        <v>0</v>
      </c>
      <c r="H12" s="990">
        <v>0</v>
      </c>
      <c r="I12" s="990">
        <v>0</v>
      </c>
      <c r="J12" s="491">
        <v>0</v>
      </c>
      <c r="K12" s="490">
        <v>828</v>
      </c>
      <c r="L12" s="489" t="s">
        <v>542</v>
      </c>
    </row>
    <row r="13" spans="1:12" s="1" customFormat="1" ht="15.75" thickBot="1">
      <c r="A13" s="41" t="s">
        <v>525</v>
      </c>
      <c r="B13" s="488">
        <v>220</v>
      </c>
      <c r="C13" s="488">
        <v>542</v>
      </c>
      <c r="D13" s="488">
        <v>296</v>
      </c>
      <c r="E13" s="488">
        <v>359</v>
      </c>
      <c r="F13" s="488">
        <v>30</v>
      </c>
      <c r="G13" s="989">
        <v>0</v>
      </c>
      <c r="H13" s="989">
        <v>0</v>
      </c>
      <c r="I13" s="989">
        <v>0</v>
      </c>
      <c r="J13" s="488">
        <v>15</v>
      </c>
      <c r="K13" s="487">
        <v>1462</v>
      </c>
      <c r="L13" s="486" t="s">
        <v>543</v>
      </c>
    </row>
    <row r="14" spans="1:12" s="1" customFormat="1" ht="26.25" thickBot="1">
      <c r="A14" s="39" t="s">
        <v>526</v>
      </c>
      <c r="B14" s="491">
        <v>127</v>
      </c>
      <c r="C14" s="491">
        <v>284</v>
      </c>
      <c r="D14" s="491">
        <v>269</v>
      </c>
      <c r="E14" s="491">
        <v>404</v>
      </c>
      <c r="F14" s="491">
        <v>30</v>
      </c>
      <c r="G14" s="990">
        <v>0</v>
      </c>
      <c r="H14" s="990">
        <v>0</v>
      </c>
      <c r="I14" s="990">
        <v>0</v>
      </c>
      <c r="J14" s="491">
        <v>0</v>
      </c>
      <c r="K14" s="490">
        <v>1114</v>
      </c>
      <c r="L14" s="489" t="s">
        <v>544</v>
      </c>
    </row>
    <row r="15" spans="1:12" s="1" customFormat="1" ht="15.75" thickBot="1">
      <c r="A15" s="41" t="s">
        <v>527</v>
      </c>
      <c r="B15" s="488">
        <v>63</v>
      </c>
      <c r="C15" s="488">
        <v>669</v>
      </c>
      <c r="D15" s="488">
        <v>328</v>
      </c>
      <c r="E15" s="488">
        <v>390</v>
      </c>
      <c r="F15" s="488">
        <v>0</v>
      </c>
      <c r="G15" s="989">
        <v>0</v>
      </c>
      <c r="H15" s="989">
        <v>0</v>
      </c>
      <c r="I15" s="989">
        <v>0</v>
      </c>
      <c r="J15" s="488">
        <v>0</v>
      </c>
      <c r="K15" s="487">
        <v>1450</v>
      </c>
      <c r="L15" s="486" t="s">
        <v>545</v>
      </c>
    </row>
    <row r="16" spans="1:12" s="1" customFormat="1" ht="15.75" thickBot="1">
      <c r="A16" s="39" t="s">
        <v>528</v>
      </c>
      <c r="B16" s="491">
        <v>294</v>
      </c>
      <c r="C16" s="491">
        <v>1071</v>
      </c>
      <c r="D16" s="491">
        <v>108</v>
      </c>
      <c r="E16" s="491">
        <v>1110</v>
      </c>
      <c r="F16" s="491">
        <v>0</v>
      </c>
      <c r="G16" s="990">
        <v>0</v>
      </c>
      <c r="H16" s="990">
        <v>0</v>
      </c>
      <c r="I16" s="990">
        <v>0</v>
      </c>
      <c r="J16" s="491">
        <v>0</v>
      </c>
      <c r="K16" s="490">
        <v>2583</v>
      </c>
      <c r="L16" s="489" t="s">
        <v>546</v>
      </c>
    </row>
    <row r="17" spans="1:12" s="1" customFormat="1" ht="15.75" thickBot="1">
      <c r="A17" s="41" t="s">
        <v>529</v>
      </c>
      <c r="B17" s="488">
        <v>94</v>
      </c>
      <c r="C17" s="488">
        <v>173</v>
      </c>
      <c r="D17" s="488">
        <v>31</v>
      </c>
      <c r="E17" s="488">
        <v>143</v>
      </c>
      <c r="F17" s="488">
        <v>0</v>
      </c>
      <c r="G17" s="989">
        <v>0</v>
      </c>
      <c r="H17" s="989">
        <v>0</v>
      </c>
      <c r="I17" s="989">
        <v>0</v>
      </c>
      <c r="J17" s="488">
        <v>0</v>
      </c>
      <c r="K17" s="487">
        <v>441</v>
      </c>
      <c r="L17" s="486" t="s">
        <v>547</v>
      </c>
    </row>
    <row r="18" spans="1:12" s="1" customFormat="1" ht="26.25" thickBot="1">
      <c r="A18" s="39" t="s">
        <v>530</v>
      </c>
      <c r="B18" s="491">
        <v>31</v>
      </c>
      <c r="C18" s="491">
        <v>78</v>
      </c>
      <c r="D18" s="491">
        <v>32</v>
      </c>
      <c r="E18" s="491">
        <v>30</v>
      </c>
      <c r="F18" s="491">
        <v>0</v>
      </c>
      <c r="G18" s="990">
        <v>0</v>
      </c>
      <c r="H18" s="990">
        <v>0</v>
      </c>
      <c r="I18" s="990">
        <v>0</v>
      </c>
      <c r="J18" s="491">
        <v>0</v>
      </c>
      <c r="K18" s="490">
        <v>171</v>
      </c>
      <c r="L18" s="489" t="s">
        <v>548</v>
      </c>
    </row>
    <row r="19" spans="1:12" s="1" customFormat="1" ht="26.25" thickBot="1">
      <c r="A19" s="41" t="s">
        <v>531</v>
      </c>
      <c r="B19" s="488">
        <v>111</v>
      </c>
      <c r="C19" s="488">
        <v>312</v>
      </c>
      <c r="D19" s="488">
        <v>236</v>
      </c>
      <c r="E19" s="488">
        <v>284</v>
      </c>
      <c r="F19" s="488">
        <v>0</v>
      </c>
      <c r="G19" s="989">
        <v>0</v>
      </c>
      <c r="H19" s="989">
        <v>0</v>
      </c>
      <c r="I19" s="989">
        <v>0</v>
      </c>
      <c r="J19" s="488">
        <v>0</v>
      </c>
      <c r="K19" s="487">
        <v>943</v>
      </c>
      <c r="L19" s="486" t="s">
        <v>549</v>
      </c>
    </row>
    <row r="20" spans="1:12" s="1" customFormat="1" ht="30.75" thickBot="1">
      <c r="A20" s="39" t="s">
        <v>532</v>
      </c>
      <c r="B20" s="491">
        <v>940</v>
      </c>
      <c r="C20" s="491">
        <v>8066</v>
      </c>
      <c r="D20" s="491">
        <v>2053</v>
      </c>
      <c r="E20" s="491">
        <v>7133</v>
      </c>
      <c r="F20" s="491">
        <v>216</v>
      </c>
      <c r="G20" s="990">
        <v>0</v>
      </c>
      <c r="H20" s="990">
        <v>0</v>
      </c>
      <c r="I20" s="990">
        <v>0</v>
      </c>
      <c r="J20" s="491">
        <v>0</v>
      </c>
      <c r="K20" s="490">
        <v>18408</v>
      </c>
      <c r="L20" s="489" t="s">
        <v>550</v>
      </c>
    </row>
    <row r="21" spans="1:12" s="1" customFormat="1" ht="15.75" thickBot="1">
      <c r="A21" s="41" t="s">
        <v>47</v>
      </c>
      <c r="B21" s="488">
        <v>635</v>
      </c>
      <c r="C21" s="488">
        <v>6863</v>
      </c>
      <c r="D21" s="488">
        <v>981</v>
      </c>
      <c r="E21" s="488">
        <v>2199</v>
      </c>
      <c r="F21" s="488">
        <v>552</v>
      </c>
      <c r="G21" s="989">
        <v>0</v>
      </c>
      <c r="H21" s="989">
        <v>0</v>
      </c>
      <c r="I21" s="989">
        <v>0</v>
      </c>
      <c r="J21" s="488">
        <v>112</v>
      </c>
      <c r="K21" s="487">
        <v>11342</v>
      </c>
      <c r="L21" s="486" t="s">
        <v>424</v>
      </c>
    </row>
    <row r="22" spans="1:12" s="1" customFormat="1" ht="30.75" thickBot="1">
      <c r="A22" s="39" t="s">
        <v>533</v>
      </c>
      <c r="B22" s="491">
        <v>486</v>
      </c>
      <c r="C22" s="491">
        <v>2214</v>
      </c>
      <c r="D22" s="491">
        <v>448</v>
      </c>
      <c r="E22" s="491">
        <v>1746</v>
      </c>
      <c r="F22" s="491">
        <v>91</v>
      </c>
      <c r="G22" s="990">
        <v>0</v>
      </c>
      <c r="H22" s="990">
        <v>0</v>
      </c>
      <c r="I22" s="990">
        <v>0</v>
      </c>
      <c r="J22" s="491">
        <v>269</v>
      </c>
      <c r="K22" s="490">
        <v>5254</v>
      </c>
      <c r="L22" s="489" t="s">
        <v>551</v>
      </c>
    </row>
    <row r="23" spans="1:12" s="1" customFormat="1" ht="15.75" thickBot="1">
      <c r="A23" s="41" t="s">
        <v>534</v>
      </c>
      <c r="B23" s="488">
        <v>79</v>
      </c>
      <c r="C23" s="488">
        <v>639</v>
      </c>
      <c r="D23" s="488">
        <v>63</v>
      </c>
      <c r="E23" s="488">
        <v>254</v>
      </c>
      <c r="F23" s="488">
        <v>0</v>
      </c>
      <c r="G23" s="989">
        <v>0</v>
      </c>
      <c r="H23" s="989">
        <v>0</v>
      </c>
      <c r="I23" s="989">
        <v>0</v>
      </c>
      <c r="J23" s="488">
        <v>0</v>
      </c>
      <c r="K23" s="487">
        <v>1035</v>
      </c>
      <c r="L23" s="486" t="s">
        <v>552</v>
      </c>
    </row>
    <row r="24" spans="1:12" s="1" customFormat="1" ht="15.75" thickBot="1">
      <c r="A24" s="39" t="s">
        <v>535</v>
      </c>
      <c r="B24" s="491">
        <v>16</v>
      </c>
      <c r="C24" s="491">
        <v>31</v>
      </c>
      <c r="D24" s="491">
        <v>0</v>
      </c>
      <c r="E24" s="491">
        <v>0</v>
      </c>
      <c r="F24" s="491">
        <v>0</v>
      </c>
      <c r="G24" s="990">
        <v>0</v>
      </c>
      <c r="H24" s="990">
        <v>0</v>
      </c>
      <c r="I24" s="990">
        <v>0</v>
      </c>
      <c r="J24" s="491">
        <v>0</v>
      </c>
      <c r="K24" s="490">
        <v>47</v>
      </c>
      <c r="L24" s="489" t="s">
        <v>553</v>
      </c>
    </row>
    <row r="25" spans="1:12" s="1" customFormat="1" ht="30">
      <c r="A25" s="66" t="s">
        <v>537</v>
      </c>
      <c r="B25" s="500">
        <v>0</v>
      </c>
      <c r="C25" s="500">
        <v>16</v>
      </c>
      <c r="D25" s="500">
        <v>0</v>
      </c>
      <c r="E25" s="500">
        <v>79</v>
      </c>
      <c r="F25" s="500">
        <v>0</v>
      </c>
      <c r="G25" s="994">
        <v>0</v>
      </c>
      <c r="H25" s="994">
        <v>0</v>
      </c>
      <c r="I25" s="994">
        <v>0</v>
      </c>
      <c r="J25" s="500">
        <v>0</v>
      </c>
      <c r="K25" s="499">
        <v>95</v>
      </c>
      <c r="L25" s="498" t="s">
        <v>555</v>
      </c>
    </row>
    <row r="26" spans="1:12" s="1" customFormat="1" ht="21.75" customHeight="1">
      <c r="A26" s="86" t="s">
        <v>468</v>
      </c>
      <c r="B26" s="497">
        <v>3497</v>
      </c>
      <c r="C26" s="497">
        <v>22872</v>
      </c>
      <c r="D26" s="497">
        <v>5673</v>
      </c>
      <c r="E26" s="497">
        <v>15327</v>
      </c>
      <c r="F26" s="497">
        <v>919</v>
      </c>
      <c r="G26" s="995">
        <v>0</v>
      </c>
      <c r="H26" s="995">
        <v>0</v>
      </c>
      <c r="I26" s="995">
        <v>0</v>
      </c>
      <c r="J26" s="497">
        <v>396</v>
      </c>
      <c r="K26" s="497">
        <v>48684</v>
      </c>
      <c r="L26" s="620" t="s">
        <v>469</v>
      </c>
    </row>
    <row r="27" spans="1:12" ht="12.75">
      <c r="A27" s="480" t="s">
        <v>448</v>
      </c>
      <c r="I27" s="996"/>
      <c r="L27" s="478" t="s">
        <v>390</v>
      </c>
    </row>
    <row r="33" spans="2:11" ht="24.95" customHeight="1">
      <c r="B33" s="479"/>
      <c r="C33" s="479"/>
      <c r="D33" s="479"/>
      <c r="E33" s="479"/>
      <c r="F33" s="479"/>
      <c r="G33" s="993"/>
      <c r="H33" s="993"/>
      <c r="I33" s="993"/>
      <c r="J33" s="479"/>
      <c r="K33" s="479"/>
    </row>
    <row r="34" spans="2:11" ht="24.95" customHeight="1">
      <c r="B34" s="479"/>
      <c r="C34" s="479"/>
      <c r="D34" s="479"/>
      <c r="E34" s="479"/>
      <c r="F34" s="479"/>
      <c r="G34" s="993"/>
      <c r="H34" s="993"/>
      <c r="I34" s="993"/>
      <c r="J34" s="479"/>
      <c r="K34" s="479"/>
    </row>
    <row r="35" spans="2:11" ht="24.95" customHeight="1">
      <c r="B35" s="479"/>
      <c r="C35" s="479"/>
      <c r="D35" s="479"/>
      <c r="E35" s="479"/>
      <c r="F35" s="479"/>
      <c r="G35" s="993"/>
      <c r="H35" s="993"/>
      <c r="I35" s="993"/>
      <c r="J35" s="479"/>
      <c r="K35" s="479"/>
    </row>
    <row r="36" spans="2:11" ht="24.95" customHeight="1">
      <c r="B36" s="479"/>
      <c r="C36" s="479"/>
      <c r="D36" s="479"/>
      <c r="E36" s="479"/>
      <c r="F36" s="479"/>
      <c r="G36" s="993"/>
      <c r="H36" s="993"/>
      <c r="I36" s="993"/>
      <c r="J36" s="479"/>
      <c r="K36" s="479"/>
    </row>
  </sheetData>
  <mergeCells count="5">
    <mergeCell ref="A1:L1"/>
    <mergeCell ref="A3:L3"/>
    <mergeCell ref="A5:A6"/>
    <mergeCell ref="L5:L6"/>
    <mergeCell ref="A2:L2"/>
  </mergeCells>
  <printOptions horizontalCentered="1" verticalCentered="1"/>
  <pageMargins left="0" right="0" top="0" bottom="0" header="0" footer="0"/>
  <pageSetup paperSize="9" scale="70"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E99"/>
  <sheetViews>
    <sheetView rightToLeft="1" view="pageBreakPreview" topLeftCell="A13" zoomScaleNormal="100" zoomScaleSheetLayoutView="100" workbookViewId="0">
      <selection activeCell="B3" sqref="B3"/>
    </sheetView>
  </sheetViews>
  <sheetFormatPr defaultColWidth="11.42578125" defaultRowHeight="12.75"/>
  <cols>
    <col min="1" max="1" width="5.140625" style="27" customWidth="1"/>
    <col min="2" max="2" width="38.7109375" style="27" customWidth="1"/>
    <col min="3" max="3" width="7" style="27" customWidth="1"/>
    <col min="4" max="4" width="38.7109375" style="27" customWidth="1"/>
    <col min="5" max="6" width="4" style="27" customWidth="1"/>
    <col min="7" max="16384" width="11.42578125" style="27"/>
  </cols>
  <sheetData>
    <row r="1" spans="1:5" ht="36" customHeight="1">
      <c r="A1" s="408"/>
      <c r="B1" s="637" t="s">
        <v>948</v>
      </c>
      <c r="C1" s="634"/>
      <c r="D1" s="635" t="s">
        <v>900</v>
      </c>
      <c r="E1" s="408"/>
    </row>
    <row r="2" spans="1:5" ht="16.5">
      <c r="A2" s="139"/>
      <c r="B2" s="140"/>
      <c r="C2" s="140"/>
      <c r="D2" s="141"/>
      <c r="E2" s="142"/>
    </row>
    <row r="3" spans="1:5" ht="40.5" customHeight="1">
      <c r="A3" s="139"/>
      <c r="B3" s="414" t="s">
        <v>901</v>
      </c>
      <c r="C3" s="140"/>
      <c r="D3" s="1235" t="s">
        <v>902</v>
      </c>
      <c r="E3" s="1235"/>
    </row>
    <row r="4" spans="1:5" ht="16.5">
      <c r="A4" s="139"/>
      <c r="B4" s="140"/>
      <c r="C4" s="140"/>
      <c r="D4" s="141"/>
      <c r="E4" s="142"/>
    </row>
    <row r="5" spans="1:5" ht="16.5">
      <c r="A5" s="1236" t="s">
        <v>1356</v>
      </c>
      <c r="B5" s="1236"/>
      <c r="C5" s="441"/>
      <c r="D5" s="1237" t="s">
        <v>1357</v>
      </c>
      <c r="E5" s="1237"/>
    </row>
    <row r="6" spans="1:5" ht="16.5">
      <c r="A6" s="139"/>
      <c r="B6" s="140"/>
      <c r="C6" s="140"/>
      <c r="D6" s="141"/>
      <c r="E6" s="142"/>
    </row>
    <row r="7" spans="1:5" ht="16.5">
      <c r="A7" s="139"/>
      <c r="B7" s="140"/>
      <c r="C7" s="140"/>
      <c r="D7" s="141"/>
      <c r="E7" s="142"/>
    </row>
    <row r="8" spans="1:5" ht="16.5">
      <c r="A8" s="139"/>
      <c r="B8" s="140"/>
      <c r="C8" s="140"/>
      <c r="D8" s="141"/>
      <c r="E8" s="142"/>
    </row>
    <row r="9" spans="1:5" ht="16.5">
      <c r="A9" s="139"/>
      <c r="B9" s="140"/>
      <c r="C9" s="140"/>
      <c r="D9" s="141"/>
      <c r="E9" s="142"/>
    </row>
    <row r="10" spans="1:5" ht="16.5">
      <c r="A10" s="139"/>
      <c r="B10" s="140"/>
      <c r="C10" s="140"/>
      <c r="D10" s="141"/>
      <c r="E10" s="142"/>
    </row>
    <row r="11" spans="1:5" ht="16.5">
      <c r="A11" s="139"/>
      <c r="B11" s="140"/>
      <c r="C11" s="140"/>
      <c r="D11" s="141"/>
      <c r="E11" s="142"/>
    </row>
    <row r="12" spans="1:5" ht="16.5">
      <c r="A12" s="139"/>
      <c r="B12" s="140"/>
      <c r="C12" s="140"/>
      <c r="D12" s="141"/>
      <c r="E12" s="142"/>
    </row>
    <row r="13" spans="1:5" ht="16.5">
      <c r="A13" s="139"/>
      <c r="B13" s="140"/>
      <c r="C13" s="140"/>
      <c r="D13" s="141"/>
      <c r="E13" s="142"/>
    </row>
    <row r="14" spans="1:5" ht="16.5">
      <c r="A14" s="139"/>
      <c r="B14" s="140"/>
      <c r="C14" s="140"/>
      <c r="D14" s="141"/>
      <c r="E14" s="142"/>
    </row>
    <row r="15" spans="1:5" ht="16.5">
      <c r="A15" s="139"/>
      <c r="B15" s="140"/>
      <c r="C15" s="140"/>
      <c r="D15" s="141"/>
      <c r="E15" s="142"/>
    </row>
    <row r="16" spans="1:5" ht="16.5">
      <c r="A16" s="139"/>
      <c r="B16" s="140"/>
      <c r="C16" s="140"/>
      <c r="D16" s="141"/>
      <c r="E16" s="142"/>
    </row>
    <row r="17" spans="1:5" ht="16.5">
      <c r="A17" s="139"/>
      <c r="B17" s="140"/>
      <c r="C17" s="140"/>
      <c r="D17" s="141"/>
      <c r="E17" s="142"/>
    </row>
    <row r="18" spans="1:5" ht="16.5">
      <c r="A18" s="139"/>
      <c r="B18" s="140"/>
      <c r="C18" s="140"/>
      <c r="D18" s="141"/>
      <c r="E18" s="142"/>
    </row>
    <row r="19" spans="1:5" ht="16.5">
      <c r="A19" s="139"/>
      <c r="B19" s="140"/>
      <c r="C19" s="140"/>
      <c r="D19" s="141"/>
      <c r="E19" s="142"/>
    </row>
    <row r="20" spans="1:5" ht="16.5">
      <c r="A20" s="139"/>
      <c r="B20" s="140"/>
      <c r="C20" s="140"/>
      <c r="D20" s="141"/>
      <c r="E20" s="142"/>
    </row>
    <row r="21" spans="1:5" ht="16.5">
      <c r="A21" s="139"/>
      <c r="B21" s="140"/>
      <c r="C21" s="140"/>
      <c r="D21" s="141"/>
      <c r="E21" s="142"/>
    </row>
    <row r="22" spans="1:5" ht="16.5">
      <c r="A22" s="139"/>
      <c r="B22" s="140"/>
      <c r="C22" s="140"/>
      <c r="D22" s="141"/>
      <c r="E22" s="142"/>
    </row>
    <row r="23" spans="1:5" ht="16.5">
      <c r="A23" s="139"/>
      <c r="B23" s="140"/>
      <c r="C23" s="140"/>
      <c r="D23" s="141"/>
      <c r="E23" s="142"/>
    </row>
    <row r="24" spans="1:5" ht="16.5">
      <c r="A24" s="139"/>
      <c r="B24" s="140"/>
      <c r="C24" s="140"/>
      <c r="D24" s="143"/>
      <c r="E24" s="396"/>
    </row>
    <row r="25" spans="1:5" ht="16.5">
      <c r="A25" s="139"/>
      <c r="B25" s="140"/>
      <c r="C25" s="140"/>
      <c r="D25" s="143"/>
      <c r="E25" s="396"/>
    </row>
    <row r="26" spans="1:5" ht="16.5">
      <c r="A26" s="139"/>
      <c r="B26" s="140"/>
      <c r="C26" s="140"/>
      <c r="D26" s="143"/>
      <c r="E26" s="396"/>
    </row>
    <row r="27" spans="1:5" ht="16.5">
      <c r="A27" s="139"/>
      <c r="B27" s="140"/>
      <c r="C27" s="140"/>
      <c r="D27" s="143"/>
      <c r="E27" s="396"/>
    </row>
    <row r="28" spans="1:5" ht="16.5">
      <c r="A28" s="139"/>
      <c r="B28" s="140"/>
      <c r="C28" s="140"/>
      <c r="D28" s="143"/>
      <c r="E28" s="396"/>
    </row>
    <row r="29" spans="1:5" ht="16.5">
      <c r="A29" s="139"/>
      <c r="B29" s="140"/>
      <c r="C29" s="140"/>
      <c r="D29" s="143"/>
      <c r="E29" s="396"/>
    </row>
    <row r="30" spans="1:5" ht="16.5">
      <c r="A30" s="139"/>
      <c r="B30" s="140"/>
      <c r="C30" s="140"/>
      <c r="D30" s="143"/>
      <c r="E30" s="396"/>
    </row>
    <row r="31" spans="1:5" ht="30" customHeight="1">
      <c r="A31" s="1232" t="s">
        <v>903</v>
      </c>
      <c r="B31" s="1232"/>
      <c r="C31" s="144"/>
      <c r="D31" s="1233" t="s">
        <v>904</v>
      </c>
      <c r="E31" s="1234"/>
    </row>
    <row r="32" spans="1:5" ht="28.5">
      <c r="A32" s="139"/>
      <c r="B32" s="418" t="s">
        <v>949</v>
      </c>
      <c r="C32" s="139"/>
      <c r="D32" s="417" t="s">
        <v>905</v>
      </c>
      <c r="E32" s="417"/>
    </row>
    <row r="33" spans="1:5" ht="16.5">
      <c r="A33" s="89"/>
      <c r="B33" s="146"/>
      <c r="C33" s="149"/>
      <c r="D33" s="150"/>
      <c r="E33" s="89"/>
    </row>
    <row r="34" spans="1:5" ht="30" customHeight="1">
      <c r="A34" s="1232" t="s">
        <v>906</v>
      </c>
      <c r="B34" s="1232"/>
      <c r="C34" s="144"/>
      <c r="D34" s="1233" t="s">
        <v>907</v>
      </c>
      <c r="E34" s="1234"/>
    </row>
    <row r="35" spans="1:5" ht="31.5" customHeight="1">
      <c r="A35" s="139"/>
      <c r="B35" s="418" t="s">
        <v>1042</v>
      </c>
      <c r="C35" s="139"/>
      <c r="D35" s="417" t="s">
        <v>908</v>
      </c>
      <c r="E35" s="417"/>
    </row>
    <row r="36" spans="1:5" ht="36">
      <c r="A36" s="145"/>
      <c r="B36" s="418" t="s">
        <v>951</v>
      </c>
      <c r="C36" s="147"/>
      <c r="D36" s="415" t="s">
        <v>910</v>
      </c>
      <c r="E36" s="416"/>
    </row>
    <row r="37" spans="1:5" ht="29.25" customHeight="1">
      <c r="A37" s="145"/>
      <c r="B37" s="418" t="s">
        <v>952</v>
      </c>
      <c r="C37" s="148"/>
      <c r="D37" s="415" t="s">
        <v>912</v>
      </c>
      <c r="E37" s="416"/>
    </row>
    <row r="38" spans="1:5" ht="16.5">
      <c r="A38" s="89"/>
      <c r="B38" s="146"/>
      <c r="C38" s="149"/>
      <c r="D38" s="150"/>
      <c r="E38" s="89"/>
    </row>
    <row r="39" spans="1:5" ht="30" customHeight="1">
      <c r="A39" s="1232" t="s">
        <v>913</v>
      </c>
      <c r="B39" s="1232"/>
      <c r="C39" s="144"/>
      <c r="D39" s="1233" t="s">
        <v>914</v>
      </c>
      <c r="E39" s="1234"/>
    </row>
    <row r="40" spans="1:5" ht="55.5" customHeight="1">
      <c r="A40" s="89"/>
      <c r="B40" s="418" t="s">
        <v>950</v>
      </c>
      <c r="C40" s="149"/>
      <c r="D40" s="417" t="s">
        <v>915</v>
      </c>
      <c r="E40" s="89"/>
    </row>
    <row r="41" spans="1:5" ht="16.5">
      <c r="A41" s="89"/>
      <c r="B41" s="146"/>
      <c r="C41" s="149"/>
      <c r="D41" s="150"/>
      <c r="E41" s="89"/>
    </row>
    <row r="42" spans="1:5" ht="30" customHeight="1">
      <c r="A42" s="1232" t="s">
        <v>916</v>
      </c>
      <c r="B42" s="1232"/>
      <c r="C42" s="144"/>
      <c r="D42" s="1233" t="s">
        <v>1456</v>
      </c>
      <c r="E42" s="1234"/>
    </row>
    <row r="43" spans="1:5" ht="99.75">
      <c r="A43" s="89"/>
      <c r="B43" s="418" t="s">
        <v>1201</v>
      </c>
      <c r="C43" s="149"/>
      <c r="D43" s="417" t="s">
        <v>917</v>
      </c>
      <c r="E43" s="89"/>
    </row>
    <row r="44" spans="1:5" ht="16.5">
      <c r="A44" s="89"/>
      <c r="B44" s="146"/>
      <c r="C44" s="149"/>
      <c r="D44" s="150"/>
      <c r="E44" s="89"/>
    </row>
    <row r="45" spans="1:5" ht="30" customHeight="1">
      <c r="A45" s="1232" t="s">
        <v>918</v>
      </c>
      <c r="B45" s="1232"/>
      <c r="C45" s="144"/>
      <c r="D45" s="1233" t="s">
        <v>1455</v>
      </c>
      <c r="E45" s="1234"/>
    </row>
    <row r="46" spans="1:5" ht="71.25" customHeight="1">
      <c r="A46" s="89"/>
      <c r="B46" s="418" t="s">
        <v>1202</v>
      </c>
      <c r="C46" s="149"/>
      <c r="D46" s="417" t="s">
        <v>919</v>
      </c>
      <c r="E46" s="89"/>
    </row>
    <row r="47" spans="1:5" ht="62.25" customHeight="1">
      <c r="A47" s="219" t="s">
        <v>909</v>
      </c>
      <c r="B47" s="418" t="s">
        <v>932</v>
      </c>
      <c r="C47" s="149"/>
      <c r="D47" s="419" t="s">
        <v>933</v>
      </c>
      <c r="E47" s="397" t="s">
        <v>1203</v>
      </c>
    </row>
    <row r="48" spans="1:5" ht="48">
      <c r="A48" s="219" t="s">
        <v>911</v>
      </c>
      <c r="B48" s="418" t="s">
        <v>934</v>
      </c>
      <c r="C48" s="149"/>
      <c r="D48" s="420" t="s">
        <v>935</v>
      </c>
      <c r="E48" s="397" t="s">
        <v>1204</v>
      </c>
    </row>
    <row r="49" spans="1:5" ht="30" customHeight="1">
      <c r="A49" s="1232" t="s">
        <v>1434</v>
      </c>
      <c r="B49" s="1232"/>
      <c r="C49" s="144"/>
      <c r="D49" s="1233" t="s">
        <v>1454</v>
      </c>
      <c r="E49" s="1234"/>
    </row>
    <row r="50" spans="1:5" ht="48">
      <c r="B50" s="418" t="s">
        <v>1429</v>
      </c>
      <c r="D50" s="421" t="s">
        <v>1462</v>
      </c>
    </row>
    <row r="52" spans="1:5" ht="30" customHeight="1">
      <c r="A52" s="1232" t="s">
        <v>1435</v>
      </c>
      <c r="B52" s="1232"/>
      <c r="C52" s="144"/>
      <c r="D52" s="1233" t="s">
        <v>1481</v>
      </c>
      <c r="E52" s="1234"/>
    </row>
    <row r="53" spans="1:5" ht="60">
      <c r="B53" s="418" t="s">
        <v>1432</v>
      </c>
      <c r="D53" s="420" t="s">
        <v>1368</v>
      </c>
    </row>
    <row r="55" spans="1:5" ht="30" customHeight="1">
      <c r="A55" s="1232" t="s">
        <v>1436</v>
      </c>
      <c r="B55" s="1232"/>
      <c r="C55" s="144"/>
      <c r="D55" s="1233" t="s">
        <v>1453</v>
      </c>
      <c r="E55" s="1234"/>
    </row>
    <row r="56" spans="1:5" ht="14.25">
      <c r="B56" s="398" t="s">
        <v>1369</v>
      </c>
      <c r="D56" s="422" t="s">
        <v>1480</v>
      </c>
    </row>
    <row r="58" spans="1:5" ht="30" customHeight="1">
      <c r="A58" s="1232" t="s">
        <v>1437</v>
      </c>
      <c r="B58" s="1232"/>
      <c r="C58" s="144"/>
      <c r="D58" s="1233" t="s">
        <v>1452</v>
      </c>
      <c r="E58" s="1234"/>
    </row>
    <row r="59" spans="1:5" ht="45">
      <c r="B59" s="418" t="s">
        <v>1370</v>
      </c>
      <c r="D59" s="421" t="s">
        <v>1371</v>
      </c>
    </row>
    <row r="61" spans="1:5" ht="30" customHeight="1">
      <c r="A61" s="1232" t="s">
        <v>1438</v>
      </c>
      <c r="B61" s="1232"/>
      <c r="C61" s="144"/>
      <c r="D61" s="1233" t="s">
        <v>1451</v>
      </c>
      <c r="E61" s="1234"/>
    </row>
    <row r="62" spans="1:5" ht="130.5">
      <c r="B62" s="418" t="s">
        <v>1463</v>
      </c>
      <c r="D62" s="421" t="s">
        <v>1464</v>
      </c>
    </row>
    <row r="64" spans="1:5" ht="30" customHeight="1">
      <c r="A64" s="1232" t="s">
        <v>1439</v>
      </c>
      <c r="B64" s="1232"/>
      <c r="C64" s="144"/>
      <c r="D64" s="1233" t="s">
        <v>1450</v>
      </c>
      <c r="E64" s="1234"/>
    </row>
    <row r="65" spans="1:5" ht="72">
      <c r="B65" s="418" t="s">
        <v>1372</v>
      </c>
      <c r="D65" s="423" t="s">
        <v>1382</v>
      </c>
    </row>
    <row r="66" spans="1:5" ht="15">
      <c r="B66" s="426" t="s">
        <v>1373</v>
      </c>
      <c r="D66" s="424" t="s">
        <v>1486</v>
      </c>
    </row>
    <row r="67" spans="1:5" ht="38.25">
      <c r="B67" s="425" t="s">
        <v>1374</v>
      </c>
      <c r="D67" s="401" t="s">
        <v>1383</v>
      </c>
    </row>
    <row r="68" spans="1:5" ht="15">
      <c r="B68" s="426" t="s">
        <v>1375</v>
      </c>
      <c r="D68" s="424" t="s">
        <v>1487</v>
      </c>
    </row>
    <row r="69" spans="1:5" ht="38.25">
      <c r="B69" s="425" t="s">
        <v>1488</v>
      </c>
      <c r="D69" s="401" t="s">
        <v>1384</v>
      </c>
    </row>
    <row r="70" spans="1:5" ht="15">
      <c r="B70" s="426" t="s">
        <v>1376</v>
      </c>
      <c r="D70" s="424" t="s">
        <v>1485</v>
      </c>
    </row>
    <row r="71" spans="1:5" ht="38.25">
      <c r="B71" s="402" t="s">
        <v>1489</v>
      </c>
      <c r="D71" s="401" t="s">
        <v>1385</v>
      </c>
    </row>
    <row r="72" spans="1:5" ht="15">
      <c r="B72" s="426" t="s">
        <v>1377</v>
      </c>
      <c r="D72" s="424" t="s">
        <v>1484</v>
      </c>
    </row>
    <row r="73" spans="1:5" ht="45">
      <c r="B73" s="402" t="s">
        <v>1378</v>
      </c>
      <c r="D73" s="401" t="s">
        <v>1386</v>
      </c>
    </row>
    <row r="74" spans="1:5" ht="15">
      <c r="B74" s="426" t="s">
        <v>1379</v>
      </c>
      <c r="D74" s="424" t="s">
        <v>1483</v>
      </c>
    </row>
    <row r="75" spans="1:5" ht="38.25">
      <c r="B75" s="425" t="s">
        <v>1490</v>
      </c>
      <c r="D75" s="401" t="s">
        <v>1387</v>
      </c>
    </row>
    <row r="76" spans="1:5" ht="15">
      <c r="B76" s="426" t="s">
        <v>1380</v>
      </c>
      <c r="D76" s="424" t="s">
        <v>1482</v>
      </c>
    </row>
    <row r="77" spans="1:5" ht="38.25">
      <c r="B77" s="425" t="s">
        <v>1381</v>
      </c>
      <c r="D77" s="400" t="s">
        <v>1388</v>
      </c>
    </row>
    <row r="79" spans="1:5" ht="30" customHeight="1">
      <c r="A79" s="1232" t="s">
        <v>1440</v>
      </c>
      <c r="B79" s="1232"/>
      <c r="C79" s="144"/>
      <c r="D79" s="1233" t="s">
        <v>1449</v>
      </c>
      <c r="E79" s="1234"/>
    </row>
    <row r="80" spans="1:5" ht="168">
      <c r="B80" s="418" t="s">
        <v>1465</v>
      </c>
      <c r="D80" s="423" t="s">
        <v>1466</v>
      </c>
    </row>
    <row r="82" spans="1:5" ht="30" customHeight="1">
      <c r="A82" s="1232" t="s">
        <v>1441</v>
      </c>
      <c r="B82" s="1232"/>
      <c r="C82" s="144"/>
      <c r="D82" s="1233" t="s">
        <v>1448</v>
      </c>
      <c r="E82" s="1234"/>
    </row>
    <row r="83" spans="1:5" ht="180">
      <c r="B83" s="418" t="s">
        <v>1467</v>
      </c>
      <c r="D83" s="423" t="s">
        <v>1468</v>
      </c>
    </row>
    <row r="84" spans="1:5" ht="30" customHeight="1">
      <c r="A84" s="1232" t="s">
        <v>1442</v>
      </c>
      <c r="B84" s="1232"/>
      <c r="C84" s="144"/>
      <c r="D84" s="1233" t="s">
        <v>1447</v>
      </c>
      <c r="E84" s="1234"/>
    </row>
    <row r="85" spans="1:5" ht="109.5" customHeight="1">
      <c r="B85" s="399" t="s">
        <v>1433</v>
      </c>
      <c r="D85" s="392" t="s">
        <v>1397</v>
      </c>
    </row>
    <row r="86" spans="1:5" ht="71.25">
      <c r="B86" s="418" t="s">
        <v>1389</v>
      </c>
      <c r="D86" s="400" t="s">
        <v>1457</v>
      </c>
    </row>
    <row r="87" spans="1:5" ht="57">
      <c r="B87" s="418" t="s">
        <v>1390</v>
      </c>
      <c r="D87" s="400" t="s">
        <v>1458</v>
      </c>
    </row>
    <row r="88" spans="1:5" ht="28.5">
      <c r="B88" s="418" t="s">
        <v>1391</v>
      </c>
      <c r="D88" s="401" t="s">
        <v>1459</v>
      </c>
    </row>
    <row r="89" spans="1:5" ht="108">
      <c r="B89" s="418" t="s">
        <v>1392</v>
      </c>
      <c r="D89" s="423" t="s">
        <v>1460</v>
      </c>
    </row>
    <row r="90" spans="1:5" ht="57">
      <c r="B90" s="418" t="s">
        <v>1393</v>
      </c>
      <c r="D90" s="423" t="s">
        <v>1461</v>
      </c>
    </row>
    <row r="92" spans="1:5" ht="30" customHeight="1">
      <c r="A92" s="1232" t="s">
        <v>1443</v>
      </c>
      <c r="B92" s="1232"/>
      <c r="C92" s="144"/>
      <c r="D92" s="1233" t="s">
        <v>1446</v>
      </c>
      <c r="E92" s="1234"/>
    </row>
    <row r="93" spans="1:5" ht="73.5">
      <c r="B93" s="418" t="s">
        <v>1394</v>
      </c>
      <c r="D93" s="423" t="s">
        <v>1398</v>
      </c>
    </row>
    <row r="95" spans="1:5" ht="30" customHeight="1">
      <c r="A95" s="1232" t="s">
        <v>1469</v>
      </c>
      <c r="B95" s="1232"/>
      <c r="C95" s="144"/>
      <c r="D95" s="1233" t="s">
        <v>1470</v>
      </c>
      <c r="E95" s="1234"/>
    </row>
    <row r="96" spans="1:5" ht="84">
      <c r="B96" s="418" t="s">
        <v>1395</v>
      </c>
      <c r="D96" s="423" t="s">
        <v>1399</v>
      </c>
    </row>
    <row r="98" spans="1:5" ht="30" customHeight="1">
      <c r="A98" s="1232" t="s">
        <v>1444</v>
      </c>
      <c r="B98" s="1232"/>
      <c r="C98" s="144"/>
      <c r="D98" s="1233" t="s">
        <v>1445</v>
      </c>
      <c r="E98" s="1234"/>
    </row>
    <row r="99" spans="1:5" ht="36">
      <c r="B99" s="418" t="s">
        <v>1396</v>
      </c>
      <c r="D99" s="423" t="s">
        <v>1400</v>
      </c>
    </row>
  </sheetData>
  <mergeCells count="37">
    <mergeCell ref="A98:B98"/>
    <mergeCell ref="D98:E98"/>
    <mergeCell ref="A84:B84"/>
    <mergeCell ref="D84:E84"/>
    <mergeCell ref="A92:B92"/>
    <mergeCell ref="D92:E92"/>
    <mergeCell ref="A95:B95"/>
    <mergeCell ref="D95:E95"/>
    <mergeCell ref="A64:B64"/>
    <mergeCell ref="D64:E64"/>
    <mergeCell ref="A82:B82"/>
    <mergeCell ref="D82:E82"/>
    <mergeCell ref="A79:B79"/>
    <mergeCell ref="D79:E79"/>
    <mergeCell ref="D52:E52"/>
    <mergeCell ref="A49:B49"/>
    <mergeCell ref="A55:B55"/>
    <mergeCell ref="D55:E55"/>
    <mergeCell ref="A61:B61"/>
    <mergeCell ref="D61:E61"/>
    <mergeCell ref="A58:B58"/>
    <mergeCell ref="D58:E58"/>
    <mergeCell ref="D49:E49"/>
    <mergeCell ref="A52:B52"/>
    <mergeCell ref="A39:B39"/>
    <mergeCell ref="D39:E39"/>
    <mergeCell ref="A42:B42"/>
    <mergeCell ref="D42:E42"/>
    <mergeCell ref="A45:B45"/>
    <mergeCell ref="D45:E45"/>
    <mergeCell ref="A34:B34"/>
    <mergeCell ref="D34:E34"/>
    <mergeCell ref="D3:E3"/>
    <mergeCell ref="A5:B5"/>
    <mergeCell ref="D5:E5"/>
    <mergeCell ref="A31:B31"/>
    <mergeCell ref="D31:E31"/>
  </mergeCells>
  <printOptions horizontalCentered="1"/>
  <pageMargins left="0" right="0" top="0.98425196850394003" bottom="0" header="0" footer="0"/>
  <pageSetup paperSize="9" fitToHeight="3" orientation="portrait" r:id="rId1"/>
  <rowBreaks count="4" manualBreakCount="4">
    <brk id="37" max="4" man="1"/>
    <brk id="53" max="4" man="1"/>
    <brk id="73" max="4" man="1"/>
    <brk id="85" max="16383" man="1"/>
  </rowBreaks>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sheetPr codeName="Sheet123"/>
  <dimension ref="A1:J25"/>
  <sheetViews>
    <sheetView rightToLeft="1" view="pageBreakPreview" zoomScaleNormal="100" zoomScaleSheetLayoutView="100" workbookViewId="0">
      <selection activeCell="D10" sqref="D10"/>
    </sheetView>
  </sheetViews>
  <sheetFormatPr defaultColWidth="11.42578125" defaultRowHeight="24.95" customHeight="1"/>
  <cols>
    <col min="1" max="1" width="40.7109375" style="478" customWidth="1"/>
    <col min="2" max="2" width="10.7109375" style="992" customWidth="1"/>
    <col min="3" max="9" width="10.7109375" style="478" customWidth="1"/>
    <col min="10" max="10" width="40.7109375" style="478" customWidth="1"/>
    <col min="11" max="16384" width="11.42578125" style="478"/>
  </cols>
  <sheetData>
    <row r="1" spans="1:10" s="495" customFormat="1" ht="23.25">
      <c r="A1" s="1385" t="s">
        <v>1013</v>
      </c>
      <c r="B1" s="1385"/>
      <c r="C1" s="1385"/>
      <c r="D1" s="1385"/>
      <c r="E1" s="1385"/>
      <c r="F1" s="1385"/>
      <c r="G1" s="1385"/>
      <c r="H1" s="1385"/>
      <c r="I1" s="1385"/>
      <c r="J1" s="1385"/>
    </row>
    <row r="2" spans="1:10" s="495" customFormat="1" ht="20.25">
      <c r="A2" s="1380" t="s">
        <v>1130</v>
      </c>
      <c r="B2" s="1380"/>
      <c r="C2" s="1380"/>
      <c r="D2" s="1380"/>
      <c r="E2" s="1380"/>
      <c r="F2" s="1380"/>
      <c r="G2" s="1380"/>
      <c r="H2" s="1380"/>
      <c r="I2" s="1380"/>
      <c r="J2" s="1380"/>
    </row>
    <row r="3" spans="1:10" s="495" customFormat="1" ht="20.25">
      <c r="A3" s="1380">
        <v>2022</v>
      </c>
      <c r="B3" s="1380"/>
      <c r="C3" s="1380"/>
      <c r="D3" s="1380"/>
      <c r="E3" s="1380"/>
      <c r="F3" s="1380"/>
      <c r="G3" s="1380"/>
      <c r="H3" s="1380"/>
      <c r="I3" s="1380"/>
      <c r="J3" s="1380"/>
    </row>
    <row r="4" spans="1:10" s="494" customFormat="1" ht="21" customHeight="1">
      <c r="A4" s="531" t="s">
        <v>264</v>
      </c>
      <c r="B4" s="988"/>
      <c r="C4" s="532"/>
      <c r="D4" s="532"/>
      <c r="E4" s="532"/>
      <c r="F4" s="532"/>
      <c r="G4" s="532"/>
      <c r="H4" s="532"/>
      <c r="I4" s="532"/>
      <c r="J4" s="533" t="s">
        <v>265</v>
      </c>
    </row>
    <row r="5" spans="1:10" s="493" customFormat="1" ht="40.5" customHeight="1">
      <c r="A5" s="1386" t="s">
        <v>626</v>
      </c>
      <c r="B5" s="980" t="s">
        <v>0</v>
      </c>
      <c r="C5" s="343" t="s">
        <v>2</v>
      </c>
      <c r="D5" s="343" t="s">
        <v>4</v>
      </c>
      <c r="E5" s="343" t="s">
        <v>10</v>
      </c>
      <c r="F5" s="343" t="s">
        <v>12</v>
      </c>
      <c r="G5" s="343" t="s">
        <v>122</v>
      </c>
      <c r="H5" s="343" t="s">
        <v>116</v>
      </c>
      <c r="I5" s="343" t="s">
        <v>468</v>
      </c>
      <c r="J5" s="1383" t="s">
        <v>645</v>
      </c>
    </row>
    <row r="6" spans="1:10" s="492" customFormat="1" ht="32.25" customHeight="1">
      <c r="A6" s="1387"/>
      <c r="B6" s="981" t="s">
        <v>502</v>
      </c>
      <c r="C6" s="317" t="s">
        <v>1</v>
      </c>
      <c r="D6" s="317" t="s">
        <v>3</v>
      </c>
      <c r="E6" s="317" t="s">
        <v>9</v>
      </c>
      <c r="F6" s="317" t="s">
        <v>11</v>
      </c>
      <c r="G6" s="317" t="s">
        <v>126</v>
      </c>
      <c r="H6" s="317" t="s">
        <v>162</v>
      </c>
      <c r="I6" s="318" t="s">
        <v>469</v>
      </c>
      <c r="J6" s="1384"/>
    </row>
    <row r="7" spans="1:10" s="1" customFormat="1" ht="35.1" customHeight="1" thickBot="1">
      <c r="A7" s="41" t="s">
        <v>1140</v>
      </c>
      <c r="B7" s="989">
        <v>0</v>
      </c>
      <c r="C7" s="488">
        <v>0</v>
      </c>
      <c r="D7" s="488">
        <v>0</v>
      </c>
      <c r="E7" s="488">
        <v>0</v>
      </c>
      <c r="F7" s="488">
        <v>549</v>
      </c>
      <c r="G7" s="488">
        <v>0</v>
      </c>
      <c r="H7" s="488">
        <v>12724</v>
      </c>
      <c r="I7" s="487">
        <v>13273</v>
      </c>
      <c r="J7" s="486" t="s">
        <v>23</v>
      </c>
    </row>
    <row r="8" spans="1:10" s="1" customFormat="1" ht="35.1" customHeight="1" thickBot="1">
      <c r="A8" s="39" t="s">
        <v>28</v>
      </c>
      <c r="B8" s="990">
        <v>0</v>
      </c>
      <c r="C8" s="491">
        <v>0</v>
      </c>
      <c r="D8" s="491">
        <v>0</v>
      </c>
      <c r="E8" s="491">
        <v>0</v>
      </c>
      <c r="F8" s="491">
        <v>0</v>
      </c>
      <c r="G8" s="491">
        <v>0</v>
      </c>
      <c r="H8" s="491">
        <v>40652</v>
      </c>
      <c r="I8" s="490">
        <v>40652</v>
      </c>
      <c r="J8" s="489" t="s">
        <v>27</v>
      </c>
    </row>
    <row r="9" spans="1:10" s="1" customFormat="1" ht="35.1" customHeight="1" thickBot="1">
      <c r="A9" s="41" t="s">
        <v>30</v>
      </c>
      <c r="B9" s="989">
        <v>0</v>
      </c>
      <c r="C9" s="488">
        <v>0</v>
      </c>
      <c r="D9" s="488">
        <v>0</v>
      </c>
      <c r="E9" s="488">
        <v>0</v>
      </c>
      <c r="F9" s="488">
        <v>9832</v>
      </c>
      <c r="G9" s="488">
        <v>1060</v>
      </c>
      <c r="H9" s="488">
        <v>8300</v>
      </c>
      <c r="I9" s="487">
        <v>19192</v>
      </c>
      <c r="J9" s="486" t="s">
        <v>29</v>
      </c>
    </row>
    <row r="10" spans="1:10" s="1" customFormat="1" ht="35.1" customHeight="1" thickBot="1">
      <c r="A10" s="39" t="s">
        <v>32</v>
      </c>
      <c r="B10" s="990">
        <v>0</v>
      </c>
      <c r="C10" s="491">
        <v>16</v>
      </c>
      <c r="D10" s="491">
        <v>1537</v>
      </c>
      <c r="E10" s="491">
        <v>5333</v>
      </c>
      <c r="F10" s="491">
        <v>28688</v>
      </c>
      <c r="G10" s="491">
        <v>158</v>
      </c>
      <c r="H10" s="491">
        <v>3042</v>
      </c>
      <c r="I10" s="490">
        <v>38774</v>
      </c>
      <c r="J10" s="489" t="s">
        <v>31</v>
      </c>
    </row>
    <row r="11" spans="1:10" s="1" customFormat="1" ht="35.1" customHeight="1" thickBot="1">
      <c r="A11" s="41" t="s">
        <v>34</v>
      </c>
      <c r="B11" s="989">
        <v>0</v>
      </c>
      <c r="C11" s="488">
        <v>91</v>
      </c>
      <c r="D11" s="488">
        <v>337</v>
      </c>
      <c r="E11" s="488">
        <v>776</v>
      </c>
      <c r="F11" s="488">
        <v>2054</v>
      </c>
      <c r="G11" s="488">
        <v>31</v>
      </c>
      <c r="H11" s="488">
        <v>62</v>
      </c>
      <c r="I11" s="487">
        <v>3351</v>
      </c>
      <c r="J11" s="486" t="s">
        <v>33</v>
      </c>
    </row>
    <row r="12" spans="1:10" s="1" customFormat="1" ht="35.1" customHeight="1" thickBot="1">
      <c r="A12" s="587" t="s">
        <v>1143</v>
      </c>
      <c r="B12" s="999">
        <v>0</v>
      </c>
      <c r="C12" s="511">
        <v>15</v>
      </c>
      <c r="D12" s="511">
        <v>776</v>
      </c>
      <c r="E12" s="511">
        <v>715</v>
      </c>
      <c r="F12" s="511">
        <v>1006</v>
      </c>
      <c r="G12" s="511">
        <v>0</v>
      </c>
      <c r="H12" s="511">
        <v>46</v>
      </c>
      <c r="I12" s="519">
        <v>2558</v>
      </c>
      <c r="J12" s="510" t="s">
        <v>36</v>
      </c>
    </row>
    <row r="13" spans="1:10" s="1" customFormat="1" ht="35.1" customHeight="1" thickBot="1">
      <c r="A13" s="82" t="s">
        <v>1142</v>
      </c>
      <c r="B13" s="1000">
        <v>0</v>
      </c>
      <c r="C13" s="509">
        <v>187</v>
      </c>
      <c r="D13" s="509">
        <v>294</v>
      </c>
      <c r="E13" s="509">
        <v>467</v>
      </c>
      <c r="F13" s="509">
        <v>588</v>
      </c>
      <c r="G13" s="509">
        <v>16</v>
      </c>
      <c r="H13" s="509">
        <v>0</v>
      </c>
      <c r="I13" s="539">
        <v>1552</v>
      </c>
      <c r="J13" s="508" t="s">
        <v>37</v>
      </c>
    </row>
    <row r="14" spans="1:10" s="1" customFormat="1" ht="35.1" customHeight="1">
      <c r="A14" s="79" t="s">
        <v>39</v>
      </c>
      <c r="B14" s="1001">
        <v>0</v>
      </c>
      <c r="C14" s="642">
        <v>32</v>
      </c>
      <c r="D14" s="642">
        <v>423</v>
      </c>
      <c r="E14" s="642">
        <v>650</v>
      </c>
      <c r="F14" s="642">
        <v>312</v>
      </c>
      <c r="G14" s="642">
        <v>16</v>
      </c>
      <c r="H14" s="642">
        <v>47</v>
      </c>
      <c r="I14" s="497">
        <v>1480</v>
      </c>
      <c r="J14" s="623" t="s">
        <v>38</v>
      </c>
    </row>
    <row r="15" spans="1:10" s="1" customFormat="1" ht="27" customHeight="1">
      <c r="A15" s="80" t="s">
        <v>468</v>
      </c>
      <c r="B15" s="1002">
        <v>0</v>
      </c>
      <c r="C15" s="482">
        <v>341</v>
      </c>
      <c r="D15" s="482">
        <v>3367</v>
      </c>
      <c r="E15" s="482">
        <v>7941</v>
      </c>
      <c r="F15" s="482">
        <v>43029</v>
      </c>
      <c r="G15" s="346">
        <v>1281</v>
      </c>
      <c r="H15" s="346">
        <v>64873</v>
      </c>
      <c r="I15" s="482">
        <v>120832</v>
      </c>
      <c r="J15" s="481" t="s">
        <v>469</v>
      </c>
    </row>
    <row r="16" spans="1:10" ht="18" customHeight="1">
      <c r="A16" s="480" t="s">
        <v>71</v>
      </c>
      <c r="J16" s="478" t="s">
        <v>390</v>
      </c>
    </row>
    <row r="22" spans="2:9" ht="24.95" customHeight="1">
      <c r="B22" s="993"/>
      <c r="C22" s="479"/>
      <c r="D22" s="479"/>
      <c r="E22" s="479"/>
      <c r="F22" s="479"/>
      <c r="G22" s="479"/>
      <c r="H22" s="479"/>
      <c r="I22" s="479"/>
    </row>
    <row r="23" spans="2:9" ht="24.95" customHeight="1">
      <c r="B23" s="993"/>
      <c r="C23" s="479"/>
      <c r="D23" s="479"/>
      <c r="E23" s="479"/>
      <c r="F23" s="479"/>
      <c r="G23" s="479"/>
      <c r="H23" s="479"/>
      <c r="I23" s="479"/>
    </row>
    <row r="24" spans="2:9" ht="24.95" customHeight="1">
      <c r="B24" s="993"/>
      <c r="C24" s="479"/>
      <c r="D24" s="479"/>
      <c r="E24" s="479"/>
      <c r="F24" s="479"/>
      <c r="G24" s="479"/>
      <c r="H24" s="479"/>
      <c r="I24" s="479"/>
    </row>
    <row r="25" spans="2:9" ht="24.95" customHeight="1">
      <c r="B25" s="993"/>
      <c r="C25" s="479"/>
      <c r="D25" s="479"/>
      <c r="E25" s="479"/>
      <c r="F25" s="479"/>
      <c r="G25" s="479"/>
      <c r="H25" s="479"/>
      <c r="I25" s="479"/>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sheetPr codeName="Sheet124"/>
  <dimension ref="A1:J25"/>
  <sheetViews>
    <sheetView rightToLeft="1" view="pageBreakPreview" zoomScaleNormal="100" zoomScaleSheetLayoutView="100" workbookViewId="0">
      <selection activeCell="D10" sqref="D10"/>
    </sheetView>
  </sheetViews>
  <sheetFormatPr defaultColWidth="11.42578125" defaultRowHeight="24.95" customHeight="1"/>
  <cols>
    <col min="1" max="1" width="40.7109375" style="478" customWidth="1"/>
    <col min="2" max="2" width="10.7109375" style="992" customWidth="1"/>
    <col min="3" max="9" width="10.7109375" style="478" customWidth="1"/>
    <col min="10" max="10" width="40.7109375" style="478" customWidth="1"/>
    <col min="11" max="16384" width="11.42578125" style="478"/>
  </cols>
  <sheetData>
    <row r="1" spans="1:10" s="495" customFormat="1" ht="23.25">
      <c r="A1" s="1385" t="s">
        <v>1014</v>
      </c>
      <c r="B1" s="1385"/>
      <c r="C1" s="1385"/>
      <c r="D1" s="1385"/>
      <c r="E1" s="1385"/>
      <c r="F1" s="1385"/>
      <c r="G1" s="1385"/>
      <c r="H1" s="1385"/>
      <c r="I1" s="1385"/>
      <c r="J1" s="1385"/>
    </row>
    <row r="2" spans="1:10" s="495" customFormat="1" ht="20.25">
      <c r="A2" s="1380" t="s">
        <v>1131</v>
      </c>
      <c r="B2" s="1380"/>
      <c r="C2" s="1380"/>
      <c r="D2" s="1380"/>
      <c r="E2" s="1380"/>
      <c r="F2" s="1380"/>
      <c r="G2" s="1380"/>
      <c r="H2" s="1380"/>
      <c r="I2" s="1380"/>
      <c r="J2" s="1380"/>
    </row>
    <row r="3" spans="1:10" s="495" customFormat="1" ht="20.25">
      <c r="A3" s="1380">
        <v>2022</v>
      </c>
      <c r="B3" s="1380"/>
      <c r="C3" s="1380"/>
      <c r="D3" s="1380"/>
      <c r="E3" s="1380"/>
      <c r="F3" s="1380"/>
      <c r="G3" s="1380"/>
      <c r="H3" s="1380"/>
      <c r="I3" s="1380"/>
      <c r="J3" s="1380"/>
    </row>
    <row r="4" spans="1:10" s="494" customFormat="1" ht="21" customHeight="1">
      <c r="A4" s="531" t="s">
        <v>266</v>
      </c>
      <c r="B4" s="988"/>
      <c r="C4" s="532"/>
      <c r="D4" s="532"/>
      <c r="E4" s="532"/>
      <c r="F4" s="532"/>
      <c r="G4" s="532"/>
      <c r="H4" s="532"/>
      <c r="I4" s="532"/>
      <c r="J4" s="533" t="s">
        <v>267</v>
      </c>
    </row>
    <row r="5" spans="1:10" s="493" customFormat="1" ht="40.5" customHeight="1">
      <c r="A5" s="1388" t="s">
        <v>206</v>
      </c>
      <c r="B5" s="997" t="s">
        <v>0</v>
      </c>
      <c r="C5" s="64" t="s">
        <v>2</v>
      </c>
      <c r="D5" s="64" t="s">
        <v>4</v>
      </c>
      <c r="E5" s="64" t="s">
        <v>10</v>
      </c>
      <c r="F5" s="64" t="s">
        <v>12</v>
      </c>
      <c r="G5" s="64" t="s">
        <v>122</v>
      </c>
      <c r="H5" s="64" t="s">
        <v>116</v>
      </c>
      <c r="I5" s="64" t="s">
        <v>468</v>
      </c>
      <c r="J5" s="1390" t="s">
        <v>627</v>
      </c>
    </row>
    <row r="6" spans="1:10" s="492" customFormat="1" ht="32.25" customHeight="1">
      <c r="A6" s="1389"/>
      <c r="B6" s="998" t="s">
        <v>502</v>
      </c>
      <c r="C6" s="65" t="s">
        <v>1</v>
      </c>
      <c r="D6" s="65" t="s">
        <v>3</v>
      </c>
      <c r="E6" s="65" t="s">
        <v>9</v>
      </c>
      <c r="F6" s="65" t="s">
        <v>11</v>
      </c>
      <c r="G6" s="65" t="s">
        <v>126</v>
      </c>
      <c r="H6" s="65" t="s">
        <v>162</v>
      </c>
      <c r="I6" s="71" t="s">
        <v>469</v>
      </c>
      <c r="J6" s="1391"/>
    </row>
    <row r="7" spans="1:10" s="1" customFormat="1" ht="35.1" customHeight="1" thickBot="1">
      <c r="A7" s="41" t="s">
        <v>1140</v>
      </c>
      <c r="B7" s="989">
        <v>0</v>
      </c>
      <c r="C7" s="488">
        <v>0</v>
      </c>
      <c r="D7" s="488">
        <v>0</v>
      </c>
      <c r="E7" s="488">
        <v>0</v>
      </c>
      <c r="F7" s="488">
        <v>534</v>
      </c>
      <c r="G7" s="488">
        <v>0</v>
      </c>
      <c r="H7" s="488">
        <v>9242</v>
      </c>
      <c r="I7" s="487">
        <v>9776</v>
      </c>
      <c r="J7" s="486" t="s">
        <v>23</v>
      </c>
    </row>
    <row r="8" spans="1:10" s="1" customFormat="1" ht="35.1" customHeight="1" thickBot="1">
      <c r="A8" s="39" t="s">
        <v>28</v>
      </c>
      <c r="B8" s="990">
        <v>0</v>
      </c>
      <c r="C8" s="491">
        <v>0</v>
      </c>
      <c r="D8" s="491">
        <v>0</v>
      </c>
      <c r="E8" s="491">
        <v>0</v>
      </c>
      <c r="F8" s="491">
        <v>0</v>
      </c>
      <c r="G8" s="491">
        <v>0</v>
      </c>
      <c r="H8" s="491">
        <v>17780</v>
      </c>
      <c r="I8" s="490">
        <v>17780</v>
      </c>
      <c r="J8" s="489" t="s">
        <v>27</v>
      </c>
    </row>
    <row r="9" spans="1:10" s="1" customFormat="1" ht="35.1" customHeight="1" thickBot="1">
      <c r="A9" s="41" t="s">
        <v>30</v>
      </c>
      <c r="B9" s="989">
        <v>0</v>
      </c>
      <c r="C9" s="488">
        <v>0</v>
      </c>
      <c r="D9" s="488">
        <v>0</v>
      </c>
      <c r="E9" s="488">
        <v>0</v>
      </c>
      <c r="F9" s="488">
        <v>6402</v>
      </c>
      <c r="G9" s="488">
        <v>921</v>
      </c>
      <c r="H9" s="488">
        <v>6196</v>
      </c>
      <c r="I9" s="487">
        <v>13519</v>
      </c>
      <c r="J9" s="486" t="s">
        <v>29</v>
      </c>
    </row>
    <row r="10" spans="1:10" s="1" customFormat="1" ht="35.1" customHeight="1" thickBot="1">
      <c r="A10" s="39" t="s">
        <v>32</v>
      </c>
      <c r="B10" s="990">
        <v>0</v>
      </c>
      <c r="C10" s="491">
        <v>0</v>
      </c>
      <c r="D10" s="491">
        <v>1212</v>
      </c>
      <c r="E10" s="491">
        <v>4090</v>
      </c>
      <c r="F10" s="491">
        <v>17055</v>
      </c>
      <c r="G10" s="491">
        <v>158</v>
      </c>
      <c r="H10" s="491">
        <v>932</v>
      </c>
      <c r="I10" s="490">
        <v>23447</v>
      </c>
      <c r="J10" s="489" t="s">
        <v>31</v>
      </c>
    </row>
    <row r="11" spans="1:10" s="1" customFormat="1" ht="35.1" customHeight="1" thickBot="1">
      <c r="A11" s="41" t="s">
        <v>34</v>
      </c>
      <c r="B11" s="989">
        <v>0</v>
      </c>
      <c r="C11" s="488">
        <v>15</v>
      </c>
      <c r="D11" s="488">
        <v>140</v>
      </c>
      <c r="E11" s="488">
        <v>421</v>
      </c>
      <c r="F11" s="488">
        <v>1763</v>
      </c>
      <c r="G11" s="488">
        <v>31</v>
      </c>
      <c r="H11" s="488">
        <v>62</v>
      </c>
      <c r="I11" s="487">
        <v>2432</v>
      </c>
      <c r="J11" s="486" t="s">
        <v>33</v>
      </c>
    </row>
    <row r="12" spans="1:10" s="1" customFormat="1" ht="35.1" customHeight="1" thickBot="1">
      <c r="A12" s="587" t="s">
        <v>1143</v>
      </c>
      <c r="B12" s="999">
        <v>0</v>
      </c>
      <c r="C12" s="511">
        <v>15</v>
      </c>
      <c r="D12" s="511">
        <v>776</v>
      </c>
      <c r="E12" s="511">
        <v>715</v>
      </c>
      <c r="F12" s="511">
        <v>1006</v>
      </c>
      <c r="G12" s="511">
        <v>0</v>
      </c>
      <c r="H12" s="511">
        <v>46</v>
      </c>
      <c r="I12" s="519">
        <v>2558</v>
      </c>
      <c r="J12" s="510" t="s">
        <v>36</v>
      </c>
    </row>
    <row r="13" spans="1:10" s="1" customFormat="1" ht="35.1" customHeight="1" thickBot="1">
      <c r="A13" s="82" t="s">
        <v>1142</v>
      </c>
      <c r="B13" s="1000">
        <v>0</v>
      </c>
      <c r="C13" s="509">
        <v>187</v>
      </c>
      <c r="D13" s="509">
        <v>294</v>
      </c>
      <c r="E13" s="509">
        <v>467</v>
      </c>
      <c r="F13" s="509">
        <v>588</v>
      </c>
      <c r="G13" s="509">
        <v>16</v>
      </c>
      <c r="H13" s="509">
        <v>0</v>
      </c>
      <c r="I13" s="539">
        <v>1552</v>
      </c>
      <c r="J13" s="508" t="s">
        <v>37</v>
      </c>
    </row>
    <row r="14" spans="1:10" s="1" customFormat="1" ht="35.1" customHeight="1">
      <c r="A14" s="79" t="s">
        <v>39</v>
      </c>
      <c r="B14" s="1001">
        <v>0</v>
      </c>
      <c r="C14" s="642">
        <v>0</v>
      </c>
      <c r="D14" s="642">
        <v>312</v>
      </c>
      <c r="E14" s="642">
        <v>508</v>
      </c>
      <c r="F14" s="642">
        <v>201</v>
      </c>
      <c r="G14" s="642">
        <v>16</v>
      </c>
      <c r="H14" s="642">
        <v>47</v>
      </c>
      <c r="I14" s="497">
        <v>1084</v>
      </c>
      <c r="J14" s="623" t="s">
        <v>38</v>
      </c>
    </row>
    <row r="15" spans="1:10" s="1" customFormat="1" ht="35.1" customHeight="1">
      <c r="A15" s="80" t="s">
        <v>468</v>
      </c>
      <c r="B15" s="1002">
        <v>0</v>
      </c>
      <c r="C15" s="482">
        <v>217</v>
      </c>
      <c r="D15" s="482">
        <v>2734</v>
      </c>
      <c r="E15" s="482">
        <v>6201</v>
      </c>
      <c r="F15" s="482">
        <v>27549</v>
      </c>
      <c r="G15" s="624">
        <v>1142</v>
      </c>
      <c r="H15" s="624">
        <v>34305</v>
      </c>
      <c r="I15" s="482">
        <v>72148</v>
      </c>
      <c r="J15" s="481" t="s">
        <v>469</v>
      </c>
    </row>
    <row r="16" spans="1:10" ht="18" customHeight="1">
      <c r="A16" s="480" t="s">
        <v>71</v>
      </c>
      <c r="J16" s="478" t="s">
        <v>390</v>
      </c>
    </row>
    <row r="22" spans="2:9" ht="24.95" customHeight="1">
      <c r="B22" s="993"/>
      <c r="C22" s="479"/>
      <c r="D22" s="479"/>
      <c r="E22" s="479"/>
      <c r="F22" s="479"/>
      <c r="G22" s="479"/>
      <c r="H22" s="479"/>
      <c r="I22" s="479"/>
    </row>
    <row r="23" spans="2:9" ht="24.95" customHeight="1">
      <c r="B23" s="993"/>
      <c r="C23" s="479"/>
      <c r="D23" s="479"/>
      <c r="E23" s="479"/>
      <c r="F23" s="479"/>
      <c r="G23" s="479"/>
      <c r="H23" s="479"/>
      <c r="I23" s="479"/>
    </row>
    <row r="24" spans="2:9" ht="24.95" customHeight="1">
      <c r="B24" s="993"/>
      <c r="C24" s="479"/>
      <c r="D24" s="479"/>
      <c r="E24" s="479"/>
      <c r="F24" s="479"/>
      <c r="G24" s="479"/>
      <c r="H24" s="479"/>
      <c r="I24" s="479"/>
    </row>
    <row r="25" spans="2:9" ht="24.95" customHeight="1">
      <c r="B25" s="993"/>
      <c r="C25" s="479"/>
      <c r="D25" s="479"/>
      <c r="E25" s="479"/>
      <c r="F25" s="479"/>
      <c r="G25" s="479"/>
      <c r="H25" s="479"/>
      <c r="I25" s="479"/>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sheetPr codeName="Sheet125"/>
  <dimension ref="A1:K24"/>
  <sheetViews>
    <sheetView rightToLeft="1" view="pageBreakPreview" zoomScaleNormal="100" zoomScaleSheetLayoutView="100" workbookViewId="0">
      <selection activeCell="D10" sqref="D10"/>
    </sheetView>
  </sheetViews>
  <sheetFormatPr defaultColWidth="11.42578125" defaultRowHeight="24.95" customHeight="1"/>
  <cols>
    <col min="1" max="1" width="40.7109375" style="478" customWidth="1"/>
    <col min="2" max="2" width="10.7109375" style="992" customWidth="1"/>
    <col min="3" max="9" width="10.7109375" style="478" customWidth="1"/>
    <col min="10" max="10" width="40.7109375" style="478" customWidth="1"/>
    <col min="11" max="16384" width="11.42578125" style="478"/>
  </cols>
  <sheetData>
    <row r="1" spans="1:11" s="495" customFormat="1" ht="23.25">
      <c r="A1" s="1385" t="s">
        <v>1015</v>
      </c>
      <c r="B1" s="1385"/>
      <c r="C1" s="1385"/>
      <c r="D1" s="1385"/>
      <c r="E1" s="1385"/>
      <c r="F1" s="1385"/>
      <c r="G1" s="1385"/>
      <c r="H1" s="1385"/>
      <c r="I1" s="1385"/>
      <c r="J1" s="1385"/>
    </row>
    <row r="2" spans="1:11" s="495" customFormat="1" ht="20.25">
      <c r="A2" s="1380" t="s">
        <v>1132</v>
      </c>
      <c r="B2" s="1380"/>
      <c r="C2" s="1380"/>
      <c r="D2" s="1380"/>
      <c r="E2" s="1380"/>
      <c r="F2" s="1380"/>
      <c r="G2" s="1380"/>
      <c r="H2" s="1380"/>
      <c r="I2" s="1380"/>
      <c r="J2" s="1380"/>
    </row>
    <row r="3" spans="1:11" s="495" customFormat="1" ht="20.25">
      <c r="A3" s="1380">
        <v>2022</v>
      </c>
      <c r="B3" s="1380"/>
      <c r="C3" s="1380"/>
      <c r="D3" s="1380"/>
      <c r="E3" s="1380"/>
      <c r="F3" s="1380"/>
      <c r="G3" s="1380"/>
      <c r="H3" s="1380"/>
      <c r="I3" s="1380"/>
      <c r="J3" s="1380"/>
    </row>
    <row r="4" spans="1:11" s="494" customFormat="1" ht="21" customHeight="1">
      <c r="A4" s="531" t="s">
        <v>268</v>
      </c>
      <c r="B4" s="988"/>
      <c r="C4" s="532"/>
      <c r="D4" s="532"/>
      <c r="E4" s="532"/>
      <c r="F4" s="532"/>
      <c r="G4" s="532"/>
      <c r="H4" s="532"/>
      <c r="I4" s="532"/>
      <c r="J4" s="533" t="s">
        <v>269</v>
      </c>
    </row>
    <row r="5" spans="1:11" s="493" customFormat="1" ht="40.5" customHeight="1">
      <c r="A5" s="1386" t="s">
        <v>206</v>
      </c>
      <c r="B5" s="980" t="s">
        <v>0</v>
      </c>
      <c r="C5" s="343" t="s">
        <v>2</v>
      </c>
      <c r="D5" s="343" t="s">
        <v>4</v>
      </c>
      <c r="E5" s="343" t="s">
        <v>10</v>
      </c>
      <c r="F5" s="343" t="s">
        <v>12</v>
      </c>
      <c r="G5" s="343" t="s">
        <v>122</v>
      </c>
      <c r="H5" s="343" t="s">
        <v>116</v>
      </c>
      <c r="I5" s="343" t="s">
        <v>468</v>
      </c>
      <c r="J5" s="1383" t="s">
        <v>644</v>
      </c>
    </row>
    <row r="6" spans="1:11" s="492" customFormat="1" ht="32.25" customHeight="1">
      <c r="A6" s="1387"/>
      <c r="B6" s="981" t="s">
        <v>502</v>
      </c>
      <c r="C6" s="317" t="s">
        <v>1</v>
      </c>
      <c r="D6" s="317" t="s">
        <v>3</v>
      </c>
      <c r="E6" s="317" t="s">
        <v>9</v>
      </c>
      <c r="F6" s="317" t="s">
        <v>11</v>
      </c>
      <c r="G6" s="317" t="s">
        <v>126</v>
      </c>
      <c r="H6" s="317" t="s">
        <v>162</v>
      </c>
      <c r="I6" s="318" t="s">
        <v>469</v>
      </c>
      <c r="J6" s="1384"/>
    </row>
    <row r="7" spans="1:11" s="1" customFormat="1" ht="35.1" customHeight="1" thickBot="1">
      <c r="A7" s="41" t="s">
        <v>1140</v>
      </c>
      <c r="B7" s="989">
        <v>0</v>
      </c>
      <c r="C7" s="488">
        <v>0</v>
      </c>
      <c r="D7" s="488">
        <v>0</v>
      </c>
      <c r="E7" s="488">
        <v>0</v>
      </c>
      <c r="F7" s="488">
        <v>15</v>
      </c>
      <c r="G7" s="488">
        <v>0</v>
      </c>
      <c r="H7" s="488">
        <v>3482</v>
      </c>
      <c r="I7" s="487">
        <v>3497</v>
      </c>
      <c r="J7" s="486" t="s">
        <v>23</v>
      </c>
      <c r="K7" s="585"/>
    </row>
    <row r="8" spans="1:11" s="1" customFormat="1" ht="35.1" customHeight="1" thickBot="1">
      <c r="A8" s="39" t="s">
        <v>28</v>
      </c>
      <c r="B8" s="990">
        <v>0</v>
      </c>
      <c r="C8" s="491">
        <v>0</v>
      </c>
      <c r="D8" s="491">
        <v>0</v>
      </c>
      <c r="E8" s="491">
        <v>0</v>
      </c>
      <c r="F8" s="491">
        <v>0</v>
      </c>
      <c r="G8" s="491">
        <v>0</v>
      </c>
      <c r="H8" s="491">
        <v>22872</v>
      </c>
      <c r="I8" s="490">
        <v>22872</v>
      </c>
      <c r="J8" s="489" t="s">
        <v>27</v>
      </c>
      <c r="K8" s="585"/>
    </row>
    <row r="9" spans="1:11" s="1" customFormat="1" ht="35.1" customHeight="1" thickBot="1">
      <c r="A9" s="41" t="s">
        <v>30</v>
      </c>
      <c r="B9" s="989">
        <v>0</v>
      </c>
      <c r="C9" s="488">
        <v>0</v>
      </c>
      <c r="D9" s="488">
        <v>0</v>
      </c>
      <c r="E9" s="488">
        <v>0</v>
      </c>
      <c r="F9" s="488">
        <v>3430</v>
      </c>
      <c r="G9" s="488">
        <v>139</v>
      </c>
      <c r="H9" s="488">
        <v>2104</v>
      </c>
      <c r="I9" s="487">
        <v>5673</v>
      </c>
      <c r="J9" s="486" t="s">
        <v>29</v>
      </c>
      <c r="K9" s="585"/>
    </row>
    <row r="10" spans="1:11" s="1" customFormat="1" ht="35.1" customHeight="1" thickBot="1">
      <c r="A10" s="39" t="s">
        <v>32</v>
      </c>
      <c r="B10" s="990">
        <v>0</v>
      </c>
      <c r="C10" s="491">
        <v>16</v>
      </c>
      <c r="D10" s="491">
        <v>325</v>
      </c>
      <c r="E10" s="491">
        <v>1243</v>
      </c>
      <c r="F10" s="491">
        <v>11633</v>
      </c>
      <c r="G10" s="491">
        <v>0</v>
      </c>
      <c r="H10" s="491">
        <v>2110</v>
      </c>
      <c r="I10" s="490">
        <v>15327</v>
      </c>
      <c r="J10" s="489" t="s">
        <v>31</v>
      </c>
      <c r="K10" s="585"/>
    </row>
    <row r="11" spans="1:11" s="1" customFormat="1" ht="35.1" customHeight="1" thickBot="1">
      <c r="A11" s="41" t="s">
        <v>34</v>
      </c>
      <c r="B11" s="989">
        <v>0</v>
      </c>
      <c r="C11" s="488">
        <v>76</v>
      </c>
      <c r="D11" s="488">
        <v>197</v>
      </c>
      <c r="E11" s="488">
        <v>355</v>
      </c>
      <c r="F11" s="488">
        <v>291</v>
      </c>
      <c r="G11" s="488">
        <v>0</v>
      </c>
      <c r="H11" s="488">
        <v>0</v>
      </c>
      <c r="I11" s="487">
        <v>919</v>
      </c>
      <c r="J11" s="486" t="s">
        <v>33</v>
      </c>
      <c r="K11" s="585"/>
    </row>
    <row r="12" spans="1:11" ht="28.5" customHeight="1">
      <c r="A12" s="45" t="s">
        <v>39</v>
      </c>
      <c r="B12" s="991">
        <v>0</v>
      </c>
      <c r="C12" s="485">
        <v>32</v>
      </c>
      <c r="D12" s="485">
        <v>111</v>
      </c>
      <c r="E12" s="485">
        <v>142</v>
      </c>
      <c r="F12" s="485">
        <v>111</v>
      </c>
      <c r="G12" s="485">
        <v>0</v>
      </c>
      <c r="H12" s="485">
        <v>0</v>
      </c>
      <c r="I12" s="484">
        <v>396</v>
      </c>
      <c r="J12" s="483" t="s">
        <v>38</v>
      </c>
      <c r="K12" s="585"/>
    </row>
    <row r="13" spans="1:11" ht="24.95" customHeight="1">
      <c r="A13" s="80" t="s">
        <v>468</v>
      </c>
      <c r="B13" s="1002">
        <v>0</v>
      </c>
      <c r="C13" s="482">
        <v>124</v>
      </c>
      <c r="D13" s="482">
        <v>633</v>
      </c>
      <c r="E13" s="482">
        <v>1740</v>
      </c>
      <c r="F13" s="482">
        <v>15480</v>
      </c>
      <c r="G13" s="346">
        <v>139</v>
      </c>
      <c r="H13" s="346">
        <v>30568</v>
      </c>
      <c r="I13" s="482">
        <v>48684</v>
      </c>
      <c r="J13" s="481" t="s">
        <v>469</v>
      </c>
    </row>
    <row r="14" spans="1:11" ht="24.95" customHeight="1">
      <c r="A14" s="480" t="s">
        <v>448</v>
      </c>
      <c r="J14" s="478" t="s">
        <v>390</v>
      </c>
    </row>
    <row r="15" spans="1:11" ht="24.95" customHeight="1">
      <c r="A15" s="480"/>
    </row>
    <row r="21" spans="2:9" ht="24.95" customHeight="1">
      <c r="B21" s="993"/>
      <c r="C21" s="479"/>
      <c r="D21" s="479"/>
      <c r="E21" s="479"/>
      <c r="F21" s="479"/>
      <c r="G21" s="479"/>
      <c r="H21" s="479"/>
      <c r="I21" s="479"/>
    </row>
    <row r="22" spans="2:9" ht="24.95" customHeight="1">
      <c r="B22" s="993"/>
      <c r="C22" s="479"/>
      <c r="D22" s="479"/>
      <c r="E22" s="479"/>
      <c r="F22" s="479"/>
      <c r="G22" s="479"/>
      <c r="H22" s="479"/>
      <c r="I22" s="479"/>
    </row>
    <row r="23" spans="2:9" ht="24.95" customHeight="1">
      <c r="B23" s="993"/>
      <c r="C23" s="479"/>
      <c r="D23" s="479"/>
      <c r="E23" s="479"/>
      <c r="F23" s="479"/>
      <c r="G23" s="479"/>
      <c r="H23" s="479"/>
      <c r="I23" s="479"/>
    </row>
    <row r="24" spans="2:9" ht="24.95" customHeight="1">
      <c r="B24" s="993"/>
      <c r="C24" s="479"/>
      <c r="D24" s="479"/>
      <c r="E24" s="479"/>
      <c r="F24" s="479"/>
      <c r="G24" s="479"/>
      <c r="H24" s="479"/>
      <c r="I24" s="479"/>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sheetPr codeName="Sheet126"/>
  <dimension ref="A1:J25"/>
  <sheetViews>
    <sheetView rightToLeft="1" view="pageBreakPreview" zoomScaleNormal="100" zoomScaleSheetLayoutView="100" workbookViewId="0">
      <selection activeCell="D10" sqref="D10"/>
    </sheetView>
  </sheetViews>
  <sheetFormatPr defaultColWidth="11.42578125" defaultRowHeight="24.95" customHeight="1"/>
  <cols>
    <col min="1" max="1" width="31" style="478" customWidth="1"/>
    <col min="2" max="7" width="11.7109375" style="478" customWidth="1"/>
    <col min="8" max="8" width="11.7109375" style="992" customWidth="1"/>
    <col min="9" max="9" width="11.7109375" style="478" customWidth="1"/>
    <col min="10" max="10" width="35.42578125" style="478" customWidth="1"/>
    <col min="11" max="16384" width="11.42578125" style="478"/>
  </cols>
  <sheetData>
    <row r="1" spans="1:10" s="495" customFormat="1" ht="23.25">
      <c r="A1" s="1385" t="s">
        <v>1016</v>
      </c>
      <c r="B1" s="1385"/>
      <c r="C1" s="1385"/>
      <c r="D1" s="1385"/>
      <c r="E1" s="1385"/>
      <c r="F1" s="1385"/>
      <c r="G1" s="1385"/>
      <c r="H1" s="1385"/>
      <c r="I1" s="1385"/>
      <c r="J1" s="1385"/>
    </row>
    <row r="2" spans="1:10" s="495" customFormat="1" ht="20.25">
      <c r="A2" s="1380" t="s">
        <v>1133</v>
      </c>
      <c r="B2" s="1380"/>
      <c r="C2" s="1380"/>
      <c r="D2" s="1380"/>
      <c r="E2" s="1380"/>
      <c r="F2" s="1380"/>
      <c r="G2" s="1380"/>
      <c r="H2" s="1380"/>
      <c r="I2" s="1380"/>
      <c r="J2" s="1380"/>
    </row>
    <row r="3" spans="1:10" s="495" customFormat="1" ht="20.25">
      <c r="A3" s="1380">
        <v>2022</v>
      </c>
      <c r="B3" s="1380"/>
      <c r="C3" s="1380"/>
      <c r="D3" s="1380"/>
      <c r="E3" s="1380"/>
      <c r="F3" s="1380"/>
      <c r="G3" s="1380"/>
      <c r="H3" s="1380"/>
      <c r="I3" s="1380"/>
      <c r="J3" s="1380"/>
    </row>
    <row r="4" spans="1:10" s="582" customFormat="1" ht="21" customHeight="1">
      <c r="A4" s="579" t="s">
        <v>270</v>
      </c>
      <c r="B4" s="580"/>
      <c r="C4" s="580"/>
      <c r="D4" s="580"/>
      <c r="E4" s="580"/>
      <c r="F4" s="580"/>
      <c r="G4" s="580"/>
      <c r="H4" s="1003"/>
      <c r="I4" s="580"/>
      <c r="J4" s="581" t="s">
        <v>271</v>
      </c>
    </row>
    <row r="5" spans="1:10" s="493" customFormat="1" ht="31.5">
      <c r="A5" s="1386" t="s">
        <v>1518</v>
      </c>
      <c r="B5" s="343" t="s">
        <v>49</v>
      </c>
      <c r="C5" s="343" t="s">
        <v>50</v>
      </c>
      <c r="D5" s="343" t="s">
        <v>52</v>
      </c>
      <c r="E5" s="343" t="s">
        <v>54</v>
      </c>
      <c r="F5" s="343" t="s">
        <v>56</v>
      </c>
      <c r="G5" s="343" t="s">
        <v>556</v>
      </c>
      <c r="H5" s="980" t="s">
        <v>173</v>
      </c>
      <c r="I5" s="343" t="s">
        <v>468</v>
      </c>
      <c r="J5" s="1383" t="s">
        <v>1517</v>
      </c>
    </row>
    <row r="6" spans="1:10" s="492" customFormat="1" ht="41.25" customHeight="1">
      <c r="A6" s="1387"/>
      <c r="B6" s="317" t="s">
        <v>48</v>
      </c>
      <c r="C6" s="317" t="s">
        <v>257</v>
      </c>
      <c r="D6" s="317" t="s">
        <v>51</v>
      </c>
      <c r="E6" s="317" t="s">
        <v>53</v>
      </c>
      <c r="F6" s="317" t="s">
        <v>204</v>
      </c>
      <c r="G6" s="317" t="s">
        <v>557</v>
      </c>
      <c r="H6" s="981" t="s">
        <v>57</v>
      </c>
      <c r="I6" s="318" t="s">
        <v>469</v>
      </c>
      <c r="J6" s="1384"/>
    </row>
    <row r="7" spans="1:10" s="1" customFormat="1" ht="35.1" customHeight="1" thickBot="1">
      <c r="A7" s="41" t="s">
        <v>1140</v>
      </c>
      <c r="B7" s="488">
        <v>6783</v>
      </c>
      <c r="C7" s="488">
        <v>1838</v>
      </c>
      <c r="D7" s="488">
        <v>1666</v>
      </c>
      <c r="E7" s="488">
        <v>2827</v>
      </c>
      <c r="F7" s="488">
        <v>47</v>
      </c>
      <c r="G7" s="488">
        <v>112</v>
      </c>
      <c r="H7" s="989">
        <v>0</v>
      </c>
      <c r="I7" s="487">
        <v>13273</v>
      </c>
      <c r="J7" s="486" t="s">
        <v>23</v>
      </c>
    </row>
    <row r="8" spans="1:10" s="1" customFormat="1" ht="35.1" customHeight="1" thickBot="1">
      <c r="A8" s="39" t="s">
        <v>28</v>
      </c>
      <c r="B8" s="491">
        <v>28366</v>
      </c>
      <c r="C8" s="491">
        <v>5080</v>
      </c>
      <c r="D8" s="491">
        <v>4190</v>
      </c>
      <c r="E8" s="491">
        <v>2642</v>
      </c>
      <c r="F8" s="491">
        <v>93</v>
      </c>
      <c r="G8" s="491">
        <v>281</v>
      </c>
      <c r="H8" s="990">
        <v>0</v>
      </c>
      <c r="I8" s="490">
        <v>40652</v>
      </c>
      <c r="J8" s="489" t="s">
        <v>27</v>
      </c>
    </row>
    <row r="9" spans="1:10" s="1" customFormat="1" ht="35.1" customHeight="1" thickBot="1">
      <c r="A9" s="41" t="s">
        <v>30</v>
      </c>
      <c r="B9" s="488">
        <v>14362</v>
      </c>
      <c r="C9" s="488">
        <v>2136</v>
      </c>
      <c r="D9" s="488">
        <v>1174</v>
      </c>
      <c r="E9" s="488">
        <v>1474</v>
      </c>
      <c r="F9" s="488">
        <v>15</v>
      </c>
      <c r="G9" s="488">
        <v>31</v>
      </c>
      <c r="H9" s="989">
        <v>0</v>
      </c>
      <c r="I9" s="487">
        <v>19192</v>
      </c>
      <c r="J9" s="486" t="s">
        <v>29</v>
      </c>
    </row>
    <row r="10" spans="1:10" s="1" customFormat="1" ht="35.1" customHeight="1" thickBot="1">
      <c r="A10" s="39" t="s">
        <v>32</v>
      </c>
      <c r="B10" s="491">
        <v>29074</v>
      </c>
      <c r="C10" s="491">
        <v>4034</v>
      </c>
      <c r="D10" s="491">
        <v>2915</v>
      </c>
      <c r="E10" s="491">
        <v>2472</v>
      </c>
      <c r="F10" s="491">
        <v>156</v>
      </c>
      <c r="G10" s="491">
        <v>123</v>
      </c>
      <c r="H10" s="990">
        <v>0</v>
      </c>
      <c r="I10" s="490">
        <v>38774</v>
      </c>
      <c r="J10" s="489" t="s">
        <v>31</v>
      </c>
    </row>
    <row r="11" spans="1:10" s="1" customFormat="1" ht="35.1" customHeight="1" thickBot="1">
      <c r="A11" s="41" t="s">
        <v>34</v>
      </c>
      <c r="B11" s="488">
        <v>2891</v>
      </c>
      <c r="C11" s="488">
        <v>183</v>
      </c>
      <c r="D11" s="488">
        <v>30</v>
      </c>
      <c r="E11" s="488">
        <v>247</v>
      </c>
      <c r="F11" s="488">
        <v>0</v>
      </c>
      <c r="G11" s="488">
        <v>0</v>
      </c>
      <c r="H11" s="989">
        <v>0</v>
      </c>
      <c r="I11" s="487">
        <v>3351</v>
      </c>
      <c r="J11" s="486" t="s">
        <v>33</v>
      </c>
    </row>
    <row r="12" spans="1:10" s="1" customFormat="1" ht="35.1" customHeight="1" thickBot="1">
      <c r="A12" s="587" t="s">
        <v>1143</v>
      </c>
      <c r="B12" s="511">
        <v>2106</v>
      </c>
      <c r="C12" s="511">
        <v>202</v>
      </c>
      <c r="D12" s="511">
        <v>172</v>
      </c>
      <c r="E12" s="511">
        <v>78</v>
      </c>
      <c r="F12" s="511">
        <v>0</v>
      </c>
      <c r="G12" s="511">
        <v>0</v>
      </c>
      <c r="H12" s="999">
        <v>0</v>
      </c>
      <c r="I12" s="519">
        <v>2558</v>
      </c>
      <c r="J12" s="510" t="s">
        <v>36</v>
      </c>
    </row>
    <row r="13" spans="1:10" s="1" customFormat="1" ht="35.1" customHeight="1" thickBot="1">
      <c r="A13" s="82" t="s">
        <v>1142</v>
      </c>
      <c r="B13" s="509">
        <v>945</v>
      </c>
      <c r="C13" s="509">
        <v>280</v>
      </c>
      <c r="D13" s="509">
        <v>124</v>
      </c>
      <c r="E13" s="509">
        <v>188</v>
      </c>
      <c r="F13" s="509">
        <v>0</v>
      </c>
      <c r="G13" s="509">
        <v>15</v>
      </c>
      <c r="H13" s="1000">
        <v>0</v>
      </c>
      <c r="I13" s="539">
        <v>1552</v>
      </c>
      <c r="J13" s="508" t="s">
        <v>37</v>
      </c>
    </row>
    <row r="14" spans="1:10" s="1" customFormat="1" ht="35.1" customHeight="1">
      <c r="A14" s="79" t="s">
        <v>39</v>
      </c>
      <c r="B14" s="621">
        <v>1018</v>
      </c>
      <c r="C14" s="621">
        <v>387</v>
      </c>
      <c r="D14" s="621">
        <v>75</v>
      </c>
      <c r="E14" s="621">
        <v>0</v>
      </c>
      <c r="F14" s="621">
        <v>0</v>
      </c>
      <c r="G14" s="621">
        <v>0</v>
      </c>
      <c r="H14" s="1004">
        <v>0</v>
      </c>
      <c r="I14" s="497">
        <v>1480</v>
      </c>
      <c r="J14" s="623" t="s">
        <v>38</v>
      </c>
    </row>
    <row r="15" spans="1:10" s="1" customFormat="1" ht="35.1" customHeight="1">
      <c r="A15" s="80" t="s">
        <v>468</v>
      </c>
      <c r="B15" s="482">
        <v>85545</v>
      </c>
      <c r="C15" s="482">
        <v>14140</v>
      </c>
      <c r="D15" s="482">
        <v>10346</v>
      </c>
      <c r="E15" s="482">
        <v>9928</v>
      </c>
      <c r="F15" s="482">
        <v>311</v>
      </c>
      <c r="G15" s="346">
        <v>562</v>
      </c>
      <c r="H15" s="985">
        <v>0</v>
      </c>
      <c r="I15" s="482">
        <v>120832</v>
      </c>
      <c r="J15" s="481" t="s">
        <v>469</v>
      </c>
    </row>
    <row r="16" spans="1:10" ht="18" customHeight="1">
      <c r="A16" s="480" t="s">
        <v>71</v>
      </c>
      <c r="J16" s="478" t="s">
        <v>390</v>
      </c>
    </row>
    <row r="22" spans="2:9" ht="24.95" customHeight="1">
      <c r="B22" s="479"/>
      <c r="C22" s="479"/>
      <c r="D22" s="479"/>
      <c r="E22" s="479"/>
      <c r="F22" s="479"/>
      <c r="G22" s="479"/>
      <c r="H22" s="993"/>
      <c r="I22" s="479"/>
    </row>
    <row r="23" spans="2:9" ht="24.95" customHeight="1">
      <c r="B23" s="479"/>
      <c r="C23" s="479"/>
      <c r="D23" s="479"/>
      <c r="E23" s="479"/>
      <c r="F23" s="479"/>
      <c r="G23" s="479"/>
      <c r="H23" s="993"/>
      <c r="I23" s="479"/>
    </row>
    <row r="24" spans="2:9" ht="24.95" customHeight="1">
      <c r="B24" s="479"/>
      <c r="C24" s="479"/>
      <c r="D24" s="479"/>
      <c r="E24" s="479"/>
      <c r="F24" s="479"/>
      <c r="G24" s="479"/>
      <c r="H24" s="993"/>
      <c r="I24" s="479"/>
    </row>
    <row r="25" spans="2:9" ht="24.95" customHeight="1">
      <c r="B25" s="479"/>
      <c r="C25" s="479"/>
      <c r="D25" s="479"/>
      <c r="E25" s="479"/>
      <c r="F25" s="479"/>
      <c r="G25" s="479"/>
      <c r="H25" s="993"/>
      <c r="I25" s="479"/>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sheetPr codeName="Sheet127"/>
  <dimension ref="A1:K26"/>
  <sheetViews>
    <sheetView rightToLeft="1" view="pageBreakPreview" zoomScaleNormal="100" zoomScaleSheetLayoutView="100" workbookViewId="0">
      <selection activeCell="D10" sqref="D10"/>
    </sheetView>
  </sheetViews>
  <sheetFormatPr defaultColWidth="11.42578125" defaultRowHeight="24.95" customHeight="1"/>
  <cols>
    <col min="1" max="1" width="33.7109375" style="478" customWidth="1"/>
    <col min="2" max="7" width="11.7109375" style="478" customWidth="1"/>
    <col min="8" max="8" width="11.7109375" style="992" customWidth="1"/>
    <col min="9" max="9" width="11.7109375" style="478" customWidth="1"/>
    <col min="10" max="10" width="33.7109375" style="478" customWidth="1"/>
    <col min="11" max="16384" width="11.42578125" style="478"/>
  </cols>
  <sheetData>
    <row r="1" spans="1:11" s="495" customFormat="1" ht="23.25">
      <c r="A1" s="1385" t="s">
        <v>1017</v>
      </c>
      <c r="B1" s="1385"/>
      <c r="C1" s="1385"/>
      <c r="D1" s="1385"/>
      <c r="E1" s="1385"/>
      <c r="F1" s="1385"/>
      <c r="G1" s="1385"/>
      <c r="H1" s="1385"/>
      <c r="I1" s="1385"/>
      <c r="J1" s="1385"/>
    </row>
    <row r="2" spans="1:11" s="495" customFormat="1" ht="20.25">
      <c r="A2" s="1380" t="s">
        <v>1134</v>
      </c>
      <c r="B2" s="1380"/>
      <c r="C2" s="1380"/>
      <c r="D2" s="1380"/>
      <c r="E2" s="1380"/>
      <c r="F2" s="1380"/>
      <c r="G2" s="1380"/>
      <c r="H2" s="1380"/>
      <c r="I2" s="1380"/>
      <c r="J2" s="1380"/>
    </row>
    <row r="3" spans="1:11" s="495" customFormat="1" ht="20.25">
      <c r="A3" s="1380">
        <v>2022</v>
      </c>
      <c r="B3" s="1380"/>
      <c r="C3" s="1380"/>
      <c r="D3" s="1380"/>
      <c r="E3" s="1380"/>
      <c r="F3" s="1380"/>
      <c r="G3" s="1380"/>
      <c r="H3" s="1380"/>
      <c r="I3" s="1380"/>
      <c r="J3" s="1380"/>
    </row>
    <row r="4" spans="1:11" s="582" customFormat="1" ht="21" customHeight="1">
      <c r="A4" s="579" t="s">
        <v>345</v>
      </c>
      <c r="B4" s="580"/>
      <c r="C4" s="580"/>
      <c r="D4" s="580"/>
      <c r="E4" s="580"/>
      <c r="F4" s="580"/>
      <c r="G4" s="580"/>
      <c r="H4" s="1003"/>
      <c r="I4" s="580"/>
      <c r="J4" s="581" t="s">
        <v>346</v>
      </c>
    </row>
    <row r="5" spans="1:11" s="493" customFormat="1" ht="40.5" customHeight="1">
      <c r="A5" s="1386" t="s">
        <v>1519</v>
      </c>
      <c r="B5" s="343" t="s">
        <v>49</v>
      </c>
      <c r="C5" s="343" t="s">
        <v>50</v>
      </c>
      <c r="D5" s="343" t="s">
        <v>52</v>
      </c>
      <c r="E5" s="343" t="s">
        <v>54</v>
      </c>
      <c r="F5" s="343" t="s">
        <v>56</v>
      </c>
      <c r="G5" s="343" t="s">
        <v>556</v>
      </c>
      <c r="H5" s="980" t="s">
        <v>173</v>
      </c>
      <c r="I5" s="343" t="s">
        <v>468</v>
      </c>
      <c r="J5" s="1383" t="s">
        <v>1520</v>
      </c>
    </row>
    <row r="6" spans="1:11" s="492" customFormat="1" ht="41.25" customHeight="1">
      <c r="A6" s="1387"/>
      <c r="B6" s="317" t="s">
        <v>48</v>
      </c>
      <c r="C6" s="317" t="s">
        <v>257</v>
      </c>
      <c r="D6" s="317" t="s">
        <v>51</v>
      </c>
      <c r="E6" s="317" t="s">
        <v>53</v>
      </c>
      <c r="F6" s="317" t="s">
        <v>204</v>
      </c>
      <c r="G6" s="317" t="s">
        <v>557</v>
      </c>
      <c r="H6" s="981" t="s">
        <v>57</v>
      </c>
      <c r="I6" s="318" t="s">
        <v>469</v>
      </c>
      <c r="J6" s="1384"/>
    </row>
    <row r="7" spans="1:11" s="1" customFormat="1" ht="35.1" customHeight="1" thickBot="1">
      <c r="A7" s="56" t="s">
        <v>1140</v>
      </c>
      <c r="B7" s="488">
        <v>5005</v>
      </c>
      <c r="C7" s="488">
        <v>1302</v>
      </c>
      <c r="D7" s="488">
        <v>1189</v>
      </c>
      <c r="E7" s="488">
        <v>2153</v>
      </c>
      <c r="F7" s="488">
        <v>47</v>
      </c>
      <c r="G7" s="488">
        <v>80</v>
      </c>
      <c r="H7" s="989">
        <v>0</v>
      </c>
      <c r="I7" s="487">
        <v>9776</v>
      </c>
      <c r="J7" s="486" t="s">
        <v>23</v>
      </c>
      <c r="K7" s="478"/>
    </row>
    <row r="8" spans="1:11" s="1" customFormat="1" ht="35.1" customHeight="1" thickBot="1">
      <c r="A8" s="57" t="s">
        <v>28</v>
      </c>
      <c r="B8" s="491">
        <v>11504</v>
      </c>
      <c r="C8" s="491">
        <v>2642</v>
      </c>
      <c r="D8" s="491">
        <v>2350</v>
      </c>
      <c r="E8" s="491">
        <v>1111</v>
      </c>
      <c r="F8" s="491">
        <v>77</v>
      </c>
      <c r="G8" s="491">
        <v>96</v>
      </c>
      <c r="H8" s="990">
        <v>0</v>
      </c>
      <c r="I8" s="490">
        <v>17780</v>
      </c>
      <c r="J8" s="489" t="s">
        <v>27</v>
      </c>
      <c r="K8" s="478"/>
    </row>
    <row r="9" spans="1:11" s="1" customFormat="1" ht="35.1" customHeight="1" thickBot="1">
      <c r="A9" s="56" t="s">
        <v>30</v>
      </c>
      <c r="B9" s="488">
        <v>11125</v>
      </c>
      <c r="C9" s="488">
        <v>973</v>
      </c>
      <c r="D9" s="488">
        <v>688</v>
      </c>
      <c r="E9" s="488">
        <v>703</v>
      </c>
      <c r="F9" s="488">
        <v>15</v>
      </c>
      <c r="G9" s="488">
        <v>15</v>
      </c>
      <c r="H9" s="989">
        <v>0</v>
      </c>
      <c r="I9" s="487">
        <v>13519</v>
      </c>
      <c r="J9" s="486" t="s">
        <v>29</v>
      </c>
      <c r="K9" s="478"/>
    </row>
    <row r="10" spans="1:11" s="1" customFormat="1" ht="35.1" customHeight="1" thickBot="1">
      <c r="A10" s="57" t="s">
        <v>32</v>
      </c>
      <c r="B10" s="491">
        <v>18725</v>
      </c>
      <c r="C10" s="491">
        <v>2024</v>
      </c>
      <c r="D10" s="491">
        <v>1311</v>
      </c>
      <c r="E10" s="491">
        <v>1232</v>
      </c>
      <c r="F10" s="491">
        <v>77</v>
      </c>
      <c r="G10" s="491">
        <v>78</v>
      </c>
      <c r="H10" s="990">
        <v>0</v>
      </c>
      <c r="I10" s="490">
        <v>23447</v>
      </c>
      <c r="J10" s="489" t="s">
        <v>31</v>
      </c>
      <c r="K10" s="478"/>
    </row>
    <row r="11" spans="1:11" s="1" customFormat="1" ht="35.1" customHeight="1" thickBot="1">
      <c r="A11" s="41" t="s">
        <v>34</v>
      </c>
      <c r="B11" s="488">
        <v>2139</v>
      </c>
      <c r="C11" s="488">
        <v>62</v>
      </c>
      <c r="D11" s="488">
        <v>30</v>
      </c>
      <c r="E11" s="488">
        <v>201</v>
      </c>
      <c r="F11" s="488">
        <v>0</v>
      </c>
      <c r="G11" s="488">
        <v>0</v>
      </c>
      <c r="H11" s="989">
        <v>0</v>
      </c>
      <c r="I11" s="487">
        <v>2432</v>
      </c>
      <c r="J11" s="486" t="s">
        <v>33</v>
      </c>
      <c r="K11" s="478"/>
    </row>
    <row r="12" spans="1:11" s="1" customFormat="1" ht="35.1" customHeight="1" thickBot="1">
      <c r="A12" s="587" t="s">
        <v>1143</v>
      </c>
      <c r="B12" s="511">
        <v>2106</v>
      </c>
      <c r="C12" s="511">
        <v>202</v>
      </c>
      <c r="D12" s="511">
        <v>172</v>
      </c>
      <c r="E12" s="511">
        <v>78</v>
      </c>
      <c r="F12" s="511">
        <v>0</v>
      </c>
      <c r="G12" s="511">
        <v>0</v>
      </c>
      <c r="H12" s="999">
        <v>0</v>
      </c>
      <c r="I12" s="519">
        <v>2558</v>
      </c>
      <c r="J12" s="510" t="s">
        <v>36</v>
      </c>
      <c r="K12" s="478"/>
    </row>
    <row r="13" spans="1:11" s="1" customFormat="1" ht="35.1" customHeight="1" thickBot="1">
      <c r="A13" s="82" t="s">
        <v>1142</v>
      </c>
      <c r="B13" s="509">
        <v>945</v>
      </c>
      <c r="C13" s="509">
        <v>280</v>
      </c>
      <c r="D13" s="509">
        <v>124</v>
      </c>
      <c r="E13" s="509">
        <v>188</v>
      </c>
      <c r="F13" s="509">
        <v>0</v>
      </c>
      <c r="G13" s="509">
        <v>15</v>
      </c>
      <c r="H13" s="1000">
        <v>0</v>
      </c>
      <c r="I13" s="539">
        <v>1552</v>
      </c>
      <c r="J13" s="508" t="s">
        <v>37</v>
      </c>
      <c r="K13" s="478"/>
    </row>
    <row r="14" spans="1:11" s="1" customFormat="1" ht="35.1" customHeight="1">
      <c r="A14" s="79" t="s">
        <v>39</v>
      </c>
      <c r="B14" s="642">
        <v>699</v>
      </c>
      <c r="C14" s="642">
        <v>310</v>
      </c>
      <c r="D14" s="642">
        <v>75</v>
      </c>
      <c r="E14" s="642">
        <v>0</v>
      </c>
      <c r="F14" s="642">
        <v>0</v>
      </c>
      <c r="G14" s="642">
        <v>0</v>
      </c>
      <c r="H14" s="1001">
        <v>0</v>
      </c>
      <c r="I14" s="497">
        <v>1084</v>
      </c>
      <c r="J14" s="623" t="s">
        <v>38</v>
      </c>
      <c r="K14" s="478"/>
    </row>
    <row r="15" spans="1:11" s="1" customFormat="1" ht="35.1" customHeight="1">
      <c r="A15" s="80" t="s">
        <v>468</v>
      </c>
      <c r="B15" s="482">
        <v>52248</v>
      </c>
      <c r="C15" s="482">
        <v>7795</v>
      </c>
      <c r="D15" s="482">
        <v>5939</v>
      </c>
      <c r="E15" s="482">
        <v>5666</v>
      </c>
      <c r="F15" s="482">
        <v>216</v>
      </c>
      <c r="G15" s="346">
        <v>284</v>
      </c>
      <c r="H15" s="985">
        <v>0</v>
      </c>
      <c r="I15" s="482">
        <v>72148</v>
      </c>
      <c r="J15" s="481" t="s">
        <v>469</v>
      </c>
      <c r="K15" s="478"/>
    </row>
    <row r="16" spans="1:11" ht="18" customHeight="1">
      <c r="A16" s="480" t="s">
        <v>71</v>
      </c>
      <c r="J16" s="478" t="s">
        <v>390</v>
      </c>
      <c r="K16" s="478">
        <v>2289</v>
      </c>
    </row>
    <row r="17" spans="2:9" ht="12.75"/>
    <row r="18" spans="2:9" ht="12.75"/>
    <row r="19" spans="2:9" ht="12.75"/>
    <row r="20" spans="2:9" ht="12.75"/>
    <row r="21" spans="2:9" ht="12.75"/>
    <row r="22" spans="2:9" ht="24.95" customHeight="1">
      <c r="B22" s="479"/>
      <c r="C22" s="479"/>
      <c r="D22" s="479"/>
      <c r="E22" s="479"/>
      <c r="F22" s="479"/>
      <c r="G22" s="479"/>
      <c r="H22" s="993"/>
      <c r="I22" s="479"/>
    </row>
    <row r="23" spans="2:9" ht="24.95" customHeight="1">
      <c r="B23" s="479"/>
      <c r="C23" s="479"/>
      <c r="D23" s="479"/>
      <c r="E23" s="479"/>
      <c r="F23" s="479"/>
      <c r="G23" s="479"/>
      <c r="H23" s="993"/>
      <c r="I23" s="479"/>
    </row>
    <row r="24" spans="2:9" ht="24.95" customHeight="1">
      <c r="B24" s="479"/>
      <c r="C24" s="479"/>
      <c r="D24" s="479"/>
      <c r="E24" s="479"/>
      <c r="F24" s="479"/>
      <c r="G24" s="479"/>
      <c r="H24" s="993"/>
      <c r="I24" s="479"/>
    </row>
    <row r="25" spans="2:9" ht="24.95" customHeight="1">
      <c r="B25" s="479"/>
      <c r="C25" s="479"/>
      <c r="D25" s="479"/>
      <c r="E25" s="479"/>
      <c r="F25" s="479"/>
      <c r="G25" s="479"/>
      <c r="H25" s="993"/>
      <c r="I25" s="479"/>
    </row>
    <row r="26" spans="2:9" ht="12.75"/>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sheetPr codeName="Sheet128"/>
  <dimension ref="A1:K24"/>
  <sheetViews>
    <sheetView rightToLeft="1" view="pageBreakPreview" zoomScaleNormal="100" zoomScaleSheetLayoutView="100" workbookViewId="0">
      <selection activeCell="D10" sqref="D10"/>
    </sheetView>
  </sheetViews>
  <sheetFormatPr defaultColWidth="11.42578125" defaultRowHeight="24.95" customHeight="1"/>
  <cols>
    <col min="1" max="1" width="33.7109375" style="478" customWidth="1"/>
    <col min="2" max="7" width="11.7109375" style="478" customWidth="1"/>
    <col min="8" max="8" width="11.7109375" style="992" customWidth="1"/>
    <col min="9" max="9" width="11.7109375" style="478" customWidth="1"/>
    <col min="10" max="10" width="33.7109375" style="478" customWidth="1"/>
    <col min="11" max="16384" width="11.42578125" style="478"/>
  </cols>
  <sheetData>
    <row r="1" spans="1:11" s="495" customFormat="1" ht="23.25">
      <c r="A1" s="1385" t="s">
        <v>1018</v>
      </c>
      <c r="B1" s="1385"/>
      <c r="C1" s="1385"/>
      <c r="D1" s="1385"/>
      <c r="E1" s="1385"/>
      <c r="F1" s="1385"/>
      <c r="G1" s="1385"/>
      <c r="H1" s="1385"/>
      <c r="I1" s="1385"/>
      <c r="J1" s="1385"/>
    </row>
    <row r="2" spans="1:11" s="495" customFormat="1" ht="20.25">
      <c r="A2" s="1380" t="s">
        <v>1135</v>
      </c>
      <c r="B2" s="1380"/>
      <c r="C2" s="1380"/>
      <c r="D2" s="1380"/>
      <c r="E2" s="1380"/>
      <c r="F2" s="1380"/>
      <c r="G2" s="1380"/>
      <c r="H2" s="1380"/>
      <c r="I2" s="1380"/>
      <c r="J2" s="1380"/>
    </row>
    <row r="3" spans="1:11" s="495" customFormat="1" ht="20.25">
      <c r="A3" s="1380">
        <v>2022</v>
      </c>
      <c r="B3" s="1380"/>
      <c r="C3" s="1380"/>
      <c r="D3" s="1380"/>
      <c r="E3" s="1380"/>
      <c r="F3" s="1380"/>
      <c r="G3" s="1380"/>
      <c r="H3" s="1380"/>
      <c r="I3" s="1380"/>
      <c r="J3" s="1380"/>
    </row>
    <row r="4" spans="1:11" s="582" customFormat="1" ht="21" customHeight="1">
      <c r="A4" s="579" t="s">
        <v>478</v>
      </c>
      <c r="B4" s="580"/>
      <c r="C4" s="580"/>
      <c r="D4" s="580"/>
      <c r="E4" s="580"/>
      <c r="F4" s="580"/>
      <c r="G4" s="580"/>
      <c r="H4" s="1003"/>
      <c r="I4" s="580"/>
      <c r="J4" s="581" t="s">
        <v>272</v>
      </c>
    </row>
    <row r="5" spans="1:11" s="493" customFormat="1" ht="40.5" customHeight="1">
      <c r="A5" s="1386" t="s">
        <v>1522</v>
      </c>
      <c r="B5" s="343" t="s">
        <v>49</v>
      </c>
      <c r="C5" s="343" t="s">
        <v>50</v>
      </c>
      <c r="D5" s="343" t="s">
        <v>52</v>
      </c>
      <c r="E5" s="343" t="s">
        <v>54</v>
      </c>
      <c r="F5" s="343" t="s">
        <v>56</v>
      </c>
      <c r="G5" s="343" t="s">
        <v>556</v>
      </c>
      <c r="H5" s="980" t="s">
        <v>173</v>
      </c>
      <c r="I5" s="343" t="s">
        <v>468</v>
      </c>
      <c r="J5" s="1383" t="s">
        <v>1521</v>
      </c>
    </row>
    <row r="6" spans="1:11" s="492" customFormat="1" ht="41.25" customHeight="1">
      <c r="A6" s="1387"/>
      <c r="B6" s="317" t="s">
        <v>48</v>
      </c>
      <c r="C6" s="317" t="s">
        <v>257</v>
      </c>
      <c r="D6" s="317" t="s">
        <v>51</v>
      </c>
      <c r="E6" s="317" t="s">
        <v>53</v>
      </c>
      <c r="F6" s="317" t="s">
        <v>204</v>
      </c>
      <c r="G6" s="317" t="s">
        <v>557</v>
      </c>
      <c r="H6" s="981" t="s">
        <v>57</v>
      </c>
      <c r="I6" s="318" t="s">
        <v>469</v>
      </c>
      <c r="J6" s="1384"/>
    </row>
    <row r="7" spans="1:11" s="1" customFormat="1" ht="35.1" customHeight="1" thickBot="1">
      <c r="A7" s="41" t="s">
        <v>1140</v>
      </c>
      <c r="B7" s="488">
        <v>1778</v>
      </c>
      <c r="C7" s="488">
        <v>536</v>
      </c>
      <c r="D7" s="488">
        <v>477</v>
      </c>
      <c r="E7" s="488">
        <v>674</v>
      </c>
      <c r="F7" s="488">
        <v>0</v>
      </c>
      <c r="G7" s="488">
        <v>32</v>
      </c>
      <c r="H7" s="989">
        <v>0</v>
      </c>
      <c r="I7" s="487">
        <v>3497</v>
      </c>
      <c r="J7" s="486" t="s">
        <v>23</v>
      </c>
      <c r="K7" s="585"/>
    </row>
    <row r="8" spans="1:11" s="1" customFormat="1" ht="35.1" customHeight="1" thickBot="1">
      <c r="A8" s="39" t="s">
        <v>28</v>
      </c>
      <c r="B8" s="491">
        <v>16862</v>
      </c>
      <c r="C8" s="491">
        <v>2438</v>
      </c>
      <c r="D8" s="491">
        <v>1840</v>
      </c>
      <c r="E8" s="491">
        <v>1531</v>
      </c>
      <c r="F8" s="491">
        <v>16</v>
      </c>
      <c r="G8" s="491">
        <v>185</v>
      </c>
      <c r="H8" s="990">
        <v>0</v>
      </c>
      <c r="I8" s="490">
        <v>22872</v>
      </c>
      <c r="J8" s="489" t="s">
        <v>27</v>
      </c>
      <c r="K8" s="585"/>
    </row>
    <row r="9" spans="1:11" s="1" customFormat="1" ht="35.1" customHeight="1" thickBot="1">
      <c r="A9" s="41" t="s">
        <v>30</v>
      </c>
      <c r="B9" s="488">
        <v>3237</v>
      </c>
      <c r="C9" s="488">
        <v>1163</v>
      </c>
      <c r="D9" s="488">
        <v>486</v>
      </c>
      <c r="E9" s="488">
        <v>771</v>
      </c>
      <c r="F9" s="488">
        <v>0</v>
      </c>
      <c r="G9" s="488">
        <v>16</v>
      </c>
      <c r="H9" s="989">
        <v>0</v>
      </c>
      <c r="I9" s="487">
        <v>5673</v>
      </c>
      <c r="J9" s="486" t="s">
        <v>29</v>
      </c>
      <c r="K9" s="585"/>
    </row>
    <row r="10" spans="1:11" s="1" customFormat="1" ht="35.1" customHeight="1" thickBot="1">
      <c r="A10" s="39" t="s">
        <v>32</v>
      </c>
      <c r="B10" s="491">
        <v>10349</v>
      </c>
      <c r="C10" s="491">
        <v>2010</v>
      </c>
      <c r="D10" s="491">
        <v>1604</v>
      </c>
      <c r="E10" s="491">
        <v>1240</v>
      </c>
      <c r="F10" s="491">
        <v>79</v>
      </c>
      <c r="G10" s="491">
        <v>45</v>
      </c>
      <c r="H10" s="990">
        <v>0</v>
      </c>
      <c r="I10" s="490">
        <v>15327</v>
      </c>
      <c r="J10" s="489" t="s">
        <v>31</v>
      </c>
      <c r="K10" s="585"/>
    </row>
    <row r="11" spans="1:11" s="1" customFormat="1" ht="41.25" customHeight="1" thickBot="1">
      <c r="A11" s="41" t="s">
        <v>34</v>
      </c>
      <c r="B11" s="488">
        <v>752</v>
      </c>
      <c r="C11" s="488">
        <v>121</v>
      </c>
      <c r="D11" s="488">
        <v>0</v>
      </c>
      <c r="E11" s="488">
        <v>46</v>
      </c>
      <c r="F11" s="488">
        <v>0</v>
      </c>
      <c r="G11" s="488">
        <v>0</v>
      </c>
      <c r="H11" s="989">
        <v>0</v>
      </c>
      <c r="I11" s="487">
        <v>919</v>
      </c>
      <c r="J11" s="486" t="s">
        <v>33</v>
      </c>
      <c r="K11" s="585"/>
    </row>
    <row r="12" spans="1:11" ht="36" customHeight="1">
      <c r="A12" s="45" t="s">
        <v>39</v>
      </c>
      <c r="B12" s="485">
        <v>319</v>
      </c>
      <c r="C12" s="485">
        <v>77</v>
      </c>
      <c r="D12" s="485">
        <v>0</v>
      </c>
      <c r="E12" s="485">
        <v>0</v>
      </c>
      <c r="F12" s="485">
        <v>0</v>
      </c>
      <c r="G12" s="485">
        <v>0</v>
      </c>
      <c r="H12" s="991">
        <v>0</v>
      </c>
      <c r="I12" s="484">
        <v>396</v>
      </c>
      <c r="J12" s="483" t="s">
        <v>38</v>
      </c>
      <c r="K12" s="585"/>
    </row>
    <row r="13" spans="1:11" ht="27" customHeight="1">
      <c r="A13" s="80" t="s">
        <v>468</v>
      </c>
      <c r="B13" s="482">
        <v>33297</v>
      </c>
      <c r="C13" s="482">
        <v>6345</v>
      </c>
      <c r="D13" s="482">
        <v>4407</v>
      </c>
      <c r="E13" s="482">
        <v>4262</v>
      </c>
      <c r="F13" s="482">
        <v>95</v>
      </c>
      <c r="G13" s="346">
        <v>278</v>
      </c>
      <c r="H13" s="985">
        <v>0</v>
      </c>
      <c r="I13" s="482">
        <v>48684</v>
      </c>
      <c r="J13" s="481" t="s">
        <v>469</v>
      </c>
    </row>
    <row r="14" spans="1:11" ht="24.95" customHeight="1">
      <c r="A14" s="480" t="s">
        <v>448</v>
      </c>
      <c r="J14" s="478" t="s">
        <v>390</v>
      </c>
    </row>
    <row r="15" spans="1:11" ht="24.95" customHeight="1">
      <c r="A15" s="480"/>
    </row>
    <row r="21" spans="2:9" ht="24.95" customHeight="1">
      <c r="B21" s="479"/>
      <c r="C21" s="479"/>
      <c r="D21" s="479"/>
      <c r="E21" s="479"/>
      <c r="F21" s="479"/>
      <c r="G21" s="479"/>
      <c r="H21" s="993"/>
      <c r="I21" s="479"/>
    </row>
    <row r="22" spans="2:9" ht="24.95" customHeight="1">
      <c r="B22" s="479"/>
      <c r="C22" s="479"/>
      <c r="D22" s="479"/>
      <c r="E22" s="479"/>
      <c r="F22" s="479"/>
      <c r="G22" s="479"/>
      <c r="H22" s="993"/>
      <c r="I22" s="479"/>
    </row>
    <row r="23" spans="2:9" ht="24.95" customHeight="1">
      <c r="B23" s="479"/>
      <c r="C23" s="479"/>
      <c r="D23" s="479"/>
      <c r="E23" s="479"/>
      <c r="F23" s="479"/>
      <c r="G23" s="479"/>
      <c r="H23" s="993"/>
      <c r="I23" s="479"/>
    </row>
    <row r="24" spans="2:9" ht="24.95" customHeight="1">
      <c r="B24" s="479"/>
      <c r="C24" s="479"/>
      <c r="D24" s="479"/>
      <c r="E24" s="479"/>
      <c r="F24" s="479"/>
      <c r="G24" s="479"/>
      <c r="H24" s="993"/>
      <c r="I24" s="479"/>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sheetPr codeName="Sheet129"/>
  <dimension ref="A1:J37"/>
  <sheetViews>
    <sheetView rightToLeft="1" view="pageBreakPreview" zoomScale="98" zoomScaleNormal="100" zoomScaleSheetLayoutView="98" workbookViewId="0">
      <selection activeCell="D10" sqref="D10"/>
    </sheetView>
  </sheetViews>
  <sheetFormatPr defaultColWidth="11.42578125" defaultRowHeight="24.95" customHeight="1"/>
  <cols>
    <col min="1" max="1" width="35.85546875" style="478" customWidth="1"/>
    <col min="2" max="7" width="11.7109375" style="478" customWidth="1"/>
    <col min="8" max="8" width="11.7109375" style="992" customWidth="1"/>
    <col min="9" max="9" width="11.7109375" style="478" customWidth="1"/>
    <col min="10" max="10" width="40.7109375" style="478" customWidth="1"/>
    <col min="11" max="16384" width="11.42578125" style="478"/>
  </cols>
  <sheetData>
    <row r="1" spans="1:10" s="495" customFormat="1" ht="23.25">
      <c r="A1" s="1385" t="s">
        <v>1019</v>
      </c>
      <c r="B1" s="1385"/>
      <c r="C1" s="1385"/>
      <c r="D1" s="1385"/>
      <c r="E1" s="1385"/>
      <c r="F1" s="1385"/>
      <c r="G1" s="1385"/>
      <c r="H1" s="1385"/>
      <c r="I1" s="1385"/>
      <c r="J1" s="1385"/>
    </row>
    <row r="2" spans="1:10" s="495" customFormat="1" ht="20.25">
      <c r="A2" s="1380" t="s">
        <v>1136</v>
      </c>
      <c r="B2" s="1380"/>
      <c r="C2" s="1380"/>
      <c r="D2" s="1380"/>
      <c r="E2" s="1380"/>
      <c r="F2" s="1380"/>
      <c r="G2" s="1380"/>
      <c r="H2" s="1380"/>
      <c r="I2" s="1380"/>
      <c r="J2" s="1380"/>
    </row>
    <row r="3" spans="1:10" s="495" customFormat="1" ht="20.25">
      <c r="A3" s="1380">
        <v>2022</v>
      </c>
      <c r="B3" s="1380"/>
      <c r="C3" s="1380"/>
      <c r="D3" s="1380"/>
      <c r="E3" s="1380"/>
      <c r="F3" s="1380"/>
      <c r="G3" s="1380"/>
      <c r="H3" s="1380"/>
      <c r="I3" s="1380"/>
      <c r="J3" s="1380"/>
    </row>
    <row r="4" spans="1:10" s="494" customFormat="1" ht="15.75">
      <c r="A4" s="531" t="s">
        <v>273</v>
      </c>
      <c r="B4" s="532"/>
      <c r="C4" s="532"/>
      <c r="D4" s="532"/>
      <c r="E4" s="532"/>
      <c r="F4" s="532"/>
      <c r="G4" s="532"/>
      <c r="H4" s="988"/>
      <c r="I4" s="532"/>
      <c r="J4" s="533" t="s">
        <v>274</v>
      </c>
    </row>
    <row r="5" spans="1:10" s="493" customFormat="1" ht="31.5">
      <c r="A5" s="1386" t="s">
        <v>464</v>
      </c>
      <c r="B5" s="343" t="s">
        <v>49</v>
      </c>
      <c r="C5" s="343" t="s">
        <v>50</v>
      </c>
      <c r="D5" s="343" t="s">
        <v>52</v>
      </c>
      <c r="E5" s="343" t="s">
        <v>54</v>
      </c>
      <c r="F5" s="343" t="s">
        <v>56</v>
      </c>
      <c r="G5" s="343" t="s">
        <v>556</v>
      </c>
      <c r="H5" s="980" t="s">
        <v>173</v>
      </c>
      <c r="I5" s="343" t="s">
        <v>468</v>
      </c>
      <c r="J5" s="1383" t="s">
        <v>1318</v>
      </c>
    </row>
    <row r="6" spans="1:10" s="492" customFormat="1" ht="38.25">
      <c r="A6" s="1387"/>
      <c r="B6" s="317" t="s">
        <v>48</v>
      </c>
      <c r="C6" s="317" t="s">
        <v>257</v>
      </c>
      <c r="D6" s="317" t="s">
        <v>51</v>
      </c>
      <c r="E6" s="317" t="s">
        <v>53</v>
      </c>
      <c r="F6" s="317" t="s">
        <v>204</v>
      </c>
      <c r="G6" s="317" t="s">
        <v>557</v>
      </c>
      <c r="H6" s="981" t="s">
        <v>57</v>
      </c>
      <c r="I6" s="318" t="s">
        <v>469</v>
      </c>
      <c r="J6" s="1384"/>
    </row>
    <row r="7" spans="1:10" s="1" customFormat="1" ht="15.75" thickBot="1">
      <c r="A7" s="41" t="s">
        <v>674</v>
      </c>
      <c r="B7" s="488">
        <v>0</v>
      </c>
      <c r="C7" s="488">
        <v>16</v>
      </c>
      <c r="D7" s="488">
        <v>0</v>
      </c>
      <c r="E7" s="488">
        <v>47</v>
      </c>
      <c r="F7" s="488">
        <v>0</v>
      </c>
      <c r="G7" s="488">
        <v>0</v>
      </c>
      <c r="H7" s="989">
        <v>0</v>
      </c>
      <c r="I7" s="487">
        <v>63</v>
      </c>
      <c r="J7" s="486" t="s">
        <v>538</v>
      </c>
    </row>
    <row r="8" spans="1:10" s="1" customFormat="1" ht="15.75" thickBot="1">
      <c r="A8" s="39" t="s">
        <v>519</v>
      </c>
      <c r="B8" s="491">
        <v>0</v>
      </c>
      <c r="C8" s="491">
        <v>4280</v>
      </c>
      <c r="D8" s="491">
        <v>2353</v>
      </c>
      <c r="E8" s="491">
        <v>0</v>
      </c>
      <c r="F8" s="491">
        <v>0</v>
      </c>
      <c r="G8" s="491">
        <v>0</v>
      </c>
      <c r="H8" s="990">
        <v>0</v>
      </c>
      <c r="I8" s="490">
        <v>6633</v>
      </c>
      <c r="J8" s="489" t="s">
        <v>539</v>
      </c>
    </row>
    <row r="9" spans="1:10" s="1" customFormat="1" ht="15.75" thickBot="1">
      <c r="A9" s="41" t="s">
        <v>520</v>
      </c>
      <c r="B9" s="488">
        <v>0</v>
      </c>
      <c r="C9" s="488">
        <v>362</v>
      </c>
      <c r="D9" s="488">
        <v>1112</v>
      </c>
      <c r="E9" s="488">
        <v>313</v>
      </c>
      <c r="F9" s="488">
        <v>0</v>
      </c>
      <c r="G9" s="488">
        <v>0</v>
      </c>
      <c r="H9" s="989">
        <v>0</v>
      </c>
      <c r="I9" s="487">
        <v>1787</v>
      </c>
      <c r="J9" s="486" t="s">
        <v>422</v>
      </c>
    </row>
    <row r="10" spans="1:10" s="1" customFormat="1" ht="30.75" thickBot="1">
      <c r="A10" s="39" t="s">
        <v>521</v>
      </c>
      <c r="B10" s="491">
        <v>0</v>
      </c>
      <c r="C10" s="491">
        <v>711</v>
      </c>
      <c r="D10" s="491">
        <v>1662</v>
      </c>
      <c r="E10" s="491">
        <v>0</v>
      </c>
      <c r="F10" s="491">
        <v>0</v>
      </c>
      <c r="G10" s="491">
        <v>0</v>
      </c>
      <c r="H10" s="990">
        <v>0</v>
      </c>
      <c r="I10" s="490">
        <v>2373</v>
      </c>
      <c r="J10" s="489" t="s">
        <v>540</v>
      </c>
    </row>
    <row r="11" spans="1:10" s="1" customFormat="1" ht="39" thickBot="1">
      <c r="A11" s="41" t="s">
        <v>522</v>
      </c>
      <c r="B11" s="488">
        <v>0</v>
      </c>
      <c r="C11" s="488">
        <v>450</v>
      </c>
      <c r="D11" s="488">
        <v>142</v>
      </c>
      <c r="E11" s="488">
        <v>0</v>
      </c>
      <c r="F11" s="488">
        <v>0</v>
      </c>
      <c r="G11" s="488">
        <v>0</v>
      </c>
      <c r="H11" s="989">
        <v>0</v>
      </c>
      <c r="I11" s="487">
        <v>592</v>
      </c>
      <c r="J11" s="486" t="s">
        <v>676</v>
      </c>
    </row>
    <row r="12" spans="1:10" s="1" customFormat="1" ht="15.75" thickBot="1">
      <c r="A12" s="39" t="s">
        <v>523</v>
      </c>
      <c r="B12" s="491">
        <v>0</v>
      </c>
      <c r="C12" s="491">
        <v>0</v>
      </c>
      <c r="D12" s="491">
        <v>0</v>
      </c>
      <c r="E12" s="491">
        <v>1722</v>
      </c>
      <c r="F12" s="491">
        <v>0</v>
      </c>
      <c r="G12" s="491">
        <v>0</v>
      </c>
      <c r="H12" s="990">
        <v>0</v>
      </c>
      <c r="I12" s="490">
        <v>1722</v>
      </c>
      <c r="J12" s="489" t="s">
        <v>423</v>
      </c>
    </row>
    <row r="13" spans="1:10" s="1" customFormat="1" ht="45.75" thickBot="1">
      <c r="A13" s="41" t="s">
        <v>675</v>
      </c>
      <c r="B13" s="488">
        <v>0</v>
      </c>
      <c r="C13" s="488">
        <v>0</v>
      </c>
      <c r="D13" s="488">
        <v>810</v>
      </c>
      <c r="E13" s="488">
        <v>994</v>
      </c>
      <c r="F13" s="488">
        <v>0</v>
      </c>
      <c r="G13" s="488">
        <v>0</v>
      </c>
      <c r="H13" s="989">
        <v>0</v>
      </c>
      <c r="I13" s="487">
        <v>1804</v>
      </c>
      <c r="J13" s="486" t="s">
        <v>677</v>
      </c>
    </row>
    <row r="14" spans="1:10" s="1" customFormat="1" ht="15.75" thickBot="1">
      <c r="A14" s="39" t="s">
        <v>525</v>
      </c>
      <c r="B14" s="491">
        <v>838</v>
      </c>
      <c r="C14" s="491">
        <v>792</v>
      </c>
      <c r="D14" s="491">
        <v>214</v>
      </c>
      <c r="E14" s="491">
        <v>1094</v>
      </c>
      <c r="F14" s="491">
        <v>0</v>
      </c>
      <c r="G14" s="491">
        <v>0</v>
      </c>
      <c r="H14" s="990">
        <v>0</v>
      </c>
      <c r="I14" s="490">
        <v>2938</v>
      </c>
      <c r="J14" s="489" t="s">
        <v>543</v>
      </c>
    </row>
    <row r="15" spans="1:10" s="1" customFormat="1" ht="15.75" thickBot="1">
      <c r="A15" s="41" t="s">
        <v>526</v>
      </c>
      <c r="B15" s="488">
        <v>0</v>
      </c>
      <c r="C15" s="488">
        <v>719</v>
      </c>
      <c r="D15" s="488">
        <v>0</v>
      </c>
      <c r="E15" s="488">
        <v>850</v>
      </c>
      <c r="F15" s="488">
        <v>0</v>
      </c>
      <c r="G15" s="488">
        <v>0</v>
      </c>
      <c r="H15" s="989">
        <v>0</v>
      </c>
      <c r="I15" s="487">
        <v>1569</v>
      </c>
      <c r="J15" s="486" t="s">
        <v>544</v>
      </c>
    </row>
    <row r="16" spans="1:10" s="1" customFormat="1" ht="15.75" thickBot="1">
      <c r="A16" s="39" t="s">
        <v>527</v>
      </c>
      <c r="B16" s="491">
        <v>1215</v>
      </c>
      <c r="C16" s="491">
        <v>1113</v>
      </c>
      <c r="D16" s="491">
        <v>654</v>
      </c>
      <c r="E16" s="491">
        <v>562</v>
      </c>
      <c r="F16" s="491">
        <v>0</v>
      </c>
      <c r="G16" s="491">
        <v>0</v>
      </c>
      <c r="H16" s="990">
        <v>0</v>
      </c>
      <c r="I16" s="490">
        <v>3544</v>
      </c>
      <c r="J16" s="489" t="s">
        <v>545</v>
      </c>
    </row>
    <row r="17" spans="1:10" s="1" customFormat="1" ht="15.75" thickBot="1">
      <c r="A17" s="41" t="s">
        <v>528</v>
      </c>
      <c r="B17" s="488">
        <v>757</v>
      </c>
      <c r="C17" s="488">
        <v>309</v>
      </c>
      <c r="D17" s="488">
        <v>3180</v>
      </c>
      <c r="E17" s="488">
        <v>626</v>
      </c>
      <c r="F17" s="488">
        <v>0</v>
      </c>
      <c r="G17" s="488">
        <v>0</v>
      </c>
      <c r="H17" s="989">
        <v>0</v>
      </c>
      <c r="I17" s="487">
        <v>4872</v>
      </c>
      <c r="J17" s="486" t="s">
        <v>546</v>
      </c>
    </row>
    <row r="18" spans="1:10" s="1" customFormat="1" ht="15.75" thickBot="1">
      <c r="A18" s="39" t="s">
        <v>529</v>
      </c>
      <c r="B18" s="491">
        <v>0</v>
      </c>
      <c r="C18" s="491">
        <v>96</v>
      </c>
      <c r="D18" s="491">
        <v>219</v>
      </c>
      <c r="E18" s="491">
        <v>672</v>
      </c>
      <c r="F18" s="491">
        <v>0</v>
      </c>
      <c r="G18" s="491">
        <v>0</v>
      </c>
      <c r="H18" s="990">
        <v>0</v>
      </c>
      <c r="I18" s="490">
        <v>987</v>
      </c>
      <c r="J18" s="489" t="s">
        <v>547</v>
      </c>
    </row>
    <row r="19" spans="1:10" s="1" customFormat="1" ht="26.25" thickBot="1">
      <c r="A19" s="41" t="s">
        <v>530</v>
      </c>
      <c r="B19" s="488">
        <v>0</v>
      </c>
      <c r="C19" s="488">
        <v>63</v>
      </c>
      <c r="D19" s="488">
        <v>0</v>
      </c>
      <c r="E19" s="488">
        <v>526</v>
      </c>
      <c r="F19" s="488">
        <v>0</v>
      </c>
      <c r="G19" s="488">
        <v>0</v>
      </c>
      <c r="H19" s="989">
        <v>0</v>
      </c>
      <c r="I19" s="487">
        <v>589</v>
      </c>
      <c r="J19" s="486" t="s">
        <v>548</v>
      </c>
    </row>
    <row r="20" spans="1:10" s="1" customFormat="1" ht="15.75" thickBot="1">
      <c r="A20" s="39" t="s">
        <v>531</v>
      </c>
      <c r="B20" s="491">
        <v>0</v>
      </c>
      <c r="C20" s="491">
        <v>159</v>
      </c>
      <c r="D20" s="491">
        <v>0</v>
      </c>
      <c r="E20" s="491">
        <v>1066</v>
      </c>
      <c r="F20" s="491">
        <v>0</v>
      </c>
      <c r="G20" s="491">
        <v>0</v>
      </c>
      <c r="H20" s="990">
        <v>0</v>
      </c>
      <c r="I20" s="490">
        <v>1225</v>
      </c>
      <c r="J20" s="489" t="s">
        <v>549</v>
      </c>
    </row>
    <row r="21" spans="1:10" s="1" customFormat="1" ht="30.75" thickBot="1">
      <c r="A21" s="41" t="s">
        <v>532</v>
      </c>
      <c r="B21" s="488">
        <v>64711</v>
      </c>
      <c r="C21" s="488">
        <v>0</v>
      </c>
      <c r="D21" s="488">
        <v>0</v>
      </c>
      <c r="E21" s="488">
        <v>0</v>
      </c>
      <c r="F21" s="488">
        <v>0</v>
      </c>
      <c r="G21" s="488">
        <v>0</v>
      </c>
      <c r="H21" s="989">
        <v>0</v>
      </c>
      <c r="I21" s="487">
        <v>64711</v>
      </c>
      <c r="J21" s="486" t="s">
        <v>550</v>
      </c>
    </row>
    <row r="22" spans="1:10" s="1" customFormat="1" ht="15.75" thickBot="1">
      <c r="A22" s="39" t="s">
        <v>47</v>
      </c>
      <c r="B22" s="491">
        <v>13552</v>
      </c>
      <c r="C22" s="491">
        <v>0</v>
      </c>
      <c r="D22" s="491">
        <v>0</v>
      </c>
      <c r="E22" s="491">
        <v>670</v>
      </c>
      <c r="F22" s="491">
        <v>0</v>
      </c>
      <c r="G22" s="491">
        <v>0</v>
      </c>
      <c r="H22" s="990">
        <v>0</v>
      </c>
      <c r="I22" s="490">
        <v>14222</v>
      </c>
      <c r="J22" s="489" t="s">
        <v>424</v>
      </c>
    </row>
    <row r="23" spans="1:10" s="1" customFormat="1" ht="30.75" thickBot="1">
      <c r="A23" s="41" t="s">
        <v>533</v>
      </c>
      <c r="B23" s="488">
        <v>2292</v>
      </c>
      <c r="C23" s="488">
        <v>5070</v>
      </c>
      <c r="D23" s="488">
        <v>0</v>
      </c>
      <c r="E23" s="488">
        <v>629</v>
      </c>
      <c r="F23" s="488">
        <v>0</v>
      </c>
      <c r="G23" s="488">
        <v>562</v>
      </c>
      <c r="H23" s="989">
        <v>0</v>
      </c>
      <c r="I23" s="487">
        <v>8553</v>
      </c>
      <c r="J23" s="486" t="s">
        <v>551</v>
      </c>
    </row>
    <row r="24" spans="1:10" s="1" customFormat="1" ht="15.75" thickBot="1">
      <c r="A24" s="39" t="s">
        <v>534</v>
      </c>
      <c r="B24" s="491">
        <v>2039</v>
      </c>
      <c r="C24" s="491">
        <v>0</v>
      </c>
      <c r="D24" s="491">
        <v>0</v>
      </c>
      <c r="E24" s="491">
        <v>141</v>
      </c>
      <c r="F24" s="491">
        <v>0</v>
      </c>
      <c r="G24" s="491">
        <v>0</v>
      </c>
      <c r="H24" s="990">
        <v>0</v>
      </c>
      <c r="I24" s="490">
        <v>2180</v>
      </c>
      <c r="J24" s="489" t="s">
        <v>552</v>
      </c>
    </row>
    <row r="25" spans="1:10" s="1" customFormat="1" ht="15.75" thickBot="1">
      <c r="A25" s="41" t="s">
        <v>535</v>
      </c>
      <c r="B25" s="488">
        <v>141</v>
      </c>
      <c r="C25" s="488">
        <v>0</v>
      </c>
      <c r="D25" s="488">
        <v>0</v>
      </c>
      <c r="E25" s="488">
        <v>16</v>
      </c>
      <c r="F25" s="488">
        <v>0</v>
      </c>
      <c r="G25" s="488">
        <v>0</v>
      </c>
      <c r="H25" s="989">
        <v>0</v>
      </c>
      <c r="I25" s="487">
        <v>157</v>
      </c>
      <c r="J25" s="486" t="s">
        <v>553</v>
      </c>
    </row>
    <row r="26" spans="1:10" s="1" customFormat="1" ht="30">
      <c r="A26" s="45" t="s">
        <v>537</v>
      </c>
      <c r="B26" s="485">
        <v>0</v>
      </c>
      <c r="C26" s="485">
        <v>0</v>
      </c>
      <c r="D26" s="485">
        <v>0</v>
      </c>
      <c r="E26" s="485">
        <v>0</v>
      </c>
      <c r="F26" s="485">
        <v>311</v>
      </c>
      <c r="G26" s="485">
        <v>0</v>
      </c>
      <c r="H26" s="991">
        <v>0</v>
      </c>
      <c r="I26" s="484">
        <v>311</v>
      </c>
      <c r="J26" s="483" t="s">
        <v>555</v>
      </c>
    </row>
    <row r="27" spans="1:10" s="6" customFormat="1" ht="30" customHeight="1">
      <c r="A27" s="80" t="s">
        <v>468</v>
      </c>
      <c r="B27" s="482">
        <v>85545</v>
      </c>
      <c r="C27" s="482">
        <v>14140</v>
      </c>
      <c r="D27" s="482">
        <v>10346</v>
      </c>
      <c r="E27" s="482">
        <v>9928</v>
      </c>
      <c r="F27" s="482">
        <v>311</v>
      </c>
      <c r="G27" s="482">
        <v>562</v>
      </c>
      <c r="H27" s="1002">
        <v>0</v>
      </c>
      <c r="I27" s="482">
        <v>120832</v>
      </c>
      <c r="J27" s="481" t="s">
        <v>469</v>
      </c>
    </row>
    <row r="28" spans="1:10" ht="18" customHeight="1">
      <c r="A28" s="480" t="s">
        <v>71</v>
      </c>
      <c r="J28" s="478" t="s">
        <v>390</v>
      </c>
    </row>
    <row r="34" spans="2:9" ht="24.95" customHeight="1">
      <c r="B34" s="479"/>
      <c r="C34" s="479"/>
      <c r="D34" s="479"/>
      <c r="E34" s="479"/>
      <c r="F34" s="479"/>
      <c r="G34" s="479"/>
      <c r="H34" s="993"/>
      <c r="I34" s="479"/>
    </row>
    <row r="35" spans="2:9" ht="24.95" customHeight="1">
      <c r="B35" s="479"/>
      <c r="C35" s="479"/>
      <c r="D35" s="479"/>
      <c r="E35" s="479"/>
      <c r="F35" s="479"/>
      <c r="G35" s="479"/>
      <c r="H35" s="993"/>
      <c r="I35" s="479"/>
    </row>
    <row r="36" spans="2:9" ht="24.95" customHeight="1">
      <c r="B36" s="479"/>
      <c r="C36" s="479"/>
      <c r="D36" s="479"/>
      <c r="E36" s="479"/>
      <c r="F36" s="479"/>
      <c r="G36" s="479"/>
      <c r="H36" s="993"/>
      <c r="I36" s="479"/>
    </row>
    <row r="37" spans="2:9" ht="24.95" customHeight="1">
      <c r="B37" s="479"/>
      <c r="C37" s="479"/>
      <c r="D37" s="479"/>
      <c r="E37" s="479"/>
      <c r="F37" s="479"/>
      <c r="G37" s="479"/>
      <c r="H37" s="993"/>
      <c r="I37" s="479"/>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sheetPr codeName="Sheet130"/>
  <dimension ref="A1:J37"/>
  <sheetViews>
    <sheetView rightToLeft="1" view="pageBreakPreview" zoomScaleNormal="100" zoomScaleSheetLayoutView="100" workbookViewId="0">
      <selection activeCell="D10" sqref="D10"/>
    </sheetView>
  </sheetViews>
  <sheetFormatPr defaultColWidth="11.42578125" defaultRowHeight="24.95" customHeight="1"/>
  <cols>
    <col min="1" max="1" width="35.85546875" style="478" customWidth="1"/>
    <col min="2" max="7" width="11.7109375" style="478" customWidth="1"/>
    <col min="8" max="8" width="11.7109375" style="992" customWidth="1"/>
    <col min="9" max="9" width="11.7109375" style="478" customWidth="1"/>
    <col min="10" max="10" width="40.7109375" style="478" customWidth="1"/>
    <col min="11" max="16384" width="11.42578125" style="478"/>
  </cols>
  <sheetData>
    <row r="1" spans="1:10" s="495" customFormat="1" ht="23.25">
      <c r="A1" s="1385" t="s">
        <v>1020</v>
      </c>
      <c r="B1" s="1385"/>
      <c r="C1" s="1385"/>
      <c r="D1" s="1385"/>
      <c r="E1" s="1385"/>
      <c r="F1" s="1385"/>
      <c r="G1" s="1385"/>
      <c r="H1" s="1385"/>
      <c r="I1" s="1385"/>
      <c r="J1" s="1385"/>
    </row>
    <row r="2" spans="1:10" s="495" customFormat="1" ht="20.25">
      <c r="A2" s="1380" t="s">
        <v>1137</v>
      </c>
      <c r="B2" s="1380"/>
      <c r="C2" s="1380"/>
      <c r="D2" s="1380"/>
      <c r="E2" s="1380"/>
      <c r="F2" s="1380"/>
      <c r="G2" s="1380"/>
      <c r="H2" s="1380"/>
      <c r="I2" s="1380"/>
      <c r="J2" s="1380"/>
    </row>
    <row r="3" spans="1:10" s="495" customFormat="1" ht="20.25">
      <c r="A3" s="1380">
        <v>2022</v>
      </c>
      <c r="B3" s="1380"/>
      <c r="C3" s="1380"/>
      <c r="D3" s="1380"/>
      <c r="E3" s="1380"/>
      <c r="F3" s="1380"/>
      <c r="G3" s="1380"/>
      <c r="H3" s="1380"/>
      <c r="I3" s="1380"/>
      <c r="J3" s="1380"/>
    </row>
    <row r="4" spans="1:10" s="494" customFormat="1" ht="15.75">
      <c r="A4" s="531" t="s">
        <v>275</v>
      </c>
      <c r="B4" s="532"/>
      <c r="C4" s="532"/>
      <c r="D4" s="532"/>
      <c r="E4" s="532"/>
      <c r="F4" s="532"/>
      <c r="G4" s="532"/>
      <c r="H4" s="988"/>
      <c r="I4" s="532"/>
      <c r="J4" s="533" t="s">
        <v>386</v>
      </c>
    </row>
    <row r="5" spans="1:10" s="493" customFormat="1" ht="31.5">
      <c r="A5" s="1386" t="s">
        <v>1523</v>
      </c>
      <c r="B5" s="343" t="s">
        <v>49</v>
      </c>
      <c r="C5" s="343" t="s">
        <v>50</v>
      </c>
      <c r="D5" s="343" t="s">
        <v>52</v>
      </c>
      <c r="E5" s="343" t="s">
        <v>54</v>
      </c>
      <c r="F5" s="343" t="s">
        <v>56</v>
      </c>
      <c r="G5" s="343" t="s">
        <v>556</v>
      </c>
      <c r="H5" s="980" t="s">
        <v>173</v>
      </c>
      <c r="I5" s="343" t="s">
        <v>468</v>
      </c>
      <c r="J5" s="1383" t="s">
        <v>205</v>
      </c>
    </row>
    <row r="6" spans="1:10" s="492" customFormat="1" ht="38.25">
      <c r="A6" s="1387"/>
      <c r="B6" s="317" t="s">
        <v>48</v>
      </c>
      <c r="C6" s="317" t="s">
        <v>257</v>
      </c>
      <c r="D6" s="317" t="s">
        <v>51</v>
      </c>
      <c r="E6" s="317" t="s">
        <v>53</v>
      </c>
      <c r="F6" s="317" t="s">
        <v>204</v>
      </c>
      <c r="G6" s="317" t="s">
        <v>557</v>
      </c>
      <c r="H6" s="981" t="s">
        <v>57</v>
      </c>
      <c r="I6" s="318" t="s">
        <v>469</v>
      </c>
      <c r="J6" s="1384"/>
    </row>
    <row r="7" spans="1:10" s="1" customFormat="1" ht="15.75" thickBot="1">
      <c r="A7" s="41" t="s">
        <v>674</v>
      </c>
      <c r="B7" s="488">
        <v>0</v>
      </c>
      <c r="C7" s="488">
        <v>16</v>
      </c>
      <c r="D7" s="488">
        <v>0</v>
      </c>
      <c r="E7" s="488">
        <v>47</v>
      </c>
      <c r="F7" s="488">
        <v>0</v>
      </c>
      <c r="G7" s="488">
        <v>0</v>
      </c>
      <c r="H7" s="989">
        <v>0</v>
      </c>
      <c r="I7" s="487">
        <v>63</v>
      </c>
      <c r="J7" s="486" t="s">
        <v>538</v>
      </c>
    </row>
    <row r="8" spans="1:10" s="1" customFormat="1" ht="15.75" thickBot="1">
      <c r="A8" s="39" t="s">
        <v>519</v>
      </c>
      <c r="B8" s="491">
        <v>0</v>
      </c>
      <c r="C8" s="491">
        <v>3201</v>
      </c>
      <c r="D8" s="491">
        <v>1647</v>
      </c>
      <c r="E8" s="491">
        <v>0</v>
      </c>
      <c r="F8" s="491">
        <v>0</v>
      </c>
      <c r="G8" s="491">
        <v>0</v>
      </c>
      <c r="H8" s="990">
        <v>0</v>
      </c>
      <c r="I8" s="490">
        <v>4848</v>
      </c>
      <c r="J8" s="489" t="s">
        <v>539</v>
      </c>
    </row>
    <row r="9" spans="1:10" s="1" customFormat="1" ht="15.75" thickBot="1">
      <c r="A9" s="41" t="s">
        <v>520</v>
      </c>
      <c r="B9" s="488">
        <v>0</v>
      </c>
      <c r="C9" s="488">
        <v>362</v>
      </c>
      <c r="D9" s="488">
        <v>924</v>
      </c>
      <c r="E9" s="488">
        <v>297</v>
      </c>
      <c r="F9" s="488">
        <v>0</v>
      </c>
      <c r="G9" s="488">
        <v>0</v>
      </c>
      <c r="H9" s="989">
        <v>0</v>
      </c>
      <c r="I9" s="487">
        <v>1583</v>
      </c>
      <c r="J9" s="486" t="s">
        <v>422</v>
      </c>
    </row>
    <row r="10" spans="1:10" s="1" customFormat="1" ht="30.75" thickBot="1">
      <c r="A10" s="39" t="s">
        <v>521</v>
      </c>
      <c r="B10" s="491">
        <v>0</v>
      </c>
      <c r="C10" s="491">
        <v>396</v>
      </c>
      <c r="D10" s="491">
        <v>861</v>
      </c>
      <c r="E10" s="491">
        <v>0</v>
      </c>
      <c r="F10" s="491">
        <v>0</v>
      </c>
      <c r="G10" s="491">
        <v>0</v>
      </c>
      <c r="H10" s="990">
        <v>0</v>
      </c>
      <c r="I10" s="490">
        <v>1257</v>
      </c>
      <c r="J10" s="489" t="s">
        <v>540</v>
      </c>
    </row>
    <row r="11" spans="1:10" s="1" customFormat="1" ht="39" thickBot="1">
      <c r="A11" s="41" t="s">
        <v>522</v>
      </c>
      <c r="B11" s="488">
        <v>0</v>
      </c>
      <c r="C11" s="488">
        <v>277</v>
      </c>
      <c r="D11" s="488">
        <v>142</v>
      </c>
      <c r="E11" s="488">
        <v>0</v>
      </c>
      <c r="F11" s="488">
        <v>0</v>
      </c>
      <c r="G11" s="488">
        <v>0</v>
      </c>
      <c r="H11" s="989">
        <v>0</v>
      </c>
      <c r="I11" s="487">
        <v>419</v>
      </c>
      <c r="J11" s="486" t="s">
        <v>676</v>
      </c>
    </row>
    <row r="12" spans="1:10" s="1" customFormat="1" ht="15.75" thickBot="1">
      <c r="A12" s="39" t="s">
        <v>523</v>
      </c>
      <c r="B12" s="491">
        <v>0</v>
      </c>
      <c r="C12" s="491">
        <v>0</v>
      </c>
      <c r="D12" s="491">
        <v>0</v>
      </c>
      <c r="E12" s="491">
        <v>1489</v>
      </c>
      <c r="F12" s="491">
        <v>0</v>
      </c>
      <c r="G12" s="491">
        <v>0</v>
      </c>
      <c r="H12" s="990">
        <v>0</v>
      </c>
      <c r="I12" s="490">
        <v>1489</v>
      </c>
      <c r="J12" s="489" t="s">
        <v>423</v>
      </c>
    </row>
    <row r="13" spans="1:10" s="1" customFormat="1" ht="45.75" thickBot="1">
      <c r="A13" s="41" t="s">
        <v>675</v>
      </c>
      <c r="B13" s="488">
        <v>0</v>
      </c>
      <c r="C13" s="488">
        <v>0</v>
      </c>
      <c r="D13" s="488">
        <v>262</v>
      </c>
      <c r="E13" s="488">
        <v>714</v>
      </c>
      <c r="F13" s="488">
        <v>0</v>
      </c>
      <c r="G13" s="488">
        <v>0</v>
      </c>
      <c r="H13" s="989">
        <v>0</v>
      </c>
      <c r="I13" s="487">
        <v>976</v>
      </c>
      <c r="J13" s="486" t="s">
        <v>677</v>
      </c>
    </row>
    <row r="14" spans="1:10" s="1" customFormat="1" ht="15.75" thickBot="1">
      <c r="A14" s="39" t="s">
        <v>525</v>
      </c>
      <c r="B14" s="491">
        <v>494</v>
      </c>
      <c r="C14" s="491">
        <v>355</v>
      </c>
      <c r="D14" s="491">
        <v>154</v>
      </c>
      <c r="E14" s="491">
        <v>473</v>
      </c>
      <c r="F14" s="491">
        <v>0</v>
      </c>
      <c r="G14" s="491">
        <v>0</v>
      </c>
      <c r="H14" s="990">
        <v>0</v>
      </c>
      <c r="I14" s="490">
        <v>1476</v>
      </c>
      <c r="J14" s="489" t="s">
        <v>543</v>
      </c>
    </row>
    <row r="15" spans="1:10" s="1" customFormat="1" ht="15.75" thickBot="1">
      <c r="A15" s="41" t="s">
        <v>526</v>
      </c>
      <c r="B15" s="488">
        <v>0</v>
      </c>
      <c r="C15" s="488">
        <v>204</v>
      </c>
      <c r="D15" s="488">
        <v>0</v>
      </c>
      <c r="E15" s="488">
        <v>251</v>
      </c>
      <c r="F15" s="488">
        <v>0</v>
      </c>
      <c r="G15" s="488">
        <v>0</v>
      </c>
      <c r="H15" s="989">
        <v>0</v>
      </c>
      <c r="I15" s="487">
        <v>455</v>
      </c>
      <c r="J15" s="486" t="s">
        <v>544</v>
      </c>
    </row>
    <row r="16" spans="1:10" s="1" customFormat="1" ht="15.75" thickBot="1">
      <c r="A16" s="39" t="s">
        <v>527</v>
      </c>
      <c r="B16" s="491">
        <v>686</v>
      </c>
      <c r="C16" s="491">
        <v>801</v>
      </c>
      <c r="D16" s="491">
        <v>359</v>
      </c>
      <c r="E16" s="491">
        <v>248</v>
      </c>
      <c r="F16" s="491">
        <v>0</v>
      </c>
      <c r="G16" s="491">
        <v>0</v>
      </c>
      <c r="H16" s="990">
        <v>0</v>
      </c>
      <c r="I16" s="490">
        <v>2094</v>
      </c>
      <c r="J16" s="489" t="s">
        <v>545</v>
      </c>
    </row>
    <row r="17" spans="1:10" s="1" customFormat="1" ht="15.75" thickBot="1">
      <c r="A17" s="41" t="s">
        <v>528</v>
      </c>
      <c r="B17" s="488">
        <v>340</v>
      </c>
      <c r="C17" s="488">
        <v>92</v>
      </c>
      <c r="D17" s="488">
        <v>1512</v>
      </c>
      <c r="E17" s="488">
        <v>345</v>
      </c>
      <c r="F17" s="488">
        <v>0</v>
      </c>
      <c r="G17" s="488">
        <v>0</v>
      </c>
      <c r="H17" s="989">
        <v>0</v>
      </c>
      <c r="I17" s="487">
        <v>2289</v>
      </c>
      <c r="J17" s="486" t="s">
        <v>546</v>
      </c>
    </row>
    <row r="18" spans="1:10" s="1" customFormat="1" ht="15.75" thickBot="1">
      <c r="A18" s="39" t="s">
        <v>529</v>
      </c>
      <c r="B18" s="491">
        <v>0</v>
      </c>
      <c r="C18" s="491">
        <v>48</v>
      </c>
      <c r="D18" s="491">
        <v>78</v>
      </c>
      <c r="E18" s="491">
        <v>420</v>
      </c>
      <c r="F18" s="491">
        <v>0</v>
      </c>
      <c r="G18" s="491">
        <v>0</v>
      </c>
      <c r="H18" s="990">
        <v>0</v>
      </c>
      <c r="I18" s="490">
        <v>546</v>
      </c>
      <c r="J18" s="489" t="s">
        <v>547</v>
      </c>
    </row>
    <row r="19" spans="1:10" s="1" customFormat="1" ht="26.25" thickBot="1">
      <c r="A19" s="41" t="s">
        <v>530</v>
      </c>
      <c r="B19" s="488">
        <v>0</v>
      </c>
      <c r="C19" s="488">
        <v>63</v>
      </c>
      <c r="D19" s="488">
        <v>0</v>
      </c>
      <c r="E19" s="488">
        <v>355</v>
      </c>
      <c r="F19" s="488">
        <v>0</v>
      </c>
      <c r="G19" s="488">
        <v>0</v>
      </c>
      <c r="H19" s="989">
        <v>0</v>
      </c>
      <c r="I19" s="487">
        <v>418</v>
      </c>
      <c r="J19" s="486" t="s">
        <v>548</v>
      </c>
    </row>
    <row r="20" spans="1:10" s="1" customFormat="1" ht="15.75" thickBot="1">
      <c r="A20" s="39" t="s">
        <v>531</v>
      </c>
      <c r="B20" s="491">
        <v>0</v>
      </c>
      <c r="C20" s="491">
        <v>112</v>
      </c>
      <c r="D20" s="491">
        <v>0</v>
      </c>
      <c r="E20" s="491">
        <v>170</v>
      </c>
      <c r="F20" s="491">
        <v>0</v>
      </c>
      <c r="G20" s="491">
        <v>0</v>
      </c>
      <c r="H20" s="990">
        <v>0</v>
      </c>
      <c r="I20" s="490">
        <v>282</v>
      </c>
      <c r="J20" s="489" t="s">
        <v>549</v>
      </c>
    </row>
    <row r="21" spans="1:10" s="1" customFormat="1" ht="30.75" thickBot="1">
      <c r="A21" s="41" t="s">
        <v>532</v>
      </c>
      <c r="B21" s="488">
        <v>46303</v>
      </c>
      <c r="C21" s="488">
        <v>0</v>
      </c>
      <c r="D21" s="488">
        <v>0</v>
      </c>
      <c r="E21" s="488">
        <v>0</v>
      </c>
      <c r="F21" s="488">
        <v>0</v>
      </c>
      <c r="G21" s="488">
        <v>0</v>
      </c>
      <c r="H21" s="989">
        <v>0</v>
      </c>
      <c r="I21" s="487">
        <v>46303</v>
      </c>
      <c r="J21" s="486" t="s">
        <v>550</v>
      </c>
    </row>
    <row r="22" spans="1:10" s="1" customFormat="1" ht="15.75" thickBot="1">
      <c r="A22" s="39" t="s">
        <v>47</v>
      </c>
      <c r="B22" s="491">
        <v>2445</v>
      </c>
      <c r="C22" s="491">
        <v>0</v>
      </c>
      <c r="D22" s="491">
        <v>0</v>
      </c>
      <c r="E22" s="491">
        <v>435</v>
      </c>
      <c r="F22" s="491">
        <v>0</v>
      </c>
      <c r="G22" s="491">
        <v>0</v>
      </c>
      <c r="H22" s="990">
        <v>0</v>
      </c>
      <c r="I22" s="490">
        <v>2880</v>
      </c>
      <c r="J22" s="489" t="s">
        <v>424</v>
      </c>
    </row>
    <row r="23" spans="1:10" s="1" customFormat="1" ht="30.75" thickBot="1">
      <c r="A23" s="41" t="s">
        <v>533</v>
      </c>
      <c r="B23" s="488">
        <v>833</v>
      </c>
      <c r="C23" s="488">
        <v>1868</v>
      </c>
      <c r="D23" s="488">
        <v>0</v>
      </c>
      <c r="E23" s="488">
        <v>314</v>
      </c>
      <c r="F23" s="488">
        <v>0</v>
      </c>
      <c r="G23" s="488">
        <v>284</v>
      </c>
      <c r="H23" s="989">
        <v>0</v>
      </c>
      <c r="I23" s="487">
        <v>3299</v>
      </c>
      <c r="J23" s="486" t="s">
        <v>551</v>
      </c>
    </row>
    <row r="24" spans="1:10" s="1" customFormat="1" ht="15.75" thickBot="1">
      <c r="A24" s="39" t="s">
        <v>534</v>
      </c>
      <c r="B24" s="491">
        <v>1037</v>
      </c>
      <c r="C24" s="491">
        <v>0</v>
      </c>
      <c r="D24" s="491">
        <v>0</v>
      </c>
      <c r="E24" s="491">
        <v>108</v>
      </c>
      <c r="F24" s="491">
        <v>0</v>
      </c>
      <c r="G24" s="491">
        <v>0</v>
      </c>
      <c r="H24" s="990">
        <v>0</v>
      </c>
      <c r="I24" s="490">
        <v>1145</v>
      </c>
      <c r="J24" s="489" t="s">
        <v>552</v>
      </c>
    </row>
    <row r="25" spans="1:10" s="1" customFormat="1" ht="15.75" thickBot="1">
      <c r="A25" s="41" t="s">
        <v>535</v>
      </c>
      <c r="B25" s="488">
        <v>110</v>
      </c>
      <c r="C25" s="488">
        <v>0</v>
      </c>
      <c r="D25" s="488">
        <v>0</v>
      </c>
      <c r="E25" s="488">
        <v>0</v>
      </c>
      <c r="F25" s="488">
        <v>0</v>
      </c>
      <c r="G25" s="488">
        <v>0</v>
      </c>
      <c r="H25" s="989">
        <v>0</v>
      </c>
      <c r="I25" s="487">
        <v>110</v>
      </c>
      <c r="J25" s="486" t="s">
        <v>553</v>
      </c>
    </row>
    <row r="26" spans="1:10" s="1" customFormat="1" ht="30">
      <c r="A26" s="45" t="s">
        <v>537</v>
      </c>
      <c r="B26" s="485">
        <v>0</v>
      </c>
      <c r="C26" s="485">
        <v>0</v>
      </c>
      <c r="D26" s="485">
        <v>0</v>
      </c>
      <c r="E26" s="485">
        <v>0</v>
      </c>
      <c r="F26" s="485">
        <v>216</v>
      </c>
      <c r="G26" s="485">
        <v>0</v>
      </c>
      <c r="H26" s="991">
        <v>0</v>
      </c>
      <c r="I26" s="484">
        <v>216</v>
      </c>
      <c r="J26" s="483" t="s">
        <v>555</v>
      </c>
    </row>
    <row r="27" spans="1:10" s="6" customFormat="1" ht="30" customHeight="1">
      <c r="A27" s="81" t="s">
        <v>468</v>
      </c>
      <c r="B27" s="504">
        <v>52248</v>
      </c>
      <c r="C27" s="504">
        <v>7795</v>
      </c>
      <c r="D27" s="504">
        <v>5939</v>
      </c>
      <c r="E27" s="504">
        <v>5666</v>
      </c>
      <c r="F27" s="504">
        <v>216</v>
      </c>
      <c r="G27" s="356">
        <v>284</v>
      </c>
      <c r="H27" s="1005">
        <v>0</v>
      </c>
      <c r="I27" s="504">
        <v>72148</v>
      </c>
      <c r="J27" s="503" t="s">
        <v>469</v>
      </c>
    </row>
    <row r="28" spans="1:10" ht="18" customHeight="1">
      <c r="A28" s="480" t="s">
        <v>71</v>
      </c>
      <c r="J28" s="478" t="s">
        <v>390</v>
      </c>
    </row>
    <row r="34" spans="2:9" ht="24.95" customHeight="1">
      <c r="B34" s="479"/>
      <c r="C34" s="479"/>
      <c r="D34" s="479"/>
      <c r="E34" s="479"/>
      <c r="F34" s="479"/>
      <c r="G34" s="479"/>
      <c r="H34" s="993"/>
      <c r="I34" s="479"/>
    </row>
    <row r="35" spans="2:9" ht="24.95" customHeight="1">
      <c r="B35" s="479"/>
      <c r="C35" s="479"/>
      <c r="D35" s="479"/>
      <c r="E35" s="479"/>
      <c r="F35" s="479"/>
      <c r="G35" s="479"/>
      <c r="H35" s="993"/>
      <c r="I35" s="479"/>
    </row>
    <row r="36" spans="2:9" ht="24.95" customHeight="1">
      <c r="B36" s="479"/>
      <c r="C36" s="479"/>
      <c r="D36" s="479"/>
      <c r="E36" s="479"/>
      <c r="F36" s="479"/>
      <c r="G36" s="479"/>
      <c r="H36" s="993"/>
      <c r="I36" s="479"/>
    </row>
    <row r="37" spans="2:9" ht="24.95" customHeight="1">
      <c r="B37" s="479"/>
      <c r="C37" s="479"/>
      <c r="D37" s="479"/>
      <c r="E37" s="479"/>
      <c r="F37" s="479"/>
      <c r="G37" s="479"/>
      <c r="H37" s="993"/>
      <c r="I37" s="479"/>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sheetPr codeName="Sheet131"/>
  <dimension ref="A1:J36"/>
  <sheetViews>
    <sheetView rightToLeft="1" view="pageBreakPreview" zoomScaleNormal="100" zoomScaleSheetLayoutView="100" workbookViewId="0">
      <selection activeCell="D10" sqref="D10"/>
    </sheetView>
  </sheetViews>
  <sheetFormatPr defaultColWidth="11.42578125" defaultRowHeight="24.95" customHeight="1"/>
  <cols>
    <col min="1" max="1" width="32.28515625" style="478" customWidth="1"/>
    <col min="2" max="7" width="11.7109375" style="478" customWidth="1"/>
    <col min="8" max="8" width="11.7109375" style="992" customWidth="1"/>
    <col min="9" max="9" width="11.7109375" style="478" customWidth="1"/>
    <col min="10" max="10" width="40.7109375" style="478" customWidth="1"/>
    <col min="11" max="16384" width="11.42578125" style="478"/>
  </cols>
  <sheetData>
    <row r="1" spans="1:10" s="495" customFormat="1" ht="23.25">
      <c r="A1" s="1385" t="s">
        <v>1021</v>
      </c>
      <c r="B1" s="1385"/>
      <c r="C1" s="1385"/>
      <c r="D1" s="1385"/>
      <c r="E1" s="1385"/>
      <c r="F1" s="1385"/>
      <c r="G1" s="1385"/>
      <c r="H1" s="1385"/>
      <c r="I1" s="1385"/>
      <c r="J1" s="1385"/>
    </row>
    <row r="2" spans="1:10" s="495" customFormat="1" ht="20.25">
      <c r="A2" s="1380" t="s">
        <v>1138</v>
      </c>
      <c r="B2" s="1380"/>
      <c r="C2" s="1380"/>
      <c r="D2" s="1380"/>
      <c r="E2" s="1380"/>
      <c r="F2" s="1380"/>
      <c r="G2" s="1380"/>
      <c r="H2" s="1380"/>
      <c r="I2" s="1380"/>
      <c r="J2" s="1380"/>
    </row>
    <row r="3" spans="1:10" s="495" customFormat="1" ht="20.25">
      <c r="A3" s="1380">
        <v>2022</v>
      </c>
      <c r="B3" s="1380"/>
      <c r="C3" s="1380"/>
      <c r="D3" s="1380"/>
      <c r="E3" s="1380"/>
      <c r="F3" s="1380"/>
      <c r="G3" s="1380"/>
      <c r="H3" s="1380"/>
      <c r="I3" s="1380"/>
      <c r="J3" s="1380"/>
    </row>
    <row r="4" spans="1:10" s="494" customFormat="1" ht="15.75">
      <c r="A4" s="531" t="s">
        <v>276</v>
      </c>
      <c r="B4" s="532"/>
      <c r="C4" s="532"/>
      <c r="D4" s="532"/>
      <c r="E4" s="532"/>
      <c r="F4" s="532"/>
      <c r="G4" s="532"/>
      <c r="H4" s="988"/>
      <c r="I4" s="532"/>
      <c r="J4" s="533" t="s">
        <v>277</v>
      </c>
    </row>
    <row r="5" spans="1:10" s="493" customFormat="1" ht="31.5">
      <c r="A5" s="1386" t="s">
        <v>1524</v>
      </c>
      <c r="B5" s="343" t="s">
        <v>49</v>
      </c>
      <c r="C5" s="343" t="s">
        <v>50</v>
      </c>
      <c r="D5" s="343" t="s">
        <v>52</v>
      </c>
      <c r="E5" s="343" t="s">
        <v>54</v>
      </c>
      <c r="F5" s="343" t="s">
        <v>56</v>
      </c>
      <c r="G5" s="343" t="s">
        <v>556</v>
      </c>
      <c r="H5" s="980" t="s">
        <v>173</v>
      </c>
      <c r="I5" s="343" t="s">
        <v>468</v>
      </c>
      <c r="J5" s="1383" t="s">
        <v>205</v>
      </c>
    </row>
    <row r="6" spans="1:10" s="492" customFormat="1" ht="38.25">
      <c r="A6" s="1387"/>
      <c r="B6" s="317" t="s">
        <v>48</v>
      </c>
      <c r="C6" s="317" t="s">
        <v>257</v>
      </c>
      <c r="D6" s="317" t="s">
        <v>51</v>
      </c>
      <c r="E6" s="317" t="s">
        <v>53</v>
      </c>
      <c r="F6" s="317" t="s">
        <v>204</v>
      </c>
      <c r="G6" s="317" t="s">
        <v>557</v>
      </c>
      <c r="H6" s="981" t="s">
        <v>57</v>
      </c>
      <c r="I6" s="318" t="s">
        <v>469</v>
      </c>
      <c r="J6" s="1384"/>
    </row>
    <row r="7" spans="1:10" s="1" customFormat="1" ht="15.75" thickBot="1">
      <c r="A7" s="41" t="s">
        <v>519</v>
      </c>
      <c r="B7" s="488">
        <v>0</v>
      </c>
      <c r="C7" s="488">
        <v>1079</v>
      </c>
      <c r="D7" s="488">
        <v>706</v>
      </c>
      <c r="E7" s="488">
        <v>0</v>
      </c>
      <c r="F7" s="488">
        <v>0</v>
      </c>
      <c r="G7" s="488">
        <v>0</v>
      </c>
      <c r="H7" s="989">
        <v>0</v>
      </c>
      <c r="I7" s="487">
        <v>1785</v>
      </c>
      <c r="J7" s="486" t="s">
        <v>539</v>
      </c>
    </row>
    <row r="8" spans="1:10" s="1" customFormat="1" ht="15.75" thickBot="1">
      <c r="A8" s="39" t="s">
        <v>520</v>
      </c>
      <c r="B8" s="491">
        <v>0</v>
      </c>
      <c r="C8" s="491">
        <v>0</v>
      </c>
      <c r="D8" s="491">
        <v>188</v>
      </c>
      <c r="E8" s="491">
        <v>16</v>
      </c>
      <c r="F8" s="491">
        <v>0</v>
      </c>
      <c r="G8" s="491">
        <v>0</v>
      </c>
      <c r="H8" s="990">
        <v>0</v>
      </c>
      <c r="I8" s="490">
        <v>204</v>
      </c>
      <c r="J8" s="489" t="s">
        <v>422</v>
      </c>
    </row>
    <row r="9" spans="1:10" s="1" customFormat="1" ht="30.75" thickBot="1">
      <c r="A9" s="41" t="s">
        <v>521</v>
      </c>
      <c r="B9" s="488">
        <v>0</v>
      </c>
      <c r="C9" s="488">
        <v>315</v>
      </c>
      <c r="D9" s="488">
        <v>801</v>
      </c>
      <c r="E9" s="488">
        <v>0</v>
      </c>
      <c r="F9" s="488">
        <v>0</v>
      </c>
      <c r="G9" s="488">
        <v>0</v>
      </c>
      <c r="H9" s="989">
        <v>0</v>
      </c>
      <c r="I9" s="487">
        <v>1116</v>
      </c>
      <c r="J9" s="486" t="s">
        <v>540</v>
      </c>
    </row>
    <row r="10" spans="1:10" s="1" customFormat="1" ht="39" thickBot="1">
      <c r="A10" s="39" t="s">
        <v>522</v>
      </c>
      <c r="B10" s="491">
        <v>0</v>
      </c>
      <c r="C10" s="491">
        <v>173</v>
      </c>
      <c r="D10" s="491">
        <v>0</v>
      </c>
      <c r="E10" s="491">
        <v>0</v>
      </c>
      <c r="F10" s="491">
        <v>0</v>
      </c>
      <c r="G10" s="491">
        <v>0</v>
      </c>
      <c r="H10" s="990">
        <v>0</v>
      </c>
      <c r="I10" s="490">
        <v>173</v>
      </c>
      <c r="J10" s="489" t="s">
        <v>676</v>
      </c>
    </row>
    <row r="11" spans="1:10" s="1" customFormat="1" ht="15.75" thickBot="1">
      <c r="A11" s="41" t="s">
        <v>523</v>
      </c>
      <c r="B11" s="488">
        <v>0</v>
      </c>
      <c r="C11" s="488">
        <v>0</v>
      </c>
      <c r="D11" s="488">
        <v>0</v>
      </c>
      <c r="E11" s="488">
        <v>233</v>
      </c>
      <c r="F11" s="488">
        <v>0</v>
      </c>
      <c r="G11" s="488">
        <v>0</v>
      </c>
      <c r="H11" s="989">
        <v>0</v>
      </c>
      <c r="I11" s="487">
        <v>233</v>
      </c>
      <c r="J11" s="486" t="s">
        <v>423</v>
      </c>
    </row>
    <row r="12" spans="1:10" s="1" customFormat="1" ht="60.75" thickBot="1">
      <c r="A12" s="39" t="s">
        <v>675</v>
      </c>
      <c r="B12" s="491">
        <v>0</v>
      </c>
      <c r="C12" s="491">
        <v>0</v>
      </c>
      <c r="D12" s="491">
        <v>548</v>
      </c>
      <c r="E12" s="491">
        <v>280</v>
      </c>
      <c r="F12" s="491">
        <v>0</v>
      </c>
      <c r="G12" s="491">
        <v>0</v>
      </c>
      <c r="H12" s="990">
        <v>0</v>
      </c>
      <c r="I12" s="490">
        <v>828</v>
      </c>
      <c r="J12" s="489" t="s">
        <v>677</v>
      </c>
    </row>
    <row r="13" spans="1:10" s="1" customFormat="1" ht="15.75" thickBot="1">
      <c r="A13" s="41" t="s">
        <v>525</v>
      </c>
      <c r="B13" s="488">
        <v>344</v>
      </c>
      <c r="C13" s="488">
        <v>437</v>
      </c>
      <c r="D13" s="488">
        <v>60</v>
      </c>
      <c r="E13" s="488">
        <v>621</v>
      </c>
      <c r="F13" s="488">
        <v>0</v>
      </c>
      <c r="G13" s="488">
        <v>0</v>
      </c>
      <c r="H13" s="989">
        <v>0</v>
      </c>
      <c r="I13" s="487">
        <v>1462</v>
      </c>
      <c r="J13" s="486" t="s">
        <v>543</v>
      </c>
    </row>
    <row r="14" spans="1:10" s="1" customFormat="1" ht="15.75" thickBot="1">
      <c r="A14" s="39" t="s">
        <v>526</v>
      </c>
      <c r="B14" s="491">
        <v>0</v>
      </c>
      <c r="C14" s="491">
        <v>515</v>
      </c>
      <c r="D14" s="491">
        <v>0</v>
      </c>
      <c r="E14" s="491">
        <v>599</v>
      </c>
      <c r="F14" s="491">
        <v>0</v>
      </c>
      <c r="G14" s="491">
        <v>0</v>
      </c>
      <c r="H14" s="990">
        <v>0</v>
      </c>
      <c r="I14" s="490">
        <v>1114</v>
      </c>
      <c r="J14" s="489" t="s">
        <v>544</v>
      </c>
    </row>
    <row r="15" spans="1:10" s="1" customFormat="1" ht="15.75" thickBot="1">
      <c r="A15" s="41" t="s">
        <v>527</v>
      </c>
      <c r="B15" s="488">
        <v>529</v>
      </c>
      <c r="C15" s="488">
        <v>312</v>
      </c>
      <c r="D15" s="488">
        <v>295</v>
      </c>
      <c r="E15" s="488">
        <v>314</v>
      </c>
      <c r="F15" s="488">
        <v>0</v>
      </c>
      <c r="G15" s="488">
        <v>0</v>
      </c>
      <c r="H15" s="989">
        <v>0</v>
      </c>
      <c r="I15" s="487">
        <v>1450</v>
      </c>
      <c r="J15" s="486" t="s">
        <v>545</v>
      </c>
    </row>
    <row r="16" spans="1:10" s="1" customFormat="1" ht="15.75" thickBot="1">
      <c r="A16" s="39" t="s">
        <v>528</v>
      </c>
      <c r="B16" s="491">
        <v>417</v>
      </c>
      <c r="C16" s="491">
        <v>217</v>
      </c>
      <c r="D16" s="491">
        <v>1668</v>
      </c>
      <c r="E16" s="491">
        <v>281</v>
      </c>
      <c r="F16" s="491">
        <v>0</v>
      </c>
      <c r="G16" s="491">
        <v>0</v>
      </c>
      <c r="H16" s="990">
        <v>0</v>
      </c>
      <c r="I16" s="490">
        <v>2583</v>
      </c>
      <c r="J16" s="489" t="s">
        <v>546</v>
      </c>
    </row>
    <row r="17" spans="1:10" s="1" customFormat="1" ht="15.75" thickBot="1">
      <c r="A17" s="41" t="s">
        <v>529</v>
      </c>
      <c r="B17" s="488">
        <v>0</v>
      </c>
      <c r="C17" s="488">
        <v>48</v>
      </c>
      <c r="D17" s="488">
        <v>141</v>
      </c>
      <c r="E17" s="488">
        <v>252</v>
      </c>
      <c r="F17" s="488">
        <v>0</v>
      </c>
      <c r="G17" s="488">
        <v>0</v>
      </c>
      <c r="H17" s="989">
        <v>0</v>
      </c>
      <c r="I17" s="487">
        <v>441</v>
      </c>
      <c r="J17" s="486" t="s">
        <v>547</v>
      </c>
    </row>
    <row r="18" spans="1:10" s="1" customFormat="1" ht="26.25" thickBot="1">
      <c r="A18" s="39" t="s">
        <v>530</v>
      </c>
      <c r="B18" s="491">
        <v>0</v>
      </c>
      <c r="C18" s="491">
        <v>0</v>
      </c>
      <c r="D18" s="491">
        <v>0</v>
      </c>
      <c r="E18" s="491">
        <v>171</v>
      </c>
      <c r="F18" s="491">
        <v>0</v>
      </c>
      <c r="G18" s="491">
        <v>0</v>
      </c>
      <c r="H18" s="990">
        <v>0</v>
      </c>
      <c r="I18" s="490">
        <v>171</v>
      </c>
      <c r="J18" s="489" t="s">
        <v>548</v>
      </c>
    </row>
    <row r="19" spans="1:10" s="1" customFormat="1" ht="15.75" thickBot="1">
      <c r="A19" s="41" t="s">
        <v>531</v>
      </c>
      <c r="B19" s="488">
        <v>0</v>
      </c>
      <c r="C19" s="488">
        <v>47</v>
      </c>
      <c r="D19" s="488">
        <v>0</v>
      </c>
      <c r="E19" s="488">
        <v>896</v>
      </c>
      <c r="F19" s="488">
        <v>0</v>
      </c>
      <c r="G19" s="488">
        <v>0</v>
      </c>
      <c r="H19" s="989">
        <v>0</v>
      </c>
      <c r="I19" s="487">
        <v>943</v>
      </c>
      <c r="J19" s="486" t="s">
        <v>549</v>
      </c>
    </row>
    <row r="20" spans="1:10" s="1" customFormat="1" ht="30.75" thickBot="1">
      <c r="A20" s="39" t="s">
        <v>532</v>
      </c>
      <c r="B20" s="491">
        <v>18408</v>
      </c>
      <c r="C20" s="491">
        <v>0</v>
      </c>
      <c r="D20" s="491">
        <v>0</v>
      </c>
      <c r="E20" s="491">
        <v>0</v>
      </c>
      <c r="F20" s="491">
        <v>0</v>
      </c>
      <c r="G20" s="491">
        <v>0</v>
      </c>
      <c r="H20" s="990">
        <v>0</v>
      </c>
      <c r="I20" s="490">
        <v>18408</v>
      </c>
      <c r="J20" s="489" t="s">
        <v>550</v>
      </c>
    </row>
    <row r="21" spans="1:10" s="1" customFormat="1" ht="15.75" thickBot="1">
      <c r="A21" s="41" t="s">
        <v>47</v>
      </c>
      <c r="B21" s="488">
        <v>11107</v>
      </c>
      <c r="C21" s="488">
        <v>0</v>
      </c>
      <c r="D21" s="488">
        <v>0</v>
      </c>
      <c r="E21" s="488">
        <v>235</v>
      </c>
      <c r="F21" s="488">
        <v>0</v>
      </c>
      <c r="G21" s="488">
        <v>0</v>
      </c>
      <c r="H21" s="989">
        <v>0</v>
      </c>
      <c r="I21" s="487">
        <v>11342</v>
      </c>
      <c r="J21" s="486" t="s">
        <v>424</v>
      </c>
    </row>
    <row r="22" spans="1:10" s="1" customFormat="1" ht="30.75" thickBot="1">
      <c r="A22" s="39" t="s">
        <v>533</v>
      </c>
      <c r="B22" s="491">
        <v>1459</v>
      </c>
      <c r="C22" s="491">
        <v>3202</v>
      </c>
      <c r="D22" s="491">
        <v>0</v>
      </c>
      <c r="E22" s="491">
        <v>315</v>
      </c>
      <c r="F22" s="491">
        <v>0</v>
      </c>
      <c r="G22" s="491">
        <v>278</v>
      </c>
      <c r="H22" s="990">
        <v>0</v>
      </c>
      <c r="I22" s="490">
        <v>5254</v>
      </c>
      <c r="J22" s="489" t="s">
        <v>551</v>
      </c>
    </row>
    <row r="23" spans="1:10" s="1" customFormat="1" ht="15.75" thickBot="1">
      <c r="A23" s="41" t="s">
        <v>534</v>
      </c>
      <c r="B23" s="488">
        <v>1002</v>
      </c>
      <c r="C23" s="488">
        <v>0</v>
      </c>
      <c r="D23" s="488">
        <v>0</v>
      </c>
      <c r="E23" s="488">
        <v>33</v>
      </c>
      <c r="F23" s="488">
        <v>0</v>
      </c>
      <c r="G23" s="488">
        <v>0</v>
      </c>
      <c r="H23" s="989">
        <v>0</v>
      </c>
      <c r="I23" s="487">
        <v>1035</v>
      </c>
      <c r="J23" s="486" t="s">
        <v>552</v>
      </c>
    </row>
    <row r="24" spans="1:10" s="1" customFormat="1" ht="15.75" thickBot="1">
      <c r="A24" s="39" t="s">
        <v>535</v>
      </c>
      <c r="B24" s="491">
        <v>31</v>
      </c>
      <c r="C24" s="491">
        <v>0</v>
      </c>
      <c r="D24" s="491">
        <v>0</v>
      </c>
      <c r="E24" s="491">
        <v>16</v>
      </c>
      <c r="F24" s="491">
        <v>0</v>
      </c>
      <c r="G24" s="491">
        <v>0</v>
      </c>
      <c r="H24" s="990">
        <v>0</v>
      </c>
      <c r="I24" s="490">
        <v>47</v>
      </c>
      <c r="J24" s="489" t="s">
        <v>553</v>
      </c>
    </row>
    <row r="25" spans="1:10" s="1" customFormat="1" ht="30">
      <c r="A25" s="66" t="s">
        <v>537</v>
      </c>
      <c r="B25" s="500">
        <v>0</v>
      </c>
      <c r="C25" s="500">
        <v>0</v>
      </c>
      <c r="D25" s="500">
        <v>0</v>
      </c>
      <c r="E25" s="500">
        <v>0</v>
      </c>
      <c r="F25" s="500">
        <v>95</v>
      </c>
      <c r="G25" s="500">
        <v>0</v>
      </c>
      <c r="H25" s="994">
        <v>0</v>
      </c>
      <c r="I25" s="499">
        <v>95</v>
      </c>
      <c r="J25" s="498" t="s">
        <v>555</v>
      </c>
    </row>
    <row r="26" spans="1:10" s="1" customFormat="1" ht="21" customHeight="1">
      <c r="A26" s="86" t="s">
        <v>468</v>
      </c>
      <c r="B26" s="497">
        <v>33297</v>
      </c>
      <c r="C26" s="497">
        <v>6345</v>
      </c>
      <c r="D26" s="497">
        <v>4407</v>
      </c>
      <c r="E26" s="497">
        <v>4262</v>
      </c>
      <c r="F26" s="497">
        <v>95</v>
      </c>
      <c r="G26" s="211">
        <v>278</v>
      </c>
      <c r="H26" s="1006">
        <v>0</v>
      </c>
      <c r="I26" s="497">
        <v>48684</v>
      </c>
      <c r="J26" s="496" t="s">
        <v>469</v>
      </c>
    </row>
    <row r="27" spans="1:10" ht="12.75">
      <c r="A27" s="480" t="s">
        <v>448</v>
      </c>
      <c r="J27" s="478" t="s">
        <v>390</v>
      </c>
    </row>
    <row r="33" spans="2:9" ht="24.95" customHeight="1">
      <c r="B33" s="479"/>
      <c r="C33" s="479"/>
      <c r="D33" s="479"/>
      <c r="E33" s="479"/>
      <c r="F33" s="479"/>
      <c r="G33" s="479"/>
      <c r="H33" s="993"/>
      <c r="I33" s="479"/>
    </row>
    <row r="34" spans="2:9" ht="24.95" customHeight="1">
      <c r="B34" s="479"/>
      <c r="C34" s="479"/>
      <c r="D34" s="479"/>
      <c r="E34" s="479"/>
      <c r="F34" s="479"/>
      <c r="G34" s="479"/>
      <c r="H34" s="993"/>
      <c r="I34" s="479"/>
    </row>
    <row r="35" spans="2:9" ht="24.95" customHeight="1">
      <c r="B35" s="479"/>
      <c r="C35" s="479"/>
      <c r="D35" s="479"/>
      <c r="E35" s="479"/>
      <c r="F35" s="479"/>
      <c r="G35" s="479"/>
      <c r="H35" s="993"/>
      <c r="I35" s="479"/>
    </row>
    <row r="36" spans="2:9" ht="24.95" customHeight="1">
      <c r="B36" s="479"/>
      <c r="C36" s="479"/>
      <c r="D36" s="479"/>
      <c r="E36" s="479"/>
      <c r="F36" s="479"/>
      <c r="G36" s="479"/>
      <c r="H36" s="993"/>
      <c r="I36" s="479"/>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sheetPr codeName="Sheet132"/>
  <dimension ref="A1:F26"/>
  <sheetViews>
    <sheetView rightToLeft="1" view="pageBreakPreview" zoomScaleNormal="100" zoomScaleSheetLayoutView="100" workbookViewId="0">
      <selection activeCell="D10" sqref="D10"/>
    </sheetView>
  </sheetViews>
  <sheetFormatPr defaultColWidth="11.42578125" defaultRowHeight="24.95" customHeight="1"/>
  <cols>
    <col min="1" max="1" width="35.7109375" style="478" customWidth="1"/>
    <col min="2" max="4" width="14" style="478" customWidth="1"/>
    <col min="5" max="5" width="12.7109375" style="478" customWidth="1"/>
    <col min="6" max="6" width="35.7109375" style="478" customWidth="1"/>
    <col min="7" max="16384" width="11.42578125" style="478"/>
  </cols>
  <sheetData>
    <row r="1" spans="1:6" s="495" customFormat="1" ht="23.25">
      <c r="A1" s="1385" t="s">
        <v>1022</v>
      </c>
      <c r="B1" s="1385"/>
      <c r="C1" s="1385"/>
      <c r="D1" s="1385"/>
      <c r="E1" s="1385"/>
      <c r="F1" s="1385"/>
    </row>
    <row r="2" spans="1:6" s="495" customFormat="1" ht="39.75" customHeight="1">
      <c r="A2" s="1380" t="s">
        <v>1139</v>
      </c>
      <c r="B2" s="1380"/>
      <c r="C2" s="1380"/>
      <c r="D2" s="1380"/>
      <c r="E2" s="1380"/>
      <c r="F2" s="1380"/>
    </row>
    <row r="3" spans="1:6" s="495" customFormat="1" ht="20.25">
      <c r="A3" s="1380">
        <v>2022</v>
      </c>
      <c r="B3" s="1380"/>
      <c r="C3" s="1380"/>
      <c r="D3" s="1380"/>
      <c r="E3" s="1380"/>
      <c r="F3" s="1380"/>
    </row>
    <row r="4" spans="1:6" s="494" customFormat="1" ht="21" customHeight="1">
      <c r="A4" s="531" t="s">
        <v>278</v>
      </c>
      <c r="B4" s="532"/>
      <c r="C4" s="532"/>
      <c r="D4" s="532"/>
      <c r="E4" s="532"/>
      <c r="F4" s="533" t="s">
        <v>279</v>
      </c>
    </row>
    <row r="5" spans="1:6" s="493" customFormat="1" ht="42" customHeight="1">
      <c r="A5" s="1386" t="s">
        <v>367</v>
      </c>
      <c r="B5" s="343" t="s">
        <v>18</v>
      </c>
      <c r="C5" s="343" t="s">
        <v>20</v>
      </c>
      <c r="D5" s="343" t="s">
        <v>22</v>
      </c>
      <c r="E5" s="343" t="s">
        <v>468</v>
      </c>
      <c r="F5" s="1383" t="s">
        <v>628</v>
      </c>
    </row>
    <row r="6" spans="1:6" s="492" customFormat="1" ht="42" customHeight="1">
      <c r="A6" s="1387"/>
      <c r="B6" s="317" t="s">
        <v>17</v>
      </c>
      <c r="C6" s="317" t="s">
        <v>19</v>
      </c>
      <c r="D6" s="317" t="s">
        <v>21</v>
      </c>
      <c r="E6" s="318" t="s">
        <v>469</v>
      </c>
      <c r="F6" s="1384"/>
    </row>
    <row r="7" spans="1:6" s="1" customFormat="1" ht="35.1" customHeight="1" thickBot="1">
      <c r="A7" s="41" t="s">
        <v>1140</v>
      </c>
      <c r="B7" s="488">
        <v>2619</v>
      </c>
      <c r="C7" s="488">
        <v>0</v>
      </c>
      <c r="D7" s="488">
        <v>43108</v>
      </c>
      <c r="E7" s="205">
        <v>45727</v>
      </c>
      <c r="F7" s="486" t="s">
        <v>23</v>
      </c>
    </row>
    <row r="8" spans="1:6" s="1" customFormat="1" ht="35.1" customHeight="1" thickBot="1">
      <c r="A8" s="39" t="s">
        <v>28</v>
      </c>
      <c r="B8" s="491">
        <v>75</v>
      </c>
      <c r="C8" s="491">
        <v>30</v>
      </c>
      <c r="D8" s="491">
        <v>264149</v>
      </c>
      <c r="E8" s="206">
        <v>264254</v>
      </c>
      <c r="F8" s="489" t="s">
        <v>27</v>
      </c>
    </row>
    <row r="9" spans="1:6" s="1" customFormat="1" ht="35.1" customHeight="1" thickBot="1">
      <c r="A9" s="41" t="s">
        <v>30</v>
      </c>
      <c r="B9" s="488">
        <v>563</v>
      </c>
      <c r="C9" s="488">
        <v>444</v>
      </c>
      <c r="D9" s="488">
        <v>180759</v>
      </c>
      <c r="E9" s="205">
        <v>181766</v>
      </c>
      <c r="F9" s="486" t="s">
        <v>29</v>
      </c>
    </row>
    <row r="10" spans="1:6" s="1" customFormat="1" ht="35.1" customHeight="1" thickBot="1">
      <c r="A10" s="39" t="s">
        <v>32</v>
      </c>
      <c r="B10" s="491">
        <v>70</v>
      </c>
      <c r="C10" s="491">
        <v>75</v>
      </c>
      <c r="D10" s="491">
        <v>148341</v>
      </c>
      <c r="E10" s="206">
        <v>148486</v>
      </c>
      <c r="F10" s="489" t="s">
        <v>31</v>
      </c>
    </row>
    <row r="11" spans="1:6" s="1" customFormat="1" ht="50.25" customHeight="1" thickBot="1">
      <c r="A11" s="41" t="s">
        <v>34</v>
      </c>
      <c r="B11" s="488">
        <v>295</v>
      </c>
      <c r="C11" s="488">
        <v>75</v>
      </c>
      <c r="D11" s="488">
        <v>208151</v>
      </c>
      <c r="E11" s="205">
        <v>208521</v>
      </c>
      <c r="F11" s="486" t="s">
        <v>33</v>
      </c>
    </row>
    <row r="12" spans="1:6" s="1" customFormat="1" ht="35.1" customHeight="1" thickBot="1">
      <c r="A12" s="39" t="s">
        <v>1141</v>
      </c>
      <c r="B12" s="491">
        <v>0</v>
      </c>
      <c r="C12" s="491">
        <v>0</v>
      </c>
      <c r="D12" s="491">
        <v>31325</v>
      </c>
      <c r="E12" s="206">
        <v>31325</v>
      </c>
      <c r="F12" s="489" t="s">
        <v>35</v>
      </c>
    </row>
    <row r="13" spans="1:6" s="1" customFormat="1" ht="35.1" customHeight="1" thickBot="1">
      <c r="A13" s="41" t="s">
        <v>1143</v>
      </c>
      <c r="B13" s="488">
        <v>0</v>
      </c>
      <c r="C13" s="488">
        <v>336</v>
      </c>
      <c r="D13" s="488">
        <v>544681</v>
      </c>
      <c r="E13" s="205">
        <v>545017</v>
      </c>
      <c r="F13" s="486" t="s">
        <v>36</v>
      </c>
    </row>
    <row r="14" spans="1:6" s="1" customFormat="1" ht="35.1" customHeight="1" thickBot="1">
      <c r="A14" s="39" t="s">
        <v>1142</v>
      </c>
      <c r="B14" s="491">
        <v>0</v>
      </c>
      <c r="C14" s="491">
        <v>0</v>
      </c>
      <c r="D14" s="491">
        <v>282620</v>
      </c>
      <c r="E14" s="206">
        <v>282620</v>
      </c>
      <c r="F14" s="489" t="s">
        <v>37</v>
      </c>
    </row>
    <row r="15" spans="1:6" s="1" customFormat="1" ht="35.1" customHeight="1">
      <c r="A15" s="66" t="s">
        <v>39</v>
      </c>
      <c r="B15" s="500">
        <v>0</v>
      </c>
      <c r="C15" s="500">
        <v>0</v>
      </c>
      <c r="D15" s="500">
        <v>301808</v>
      </c>
      <c r="E15" s="350">
        <v>301808</v>
      </c>
      <c r="F15" s="498" t="s">
        <v>38</v>
      </c>
    </row>
    <row r="16" spans="1:6" s="6" customFormat="1" ht="30" customHeight="1">
      <c r="A16" s="86" t="s">
        <v>468</v>
      </c>
      <c r="B16" s="497">
        <v>3622</v>
      </c>
      <c r="C16" s="497">
        <v>960</v>
      </c>
      <c r="D16" s="497">
        <v>2004942</v>
      </c>
      <c r="E16" s="211">
        <v>2009524</v>
      </c>
      <c r="F16" s="496" t="s">
        <v>469</v>
      </c>
    </row>
    <row r="17" spans="1:6" ht="18" customHeight="1">
      <c r="A17" s="480" t="s">
        <v>71</v>
      </c>
      <c r="F17" s="478" t="s">
        <v>390</v>
      </c>
    </row>
    <row r="23" spans="1:6" ht="24.95" customHeight="1">
      <c r="B23" s="479"/>
      <c r="C23" s="479"/>
      <c r="D23" s="479"/>
      <c r="E23" s="479"/>
    </row>
    <row r="24" spans="1:6" ht="24.95" customHeight="1">
      <c r="B24" s="479"/>
      <c r="C24" s="479"/>
      <c r="D24" s="479"/>
      <c r="E24" s="479"/>
    </row>
    <row r="25" spans="1:6" ht="24.95" customHeight="1">
      <c r="B25" s="479"/>
      <c r="C25" s="479"/>
      <c r="D25" s="479"/>
      <c r="E25" s="479"/>
    </row>
    <row r="26" spans="1:6" ht="24.95" customHeight="1">
      <c r="B26" s="479"/>
      <c r="C26" s="479"/>
      <c r="D26" s="479"/>
      <c r="E26" s="479"/>
    </row>
  </sheetData>
  <mergeCells count="5">
    <mergeCell ref="A1:F1"/>
    <mergeCell ref="A3:F3"/>
    <mergeCell ref="A5:A6"/>
    <mergeCell ref="F5:F6"/>
    <mergeCell ref="A2:F2"/>
  </mergeCells>
  <printOptions horizontalCentered="1" verticalCentered="1"/>
  <pageMargins left="0" right="0" top="0" bottom="0" header="0" footer="0"/>
  <pageSetup paperSize="9" scale="95"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E65"/>
  <sheetViews>
    <sheetView rightToLeft="1" view="pageBreakPreview" topLeftCell="A46" zoomScaleNormal="100" zoomScaleSheetLayoutView="100" workbookViewId="0">
      <selection activeCell="D3" sqref="D3:E3"/>
    </sheetView>
  </sheetViews>
  <sheetFormatPr defaultColWidth="11.42578125" defaultRowHeight="12.75"/>
  <cols>
    <col min="1" max="2" width="22.7109375" style="89" customWidth="1"/>
    <col min="3" max="3" width="4.42578125" style="89" customWidth="1"/>
    <col min="4" max="5" width="22.7109375" style="89" customWidth="1"/>
    <col min="6" max="16384" width="11.42578125" style="89"/>
  </cols>
  <sheetData>
    <row r="1" spans="1:5" ht="33.75" customHeight="1">
      <c r="A1" s="1244" t="s">
        <v>947</v>
      </c>
      <c r="B1" s="1244"/>
      <c r="C1" s="638"/>
      <c r="D1" s="1247" t="s">
        <v>725</v>
      </c>
      <c r="E1" s="1247"/>
    </row>
    <row r="3" spans="1:5" ht="30" customHeight="1">
      <c r="A3" s="1245" t="s">
        <v>724</v>
      </c>
      <c r="B3" s="1245"/>
      <c r="C3" s="96"/>
      <c r="D3" s="1235" t="s">
        <v>957</v>
      </c>
      <c r="E3" s="1235"/>
    </row>
    <row r="4" spans="1:5" ht="20.25">
      <c r="A4" s="97"/>
      <c r="B4" s="97"/>
      <c r="C4" s="96"/>
      <c r="D4" s="96"/>
      <c r="E4" s="95"/>
    </row>
    <row r="5" spans="1:5" ht="24" customHeight="1">
      <c r="A5" s="1232" t="s">
        <v>857</v>
      </c>
      <c r="B5" s="1232"/>
      <c r="C5" s="92"/>
      <c r="D5" s="1246" t="s">
        <v>858</v>
      </c>
      <c r="E5" s="1246"/>
    </row>
    <row r="6" spans="1:5" ht="45.75" customHeight="1">
      <c r="A6" s="1238" t="s">
        <v>723</v>
      </c>
      <c r="B6" s="1238"/>
      <c r="D6" s="1239" t="s">
        <v>722</v>
      </c>
      <c r="E6" s="1239"/>
    </row>
    <row r="7" spans="1:5" ht="15.75" customHeight="1">
      <c r="A7" s="1238" t="s">
        <v>705</v>
      </c>
      <c r="B7" s="1238"/>
      <c r="D7" s="1239" t="s">
        <v>704</v>
      </c>
      <c r="E7" s="1239"/>
    </row>
    <row r="8" spans="1:5" ht="12.75" customHeight="1">
      <c r="A8" s="1240" t="s">
        <v>703</v>
      </c>
      <c r="B8" s="1241" t="s">
        <v>700</v>
      </c>
      <c r="C8" s="1241"/>
      <c r="D8" s="1241"/>
      <c r="E8" s="1242" t="s">
        <v>721</v>
      </c>
    </row>
    <row r="9" spans="1:5" ht="14.25" customHeight="1">
      <c r="A9" s="1240"/>
      <c r="B9" s="1243" t="s">
        <v>851</v>
      </c>
      <c r="C9" s="1243"/>
      <c r="D9" s="1243"/>
      <c r="E9" s="1242"/>
    </row>
    <row r="10" spans="1:5" ht="15">
      <c r="A10" s="1238" t="s">
        <v>699</v>
      </c>
      <c r="B10" s="1238"/>
      <c r="D10" s="94"/>
      <c r="E10" s="90" t="s">
        <v>698</v>
      </c>
    </row>
    <row r="11" spans="1:5" ht="27.75" customHeight="1">
      <c r="A11" s="1238" t="s">
        <v>936</v>
      </c>
      <c r="B11" s="1238"/>
      <c r="D11" s="1248" t="s">
        <v>937</v>
      </c>
      <c r="E11" s="1248"/>
    </row>
    <row r="12" spans="1:5" ht="36.75" customHeight="1">
      <c r="A12" s="1249" t="s">
        <v>1492</v>
      </c>
      <c r="B12" s="1249"/>
      <c r="D12" s="1248" t="s">
        <v>1493</v>
      </c>
      <c r="E12" s="1248"/>
    </row>
    <row r="14" spans="1:5" ht="24" customHeight="1">
      <c r="A14" s="1232" t="s">
        <v>720</v>
      </c>
      <c r="B14" s="1232"/>
      <c r="C14" s="92"/>
      <c r="D14" s="1246" t="s">
        <v>719</v>
      </c>
      <c r="E14" s="1246"/>
    </row>
    <row r="15" spans="1:5" ht="24" customHeight="1">
      <c r="A15" s="1238" t="s">
        <v>718</v>
      </c>
      <c r="B15" s="1238"/>
      <c r="D15" s="1239" t="s">
        <v>717</v>
      </c>
      <c r="E15" s="1239"/>
    </row>
    <row r="16" spans="1:5" ht="15.75" customHeight="1">
      <c r="A16" s="1238" t="s">
        <v>705</v>
      </c>
      <c r="B16" s="1238"/>
      <c r="D16" s="1239" t="s">
        <v>704</v>
      </c>
      <c r="E16" s="1239"/>
    </row>
    <row r="17" spans="1:5" ht="12.75" customHeight="1">
      <c r="A17" s="1240" t="s">
        <v>703</v>
      </c>
      <c r="B17" s="1241" t="s">
        <v>716</v>
      </c>
      <c r="C17" s="1241"/>
      <c r="D17" s="1241"/>
      <c r="E17" s="1242" t="s">
        <v>701</v>
      </c>
    </row>
    <row r="18" spans="1:5" ht="12.75" customHeight="1">
      <c r="A18" s="1240"/>
      <c r="B18" s="1243" t="s">
        <v>700</v>
      </c>
      <c r="C18" s="1243"/>
      <c r="D18" s="1243"/>
      <c r="E18" s="1242"/>
    </row>
    <row r="19" spans="1:5" ht="15">
      <c r="A19" s="1238" t="s">
        <v>699</v>
      </c>
      <c r="B19" s="1238"/>
      <c r="C19" s="152"/>
      <c r="D19" s="152"/>
      <c r="E19" s="90" t="s">
        <v>698</v>
      </c>
    </row>
    <row r="20" spans="1:5" ht="33" customHeight="1">
      <c r="A20" s="1238" t="s">
        <v>1214</v>
      </c>
      <c r="B20" s="1238"/>
      <c r="D20" s="1250" t="s">
        <v>938</v>
      </c>
      <c r="E20" s="1250"/>
    </row>
    <row r="21" spans="1:5" ht="37.5" customHeight="1">
      <c r="A21" s="1238" t="s">
        <v>936</v>
      </c>
      <c r="B21" s="1238"/>
      <c r="D21" s="1250" t="s">
        <v>939</v>
      </c>
      <c r="E21" s="1250"/>
    </row>
    <row r="22" spans="1:5" ht="24" customHeight="1">
      <c r="A22" s="1232" t="s">
        <v>852</v>
      </c>
      <c r="B22" s="1232"/>
      <c r="C22" s="92"/>
      <c r="D22" s="1246" t="s">
        <v>853</v>
      </c>
      <c r="E22" s="1246"/>
    </row>
    <row r="23" spans="1:5" ht="30" customHeight="1">
      <c r="A23" s="1238" t="s">
        <v>953</v>
      </c>
      <c r="B23" s="1238"/>
      <c r="D23" s="1239" t="s">
        <v>854</v>
      </c>
      <c r="E23" s="1239"/>
    </row>
    <row r="24" spans="1:5" ht="15.75" customHeight="1">
      <c r="A24" s="1238" t="s">
        <v>705</v>
      </c>
      <c r="B24" s="1238"/>
      <c r="D24" s="1239" t="s">
        <v>704</v>
      </c>
      <c r="E24" s="1239"/>
    </row>
    <row r="25" spans="1:5" ht="12.75" customHeight="1">
      <c r="A25" s="1240" t="s">
        <v>703</v>
      </c>
      <c r="B25" s="1241" t="s">
        <v>710</v>
      </c>
      <c r="C25" s="1241"/>
      <c r="D25" s="1241"/>
      <c r="E25" s="1242" t="s">
        <v>701</v>
      </c>
    </row>
    <row r="26" spans="1:5" ht="14.25" customHeight="1">
      <c r="A26" s="1240"/>
      <c r="B26" s="1243" t="s">
        <v>851</v>
      </c>
      <c r="C26" s="1243"/>
      <c r="D26" s="1243"/>
      <c r="E26" s="1242"/>
    </row>
    <row r="27" spans="1:5" ht="15">
      <c r="A27" s="1238" t="s">
        <v>699</v>
      </c>
      <c r="B27" s="1238"/>
      <c r="C27" s="152"/>
      <c r="D27" s="152"/>
      <c r="E27" s="90" t="s">
        <v>698</v>
      </c>
    </row>
    <row r="28" spans="1:5" ht="28.5" customHeight="1">
      <c r="A28" s="1238" t="s">
        <v>940</v>
      </c>
      <c r="B28" s="1238"/>
      <c r="C28" s="152"/>
      <c r="D28" s="1250" t="s">
        <v>955</v>
      </c>
      <c r="E28" s="1250"/>
    </row>
    <row r="29" spans="1:5" ht="67.5" customHeight="1">
      <c r="A29" s="1249" t="s">
        <v>1491</v>
      </c>
      <c r="B29" s="1249"/>
      <c r="C29" s="152"/>
      <c r="D29" s="1250" t="s">
        <v>1494</v>
      </c>
      <c r="E29" s="1250"/>
    </row>
    <row r="30" spans="1:5" ht="15">
      <c r="A30" s="92"/>
      <c r="B30" s="152"/>
      <c r="C30" s="152"/>
      <c r="D30" s="152"/>
      <c r="E30" s="151"/>
    </row>
    <row r="31" spans="1:5" ht="24" customHeight="1">
      <c r="A31" s="1232" t="s">
        <v>1679</v>
      </c>
      <c r="B31" s="1232"/>
      <c r="C31" s="92"/>
      <c r="D31" s="1246" t="s">
        <v>715</v>
      </c>
      <c r="E31" s="1246"/>
    </row>
    <row r="32" spans="1:5" ht="18" customHeight="1">
      <c r="A32" s="1238" t="s">
        <v>714</v>
      </c>
      <c r="B32" s="1238"/>
      <c r="D32" s="1239" t="s">
        <v>713</v>
      </c>
      <c r="E32" s="1239"/>
    </row>
    <row r="33" spans="1:5" ht="18" customHeight="1">
      <c r="A33" s="1238" t="s">
        <v>705</v>
      </c>
      <c r="B33" s="1238"/>
      <c r="D33" s="1239" t="s">
        <v>704</v>
      </c>
      <c r="E33" s="1239"/>
    </row>
    <row r="34" spans="1:5" ht="12.75" customHeight="1">
      <c r="A34" s="1240" t="s">
        <v>703</v>
      </c>
      <c r="B34" s="1241" t="s">
        <v>710</v>
      </c>
      <c r="C34" s="1241"/>
      <c r="D34" s="1241"/>
      <c r="E34" s="1242" t="s">
        <v>701</v>
      </c>
    </row>
    <row r="35" spans="1:5" ht="12.75" customHeight="1">
      <c r="A35" s="1240"/>
      <c r="B35" s="1243" t="s">
        <v>700</v>
      </c>
      <c r="C35" s="1243"/>
      <c r="D35" s="1243"/>
      <c r="E35" s="1242"/>
    </row>
    <row r="36" spans="1:5" ht="15">
      <c r="A36" s="1238" t="s">
        <v>699</v>
      </c>
      <c r="B36" s="1238"/>
      <c r="C36" s="152"/>
      <c r="D36" s="152"/>
      <c r="E36" s="90" t="s">
        <v>698</v>
      </c>
    </row>
    <row r="37" spans="1:5" ht="28.5" customHeight="1">
      <c r="A37" s="1238" t="s">
        <v>940</v>
      </c>
      <c r="B37" s="1238"/>
      <c r="C37" s="152"/>
      <c r="D37" s="1250" t="s">
        <v>955</v>
      </c>
      <c r="E37" s="1250"/>
    </row>
    <row r="38" spans="1:5" ht="28.5" customHeight="1">
      <c r="A38" s="1238" t="s">
        <v>954</v>
      </c>
      <c r="B38" s="1238"/>
      <c r="C38" s="152"/>
      <c r="D38" s="1250" t="s">
        <v>956</v>
      </c>
      <c r="E38" s="1250"/>
    </row>
    <row r="39" spans="1:5" ht="15.75">
      <c r="A39" s="91"/>
      <c r="B39" s="91"/>
      <c r="C39" s="152"/>
      <c r="D39" s="93"/>
      <c r="E39" s="93"/>
    </row>
    <row r="40" spans="1:5" ht="24" customHeight="1">
      <c r="A40" s="1232" t="s">
        <v>958</v>
      </c>
      <c r="B40" s="1232"/>
      <c r="C40" s="92"/>
      <c r="D40" s="1246" t="s">
        <v>712</v>
      </c>
      <c r="E40" s="1246"/>
    </row>
    <row r="41" spans="1:5" ht="33.75" customHeight="1">
      <c r="A41" s="1238" t="s">
        <v>1205</v>
      </c>
      <c r="B41" s="1238"/>
      <c r="D41" s="1239" t="s">
        <v>962</v>
      </c>
      <c r="E41" s="1239"/>
    </row>
    <row r="42" spans="1:5" ht="15.75" customHeight="1">
      <c r="A42" s="1238" t="s">
        <v>705</v>
      </c>
      <c r="B42" s="1238"/>
      <c r="D42" s="1239" t="s">
        <v>704</v>
      </c>
      <c r="E42" s="1239"/>
    </row>
    <row r="43" spans="1:5" ht="12.75" customHeight="1">
      <c r="A43" s="1240" t="s">
        <v>703</v>
      </c>
      <c r="B43" s="1241" t="s">
        <v>711</v>
      </c>
      <c r="C43" s="1241"/>
      <c r="D43" s="1241"/>
      <c r="E43" s="1242" t="s">
        <v>701</v>
      </c>
    </row>
    <row r="44" spans="1:5" ht="12.75" customHeight="1">
      <c r="A44" s="1240"/>
      <c r="B44" s="1243" t="s">
        <v>710</v>
      </c>
      <c r="C44" s="1243"/>
      <c r="D44" s="1243"/>
      <c r="E44" s="1242"/>
    </row>
    <row r="45" spans="1:5" ht="15.75">
      <c r="A45" s="1251" t="s">
        <v>699</v>
      </c>
      <c r="B45" s="1251"/>
      <c r="C45" s="152"/>
      <c r="D45" s="152"/>
      <c r="E45" s="90" t="s">
        <v>698</v>
      </c>
    </row>
    <row r="46" spans="1:5" ht="21.75" customHeight="1">
      <c r="A46" s="1252" t="s">
        <v>941</v>
      </c>
      <c r="B46" s="1252"/>
      <c r="C46" s="152"/>
      <c r="D46" s="1250" t="s">
        <v>942</v>
      </c>
      <c r="E46" s="1250"/>
    </row>
    <row r="47" spans="1:5" ht="28.5" customHeight="1">
      <c r="A47" s="1238" t="s">
        <v>943</v>
      </c>
      <c r="B47" s="1238"/>
      <c r="C47" s="152"/>
      <c r="D47" s="1250" t="s">
        <v>955</v>
      </c>
      <c r="E47" s="1250"/>
    </row>
    <row r="48" spans="1:5" ht="15.75">
      <c r="A48" s="91"/>
      <c r="B48" s="91"/>
      <c r="C48" s="152"/>
      <c r="D48" s="93"/>
      <c r="E48" s="93"/>
    </row>
    <row r="49" spans="1:5" ht="24" customHeight="1">
      <c r="A49" s="1232" t="s">
        <v>709</v>
      </c>
      <c r="B49" s="1232"/>
      <c r="C49" s="92"/>
      <c r="D49" s="1246" t="s">
        <v>708</v>
      </c>
      <c r="E49" s="1246"/>
    </row>
    <row r="50" spans="1:5" ht="43.5" customHeight="1">
      <c r="A50" s="1238" t="s">
        <v>707</v>
      </c>
      <c r="B50" s="1238"/>
      <c r="D50" s="1239" t="s">
        <v>706</v>
      </c>
      <c r="E50" s="1239"/>
    </row>
    <row r="51" spans="1:5" ht="15.75" customHeight="1">
      <c r="A51" s="1251" t="s">
        <v>705</v>
      </c>
      <c r="B51" s="1251"/>
      <c r="D51" s="1239" t="s">
        <v>704</v>
      </c>
      <c r="E51" s="1239"/>
    </row>
    <row r="52" spans="1:5" ht="12.75" customHeight="1">
      <c r="A52" s="1240" t="s">
        <v>703</v>
      </c>
      <c r="B52" s="1241" t="s">
        <v>702</v>
      </c>
      <c r="C52" s="1241"/>
      <c r="D52" s="1241"/>
      <c r="E52" s="1242" t="s">
        <v>701</v>
      </c>
    </row>
    <row r="53" spans="1:5" ht="12.75" customHeight="1">
      <c r="A53" s="1240"/>
      <c r="B53" s="1243" t="s">
        <v>700</v>
      </c>
      <c r="C53" s="1243"/>
      <c r="D53" s="1243"/>
      <c r="E53" s="1242"/>
    </row>
    <row r="54" spans="1:5" ht="15.75">
      <c r="A54" s="1251" t="s">
        <v>699</v>
      </c>
      <c r="B54" s="1251"/>
      <c r="C54" s="152"/>
      <c r="D54" s="152"/>
      <c r="E54" s="90" t="s">
        <v>698</v>
      </c>
    </row>
    <row r="55" spans="1:5" ht="28.5" customHeight="1">
      <c r="A55" s="1253" t="s">
        <v>944</v>
      </c>
      <c r="B55" s="1253"/>
      <c r="C55" s="152"/>
      <c r="D55" s="1250" t="s">
        <v>945</v>
      </c>
      <c r="E55" s="1250"/>
    </row>
    <row r="56" spans="1:5" ht="28.5" customHeight="1">
      <c r="A56" s="1253" t="s">
        <v>959</v>
      </c>
      <c r="B56" s="1253"/>
      <c r="C56" s="152"/>
      <c r="D56" s="1254" t="s">
        <v>961</v>
      </c>
      <c r="E56" s="1254"/>
    </row>
    <row r="57" spans="1:5" ht="15.75">
      <c r="A57" s="91"/>
      <c r="B57" s="91"/>
      <c r="C57" s="152"/>
      <c r="D57" s="93"/>
      <c r="E57" s="93"/>
    </row>
    <row r="58" spans="1:5" ht="38.25" customHeight="1">
      <c r="A58" s="1232" t="s">
        <v>855</v>
      </c>
      <c r="B58" s="1232"/>
      <c r="C58" s="92"/>
      <c r="D58" s="1246" t="s">
        <v>960</v>
      </c>
      <c r="E58" s="1246"/>
    </row>
    <row r="59" spans="1:5" ht="42" customHeight="1">
      <c r="A59" s="1253" t="s">
        <v>1206</v>
      </c>
      <c r="B59" s="1253"/>
      <c r="D59" s="1239" t="s">
        <v>856</v>
      </c>
      <c r="E59" s="1239"/>
    </row>
    <row r="60" spans="1:5" ht="15.75" customHeight="1">
      <c r="A60" s="1251" t="s">
        <v>705</v>
      </c>
      <c r="B60" s="1251"/>
      <c r="D60" s="1239" t="s">
        <v>704</v>
      </c>
      <c r="E60" s="1239"/>
    </row>
    <row r="61" spans="1:5" ht="27.75" customHeight="1">
      <c r="A61" s="1240" t="s">
        <v>703</v>
      </c>
      <c r="B61" s="1241" t="s">
        <v>1177</v>
      </c>
      <c r="C61" s="1241"/>
      <c r="D61" s="1241"/>
      <c r="E61" s="1242" t="s">
        <v>701</v>
      </c>
    </row>
    <row r="62" spans="1:5" ht="39" customHeight="1">
      <c r="A62" s="1240"/>
      <c r="B62" s="1243" t="s">
        <v>1215</v>
      </c>
      <c r="C62" s="1243"/>
      <c r="D62" s="1243"/>
      <c r="E62" s="1242"/>
    </row>
    <row r="64" spans="1:5">
      <c r="A64" s="136"/>
      <c r="B64" s="136"/>
      <c r="C64" s="136"/>
      <c r="D64" s="136"/>
      <c r="E64" s="136"/>
    </row>
    <row r="65" spans="1:5">
      <c r="A65" s="137" t="s">
        <v>859</v>
      </c>
      <c r="E65" s="89" t="s">
        <v>860</v>
      </c>
    </row>
  </sheetData>
  <mergeCells count="104">
    <mergeCell ref="A59:B59"/>
    <mergeCell ref="D59:E59"/>
    <mergeCell ref="A60:B60"/>
    <mergeCell ref="D60:E60"/>
    <mergeCell ref="A61:A62"/>
    <mergeCell ref="B61:D61"/>
    <mergeCell ref="E61:E62"/>
    <mergeCell ref="B62:D62"/>
    <mergeCell ref="A54:B54"/>
    <mergeCell ref="A55:B55"/>
    <mergeCell ref="D55:E55"/>
    <mergeCell ref="A56:B56"/>
    <mergeCell ref="D56:E56"/>
    <mergeCell ref="A58:B58"/>
    <mergeCell ref="D58:E58"/>
    <mergeCell ref="A50:B50"/>
    <mergeCell ref="D50:E50"/>
    <mergeCell ref="A51:B51"/>
    <mergeCell ref="D51:E51"/>
    <mergeCell ref="A52:A53"/>
    <mergeCell ref="B52:D52"/>
    <mergeCell ref="E52:E53"/>
    <mergeCell ref="B53:D53"/>
    <mergeCell ref="A45:B45"/>
    <mergeCell ref="A46:B46"/>
    <mergeCell ref="D46:E46"/>
    <mergeCell ref="A47:B47"/>
    <mergeCell ref="D47:E47"/>
    <mergeCell ref="A49:B49"/>
    <mergeCell ref="D49:E49"/>
    <mergeCell ref="A41:B41"/>
    <mergeCell ref="D41:E41"/>
    <mergeCell ref="A42:B42"/>
    <mergeCell ref="D42:E42"/>
    <mergeCell ref="A43:A44"/>
    <mergeCell ref="B43:D43"/>
    <mergeCell ref="E43:E44"/>
    <mergeCell ref="B44:D44"/>
    <mergeCell ref="A36:B36"/>
    <mergeCell ref="A37:B37"/>
    <mergeCell ref="D37:E37"/>
    <mergeCell ref="A38:B38"/>
    <mergeCell ref="D38:E38"/>
    <mergeCell ref="A40:B40"/>
    <mergeCell ref="D40:E40"/>
    <mergeCell ref="A32:B32"/>
    <mergeCell ref="D32:E32"/>
    <mergeCell ref="A33:B33"/>
    <mergeCell ref="D33:E33"/>
    <mergeCell ref="A34:A35"/>
    <mergeCell ref="B34:D34"/>
    <mergeCell ref="E34:E35"/>
    <mergeCell ref="B35:D35"/>
    <mergeCell ref="A27:B27"/>
    <mergeCell ref="A28:B28"/>
    <mergeCell ref="D28:E28"/>
    <mergeCell ref="A29:B29"/>
    <mergeCell ref="D29:E29"/>
    <mergeCell ref="A31:B31"/>
    <mergeCell ref="D31:E31"/>
    <mergeCell ref="A23:B23"/>
    <mergeCell ref="D23:E23"/>
    <mergeCell ref="A24:B24"/>
    <mergeCell ref="D24:E24"/>
    <mergeCell ref="A25:A26"/>
    <mergeCell ref="B25:D25"/>
    <mergeCell ref="E25:E26"/>
    <mergeCell ref="B26:D26"/>
    <mergeCell ref="A19:B19"/>
    <mergeCell ref="A20:B20"/>
    <mergeCell ref="D20:E20"/>
    <mergeCell ref="A21:B21"/>
    <mergeCell ref="D21:E21"/>
    <mergeCell ref="A22:B22"/>
    <mergeCell ref="D22:E22"/>
    <mergeCell ref="A15:B15"/>
    <mergeCell ref="D15:E15"/>
    <mergeCell ref="A16:B16"/>
    <mergeCell ref="D16:E16"/>
    <mergeCell ref="A17:A18"/>
    <mergeCell ref="B17:D17"/>
    <mergeCell ref="E17:E18"/>
    <mergeCell ref="B18:D18"/>
    <mergeCell ref="A10:B10"/>
    <mergeCell ref="A11:B11"/>
    <mergeCell ref="D11:E11"/>
    <mergeCell ref="A12:B12"/>
    <mergeCell ref="D12:E12"/>
    <mergeCell ref="A14:B14"/>
    <mergeCell ref="D14:E14"/>
    <mergeCell ref="A6:B6"/>
    <mergeCell ref="D6:E6"/>
    <mergeCell ref="A7:B7"/>
    <mergeCell ref="D7:E7"/>
    <mergeCell ref="A8:A9"/>
    <mergeCell ref="B8:D8"/>
    <mergeCell ref="E8:E9"/>
    <mergeCell ref="B9:D9"/>
    <mergeCell ref="A1:B1"/>
    <mergeCell ref="A3:B3"/>
    <mergeCell ref="D3:E3"/>
    <mergeCell ref="A5:B5"/>
    <mergeCell ref="D5:E5"/>
    <mergeCell ref="D1:E1"/>
  </mergeCells>
  <printOptions horizontalCentered="1"/>
  <pageMargins left="0" right="0" top="0.98425196850394003" bottom="0" header="0" footer="0"/>
  <pageSetup paperSize="9" scale="95" fitToHeight="3" orientation="portrait" r:id="rId1"/>
  <rowBreaks count="1" manualBreakCount="1">
    <brk id="35" max="16383" man="1"/>
  </rowBreaks>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sheetPr codeName="Sheet133"/>
  <dimension ref="A1:F26"/>
  <sheetViews>
    <sheetView rightToLeft="1" view="pageBreakPreview" zoomScaleNormal="100" zoomScaleSheetLayoutView="100" workbookViewId="0">
      <selection activeCell="D10" sqref="D10"/>
    </sheetView>
  </sheetViews>
  <sheetFormatPr defaultColWidth="11.42578125" defaultRowHeight="24.95" customHeight="1"/>
  <cols>
    <col min="1" max="1" width="35.7109375" style="478" customWidth="1"/>
    <col min="2" max="4" width="14" style="478" customWidth="1"/>
    <col min="5" max="5" width="12.7109375" style="478" customWidth="1"/>
    <col min="6" max="6" width="35.7109375" style="478" customWidth="1"/>
    <col min="7" max="16384" width="11.42578125" style="478"/>
  </cols>
  <sheetData>
    <row r="1" spans="1:6" s="495" customFormat="1" ht="23.25">
      <c r="A1" s="1385" t="s">
        <v>1023</v>
      </c>
      <c r="B1" s="1385"/>
      <c r="C1" s="1385"/>
      <c r="D1" s="1385"/>
      <c r="E1" s="1385"/>
      <c r="F1" s="1385"/>
    </row>
    <row r="2" spans="1:6" s="495" customFormat="1" ht="35.25" customHeight="1">
      <c r="A2" s="1380" t="s">
        <v>1144</v>
      </c>
      <c r="B2" s="1380"/>
      <c r="C2" s="1380"/>
      <c r="D2" s="1380"/>
      <c r="E2" s="1380"/>
      <c r="F2" s="1380"/>
    </row>
    <row r="3" spans="1:6" s="495" customFormat="1" ht="20.25">
      <c r="A3" s="1380">
        <v>2022</v>
      </c>
      <c r="B3" s="1380"/>
      <c r="C3" s="1380"/>
      <c r="D3" s="1380"/>
      <c r="E3" s="1380"/>
      <c r="F3" s="1380"/>
    </row>
    <row r="4" spans="1:6" s="494" customFormat="1" ht="21" customHeight="1">
      <c r="A4" s="531" t="s">
        <v>303</v>
      </c>
      <c r="B4" s="532"/>
      <c r="C4" s="532"/>
      <c r="D4" s="532"/>
      <c r="E4" s="532"/>
      <c r="F4" s="533" t="s">
        <v>304</v>
      </c>
    </row>
    <row r="5" spans="1:6" s="493" customFormat="1" ht="42" customHeight="1">
      <c r="A5" s="1386" t="s">
        <v>367</v>
      </c>
      <c r="B5" s="343" t="s">
        <v>18</v>
      </c>
      <c r="C5" s="343" t="s">
        <v>20</v>
      </c>
      <c r="D5" s="343" t="s">
        <v>22</v>
      </c>
      <c r="E5" s="343" t="s">
        <v>468</v>
      </c>
      <c r="F5" s="1383" t="s">
        <v>629</v>
      </c>
    </row>
    <row r="6" spans="1:6" s="492" customFormat="1" ht="42" customHeight="1">
      <c r="A6" s="1387"/>
      <c r="B6" s="317" t="s">
        <v>17</v>
      </c>
      <c r="C6" s="317" t="s">
        <v>19</v>
      </c>
      <c r="D6" s="317" t="s">
        <v>21</v>
      </c>
      <c r="E6" s="318" t="s">
        <v>469</v>
      </c>
      <c r="F6" s="1384"/>
    </row>
    <row r="7" spans="1:6" s="1" customFormat="1" ht="35.1" customHeight="1" thickBot="1">
      <c r="A7" s="41" t="s">
        <v>1140</v>
      </c>
      <c r="B7" s="488">
        <v>2339</v>
      </c>
      <c r="C7" s="488">
        <v>0</v>
      </c>
      <c r="D7" s="488">
        <v>38837</v>
      </c>
      <c r="E7" s="205">
        <v>41176</v>
      </c>
      <c r="F7" s="486" t="s">
        <v>23</v>
      </c>
    </row>
    <row r="8" spans="1:6" s="1" customFormat="1" ht="35.1" customHeight="1" thickBot="1">
      <c r="A8" s="39" t="s">
        <v>28</v>
      </c>
      <c r="B8" s="491">
        <v>75</v>
      </c>
      <c r="C8" s="491">
        <v>30</v>
      </c>
      <c r="D8" s="491">
        <v>185756</v>
      </c>
      <c r="E8" s="206">
        <v>185861</v>
      </c>
      <c r="F8" s="489" t="s">
        <v>27</v>
      </c>
    </row>
    <row r="9" spans="1:6" s="1" customFormat="1" ht="35.1" customHeight="1" thickBot="1">
      <c r="A9" s="41" t="s">
        <v>30</v>
      </c>
      <c r="B9" s="488">
        <v>488</v>
      </c>
      <c r="C9" s="488">
        <v>369</v>
      </c>
      <c r="D9" s="488">
        <v>150884</v>
      </c>
      <c r="E9" s="205">
        <v>151741</v>
      </c>
      <c r="F9" s="486" t="s">
        <v>29</v>
      </c>
    </row>
    <row r="10" spans="1:6" s="1" customFormat="1" ht="35.1" customHeight="1" thickBot="1">
      <c r="A10" s="39" t="s">
        <v>32</v>
      </c>
      <c r="B10" s="491">
        <v>70</v>
      </c>
      <c r="C10" s="491">
        <v>75</v>
      </c>
      <c r="D10" s="491">
        <v>114433</v>
      </c>
      <c r="E10" s="206">
        <v>114578</v>
      </c>
      <c r="F10" s="489" t="s">
        <v>31</v>
      </c>
    </row>
    <row r="11" spans="1:6" s="1" customFormat="1" ht="50.25" customHeight="1" thickBot="1">
      <c r="A11" s="41" t="s">
        <v>34</v>
      </c>
      <c r="B11" s="488">
        <v>295</v>
      </c>
      <c r="C11" s="488">
        <v>75</v>
      </c>
      <c r="D11" s="488">
        <v>147957</v>
      </c>
      <c r="E11" s="205">
        <v>148327</v>
      </c>
      <c r="F11" s="486" t="s">
        <v>33</v>
      </c>
    </row>
    <row r="12" spans="1:6" s="1" customFormat="1" ht="35.1" customHeight="1" thickBot="1">
      <c r="A12" s="39" t="s">
        <v>1141</v>
      </c>
      <c r="B12" s="491">
        <v>0</v>
      </c>
      <c r="C12" s="491">
        <v>0</v>
      </c>
      <c r="D12" s="491">
        <v>31325</v>
      </c>
      <c r="E12" s="206">
        <v>31325</v>
      </c>
      <c r="F12" s="489" t="s">
        <v>35</v>
      </c>
    </row>
    <row r="13" spans="1:6" s="1" customFormat="1" ht="35.1" customHeight="1" thickBot="1">
      <c r="A13" s="41" t="s">
        <v>1143</v>
      </c>
      <c r="B13" s="488">
        <v>0</v>
      </c>
      <c r="C13" s="488">
        <v>336</v>
      </c>
      <c r="D13" s="488">
        <v>544357</v>
      </c>
      <c r="E13" s="205">
        <v>544693</v>
      </c>
      <c r="F13" s="486" t="s">
        <v>36</v>
      </c>
    </row>
    <row r="14" spans="1:6" s="1" customFormat="1" ht="35.1" customHeight="1" thickBot="1">
      <c r="A14" s="39" t="s">
        <v>1142</v>
      </c>
      <c r="B14" s="491">
        <v>0</v>
      </c>
      <c r="C14" s="491">
        <v>0</v>
      </c>
      <c r="D14" s="491">
        <v>282126</v>
      </c>
      <c r="E14" s="206">
        <v>282126</v>
      </c>
      <c r="F14" s="489" t="s">
        <v>37</v>
      </c>
    </row>
    <row r="15" spans="1:6" s="1" customFormat="1" ht="35.1" customHeight="1">
      <c r="A15" s="66" t="s">
        <v>39</v>
      </c>
      <c r="B15" s="500">
        <v>0</v>
      </c>
      <c r="C15" s="500">
        <v>0</v>
      </c>
      <c r="D15" s="500">
        <v>205469</v>
      </c>
      <c r="E15" s="350">
        <v>205469</v>
      </c>
      <c r="F15" s="498" t="s">
        <v>38</v>
      </c>
    </row>
    <row r="16" spans="1:6" s="6" customFormat="1" ht="30" customHeight="1">
      <c r="A16" s="86" t="s">
        <v>468</v>
      </c>
      <c r="B16" s="497">
        <v>3267</v>
      </c>
      <c r="C16" s="497">
        <v>885</v>
      </c>
      <c r="D16" s="497">
        <v>1701144</v>
      </c>
      <c r="E16" s="211">
        <v>1705296</v>
      </c>
      <c r="F16" s="496" t="s">
        <v>469</v>
      </c>
    </row>
    <row r="17" spans="1:6" ht="18" customHeight="1">
      <c r="A17" s="480" t="s">
        <v>71</v>
      </c>
      <c r="F17" s="478" t="s">
        <v>390</v>
      </c>
    </row>
    <row r="23" spans="1:6" ht="24.95" customHeight="1">
      <c r="B23" s="479"/>
      <c r="C23" s="479"/>
      <c r="D23" s="479"/>
      <c r="E23" s="479"/>
    </row>
    <row r="24" spans="1:6" ht="24.95" customHeight="1">
      <c r="B24" s="479"/>
      <c r="C24" s="479"/>
      <c r="D24" s="479"/>
      <c r="E24" s="479"/>
    </row>
    <row r="25" spans="1:6" ht="24.95" customHeight="1">
      <c r="B25" s="479"/>
      <c r="C25" s="479"/>
      <c r="D25" s="479"/>
      <c r="E25" s="479"/>
    </row>
    <row r="26" spans="1:6" ht="24.95" customHeight="1">
      <c r="B26" s="479"/>
      <c r="C26" s="479"/>
      <c r="D26" s="479"/>
      <c r="E26" s="479"/>
    </row>
  </sheetData>
  <mergeCells count="5">
    <mergeCell ref="A1:F1"/>
    <mergeCell ref="A3:F3"/>
    <mergeCell ref="A5:A6"/>
    <mergeCell ref="F5:F6"/>
    <mergeCell ref="A2:F2"/>
  </mergeCells>
  <printOptions horizontalCentered="1" verticalCentered="1"/>
  <pageMargins left="0" right="0" top="0" bottom="0" header="0" footer="0"/>
  <pageSetup paperSize="9" scale="95" orientation="landscape" r:id="rId1"/>
  <headerFooter alignWithMargins="0"/>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sheetPr codeName="Sheet134"/>
  <dimension ref="A1:F26"/>
  <sheetViews>
    <sheetView rightToLeft="1" view="pageBreakPreview" zoomScaleNormal="100" zoomScaleSheetLayoutView="100" workbookViewId="0">
      <selection activeCell="D10" sqref="D10"/>
    </sheetView>
  </sheetViews>
  <sheetFormatPr defaultColWidth="11.42578125" defaultRowHeight="24.95" customHeight="1"/>
  <cols>
    <col min="1" max="1" width="35.7109375" style="478" customWidth="1"/>
    <col min="2" max="4" width="14" style="478" customWidth="1"/>
    <col min="5" max="5" width="12.7109375" style="478" customWidth="1"/>
    <col min="6" max="6" width="35.7109375" style="478" customWidth="1"/>
    <col min="7" max="16384" width="11.42578125" style="478"/>
  </cols>
  <sheetData>
    <row r="1" spans="1:6" s="495" customFormat="1" ht="23.25">
      <c r="A1" s="1385" t="s">
        <v>1024</v>
      </c>
      <c r="B1" s="1385"/>
      <c r="C1" s="1385"/>
      <c r="D1" s="1385"/>
      <c r="E1" s="1385"/>
      <c r="F1" s="1385"/>
    </row>
    <row r="2" spans="1:6" s="495" customFormat="1" ht="36.75" customHeight="1">
      <c r="A2" s="1380" t="s">
        <v>1145</v>
      </c>
      <c r="B2" s="1380"/>
      <c r="C2" s="1380"/>
      <c r="D2" s="1380"/>
      <c r="E2" s="1380"/>
      <c r="F2" s="1380"/>
    </row>
    <row r="3" spans="1:6" s="495" customFormat="1" ht="20.25">
      <c r="A3" s="1380">
        <v>2022</v>
      </c>
      <c r="B3" s="1380"/>
      <c r="C3" s="1380"/>
      <c r="D3" s="1380"/>
      <c r="E3" s="1380"/>
      <c r="F3" s="1380"/>
    </row>
    <row r="4" spans="1:6" s="494" customFormat="1" ht="21" customHeight="1">
      <c r="A4" s="531" t="s">
        <v>280</v>
      </c>
      <c r="B4" s="532"/>
      <c r="C4" s="532"/>
      <c r="D4" s="532"/>
      <c r="E4" s="532"/>
      <c r="F4" s="533" t="s">
        <v>281</v>
      </c>
    </row>
    <row r="5" spans="1:6" s="493" customFormat="1" ht="42" customHeight="1">
      <c r="A5" s="1386" t="s">
        <v>367</v>
      </c>
      <c r="B5" s="343" t="s">
        <v>18</v>
      </c>
      <c r="C5" s="343" t="s">
        <v>20</v>
      </c>
      <c r="D5" s="343" t="s">
        <v>22</v>
      </c>
      <c r="E5" s="343" t="s">
        <v>468</v>
      </c>
      <c r="F5" s="1383" t="s">
        <v>643</v>
      </c>
    </row>
    <row r="6" spans="1:6" s="492" customFormat="1" ht="42" customHeight="1">
      <c r="A6" s="1387"/>
      <c r="B6" s="317" t="s">
        <v>17</v>
      </c>
      <c r="C6" s="317" t="s">
        <v>19</v>
      </c>
      <c r="D6" s="317" t="s">
        <v>21</v>
      </c>
      <c r="E6" s="318" t="s">
        <v>469</v>
      </c>
      <c r="F6" s="1384"/>
    </row>
    <row r="7" spans="1:6" s="1" customFormat="1" ht="35.1" customHeight="1" thickBot="1">
      <c r="A7" s="41" t="s">
        <v>1140</v>
      </c>
      <c r="B7" s="488">
        <v>280</v>
      </c>
      <c r="C7" s="488">
        <v>0</v>
      </c>
      <c r="D7" s="488">
        <v>4271</v>
      </c>
      <c r="E7" s="205">
        <v>4551</v>
      </c>
      <c r="F7" s="486" t="s">
        <v>23</v>
      </c>
    </row>
    <row r="8" spans="1:6" s="1" customFormat="1" ht="35.1" customHeight="1" thickBot="1">
      <c r="A8" s="39" t="s">
        <v>28</v>
      </c>
      <c r="B8" s="491">
        <v>0</v>
      </c>
      <c r="C8" s="491">
        <v>0</v>
      </c>
      <c r="D8" s="491">
        <v>78393</v>
      </c>
      <c r="E8" s="206">
        <v>78393</v>
      </c>
      <c r="F8" s="489" t="s">
        <v>27</v>
      </c>
    </row>
    <row r="9" spans="1:6" s="1" customFormat="1" ht="35.1" customHeight="1" thickBot="1">
      <c r="A9" s="41" t="s">
        <v>30</v>
      </c>
      <c r="B9" s="488">
        <v>75</v>
      </c>
      <c r="C9" s="488">
        <v>75</v>
      </c>
      <c r="D9" s="488">
        <v>29875</v>
      </c>
      <c r="E9" s="205">
        <v>30025</v>
      </c>
      <c r="F9" s="486" t="s">
        <v>29</v>
      </c>
    </row>
    <row r="10" spans="1:6" s="1" customFormat="1" ht="35.1" customHeight="1" thickBot="1">
      <c r="A10" s="39" t="s">
        <v>32</v>
      </c>
      <c r="B10" s="491">
        <v>0</v>
      </c>
      <c r="C10" s="491">
        <v>0</v>
      </c>
      <c r="D10" s="491">
        <v>33908</v>
      </c>
      <c r="E10" s="206">
        <v>33908</v>
      </c>
      <c r="F10" s="489" t="s">
        <v>31</v>
      </c>
    </row>
    <row r="11" spans="1:6" s="1" customFormat="1" ht="50.25" customHeight="1" thickBot="1">
      <c r="A11" s="41" t="s">
        <v>34</v>
      </c>
      <c r="B11" s="488">
        <v>0</v>
      </c>
      <c r="C11" s="488">
        <v>0</v>
      </c>
      <c r="D11" s="488">
        <v>60194</v>
      </c>
      <c r="E11" s="205">
        <v>60194</v>
      </c>
      <c r="F11" s="486" t="s">
        <v>33</v>
      </c>
    </row>
    <row r="12" spans="1:6" s="1" customFormat="1" ht="35.1" customHeight="1" thickBot="1">
      <c r="A12" s="587" t="s">
        <v>1143</v>
      </c>
      <c r="B12" s="511">
        <v>0</v>
      </c>
      <c r="C12" s="511">
        <v>0</v>
      </c>
      <c r="D12" s="511">
        <v>324</v>
      </c>
      <c r="E12" s="357">
        <v>324</v>
      </c>
      <c r="F12" s="510" t="s">
        <v>36</v>
      </c>
    </row>
    <row r="13" spans="1:6" s="1" customFormat="1" ht="35.1" customHeight="1" thickBot="1">
      <c r="A13" s="82" t="s">
        <v>1142</v>
      </c>
      <c r="B13" s="509">
        <v>0</v>
      </c>
      <c r="C13" s="509">
        <v>0</v>
      </c>
      <c r="D13" s="509">
        <v>494</v>
      </c>
      <c r="E13" s="358">
        <v>494</v>
      </c>
      <c r="F13" s="508" t="s">
        <v>37</v>
      </c>
    </row>
    <row r="14" spans="1:6" s="6" customFormat="1" ht="30" customHeight="1">
      <c r="A14" s="45" t="s">
        <v>39</v>
      </c>
      <c r="B14" s="485">
        <v>0</v>
      </c>
      <c r="C14" s="485">
        <v>0</v>
      </c>
      <c r="D14" s="485">
        <v>96339</v>
      </c>
      <c r="E14" s="323">
        <v>96339</v>
      </c>
      <c r="F14" s="483" t="s">
        <v>38</v>
      </c>
    </row>
    <row r="15" spans="1:6" ht="25.5" customHeight="1">
      <c r="A15" s="80" t="s">
        <v>468</v>
      </c>
      <c r="B15" s="482">
        <v>355</v>
      </c>
      <c r="C15" s="482">
        <v>75</v>
      </c>
      <c r="D15" s="482">
        <v>303798</v>
      </c>
      <c r="E15" s="346">
        <v>304228</v>
      </c>
      <c r="F15" s="481" t="s">
        <v>469</v>
      </c>
    </row>
    <row r="16" spans="1:6" ht="18" customHeight="1">
      <c r="A16" s="480" t="s">
        <v>448</v>
      </c>
      <c r="F16" s="478" t="s">
        <v>390</v>
      </c>
    </row>
    <row r="17" spans="1:6" ht="24.95" customHeight="1">
      <c r="A17" s="506"/>
      <c r="F17" s="505"/>
    </row>
    <row r="23" spans="1:6" ht="24.95" customHeight="1">
      <c r="B23" s="479"/>
      <c r="C23" s="479"/>
      <c r="D23" s="479"/>
      <c r="E23" s="479"/>
    </row>
    <row r="24" spans="1:6" ht="24.95" customHeight="1">
      <c r="B24" s="479"/>
      <c r="C24" s="479"/>
      <c r="D24" s="479"/>
      <c r="E24" s="479"/>
    </row>
    <row r="25" spans="1:6" ht="24.95" customHeight="1">
      <c r="B25" s="479"/>
      <c r="C25" s="479"/>
      <c r="D25" s="479"/>
      <c r="E25" s="479"/>
    </row>
    <row r="26" spans="1:6" ht="24.95" customHeight="1">
      <c r="B26" s="479"/>
      <c r="C26" s="479"/>
      <c r="D26" s="479"/>
      <c r="E26" s="479"/>
    </row>
  </sheetData>
  <mergeCells count="5">
    <mergeCell ref="A1:F1"/>
    <mergeCell ref="A3:F3"/>
    <mergeCell ref="A5:A6"/>
    <mergeCell ref="F5:F6"/>
    <mergeCell ref="A2:F2"/>
  </mergeCells>
  <printOptions horizontalCentered="1" verticalCentered="1"/>
  <pageMargins left="0" right="0" top="0" bottom="0" header="0" footer="0"/>
  <pageSetup paperSize="9" scale="95" orientation="landscape" r:id="rId1"/>
  <headerFooter alignWithMargins="0"/>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sheetPr codeName="Sheet135"/>
  <dimension ref="A1:F38"/>
  <sheetViews>
    <sheetView rightToLeft="1" view="pageBreakPreview" zoomScaleNormal="100" zoomScaleSheetLayoutView="100" workbookViewId="0">
      <selection activeCell="D10" sqref="D10"/>
    </sheetView>
  </sheetViews>
  <sheetFormatPr defaultColWidth="11.42578125" defaultRowHeight="24.95" customHeight="1"/>
  <cols>
    <col min="1" max="1" width="40.7109375" style="478" customWidth="1"/>
    <col min="2" max="4" width="13.85546875" style="478" customWidth="1"/>
    <col min="5" max="5" width="12.7109375" style="478" customWidth="1"/>
    <col min="6" max="6" width="40.7109375" style="478" customWidth="1"/>
    <col min="7" max="16384" width="11.42578125" style="478"/>
  </cols>
  <sheetData>
    <row r="1" spans="1:6" s="507" customFormat="1" ht="23.25">
      <c r="A1" s="1385" t="s">
        <v>1025</v>
      </c>
      <c r="B1" s="1385"/>
      <c r="C1" s="1385"/>
      <c r="D1" s="1385"/>
      <c r="E1" s="1385"/>
      <c r="F1" s="1385"/>
    </row>
    <row r="2" spans="1:6" s="507" customFormat="1" ht="35.25" customHeight="1">
      <c r="A2" s="1380" t="s">
        <v>1146</v>
      </c>
      <c r="B2" s="1380"/>
      <c r="C2" s="1380"/>
      <c r="D2" s="1380"/>
      <c r="E2" s="1380"/>
      <c r="F2" s="1380"/>
    </row>
    <row r="3" spans="1:6" s="507" customFormat="1" ht="20.25">
      <c r="A3" s="1380">
        <v>2022</v>
      </c>
      <c r="B3" s="1380"/>
      <c r="C3" s="1380"/>
      <c r="D3" s="1380"/>
      <c r="E3" s="1380"/>
      <c r="F3" s="1380"/>
    </row>
    <row r="4" spans="1:6" ht="21" customHeight="1">
      <c r="A4" s="531" t="s">
        <v>282</v>
      </c>
      <c r="B4" s="532"/>
      <c r="C4" s="532"/>
      <c r="D4" s="532"/>
      <c r="E4" s="532"/>
      <c r="F4" s="533" t="s">
        <v>283</v>
      </c>
    </row>
    <row r="5" spans="1:6" s="493" customFormat="1" ht="36" customHeight="1">
      <c r="A5" s="1386" t="s">
        <v>1147</v>
      </c>
      <c r="B5" s="343" t="s">
        <v>18</v>
      </c>
      <c r="C5" s="343" t="s">
        <v>20</v>
      </c>
      <c r="D5" s="343" t="s">
        <v>22</v>
      </c>
      <c r="E5" s="343" t="s">
        <v>468</v>
      </c>
      <c r="F5" s="1383" t="s">
        <v>1734</v>
      </c>
    </row>
    <row r="6" spans="1:6" s="492" customFormat="1" ht="27" customHeight="1">
      <c r="A6" s="1387"/>
      <c r="B6" s="317" t="s">
        <v>17</v>
      </c>
      <c r="C6" s="317" t="s">
        <v>19</v>
      </c>
      <c r="D6" s="317" t="s">
        <v>21</v>
      </c>
      <c r="E6" s="318" t="s">
        <v>469</v>
      </c>
      <c r="F6" s="1384"/>
    </row>
    <row r="7" spans="1:6" s="1" customFormat="1" ht="15.75" thickBot="1">
      <c r="A7" s="41" t="s">
        <v>518</v>
      </c>
      <c r="B7" s="488">
        <v>75</v>
      </c>
      <c r="C7" s="488">
        <v>0</v>
      </c>
      <c r="D7" s="488">
        <v>36818</v>
      </c>
      <c r="E7" s="205">
        <v>36893</v>
      </c>
      <c r="F7" s="486" t="s">
        <v>538</v>
      </c>
    </row>
    <row r="8" spans="1:6" s="1" customFormat="1" ht="15.75" thickBot="1">
      <c r="A8" s="39" t="s">
        <v>519</v>
      </c>
      <c r="B8" s="491">
        <v>0</v>
      </c>
      <c r="C8" s="491">
        <v>0</v>
      </c>
      <c r="D8" s="491">
        <v>27522</v>
      </c>
      <c r="E8" s="206">
        <v>27522</v>
      </c>
      <c r="F8" s="489" t="s">
        <v>539</v>
      </c>
    </row>
    <row r="9" spans="1:6" s="1" customFormat="1" ht="15.75" thickBot="1">
      <c r="A9" s="41" t="s">
        <v>520</v>
      </c>
      <c r="B9" s="488">
        <v>140</v>
      </c>
      <c r="C9" s="488">
        <v>168</v>
      </c>
      <c r="D9" s="488">
        <v>105716</v>
      </c>
      <c r="E9" s="205">
        <v>106024</v>
      </c>
      <c r="F9" s="486" t="s">
        <v>422</v>
      </c>
    </row>
    <row r="10" spans="1:6" s="1" customFormat="1" ht="26.25" thickBot="1">
      <c r="A10" s="39" t="s">
        <v>521</v>
      </c>
      <c r="B10" s="491">
        <v>0</v>
      </c>
      <c r="C10" s="491">
        <v>0</v>
      </c>
      <c r="D10" s="491">
        <v>12161</v>
      </c>
      <c r="E10" s="206">
        <v>12161</v>
      </c>
      <c r="F10" s="489" t="s">
        <v>540</v>
      </c>
    </row>
    <row r="11" spans="1:6" s="1" customFormat="1" ht="30.75" thickBot="1">
      <c r="A11" s="41" t="s">
        <v>522</v>
      </c>
      <c r="B11" s="488">
        <v>0</v>
      </c>
      <c r="C11" s="488">
        <v>0</v>
      </c>
      <c r="D11" s="488">
        <v>3954</v>
      </c>
      <c r="E11" s="205">
        <v>3954</v>
      </c>
      <c r="F11" s="486" t="s">
        <v>541</v>
      </c>
    </row>
    <row r="12" spans="1:6" s="1" customFormat="1" ht="15.75" thickBot="1">
      <c r="A12" s="39" t="s">
        <v>523</v>
      </c>
      <c r="B12" s="491">
        <v>746</v>
      </c>
      <c r="C12" s="491">
        <v>273</v>
      </c>
      <c r="D12" s="491">
        <v>667033</v>
      </c>
      <c r="E12" s="206">
        <v>668052</v>
      </c>
      <c r="F12" s="489" t="s">
        <v>423</v>
      </c>
    </row>
    <row r="13" spans="1:6" s="1" customFormat="1" ht="30.75" thickBot="1">
      <c r="A13" s="41" t="s">
        <v>524</v>
      </c>
      <c r="B13" s="488">
        <v>1651</v>
      </c>
      <c r="C13" s="488">
        <v>215</v>
      </c>
      <c r="D13" s="488">
        <v>244847</v>
      </c>
      <c r="E13" s="205">
        <v>246713</v>
      </c>
      <c r="F13" s="486" t="s">
        <v>542</v>
      </c>
    </row>
    <row r="14" spans="1:6" s="1" customFormat="1" ht="15.75" thickBot="1">
      <c r="A14" s="39" t="s">
        <v>525</v>
      </c>
      <c r="B14" s="491">
        <v>70</v>
      </c>
      <c r="C14" s="491">
        <v>75</v>
      </c>
      <c r="D14" s="491">
        <v>138938</v>
      </c>
      <c r="E14" s="206">
        <v>139083</v>
      </c>
      <c r="F14" s="489" t="s">
        <v>543</v>
      </c>
    </row>
    <row r="15" spans="1:6" s="1" customFormat="1" ht="15.75" thickBot="1">
      <c r="A15" s="41" t="s">
        <v>526</v>
      </c>
      <c r="B15" s="488">
        <v>225</v>
      </c>
      <c r="C15" s="488">
        <v>0</v>
      </c>
      <c r="D15" s="488">
        <v>88168</v>
      </c>
      <c r="E15" s="205">
        <v>88393</v>
      </c>
      <c r="F15" s="486" t="s">
        <v>544</v>
      </c>
    </row>
    <row r="16" spans="1:6" s="1" customFormat="1" ht="15.75" thickBot="1">
      <c r="A16" s="39" t="s">
        <v>527</v>
      </c>
      <c r="B16" s="491">
        <v>0</v>
      </c>
      <c r="C16" s="491">
        <v>0</v>
      </c>
      <c r="D16" s="491">
        <v>20988</v>
      </c>
      <c r="E16" s="206">
        <v>20988</v>
      </c>
      <c r="F16" s="489" t="s">
        <v>545</v>
      </c>
    </row>
    <row r="17" spans="1:6" s="1" customFormat="1" ht="15.75" thickBot="1">
      <c r="A17" s="41" t="s">
        <v>528</v>
      </c>
      <c r="B17" s="488">
        <v>0</v>
      </c>
      <c r="C17" s="488">
        <v>0</v>
      </c>
      <c r="D17" s="488">
        <v>21229</v>
      </c>
      <c r="E17" s="205">
        <v>21229</v>
      </c>
      <c r="F17" s="486" t="s">
        <v>546</v>
      </c>
    </row>
    <row r="18" spans="1:6" s="1" customFormat="1" ht="15.75" thickBot="1">
      <c r="A18" s="39" t="s">
        <v>529</v>
      </c>
      <c r="B18" s="491">
        <v>75</v>
      </c>
      <c r="C18" s="491">
        <v>154</v>
      </c>
      <c r="D18" s="491">
        <v>19762</v>
      </c>
      <c r="E18" s="206">
        <v>19991</v>
      </c>
      <c r="F18" s="489" t="s">
        <v>547</v>
      </c>
    </row>
    <row r="19" spans="1:6" s="1" customFormat="1" ht="26.25" thickBot="1">
      <c r="A19" s="41" t="s">
        <v>530</v>
      </c>
      <c r="B19" s="488">
        <v>355</v>
      </c>
      <c r="C19" s="488">
        <v>0</v>
      </c>
      <c r="D19" s="488">
        <v>32052</v>
      </c>
      <c r="E19" s="205">
        <v>32407</v>
      </c>
      <c r="F19" s="486" t="s">
        <v>548</v>
      </c>
    </row>
    <row r="20" spans="1:6" s="1" customFormat="1" ht="15.75" thickBot="1">
      <c r="A20" s="39" t="s">
        <v>531</v>
      </c>
      <c r="B20" s="491">
        <v>182</v>
      </c>
      <c r="C20" s="491">
        <v>0</v>
      </c>
      <c r="D20" s="491">
        <v>189368</v>
      </c>
      <c r="E20" s="206">
        <v>189550</v>
      </c>
      <c r="F20" s="489" t="s">
        <v>549</v>
      </c>
    </row>
    <row r="21" spans="1:6" s="1" customFormat="1" ht="26.25" thickBot="1">
      <c r="A21" s="41" t="s">
        <v>532</v>
      </c>
      <c r="B21" s="488">
        <v>0</v>
      </c>
      <c r="C21" s="488">
        <v>0</v>
      </c>
      <c r="D21" s="488">
        <v>47692</v>
      </c>
      <c r="E21" s="205">
        <v>47692</v>
      </c>
      <c r="F21" s="486" t="s">
        <v>550</v>
      </c>
    </row>
    <row r="22" spans="1:6" s="1" customFormat="1" ht="15.75" thickBot="1">
      <c r="A22" s="39" t="s">
        <v>47</v>
      </c>
      <c r="B22" s="491">
        <v>0</v>
      </c>
      <c r="C22" s="491">
        <v>0</v>
      </c>
      <c r="D22" s="491">
        <v>59881</v>
      </c>
      <c r="E22" s="206">
        <v>59881</v>
      </c>
      <c r="F22" s="489" t="s">
        <v>424</v>
      </c>
    </row>
    <row r="23" spans="1:6" s="1" customFormat="1" ht="15.75" thickBot="1">
      <c r="A23" s="41" t="s">
        <v>533</v>
      </c>
      <c r="B23" s="488">
        <v>0</v>
      </c>
      <c r="C23" s="488">
        <v>0</v>
      </c>
      <c r="D23" s="488">
        <v>89166</v>
      </c>
      <c r="E23" s="205">
        <v>89166</v>
      </c>
      <c r="F23" s="486" t="s">
        <v>551</v>
      </c>
    </row>
    <row r="24" spans="1:6" s="1" customFormat="1" ht="15.75" thickBot="1">
      <c r="A24" s="39" t="s">
        <v>534</v>
      </c>
      <c r="B24" s="491">
        <v>75</v>
      </c>
      <c r="C24" s="491">
        <v>75</v>
      </c>
      <c r="D24" s="491">
        <v>10664</v>
      </c>
      <c r="E24" s="206">
        <v>10814</v>
      </c>
      <c r="F24" s="489" t="s">
        <v>552</v>
      </c>
    </row>
    <row r="25" spans="1:6" s="1" customFormat="1" ht="15.75" thickBot="1">
      <c r="A25" s="41" t="s">
        <v>535</v>
      </c>
      <c r="B25" s="488">
        <v>28</v>
      </c>
      <c r="C25" s="488">
        <v>0</v>
      </c>
      <c r="D25" s="488">
        <v>13475</v>
      </c>
      <c r="E25" s="205">
        <v>13503</v>
      </c>
      <c r="F25" s="486" t="s">
        <v>553</v>
      </c>
    </row>
    <row r="26" spans="1:6" s="1" customFormat="1" ht="51.75" thickBot="1">
      <c r="A26" s="39" t="s">
        <v>536</v>
      </c>
      <c r="B26" s="491">
        <v>0</v>
      </c>
      <c r="C26" s="491">
        <v>0</v>
      </c>
      <c r="D26" s="491">
        <v>168626</v>
      </c>
      <c r="E26" s="206">
        <v>168626</v>
      </c>
      <c r="F26" s="489" t="s">
        <v>554</v>
      </c>
    </row>
    <row r="27" spans="1:6" s="1" customFormat="1" ht="30">
      <c r="A27" s="66" t="s">
        <v>537</v>
      </c>
      <c r="B27" s="500">
        <v>0</v>
      </c>
      <c r="C27" s="500">
        <v>0</v>
      </c>
      <c r="D27" s="500">
        <v>6882</v>
      </c>
      <c r="E27" s="350">
        <v>6882</v>
      </c>
      <c r="F27" s="498" t="s">
        <v>555</v>
      </c>
    </row>
    <row r="28" spans="1:6" s="6" customFormat="1" ht="21.75" customHeight="1">
      <c r="A28" s="86" t="s">
        <v>468</v>
      </c>
      <c r="B28" s="497">
        <v>3622</v>
      </c>
      <c r="C28" s="497">
        <v>960</v>
      </c>
      <c r="D28" s="497">
        <v>2004942</v>
      </c>
      <c r="E28" s="211">
        <v>2009524</v>
      </c>
      <c r="F28" s="496" t="s">
        <v>469</v>
      </c>
    </row>
    <row r="29" spans="1:6" ht="12.75">
      <c r="A29" s="480" t="s">
        <v>71</v>
      </c>
      <c r="F29" s="478" t="s">
        <v>390</v>
      </c>
    </row>
    <row r="35" spans="2:5" ht="24.95" customHeight="1">
      <c r="B35" s="479"/>
      <c r="C35" s="479"/>
      <c r="D35" s="479"/>
      <c r="E35" s="479"/>
    </row>
    <row r="36" spans="2:5" ht="24.95" customHeight="1">
      <c r="B36" s="479"/>
      <c r="C36" s="479"/>
      <c r="D36" s="479"/>
      <c r="E36" s="479"/>
    </row>
    <row r="37" spans="2:5" ht="24.95" customHeight="1">
      <c r="B37" s="479"/>
      <c r="C37" s="479"/>
      <c r="D37" s="479"/>
      <c r="E37" s="479"/>
    </row>
    <row r="38" spans="2:5" ht="24.95" customHeight="1">
      <c r="B38" s="479"/>
      <c r="C38" s="479"/>
      <c r="D38" s="479"/>
      <c r="E38" s="479"/>
    </row>
  </sheetData>
  <mergeCells count="5">
    <mergeCell ref="A1:F1"/>
    <mergeCell ref="A3:F3"/>
    <mergeCell ref="A5:A6"/>
    <mergeCell ref="F5:F6"/>
    <mergeCell ref="A2:F2"/>
  </mergeCells>
  <printOptions horizontalCentered="1" verticalCentered="1"/>
  <pageMargins left="0" right="0" top="0" bottom="0" header="0" footer="0"/>
  <pageSetup paperSize="9" scale="90" orientation="landscape" r:id="rId1"/>
  <headerFooter alignWithMargins="0"/>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sheetPr codeName="Sheet136"/>
  <dimension ref="A1:F38"/>
  <sheetViews>
    <sheetView rightToLeft="1" view="pageBreakPreview" zoomScaleNormal="100" zoomScaleSheetLayoutView="100" workbookViewId="0">
      <selection activeCell="D10" sqref="D10"/>
    </sheetView>
  </sheetViews>
  <sheetFormatPr defaultColWidth="11.42578125" defaultRowHeight="24.95" customHeight="1"/>
  <cols>
    <col min="1" max="1" width="40.7109375" style="478" customWidth="1"/>
    <col min="2" max="4" width="13.85546875" style="478" customWidth="1"/>
    <col min="5" max="5" width="12.7109375" style="478" customWidth="1"/>
    <col min="6" max="6" width="40.7109375" style="478" customWidth="1"/>
    <col min="7" max="16384" width="11.42578125" style="478"/>
  </cols>
  <sheetData>
    <row r="1" spans="1:6" s="507" customFormat="1" ht="23.25">
      <c r="A1" s="1385" t="s">
        <v>1026</v>
      </c>
      <c r="B1" s="1385"/>
      <c r="C1" s="1385"/>
      <c r="D1" s="1385"/>
      <c r="E1" s="1385"/>
      <c r="F1" s="1385"/>
    </row>
    <row r="2" spans="1:6" s="507" customFormat="1" ht="34.5" customHeight="1">
      <c r="A2" s="1380" t="s">
        <v>1148</v>
      </c>
      <c r="B2" s="1380"/>
      <c r="C2" s="1380"/>
      <c r="D2" s="1380"/>
      <c r="E2" s="1380"/>
      <c r="F2" s="1380"/>
    </row>
    <row r="3" spans="1:6" s="507" customFormat="1" ht="20.25">
      <c r="A3" s="1380">
        <v>2022</v>
      </c>
      <c r="B3" s="1380"/>
      <c r="C3" s="1380"/>
      <c r="D3" s="1380"/>
      <c r="E3" s="1380"/>
      <c r="F3" s="1380"/>
    </row>
    <row r="4" spans="1:6" ht="21" customHeight="1">
      <c r="A4" s="531" t="s">
        <v>285</v>
      </c>
      <c r="B4" s="532"/>
      <c r="C4" s="532"/>
      <c r="D4" s="532"/>
      <c r="E4" s="532"/>
      <c r="F4" s="533" t="s">
        <v>284</v>
      </c>
    </row>
    <row r="5" spans="1:6" s="493" customFormat="1" ht="36" customHeight="1">
      <c r="A5" s="1386" t="s">
        <v>1149</v>
      </c>
      <c r="B5" s="343" t="s">
        <v>18</v>
      </c>
      <c r="C5" s="343" t="s">
        <v>20</v>
      </c>
      <c r="D5" s="343" t="s">
        <v>22</v>
      </c>
      <c r="E5" s="343" t="s">
        <v>468</v>
      </c>
      <c r="F5" s="1383" t="s">
        <v>1734</v>
      </c>
    </row>
    <row r="6" spans="1:6" s="492" customFormat="1" ht="27" customHeight="1">
      <c r="A6" s="1387"/>
      <c r="B6" s="317" t="s">
        <v>17</v>
      </c>
      <c r="C6" s="317" t="s">
        <v>19</v>
      </c>
      <c r="D6" s="317" t="s">
        <v>21</v>
      </c>
      <c r="E6" s="318" t="s">
        <v>469</v>
      </c>
      <c r="F6" s="1384"/>
    </row>
    <row r="7" spans="1:6" s="1" customFormat="1" ht="15.75" thickBot="1">
      <c r="A7" s="41" t="s">
        <v>518</v>
      </c>
      <c r="B7" s="672">
        <v>75</v>
      </c>
      <c r="C7" s="672">
        <v>0</v>
      </c>
      <c r="D7" s="672">
        <v>36818</v>
      </c>
      <c r="E7" s="205">
        <v>36893</v>
      </c>
      <c r="F7" s="486" t="s">
        <v>538</v>
      </c>
    </row>
    <row r="8" spans="1:6" s="1" customFormat="1" ht="15.75" thickBot="1">
      <c r="A8" s="39" t="s">
        <v>519</v>
      </c>
      <c r="B8" s="673">
        <v>0</v>
      </c>
      <c r="C8" s="673">
        <v>0</v>
      </c>
      <c r="D8" s="673">
        <v>25097</v>
      </c>
      <c r="E8" s="206">
        <v>25097</v>
      </c>
      <c r="F8" s="489" t="s">
        <v>539</v>
      </c>
    </row>
    <row r="9" spans="1:6" s="1" customFormat="1" ht="15.75" thickBot="1">
      <c r="A9" s="41" t="s">
        <v>520</v>
      </c>
      <c r="B9" s="672">
        <v>140</v>
      </c>
      <c r="C9" s="672">
        <v>168</v>
      </c>
      <c r="D9" s="672">
        <v>103666</v>
      </c>
      <c r="E9" s="205">
        <v>103974</v>
      </c>
      <c r="F9" s="486" t="s">
        <v>422</v>
      </c>
    </row>
    <row r="10" spans="1:6" s="1" customFormat="1" ht="26.25" thickBot="1">
      <c r="A10" s="39" t="s">
        <v>521</v>
      </c>
      <c r="B10" s="673">
        <v>0</v>
      </c>
      <c r="C10" s="673">
        <v>0</v>
      </c>
      <c r="D10" s="673">
        <v>10559</v>
      </c>
      <c r="E10" s="206">
        <v>10559</v>
      </c>
      <c r="F10" s="489" t="s">
        <v>540</v>
      </c>
    </row>
    <row r="11" spans="1:6" s="1" customFormat="1" ht="30.75" thickBot="1">
      <c r="A11" s="41" t="s">
        <v>522</v>
      </c>
      <c r="B11" s="672">
        <v>0</v>
      </c>
      <c r="C11" s="672">
        <v>0</v>
      </c>
      <c r="D11" s="672">
        <v>3814</v>
      </c>
      <c r="E11" s="205">
        <v>3814</v>
      </c>
      <c r="F11" s="486" t="s">
        <v>541</v>
      </c>
    </row>
    <row r="12" spans="1:6" s="1" customFormat="1" ht="15.75" thickBot="1">
      <c r="A12" s="39" t="s">
        <v>523</v>
      </c>
      <c r="B12" s="673">
        <v>676</v>
      </c>
      <c r="C12" s="673">
        <v>273</v>
      </c>
      <c r="D12" s="673">
        <v>660214</v>
      </c>
      <c r="E12" s="206">
        <v>661163</v>
      </c>
      <c r="F12" s="489" t="s">
        <v>423</v>
      </c>
    </row>
    <row r="13" spans="1:6" s="1" customFormat="1" ht="30.75" thickBot="1">
      <c r="A13" s="41" t="s">
        <v>524</v>
      </c>
      <c r="B13" s="672">
        <v>1651</v>
      </c>
      <c r="C13" s="672">
        <v>215</v>
      </c>
      <c r="D13" s="672">
        <v>219902</v>
      </c>
      <c r="E13" s="205">
        <v>221768</v>
      </c>
      <c r="F13" s="486" t="s">
        <v>542</v>
      </c>
    </row>
    <row r="14" spans="1:6" s="1" customFormat="1" ht="15.75" thickBot="1">
      <c r="A14" s="39" t="s">
        <v>525</v>
      </c>
      <c r="B14" s="673">
        <v>70</v>
      </c>
      <c r="C14" s="673">
        <v>75</v>
      </c>
      <c r="D14" s="673">
        <v>124860</v>
      </c>
      <c r="E14" s="206">
        <v>125005</v>
      </c>
      <c r="F14" s="489" t="s">
        <v>543</v>
      </c>
    </row>
    <row r="15" spans="1:6" s="1" customFormat="1" ht="15.75" thickBot="1">
      <c r="A15" s="41" t="s">
        <v>526</v>
      </c>
      <c r="B15" s="672">
        <v>225</v>
      </c>
      <c r="C15" s="672">
        <v>0</v>
      </c>
      <c r="D15" s="672">
        <v>66491</v>
      </c>
      <c r="E15" s="205">
        <v>66716</v>
      </c>
      <c r="F15" s="486" t="s">
        <v>544</v>
      </c>
    </row>
    <row r="16" spans="1:6" s="1" customFormat="1" ht="15.75" thickBot="1">
      <c r="A16" s="39" t="s">
        <v>527</v>
      </c>
      <c r="B16" s="673">
        <v>0</v>
      </c>
      <c r="C16" s="673">
        <v>0</v>
      </c>
      <c r="D16" s="673">
        <v>17185</v>
      </c>
      <c r="E16" s="206">
        <v>17185</v>
      </c>
      <c r="F16" s="489" t="s">
        <v>545</v>
      </c>
    </row>
    <row r="17" spans="1:6" s="1" customFormat="1" ht="15.75" thickBot="1">
      <c r="A17" s="41" t="s">
        <v>528</v>
      </c>
      <c r="B17" s="672">
        <v>0</v>
      </c>
      <c r="C17" s="672">
        <v>0</v>
      </c>
      <c r="D17" s="672">
        <v>16706</v>
      </c>
      <c r="E17" s="205">
        <v>16706</v>
      </c>
      <c r="F17" s="486" t="s">
        <v>546</v>
      </c>
    </row>
    <row r="18" spans="1:6" s="1" customFormat="1" ht="15.75" thickBot="1">
      <c r="A18" s="39" t="s">
        <v>529</v>
      </c>
      <c r="B18" s="673">
        <v>75</v>
      </c>
      <c r="C18" s="673">
        <v>154</v>
      </c>
      <c r="D18" s="673">
        <v>18179</v>
      </c>
      <c r="E18" s="206">
        <v>18408</v>
      </c>
      <c r="F18" s="489" t="s">
        <v>547</v>
      </c>
    </row>
    <row r="19" spans="1:6" s="1" customFormat="1" ht="26.25" thickBot="1">
      <c r="A19" s="41" t="s">
        <v>530</v>
      </c>
      <c r="B19" s="672">
        <v>140</v>
      </c>
      <c r="C19" s="672">
        <v>0</v>
      </c>
      <c r="D19" s="672">
        <v>26279</v>
      </c>
      <c r="E19" s="205">
        <v>26419</v>
      </c>
      <c r="F19" s="486" t="s">
        <v>548</v>
      </c>
    </row>
    <row r="20" spans="1:6" s="1" customFormat="1" ht="15.75" thickBot="1">
      <c r="A20" s="39" t="s">
        <v>531</v>
      </c>
      <c r="B20" s="673">
        <v>112</v>
      </c>
      <c r="C20" s="673">
        <v>0</v>
      </c>
      <c r="D20" s="673">
        <v>160829</v>
      </c>
      <c r="E20" s="206">
        <v>160941</v>
      </c>
      <c r="F20" s="489" t="s">
        <v>549</v>
      </c>
    </row>
    <row r="21" spans="1:6" s="1" customFormat="1" ht="26.25" thickBot="1">
      <c r="A21" s="41" t="s">
        <v>532</v>
      </c>
      <c r="B21" s="672">
        <v>0</v>
      </c>
      <c r="C21" s="672">
        <v>0</v>
      </c>
      <c r="D21" s="672">
        <v>42584</v>
      </c>
      <c r="E21" s="205">
        <v>42584</v>
      </c>
      <c r="F21" s="486" t="s">
        <v>550</v>
      </c>
    </row>
    <row r="22" spans="1:6" s="1" customFormat="1" ht="15.75" thickBot="1">
      <c r="A22" s="39" t="s">
        <v>47</v>
      </c>
      <c r="B22" s="673">
        <v>0</v>
      </c>
      <c r="C22" s="673">
        <v>0</v>
      </c>
      <c r="D22" s="673">
        <v>29446</v>
      </c>
      <c r="E22" s="206">
        <v>29446</v>
      </c>
      <c r="F22" s="489" t="s">
        <v>424</v>
      </c>
    </row>
    <row r="23" spans="1:6" s="1" customFormat="1" ht="15.75" thickBot="1">
      <c r="A23" s="41" t="s">
        <v>533</v>
      </c>
      <c r="B23" s="672">
        <v>0</v>
      </c>
      <c r="C23" s="672">
        <v>0</v>
      </c>
      <c r="D23" s="672">
        <v>49497</v>
      </c>
      <c r="E23" s="205">
        <v>49497</v>
      </c>
      <c r="F23" s="486" t="s">
        <v>551</v>
      </c>
    </row>
    <row r="24" spans="1:6" s="1" customFormat="1" ht="15.75" thickBot="1">
      <c r="A24" s="39" t="s">
        <v>534</v>
      </c>
      <c r="B24" s="673">
        <v>75</v>
      </c>
      <c r="C24" s="673">
        <v>0</v>
      </c>
      <c r="D24" s="673">
        <v>8297</v>
      </c>
      <c r="E24" s="206">
        <v>8372</v>
      </c>
      <c r="F24" s="489" t="s">
        <v>552</v>
      </c>
    </row>
    <row r="25" spans="1:6" s="1" customFormat="1" ht="15.75" thickBot="1">
      <c r="A25" s="41" t="s">
        <v>535</v>
      </c>
      <c r="B25" s="672">
        <v>28</v>
      </c>
      <c r="C25" s="672">
        <v>0</v>
      </c>
      <c r="D25" s="672">
        <v>9293</v>
      </c>
      <c r="E25" s="205">
        <v>9321</v>
      </c>
      <c r="F25" s="486" t="s">
        <v>553</v>
      </c>
    </row>
    <row r="26" spans="1:6" s="1" customFormat="1" ht="51.75" thickBot="1">
      <c r="A26" s="39" t="s">
        <v>536</v>
      </c>
      <c r="B26" s="673">
        <v>0</v>
      </c>
      <c r="C26" s="673">
        <v>0</v>
      </c>
      <c r="D26" s="673">
        <v>66750</v>
      </c>
      <c r="E26" s="206">
        <v>66750</v>
      </c>
      <c r="F26" s="489" t="s">
        <v>554</v>
      </c>
    </row>
    <row r="27" spans="1:6" s="1" customFormat="1" ht="30">
      <c r="A27" s="66" t="s">
        <v>537</v>
      </c>
      <c r="B27" s="674">
        <v>0</v>
      </c>
      <c r="C27" s="674">
        <v>0</v>
      </c>
      <c r="D27" s="674">
        <v>4678</v>
      </c>
      <c r="E27" s="350">
        <v>4678</v>
      </c>
      <c r="F27" s="498" t="s">
        <v>555</v>
      </c>
    </row>
    <row r="28" spans="1:6" s="6" customFormat="1" ht="18.75" customHeight="1">
      <c r="A28" s="86" t="s">
        <v>468</v>
      </c>
      <c r="B28" s="497">
        <v>3267</v>
      </c>
      <c r="C28" s="497">
        <v>885</v>
      </c>
      <c r="D28" s="497">
        <v>1701144</v>
      </c>
      <c r="E28" s="211">
        <v>1705296</v>
      </c>
      <c r="F28" s="496" t="s">
        <v>469</v>
      </c>
    </row>
    <row r="29" spans="1:6" ht="12.75">
      <c r="A29" s="480" t="s">
        <v>71</v>
      </c>
      <c r="F29" s="478" t="s">
        <v>390</v>
      </c>
    </row>
    <row r="35" spans="2:5" ht="24.95" customHeight="1">
      <c r="B35" s="479"/>
      <c r="C35" s="479"/>
      <c r="D35" s="479"/>
      <c r="E35" s="479"/>
    </row>
    <row r="36" spans="2:5" ht="24.95" customHeight="1">
      <c r="B36" s="479"/>
      <c r="C36" s="479"/>
      <c r="D36" s="479"/>
      <c r="E36" s="479"/>
    </row>
    <row r="37" spans="2:5" ht="24.95" customHeight="1">
      <c r="B37" s="479"/>
      <c r="C37" s="479"/>
      <c r="D37" s="479"/>
      <c r="E37" s="479"/>
    </row>
    <row r="38" spans="2:5" ht="24.95" customHeight="1">
      <c r="B38" s="479"/>
      <c r="C38" s="479"/>
      <c r="D38" s="479"/>
      <c r="E38" s="479"/>
    </row>
  </sheetData>
  <mergeCells count="5">
    <mergeCell ref="A1:F1"/>
    <mergeCell ref="A3:F3"/>
    <mergeCell ref="A5:A6"/>
    <mergeCell ref="F5:F6"/>
    <mergeCell ref="A2:F2"/>
  </mergeCells>
  <printOptions horizontalCentered="1" verticalCentered="1"/>
  <pageMargins left="0" right="0" top="0" bottom="0" header="0" footer="0"/>
  <pageSetup paperSize="9" scale="90" orientation="landscape" r:id="rId1"/>
  <headerFooter alignWithMargins="0"/>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sheetPr codeName="Sheet137"/>
  <dimension ref="A1:F38"/>
  <sheetViews>
    <sheetView rightToLeft="1" view="pageBreakPreview" zoomScale="95" zoomScaleNormal="124" zoomScaleSheetLayoutView="95" workbookViewId="0">
      <selection activeCell="D10" sqref="D10"/>
    </sheetView>
  </sheetViews>
  <sheetFormatPr defaultColWidth="11.42578125" defaultRowHeight="24.95" customHeight="1"/>
  <cols>
    <col min="1" max="1" width="40.7109375" style="478" customWidth="1"/>
    <col min="2" max="4" width="13.85546875" style="478" customWidth="1"/>
    <col min="5" max="5" width="12.7109375" style="478" customWidth="1"/>
    <col min="6" max="6" width="40.7109375" style="478" customWidth="1"/>
    <col min="7" max="16384" width="11.42578125" style="478"/>
  </cols>
  <sheetData>
    <row r="1" spans="1:6" s="507" customFormat="1" ht="23.25">
      <c r="A1" s="1385" t="s">
        <v>1027</v>
      </c>
      <c r="B1" s="1385"/>
      <c r="C1" s="1385"/>
      <c r="D1" s="1385"/>
      <c r="E1" s="1385"/>
      <c r="F1" s="1385"/>
    </row>
    <row r="2" spans="1:6" s="507" customFormat="1" ht="36" customHeight="1">
      <c r="A2" s="1380" t="s">
        <v>1150</v>
      </c>
      <c r="B2" s="1380"/>
      <c r="C2" s="1380"/>
      <c r="D2" s="1380"/>
      <c r="E2" s="1380"/>
      <c r="F2" s="1380"/>
    </row>
    <row r="3" spans="1:6" s="507" customFormat="1" ht="20.25">
      <c r="A3" s="1380">
        <v>2022</v>
      </c>
      <c r="B3" s="1380"/>
      <c r="C3" s="1380"/>
      <c r="D3" s="1380"/>
      <c r="E3" s="1380"/>
      <c r="F3" s="1380"/>
    </row>
    <row r="4" spans="1:6" ht="21" customHeight="1">
      <c r="A4" s="531" t="s">
        <v>286</v>
      </c>
      <c r="B4" s="532"/>
      <c r="C4" s="532"/>
      <c r="D4" s="532"/>
      <c r="E4" s="532"/>
      <c r="F4" s="533" t="s">
        <v>287</v>
      </c>
    </row>
    <row r="5" spans="1:6" s="493" customFormat="1" ht="36" customHeight="1">
      <c r="A5" s="1386" t="s">
        <v>1149</v>
      </c>
      <c r="B5" s="343" t="s">
        <v>18</v>
      </c>
      <c r="C5" s="343" t="s">
        <v>20</v>
      </c>
      <c r="D5" s="343" t="s">
        <v>22</v>
      </c>
      <c r="E5" s="343" t="s">
        <v>468</v>
      </c>
      <c r="F5" s="1383" t="s">
        <v>1734</v>
      </c>
    </row>
    <row r="6" spans="1:6" s="492" customFormat="1" ht="27" customHeight="1">
      <c r="A6" s="1387"/>
      <c r="B6" s="317" t="s">
        <v>17</v>
      </c>
      <c r="C6" s="317" t="s">
        <v>19</v>
      </c>
      <c r="D6" s="317" t="s">
        <v>21</v>
      </c>
      <c r="E6" s="318" t="s">
        <v>469</v>
      </c>
      <c r="F6" s="1384"/>
    </row>
    <row r="7" spans="1:6" s="791" customFormat="1" ht="15.75" thickBot="1">
      <c r="A7" s="553" t="s">
        <v>518</v>
      </c>
      <c r="B7" s="1007">
        <v>0</v>
      </c>
      <c r="C7" s="1007">
        <v>0</v>
      </c>
      <c r="D7" s="1007">
        <v>0</v>
      </c>
      <c r="E7" s="361">
        <v>0</v>
      </c>
      <c r="F7" s="1008" t="s">
        <v>538</v>
      </c>
    </row>
    <row r="8" spans="1:6" s="1" customFormat="1" ht="15.75" thickBot="1">
      <c r="A8" s="587" t="s">
        <v>519</v>
      </c>
      <c r="B8" s="511">
        <v>0</v>
      </c>
      <c r="C8" s="511">
        <v>0</v>
      </c>
      <c r="D8" s="511">
        <v>2425</v>
      </c>
      <c r="E8" s="357">
        <v>2425</v>
      </c>
      <c r="F8" s="510" t="s">
        <v>539</v>
      </c>
    </row>
    <row r="9" spans="1:6" s="1" customFormat="1" ht="15.75" thickBot="1">
      <c r="A9" s="82" t="s">
        <v>520</v>
      </c>
      <c r="B9" s="509">
        <v>0</v>
      </c>
      <c r="C9" s="509">
        <v>0</v>
      </c>
      <c r="D9" s="509">
        <v>2050</v>
      </c>
      <c r="E9" s="361">
        <v>2050</v>
      </c>
      <c r="F9" s="508" t="s">
        <v>422</v>
      </c>
    </row>
    <row r="10" spans="1:6" s="1" customFormat="1" ht="26.25" thickBot="1">
      <c r="A10" s="587" t="s">
        <v>521</v>
      </c>
      <c r="B10" s="511">
        <v>0</v>
      </c>
      <c r="C10" s="511">
        <v>0</v>
      </c>
      <c r="D10" s="511">
        <v>1602</v>
      </c>
      <c r="E10" s="357">
        <v>1602</v>
      </c>
      <c r="F10" s="510" t="s">
        <v>540</v>
      </c>
    </row>
    <row r="11" spans="1:6" s="1" customFormat="1" ht="39" thickBot="1">
      <c r="A11" s="82" t="s">
        <v>522</v>
      </c>
      <c r="B11" s="509">
        <v>0</v>
      </c>
      <c r="C11" s="509">
        <v>0</v>
      </c>
      <c r="D11" s="509">
        <v>140</v>
      </c>
      <c r="E11" s="361">
        <v>140</v>
      </c>
      <c r="F11" s="508" t="s">
        <v>676</v>
      </c>
    </row>
    <row r="12" spans="1:6" s="1" customFormat="1" ht="15.75" thickBot="1">
      <c r="A12" s="587" t="s">
        <v>523</v>
      </c>
      <c r="B12" s="511">
        <v>70</v>
      </c>
      <c r="C12" s="511">
        <v>0</v>
      </c>
      <c r="D12" s="511">
        <v>6819</v>
      </c>
      <c r="E12" s="357">
        <v>6889</v>
      </c>
      <c r="F12" s="510" t="s">
        <v>423</v>
      </c>
    </row>
    <row r="13" spans="1:6" s="1" customFormat="1" ht="30.75" thickBot="1">
      <c r="A13" s="82" t="s">
        <v>524</v>
      </c>
      <c r="B13" s="509">
        <v>0</v>
      </c>
      <c r="C13" s="509">
        <v>0</v>
      </c>
      <c r="D13" s="509">
        <v>24945</v>
      </c>
      <c r="E13" s="361">
        <v>24945</v>
      </c>
      <c r="F13" s="508" t="s">
        <v>542</v>
      </c>
    </row>
    <row r="14" spans="1:6" s="1" customFormat="1" ht="15.75" thickBot="1">
      <c r="A14" s="587" t="s">
        <v>525</v>
      </c>
      <c r="B14" s="511">
        <v>0</v>
      </c>
      <c r="C14" s="511">
        <v>0</v>
      </c>
      <c r="D14" s="511">
        <v>14078</v>
      </c>
      <c r="E14" s="357">
        <v>14078</v>
      </c>
      <c r="F14" s="510" t="s">
        <v>543</v>
      </c>
    </row>
    <row r="15" spans="1:6" s="1" customFormat="1" ht="15.75" thickBot="1">
      <c r="A15" s="82" t="s">
        <v>526</v>
      </c>
      <c r="B15" s="509">
        <v>0</v>
      </c>
      <c r="C15" s="509">
        <v>0</v>
      </c>
      <c r="D15" s="509">
        <v>21677</v>
      </c>
      <c r="E15" s="361">
        <v>21677</v>
      </c>
      <c r="F15" s="508" t="s">
        <v>544</v>
      </c>
    </row>
    <row r="16" spans="1:6" s="1" customFormat="1" ht="15.75" thickBot="1">
      <c r="A16" s="587" t="s">
        <v>527</v>
      </c>
      <c r="B16" s="511">
        <v>0</v>
      </c>
      <c r="C16" s="511">
        <v>0</v>
      </c>
      <c r="D16" s="511">
        <v>3803</v>
      </c>
      <c r="E16" s="357">
        <v>3803</v>
      </c>
      <c r="F16" s="510" t="s">
        <v>545</v>
      </c>
    </row>
    <row r="17" spans="1:6" s="1" customFormat="1" ht="15.75" thickBot="1">
      <c r="A17" s="82" t="s">
        <v>528</v>
      </c>
      <c r="B17" s="509">
        <v>0</v>
      </c>
      <c r="C17" s="509">
        <v>0</v>
      </c>
      <c r="D17" s="509">
        <v>4523</v>
      </c>
      <c r="E17" s="361">
        <v>4523</v>
      </c>
      <c r="F17" s="508" t="s">
        <v>546</v>
      </c>
    </row>
    <row r="18" spans="1:6" s="1" customFormat="1" ht="15.75" thickBot="1">
      <c r="A18" s="587" t="s">
        <v>529</v>
      </c>
      <c r="B18" s="511">
        <v>0</v>
      </c>
      <c r="C18" s="511">
        <v>0</v>
      </c>
      <c r="D18" s="511">
        <v>1583</v>
      </c>
      <c r="E18" s="357">
        <v>1583</v>
      </c>
      <c r="F18" s="510" t="s">
        <v>547</v>
      </c>
    </row>
    <row r="19" spans="1:6" s="1" customFormat="1" ht="26.25" thickBot="1">
      <c r="A19" s="82" t="s">
        <v>530</v>
      </c>
      <c r="B19" s="509">
        <v>215</v>
      </c>
      <c r="C19" s="509">
        <v>0</v>
      </c>
      <c r="D19" s="509">
        <v>5773</v>
      </c>
      <c r="E19" s="361">
        <v>5988</v>
      </c>
      <c r="F19" s="508" t="s">
        <v>548</v>
      </c>
    </row>
    <row r="20" spans="1:6" s="1" customFormat="1" ht="15.75" thickBot="1">
      <c r="A20" s="587" t="s">
        <v>531</v>
      </c>
      <c r="B20" s="511">
        <v>70</v>
      </c>
      <c r="C20" s="511">
        <v>0</v>
      </c>
      <c r="D20" s="511">
        <v>28539</v>
      </c>
      <c r="E20" s="357">
        <v>28609</v>
      </c>
      <c r="F20" s="510" t="s">
        <v>549</v>
      </c>
    </row>
    <row r="21" spans="1:6" s="1" customFormat="1" ht="26.25" thickBot="1">
      <c r="A21" s="82" t="s">
        <v>532</v>
      </c>
      <c r="B21" s="509">
        <v>0</v>
      </c>
      <c r="C21" s="509">
        <v>0</v>
      </c>
      <c r="D21" s="509">
        <v>5108</v>
      </c>
      <c r="E21" s="361">
        <v>5108</v>
      </c>
      <c r="F21" s="508" t="s">
        <v>550</v>
      </c>
    </row>
    <row r="22" spans="1:6" s="1" customFormat="1" ht="15.75" thickBot="1">
      <c r="A22" s="587" t="s">
        <v>47</v>
      </c>
      <c r="B22" s="511">
        <v>0</v>
      </c>
      <c r="C22" s="511">
        <v>0</v>
      </c>
      <c r="D22" s="511">
        <v>30435</v>
      </c>
      <c r="E22" s="357">
        <v>30435</v>
      </c>
      <c r="F22" s="510" t="s">
        <v>424</v>
      </c>
    </row>
    <row r="23" spans="1:6" s="1" customFormat="1" ht="15.75" thickBot="1">
      <c r="A23" s="82" t="s">
        <v>533</v>
      </c>
      <c r="B23" s="509">
        <v>0</v>
      </c>
      <c r="C23" s="509">
        <v>0</v>
      </c>
      <c r="D23" s="509">
        <v>39669</v>
      </c>
      <c r="E23" s="361">
        <v>39669</v>
      </c>
      <c r="F23" s="508" t="s">
        <v>551</v>
      </c>
    </row>
    <row r="24" spans="1:6" s="1" customFormat="1" ht="15.75" thickBot="1">
      <c r="A24" s="587" t="s">
        <v>534</v>
      </c>
      <c r="B24" s="511">
        <v>0</v>
      </c>
      <c r="C24" s="511">
        <v>75</v>
      </c>
      <c r="D24" s="511">
        <v>2367</v>
      </c>
      <c r="E24" s="357">
        <v>2442</v>
      </c>
      <c r="F24" s="510" t="s">
        <v>552</v>
      </c>
    </row>
    <row r="25" spans="1:6" s="1" customFormat="1" ht="15.75" thickBot="1">
      <c r="A25" s="82" t="s">
        <v>535</v>
      </c>
      <c r="B25" s="509">
        <v>0</v>
      </c>
      <c r="C25" s="509">
        <v>0</v>
      </c>
      <c r="D25" s="509">
        <v>4182</v>
      </c>
      <c r="E25" s="361">
        <v>4182</v>
      </c>
      <c r="F25" s="508" t="s">
        <v>553</v>
      </c>
    </row>
    <row r="26" spans="1:6" s="1" customFormat="1" ht="51.75" thickBot="1">
      <c r="A26" s="587" t="s">
        <v>536</v>
      </c>
      <c r="B26" s="511">
        <v>0</v>
      </c>
      <c r="C26" s="511">
        <v>0</v>
      </c>
      <c r="D26" s="511">
        <v>101876</v>
      </c>
      <c r="E26" s="357">
        <v>101876</v>
      </c>
      <c r="F26" s="510" t="s">
        <v>554</v>
      </c>
    </row>
    <row r="27" spans="1:6" s="1" customFormat="1" ht="30">
      <c r="A27" s="643" t="s">
        <v>537</v>
      </c>
      <c r="B27" s="644">
        <v>0</v>
      </c>
      <c r="C27" s="644">
        <v>0</v>
      </c>
      <c r="D27" s="644">
        <v>2204</v>
      </c>
      <c r="E27" s="719">
        <v>2204</v>
      </c>
      <c r="F27" s="645" t="s">
        <v>555</v>
      </c>
    </row>
    <row r="28" spans="1:6" s="1" customFormat="1" ht="20.25" customHeight="1">
      <c r="A28" s="675" t="s">
        <v>468</v>
      </c>
      <c r="B28" s="676">
        <v>355</v>
      </c>
      <c r="C28" s="676">
        <v>75</v>
      </c>
      <c r="D28" s="676">
        <v>303798</v>
      </c>
      <c r="E28" s="677">
        <v>304228</v>
      </c>
      <c r="F28" s="678" t="s">
        <v>469</v>
      </c>
    </row>
    <row r="29" spans="1:6" ht="12.75">
      <c r="A29" s="480" t="s">
        <v>448</v>
      </c>
      <c r="F29" s="478" t="s">
        <v>390</v>
      </c>
    </row>
    <row r="35" spans="2:5" ht="24.95" customHeight="1">
      <c r="B35" s="479"/>
      <c r="C35" s="479"/>
      <c r="D35" s="479"/>
      <c r="E35" s="479"/>
    </row>
    <row r="36" spans="2:5" ht="24.95" customHeight="1">
      <c r="B36" s="479"/>
      <c r="C36" s="479"/>
      <c r="D36" s="479"/>
      <c r="E36" s="479"/>
    </row>
    <row r="37" spans="2:5" ht="24.95" customHeight="1">
      <c r="B37" s="479"/>
      <c r="C37" s="479"/>
      <c r="D37" s="479"/>
      <c r="E37" s="479"/>
    </row>
    <row r="38" spans="2:5" ht="24.95" customHeight="1">
      <c r="B38" s="479"/>
      <c r="C38" s="479"/>
      <c r="D38" s="479"/>
      <c r="E38" s="479"/>
    </row>
  </sheetData>
  <mergeCells count="5">
    <mergeCell ref="F5:F6"/>
    <mergeCell ref="A1:F1"/>
    <mergeCell ref="A3:F3"/>
    <mergeCell ref="A5:A6"/>
    <mergeCell ref="A2:F2"/>
  </mergeCells>
  <printOptions horizontalCentered="1" verticalCentered="1"/>
  <pageMargins left="0" right="0" top="0" bottom="0" header="0" footer="0"/>
  <pageSetup paperSize="9" scale="90" fitToWidth="0" orientation="landscape" r:id="rId1"/>
  <headerFooter alignWithMargins="0"/>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sheetPr codeName="Sheet138"/>
  <dimension ref="A1:L38"/>
  <sheetViews>
    <sheetView rightToLeft="1" view="pageBreakPreview" zoomScaleNormal="96" zoomScaleSheetLayoutView="100" workbookViewId="0">
      <selection activeCell="D10" sqref="D10"/>
    </sheetView>
  </sheetViews>
  <sheetFormatPr defaultColWidth="11.42578125" defaultRowHeight="24.95" customHeight="1"/>
  <cols>
    <col min="1" max="1" width="34.7109375" style="478" customWidth="1"/>
    <col min="2" max="11" width="12.7109375" style="478" customWidth="1"/>
    <col min="12" max="12" width="38.42578125" style="478" customWidth="1"/>
    <col min="13" max="16384" width="11.42578125" style="478"/>
  </cols>
  <sheetData>
    <row r="1" spans="1:12" s="495" customFormat="1" ht="23.25">
      <c r="A1" s="1385" t="s">
        <v>1028</v>
      </c>
      <c r="B1" s="1385"/>
      <c r="C1" s="1385"/>
      <c r="D1" s="1385"/>
      <c r="E1" s="1385"/>
      <c r="F1" s="1385"/>
      <c r="G1" s="1385"/>
      <c r="H1" s="1385"/>
      <c r="I1" s="1385"/>
      <c r="J1" s="1385"/>
      <c r="K1" s="1385"/>
      <c r="L1" s="1385"/>
    </row>
    <row r="2" spans="1:12" s="495" customFormat="1" ht="20.25">
      <c r="A2" s="1380" t="s">
        <v>1151</v>
      </c>
      <c r="B2" s="1380"/>
      <c r="C2" s="1380"/>
      <c r="D2" s="1380"/>
      <c r="E2" s="1380"/>
      <c r="F2" s="1380"/>
      <c r="G2" s="1380"/>
      <c r="H2" s="1380"/>
      <c r="I2" s="1380"/>
      <c r="J2" s="1380"/>
      <c r="K2" s="1380"/>
      <c r="L2" s="1380"/>
    </row>
    <row r="3" spans="1:12" s="495" customFormat="1" ht="20.25">
      <c r="A3" s="1380">
        <v>2022</v>
      </c>
      <c r="B3" s="1380"/>
      <c r="C3" s="1380"/>
      <c r="D3" s="1380"/>
      <c r="E3" s="1380"/>
      <c r="F3" s="1380"/>
      <c r="G3" s="1380"/>
      <c r="H3" s="1380"/>
      <c r="I3" s="1380"/>
      <c r="J3" s="1380"/>
      <c r="K3" s="1380"/>
      <c r="L3" s="1380"/>
    </row>
    <row r="4" spans="1:12" s="494" customFormat="1" ht="21" customHeight="1">
      <c r="A4" s="531" t="s">
        <v>288</v>
      </c>
      <c r="B4" s="532"/>
      <c r="C4" s="532"/>
      <c r="D4" s="532"/>
      <c r="E4" s="532"/>
      <c r="F4" s="532"/>
      <c r="G4" s="532"/>
      <c r="H4" s="532"/>
      <c r="I4" s="532"/>
      <c r="J4" s="532"/>
      <c r="K4" s="532"/>
      <c r="L4" s="533" t="s">
        <v>289</v>
      </c>
    </row>
    <row r="5" spans="1:12" s="493" customFormat="1" ht="94.5" customHeight="1">
      <c r="A5" s="1386" t="s">
        <v>631</v>
      </c>
      <c r="B5" s="343" t="s">
        <v>1140</v>
      </c>
      <c r="C5" s="343" t="s">
        <v>28</v>
      </c>
      <c r="D5" s="343" t="s">
        <v>30</v>
      </c>
      <c r="E5" s="343" t="s">
        <v>32</v>
      </c>
      <c r="F5" s="343" t="s">
        <v>34</v>
      </c>
      <c r="G5" s="343" t="s">
        <v>1141</v>
      </c>
      <c r="H5" s="343" t="s">
        <v>1143</v>
      </c>
      <c r="I5" s="343" t="s">
        <v>1142</v>
      </c>
      <c r="J5" s="343" t="s">
        <v>39</v>
      </c>
      <c r="K5" s="343" t="s">
        <v>468</v>
      </c>
      <c r="L5" s="1383" t="s">
        <v>630</v>
      </c>
    </row>
    <row r="6" spans="1:12" s="492" customFormat="1" ht="63.75">
      <c r="A6" s="1387"/>
      <c r="B6" s="317" t="s">
        <v>23</v>
      </c>
      <c r="C6" s="317" t="s">
        <v>27</v>
      </c>
      <c r="D6" s="317" t="s">
        <v>29</v>
      </c>
      <c r="E6" s="317" t="s">
        <v>31</v>
      </c>
      <c r="F6" s="317" t="s">
        <v>33</v>
      </c>
      <c r="G6" s="317" t="s">
        <v>35</v>
      </c>
      <c r="H6" s="317" t="s">
        <v>36</v>
      </c>
      <c r="I6" s="317" t="s">
        <v>37</v>
      </c>
      <c r="J6" s="317" t="s">
        <v>38</v>
      </c>
      <c r="K6" s="318" t="s">
        <v>469</v>
      </c>
      <c r="L6" s="1384"/>
    </row>
    <row r="7" spans="1:12" s="1" customFormat="1" ht="15.75" thickBot="1">
      <c r="A7" s="41" t="s">
        <v>674</v>
      </c>
      <c r="B7" s="488">
        <v>425</v>
      </c>
      <c r="C7" s="488">
        <v>259</v>
      </c>
      <c r="D7" s="488">
        <v>299</v>
      </c>
      <c r="E7" s="488">
        <v>514</v>
      </c>
      <c r="F7" s="488">
        <v>314</v>
      </c>
      <c r="G7" s="488">
        <v>29913</v>
      </c>
      <c r="H7" s="488">
        <v>1850</v>
      </c>
      <c r="I7" s="488">
        <v>2729</v>
      </c>
      <c r="J7" s="488">
        <v>590</v>
      </c>
      <c r="K7" s="487">
        <v>36893</v>
      </c>
      <c r="L7" s="486" t="s">
        <v>538</v>
      </c>
    </row>
    <row r="8" spans="1:12" s="1" customFormat="1" ht="15.75" thickBot="1">
      <c r="A8" s="39" t="s">
        <v>519</v>
      </c>
      <c r="B8" s="491">
        <v>679</v>
      </c>
      <c r="C8" s="491">
        <v>7647</v>
      </c>
      <c r="D8" s="491">
        <v>5413</v>
      </c>
      <c r="E8" s="491">
        <v>1412</v>
      </c>
      <c r="F8" s="491">
        <v>447</v>
      </c>
      <c r="G8" s="491">
        <v>0</v>
      </c>
      <c r="H8" s="491">
        <v>7654</v>
      </c>
      <c r="I8" s="491">
        <v>3928</v>
      </c>
      <c r="J8" s="491">
        <v>342</v>
      </c>
      <c r="K8" s="490">
        <v>27522</v>
      </c>
      <c r="L8" s="489" t="s">
        <v>539</v>
      </c>
    </row>
    <row r="9" spans="1:12" s="1" customFormat="1" ht="15.75" thickBot="1">
      <c r="A9" s="41" t="s">
        <v>520</v>
      </c>
      <c r="B9" s="488">
        <v>2860</v>
      </c>
      <c r="C9" s="488">
        <v>7097</v>
      </c>
      <c r="D9" s="488">
        <v>10820</v>
      </c>
      <c r="E9" s="488">
        <v>6776</v>
      </c>
      <c r="F9" s="488">
        <v>5440</v>
      </c>
      <c r="G9" s="488">
        <v>203</v>
      </c>
      <c r="H9" s="488">
        <v>48321</v>
      </c>
      <c r="I9" s="488">
        <v>17985</v>
      </c>
      <c r="J9" s="488">
        <v>6522</v>
      </c>
      <c r="K9" s="487">
        <v>106024</v>
      </c>
      <c r="L9" s="486" t="s">
        <v>422</v>
      </c>
    </row>
    <row r="10" spans="1:12" s="1" customFormat="1" ht="30.75" thickBot="1">
      <c r="A10" s="39" t="s">
        <v>521</v>
      </c>
      <c r="B10" s="491">
        <v>75</v>
      </c>
      <c r="C10" s="491">
        <v>3634</v>
      </c>
      <c r="D10" s="491">
        <v>5577</v>
      </c>
      <c r="E10" s="491">
        <v>1000</v>
      </c>
      <c r="F10" s="491">
        <v>716</v>
      </c>
      <c r="G10" s="491">
        <v>0</v>
      </c>
      <c r="H10" s="491">
        <v>906</v>
      </c>
      <c r="I10" s="491">
        <v>70</v>
      </c>
      <c r="J10" s="491">
        <v>183</v>
      </c>
      <c r="K10" s="490">
        <v>12161</v>
      </c>
      <c r="L10" s="489" t="s">
        <v>540</v>
      </c>
    </row>
    <row r="11" spans="1:12" s="1" customFormat="1" ht="39" thickBot="1">
      <c r="A11" s="41" t="s">
        <v>522</v>
      </c>
      <c r="B11" s="488">
        <v>140</v>
      </c>
      <c r="C11" s="488">
        <v>112</v>
      </c>
      <c r="D11" s="488">
        <v>322</v>
      </c>
      <c r="E11" s="488">
        <v>280</v>
      </c>
      <c r="F11" s="488">
        <v>0</v>
      </c>
      <c r="G11" s="488">
        <v>0</v>
      </c>
      <c r="H11" s="488">
        <v>1012</v>
      </c>
      <c r="I11" s="488">
        <v>1822</v>
      </c>
      <c r="J11" s="488">
        <v>266</v>
      </c>
      <c r="K11" s="487">
        <v>3954</v>
      </c>
      <c r="L11" s="486" t="s">
        <v>676</v>
      </c>
    </row>
    <row r="12" spans="1:12" s="1" customFormat="1" ht="15.75" thickBot="1">
      <c r="A12" s="39" t="s">
        <v>523</v>
      </c>
      <c r="B12" s="491">
        <v>10458</v>
      </c>
      <c r="C12" s="491">
        <v>44313</v>
      </c>
      <c r="D12" s="491">
        <v>40271</v>
      </c>
      <c r="E12" s="491">
        <v>33692</v>
      </c>
      <c r="F12" s="491">
        <v>10568</v>
      </c>
      <c r="G12" s="491">
        <v>463</v>
      </c>
      <c r="H12" s="491">
        <v>413557</v>
      </c>
      <c r="I12" s="491">
        <v>66010</v>
      </c>
      <c r="J12" s="491">
        <v>48720</v>
      </c>
      <c r="K12" s="490">
        <v>668052</v>
      </c>
      <c r="L12" s="489" t="s">
        <v>423</v>
      </c>
    </row>
    <row r="13" spans="1:12" s="1" customFormat="1" ht="45.75" thickBot="1">
      <c r="A13" s="41" t="s">
        <v>675</v>
      </c>
      <c r="B13" s="488">
        <v>13853</v>
      </c>
      <c r="C13" s="488">
        <v>18053</v>
      </c>
      <c r="D13" s="488">
        <v>28809</v>
      </c>
      <c r="E13" s="488">
        <v>20912</v>
      </c>
      <c r="F13" s="488">
        <v>77003</v>
      </c>
      <c r="G13" s="488">
        <v>0</v>
      </c>
      <c r="H13" s="488">
        <v>37115</v>
      </c>
      <c r="I13" s="488">
        <v>31554</v>
      </c>
      <c r="J13" s="488">
        <v>19414</v>
      </c>
      <c r="K13" s="487">
        <v>246713</v>
      </c>
      <c r="L13" s="486" t="s">
        <v>542</v>
      </c>
    </row>
    <row r="14" spans="1:12" s="1" customFormat="1" ht="15.75" thickBot="1">
      <c r="A14" s="39" t="s">
        <v>525</v>
      </c>
      <c r="B14" s="491">
        <v>2294</v>
      </c>
      <c r="C14" s="491">
        <v>13813</v>
      </c>
      <c r="D14" s="491">
        <v>13603</v>
      </c>
      <c r="E14" s="491">
        <v>12165</v>
      </c>
      <c r="F14" s="491">
        <v>19294</v>
      </c>
      <c r="G14" s="491">
        <v>0</v>
      </c>
      <c r="H14" s="491">
        <v>5542</v>
      </c>
      <c r="I14" s="491">
        <v>64889</v>
      </c>
      <c r="J14" s="491">
        <v>7483</v>
      </c>
      <c r="K14" s="490">
        <v>139083</v>
      </c>
      <c r="L14" s="489" t="s">
        <v>543</v>
      </c>
    </row>
    <row r="15" spans="1:12" s="1" customFormat="1" ht="26.25" thickBot="1">
      <c r="A15" s="41" t="s">
        <v>526</v>
      </c>
      <c r="B15" s="488">
        <v>3222</v>
      </c>
      <c r="C15" s="488">
        <v>2444</v>
      </c>
      <c r="D15" s="488">
        <v>5306</v>
      </c>
      <c r="E15" s="488">
        <v>8656</v>
      </c>
      <c r="F15" s="488">
        <v>51343</v>
      </c>
      <c r="G15" s="488">
        <v>0</v>
      </c>
      <c r="H15" s="488">
        <v>2478</v>
      </c>
      <c r="I15" s="488">
        <v>9752</v>
      </c>
      <c r="J15" s="488">
        <v>5192</v>
      </c>
      <c r="K15" s="487">
        <v>88393</v>
      </c>
      <c r="L15" s="486" t="s">
        <v>544</v>
      </c>
    </row>
    <row r="16" spans="1:12" s="1" customFormat="1" ht="15.75" thickBot="1">
      <c r="A16" s="39" t="s">
        <v>527</v>
      </c>
      <c r="B16" s="491">
        <v>911</v>
      </c>
      <c r="C16" s="491">
        <v>9963</v>
      </c>
      <c r="D16" s="491">
        <v>5624</v>
      </c>
      <c r="E16" s="491">
        <v>1779</v>
      </c>
      <c r="F16" s="491">
        <v>382</v>
      </c>
      <c r="G16" s="491">
        <v>0</v>
      </c>
      <c r="H16" s="491">
        <v>872</v>
      </c>
      <c r="I16" s="491">
        <v>625</v>
      </c>
      <c r="J16" s="491">
        <v>832</v>
      </c>
      <c r="K16" s="490">
        <v>20988</v>
      </c>
      <c r="L16" s="489" t="s">
        <v>545</v>
      </c>
    </row>
    <row r="17" spans="1:12" s="1" customFormat="1" ht="15.75" thickBot="1">
      <c r="A17" s="41" t="s">
        <v>528</v>
      </c>
      <c r="B17" s="488">
        <v>1958</v>
      </c>
      <c r="C17" s="488">
        <v>6846</v>
      </c>
      <c r="D17" s="488">
        <v>5213</v>
      </c>
      <c r="E17" s="488">
        <v>4968</v>
      </c>
      <c r="F17" s="488">
        <v>292</v>
      </c>
      <c r="G17" s="488">
        <v>0</v>
      </c>
      <c r="H17" s="488">
        <v>248</v>
      </c>
      <c r="I17" s="488">
        <v>711</v>
      </c>
      <c r="J17" s="488">
        <v>993</v>
      </c>
      <c r="K17" s="487">
        <v>21229</v>
      </c>
      <c r="L17" s="486" t="s">
        <v>546</v>
      </c>
    </row>
    <row r="18" spans="1:12" s="1" customFormat="1" ht="15.75" thickBot="1">
      <c r="A18" s="39" t="s">
        <v>529</v>
      </c>
      <c r="B18" s="491">
        <v>469</v>
      </c>
      <c r="C18" s="491">
        <v>3220</v>
      </c>
      <c r="D18" s="491">
        <v>4922</v>
      </c>
      <c r="E18" s="491">
        <v>3431</v>
      </c>
      <c r="F18" s="491">
        <v>341</v>
      </c>
      <c r="G18" s="491">
        <v>0</v>
      </c>
      <c r="H18" s="491">
        <v>3530</v>
      </c>
      <c r="I18" s="491">
        <v>1639</v>
      </c>
      <c r="J18" s="491">
        <v>2439</v>
      </c>
      <c r="K18" s="490">
        <v>19991</v>
      </c>
      <c r="L18" s="489" t="s">
        <v>547</v>
      </c>
    </row>
    <row r="19" spans="1:12" s="1" customFormat="1" ht="26.25" thickBot="1">
      <c r="A19" s="41" t="s">
        <v>530</v>
      </c>
      <c r="B19" s="488">
        <v>2573</v>
      </c>
      <c r="C19" s="488">
        <v>14158</v>
      </c>
      <c r="D19" s="488">
        <v>4334</v>
      </c>
      <c r="E19" s="488">
        <v>4637</v>
      </c>
      <c r="F19" s="488">
        <v>1660</v>
      </c>
      <c r="G19" s="488">
        <v>0</v>
      </c>
      <c r="H19" s="488">
        <v>1741</v>
      </c>
      <c r="I19" s="488">
        <v>2190</v>
      </c>
      <c r="J19" s="488">
        <v>1114</v>
      </c>
      <c r="K19" s="487">
        <v>32407</v>
      </c>
      <c r="L19" s="486" t="s">
        <v>548</v>
      </c>
    </row>
    <row r="20" spans="1:12" s="1" customFormat="1" ht="26.25" thickBot="1">
      <c r="A20" s="39" t="s">
        <v>531</v>
      </c>
      <c r="B20" s="491">
        <v>2585</v>
      </c>
      <c r="C20" s="491">
        <v>10796</v>
      </c>
      <c r="D20" s="491">
        <v>19163</v>
      </c>
      <c r="E20" s="491">
        <v>14097</v>
      </c>
      <c r="F20" s="491">
        <v>8492</v>
      </c>
      <c r="G20" s="491">
        <v>215</v>
      </c>
      <c r="H20" s="491">
        <v>15622</v>
      </c>
      <c r="I20" s="491">
        <v>13913</v>
      </c>
      <c r="J20" s="491">
        <v>104667</v>
      </c>
      <c r="K20" s="490">
        <v>189550</v>
      </c>
      <c r="L20" s="489" t="s">
        <v>549</v>
      </c>
    </row>
    <row r="21" spans="1:12" s="1" customFormat="1" ht="30.75" thickBot="1">
      <c r="A21" s="41" t="s">
        <v>532</v>
      </c>
      <c r="B21" s="488">
        <v>0</v>
      </c>
      <c r="C21" s="488">
        <v>16069</v>
      </c>
      <c r="D21" s="488">
        <v>4553</v>
      </c>
      <c r="E21" s="488">
        <v>17931</v>
      </c>
      <c r="F21" s="488">
        <v>3420</v>
      </c>
      <c r="G21" s="488">
        <v>0</v>
      </c>
      <c r="H21" s="488">
        <v>2732</v>
      </c>
      <c r="I21" s="488">
        <v>397</v>
      </c>
      <c r="J21" s="488">
        <v>2590</v>
      </c>
      <c r="K21" s="487">
        <v>47692</v>
      </c>
      <c r="L21" s="486" t="s">
        <v>550</v>
      </c>
    </row>
    <row r="22" spans="1:12" s="1" customFormat="1" ht="15.75" thickBot="1">
      <c r="A22" s="39" t="s">
        <v>47</v>
      </c>
      <c r="B22" s="491">
        <v>1323</v>
      </c>
      <c r="C22" s="491">
        <v>39483</v>
      </c>
      <c r="D22" s="491">
        <v>6649</v>
      </c>
      <c r="E22" s="491">
        <v>3435</v>
      </c>
      <c r="F22" s="491">
        <v>3593</v>
      </c>
      <c r="G22" s="491">
        <v>0</v>
      </c>
      <c r="H22" s="491">
        <v>509</v>
      </c>
      <c r="I22" s="491">
        <v>3385</v>
      </c>
      <c r="J22" s="491">
        <v>1504</v>
      </c>
      <c r="K22" s="490">
        <v>59881</v>
      </c>
      <c r="L22" s="489" t="s">
        <v>424</v>
      </c>
    </row>
    <row r="23" spans="1:12" s="1" customFormat="1" ht="30.75" thickBot="1">
      <c r="A23" s="41" t="s">
        <v>533</v>
      </c>
      <c r="B23" s="488">
        <v>948</v>
      </c>
      <c r="C23" s="488">
        <v>58828</v>
      </c>
      <c r="D23" s="488">
        <v>13178</v>
      </c>
      <c r="E23" s="488">
        <v>8217</v>
      </c>
      <c r="F23" s="488">
        <v>2238</v>
      </c>
      <c r="G23" s="488">
        <v>0</v>
      </c>
      <c r="H23" s="488">
        <v>949</v>
      </c>
      <c r="I23" s="488">
        <v>2298</v>
      </c>
      <c r="J23" s="488">
        <v>2510</v>
      </c>
      <c r="K23" s="487">
        <v>89166</v>
      </c>
      <c r="L23" s="486" t="s">
        <v>551</v>
      </c>
    </row>
    <row r="24" spans="1:12" s="1" customFormat="1" ht="15.75" thickBot="1">
      <c r="A24" s="39" t="s">
        <v>534</v>
      </c>
      <c r="B24" s="491">
        <v>464</v>
      </c>
      <c r="C24" s="491">
        <v>2047</v>
      </c>
      <c r="D24" s="491">
        <v>3169</v>
      </c>
      <c r="E24" s="491">
        <v>1889</v>
      </c>
      <c r="F24" s="491">
        <v>908</v>
      </c>
      <c r="G24" s="491">
        <v>531</v>
      </c>
      <c r="H24" s="491">
        <v>112</v>
      </c>
      <c r="I24" s="491">
        <v>609</v>
      </c>
      <c r="J24" s="491">
        <v>1085</v>
      </c>
      <c r="K24" s="490">
        <v>10814</v>
      </c>
      <c r="L24" s="489" t="s">
        <v>552</v>
      </c>
    </row>
    <row r="25" spans="1:12" s="1" customFormat="1" ht="15.75" thickBot="1">
      <c r="A25" s="41" t="s">
        <v>535</v>
      </c>
      <c r="B25" s="488">
        <v>140</v>
      </c>
      <c r="C25" s="488">
        <v>1629</v>
      </c>
      <c r="D25" s="488">
        <v>2777</v>
      </c>
      <c r="E25" s="488">
        <v>521</v>
      </c>
      <c r="F25" s="488">
        <v>5176</v>
      </c>
      <c r="G25" s="488">
        <v>0</v>
      </c>
      <c r="H25" s="488">
        <v>224</v>
      </c>
      <c r="I25" s="488">
        <v>495</v>
      </c>
      <c r="J25" s="488">
        <v>2541</v>
      </c>
      <c r="K25" s="487">
        <v>13503</v>
      </c>
      <c r="L25" s="486" t="s">
        <v>553</v>
      </c>
    </row>
    <row r="26" spans="1:12" s="1" customFormat="1" ht="51.75" thickBot="1">
      <c r="A26" s="39" t="s">
        <v>536</v>
      </c>
      <c r="B26" s="491">
        <v>0</v>
      </c>
      <c r="C26" s="491">
        <v>954</v>
      </c>
      <c r="D26" s="491">
        <v>915</v>
      </c>
      <c r="E26" s="491">
        <v>139</v>
      </c>
      <c r="F26" s="491">
        <v>16866</v>
      </c>
      <c r="G26" s="491">
        <v>0</v>
      </c>
      <c r="H26" s="491">
        <v>43</v>
      </c>
      <c r="I26" s="491">
        <v>56888</v>
      </c>
      <c r="J26" s="491">
        <v>92821</v>
      </c>
      <c r="K26" s="490">
        <v>168626</v>
      </c>
      <c r="L26" s="489" t="s">
        <v>554</v>
      </c>
    </row>
    <row r="27" spans="1:12" s="1" customFormat="1" ht="30">
      <c r="A27" s="66" t="s">
        <v>537</v>
      </c>
      <c r="B27" s="500">
        <v>350</v>
      </c>
      <c r="C27" s="500">
        <v>2889</v>
      </c>
      <c r="D27" s="500">
        <v>849</v>
      </c>
      <c r="E27" s="500">
        <v>2035</v>
      </c>
      <c r="F27" s="500">
        <v>28</v>
      </c>
      <c r="G27" s="500">
        <v>0</v>
      </c>
      <c r="H27" s="500">
        <v>0</v>
      </c>
      <c r="I27" s="500">
        <v>731</v>
      </c>
      <c r="J27" s="500">
        <v>0</v>
      </c>
      <c r="K27" s="499">
        <v>6882</v>
      </c>
      <c r="L27" s="498" t="s">
        <v>555</v>
      </c>
    </row>
    <row r="28" spans="1:12" s="6" customFormat="1" ht="21.75" customHeight="1">
      <c r="A28" s="86" t="s">
        <v>468</v>
      </c>
      <c r="B28" s="497">
        <v>45727</v>
      </c>
      <c r="C28" s="497">
        <v>264254</v>
      </c>
      <c r="D28" s="497">
        <v>181766</v>
      </c>
      <c r="E28" s="497">
        <v>148486</v>
      </c>
      <c r="F28" s="497">
        <v>208521</v>
      </c>
      <c r="G28" s="211">
        <v>31325</v>
      </c>
      <c r="H28" s="211">
        <v>545017</v>
      </c>
      <c r="I28" s="497">
        <v>282620</v>
      </c>
      <c r="J28" s="497">
        <v>301808</v>
      </c>
      <c r="K28" s="497">
        <v>2009524</v>
      </c>
      <c r="L28" s="496" t="s">
        <v>469</v>
      </c>
    </row>
    <row r="29" spans="1:12" ht="18" customHeight="1">
      <c r="A29" s="480" t="s">
        <v>71</v>
      </c>
      <c r="I29" s="480"/>
      <c r="L29" s="478" t="s">
        <v>390</v>
      </c>
    </row>
    <row r="30" spans="1:12" ht="24.95" customHeight="1">
      <c r="A30" s="480"/>
      <c r="I30" s="480"/>
    </row>
    <row r="35" spans="2:11" ht="24.95" customHeight="1">
      <c r="B35" s="479"/>
      <c r="C35" s="479"/>
      <c r="D35" s="479"/>
      <c r="E35" s="479"/>
      <c r="F35" s="479"/>
      <c r="G35" s="479"/>
      <c r="H35" s="479"/>
      <c r="I35" s="479"/>
      <c r="J35" s="479"/>
      <c r="K35" s="479"/>
    </row>
    <row r="36" spans="2:11" ht="24.95" customHeight="1">
      <c r="B36" s="479"/>
      <c r="C36" s="479"/>
      <c r="D36" s="479"/>
      <c r="E36" s="479"/>
      <c r="F36" s="479"/>
      <c r="G36" s="479"/>
      <c r="H36" s="479"/>
      <c r="I36" s="479"/>
      <c r="J36" s="479"/>
      <c r="K36" s="479"/>
    </row>
    <row r="37" spans="2:11" ht="24.95" customHeight="1">
      <c r="B37" s="479"/>
      <c r="C37" s="479"/>
      <c r="D37" s="479"/>
      <c r="E37" s="479"/>
      <c r="F37" s="479"/>
      <c r="G37" s="479"/>
      <c r="H37" s="479"/>
      <c r="I37" s="479"/>
      <c r="J37" s="479"/>
      <c r="K37" s="479"/>
    </row>
    <row r="38" spans="2:11" ht="24.95" customHeight="1">
      <c r="B38" s="479"/>
      <c r="C38" s="479"/>
      <c r="D38" s="479"/>
      <c r="E38" s="479"/>
      <c r="F38" s="479"/>
      <c r="G38" s="479"/>
      <c r="H38" s="479"/>
      <c r="I38" s="479"/>
      <c r="J38" s="479"/>
      <c r="K38" s="479"/>
    </row>
  </sheetData>
  <mergeCells count="5">
    <mergeCell ref="A1:L1"/>
    <mergeCell ref="A3:L3"/>
    <mergeCell ref="A5:A6"/>
    <mergeCell ref="L5:L6"/>
    <mergeCell ref="A2:L2"/>
  </mergeCells>
  <printOptions horizontalCentered="1" verticalCentered="1"/>
  <pageMargins left="0" right="0" top="0" bottom="0" header="0" footer="0"/>
  <pageSetup paperSize="9" scale="70" orientation="landscape" r:id="rId1"/>
  <headerFooter alignWithMargins="0"/>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sheetPr codeName="Sheet139"/>
  <dimension ref="A1:L30"/>
  <sheetViews>
    <sheetView rightToLeft="1" view="pageBreakPreview" zoomScaleNormal="93" zoomScaleSheetLayoutView="100" workbookViewId="0">
      <selection activeCell="D10" sqref="D10"/>
    </sheetView>
  </sheetViews>
  <sheetFormatPr defaultColWidth="11.42578125" defaultRowHeight="24.95" customHeight="1"/>
  <cols>
    <col min="1" max="1" width="34.7109375" style="478" customWidth="1"/>
    <col min="2" max="11" width="12.7109375" style="478" customWidth="1"/>
    <col min="12" max="12" width="38.42578125" style="478" customWidth="1"/>
    <col min="13" max="16384" width="11.42578125" style="478"/>
  </cols>
  <sheetData>
    <row r="1" spans="1:12" s="495" customFormat="1" ht="23.25">
      <c r="A1" s="1385" t="s">
        <v>1029</v>
      </c>
      <c r="B1" s="1385"/>
      <c r="C1" s="1385"/>
      <c r="D1" s="1385"/>
      <c r="E1" s="1385"/>
      <c r="F1" s="1385"/>
      <c r="G1" s="1385"/>
      <c r="H1" s="1385"/>
      <c r="I1" s="1385"/>
      <c r="J1" s="1385"/>
      <c r="K1" s="1385"/>
      <c r="L1" s="1385"/>
    </row>
    <row r="2" spans="1:12" s="495" customFormat="1" ht="20.25">
      <c r="A2" s="1380" t="s">
        <v>1152</v>
      </c>
      <c r="B2" s="1380"/>
      <c r="C2" s="1380"/>
      <c r="D2" s="1380"/>
      <c r="E2" s="1380"/>
      <c r="F2" s="1380"/>
      <c r="G2" s="1380"/>
      <c r="H2" s="1380"/>
      <c r="I2" s="1380"/>
      <c r="J2" s="1380"/>
      <c r="K2" s="1380"/>
      <c r="L2" s="1380"/>
    </row>
    <row r="3" spans="1:12" s="495" customFormat="1" ht="20.25">
      <c r="A3" s="1380">
        <v>2022</v>
      </c>
      <c r="B3" s="1380"/>
      <c r="C3" s="1380"/>
      <c r="D3" s="1380"/>
      <c r="E3" s="1380"/>
      <c r="F3" s="1380"/>
      <c r="G3" s="1380"/>
      <c r="H3" s="1380"/>
      <c r="I3" s="1380"/>
      <c r="J3" s="1380"/>
      <c r="K3" s="1380"/>
      <c r="L3" s="1380"/>
    </row>
    <row r="4" spans="1:12" s="494" customFormat="1" ht="21" customHeight="1">
      <c r="A4" s="531" t="s">
        <v>290</v>
      </c>
      <c r="B4" s="532"/>
      <c r="C4" s="532"/>
      <c r="D4" s="532"/>
      <c r="E4" s="532"/>
      <c r="F4" s="532"/>
      <c r="G4" s="532"/>
      <c r="H4" s="532"/>
      <c r="I4" s="532"/>
      <c r="J4" s="532"/>
      <c r="K4" s="532"/>
      <c r="L4" s="533" t="s">
        <v>291</v>
      </c>
    </row>
    <row r="5" spans="1:12" s="493" customFormat="1" ht="94.5" customHeight="1">
      <c r="A5" s="1386" t="s">
        <v>633</v>
      </c>
      <c r="B5" s="343" t="s">
        <v>1140</v>
      </c>
      <c r="C5" s="343" t="s">
        <v>28</v>
      </c>
      <c r="D5" s="343" t="s">
        <v>30</v>
      </c>
      <c r="E5" s="343" t="s">
        <v>32</v>
      </c>
      <c r="F5" s="343" t="s">
        <v>34</v>
      </c>
      <c r="G5" s="343" t="s">
        <v>1141</v>
      </c>
      <c r="H5" s="343" t="s">
        <v>1143</v>
      </c>
      <c r="I5" s="343" t="s">
        <v>1142</v>
      </c>
      <c r="J5" s="343" t="s">
        <v>39</v>
      </c>
      <c r="K5" s="343" t="s">
        <v>468</v>
      </c>
      <c r="L5" s="1383" t="s">
        <v>632</v>
      </c>
    </row>
    <row r="6" spans="1:12" s="492" customFormat="1" ht="63.75">
      <c r="A6" s="1387"/>
      <c r="B6" s="317" t="s">
        <v>23</v>
      </c>
      <c r="C6" s="317" t="s">
        <v>27</v>
      </c>
      <c r="D6" s="317" t="s">
        <v>29</v>
      </c>
      <c r="E6" s="317" t="s">
        <v>31</v>
      </c>
      <c r="F6" s="317" t="s">
        <v>33</v>
      </c>
      <c r="G6" s="317" t="s">
        <v>35</v>
      </c>
      <c r="H6" s="317" t="s">
        <v>36</v>
      </c>
      <c r="I6" s="317" t="s">
        <v>37</v>
      </c>
      <c r="J6" s="317" t="s">
        <v>38</v>
      </c>
      <c r="K6" s="318" t="s">
        <v>469</v>
      </c>
      <c r="L6" s="1384"/>
    </row>
    <row r="7" spans="1:12" s="1" customFormat="1" ht="15.75" thickBot="1">
      <c r="A7" s="41" t="s">
        <v>518</v>
      </c>
      <c r="B7" s="488">
        <v>425</v>
      </c>
      <c r="C7" s="488">
        <v>259</v>
      </c>
      <c r="D7" s="488">
        <v>299</v>
      </c>
      <c r="E7" s="488">
        <v>514</v>
      </c>
      <c r="F7" s="488">
        <v>314</v>
      </c>
      <c r="G7" s="488">
        <v>29913</v>
      </c>
      <c r="H7" s="488">
        <v>1850</v>
      </c>
      <c r="I7" s="488">
        <v>2729</v>
      </c>
      <c r="J7" s="488">
        <v>590</v>
      </c>
      <c r="K7" s="487">
        <v>36893</v>
      </c>
      <c r="L7" s="486" t="s">
        <v>538</v>
      </c>
    </row>
    <row r="8" spans="1:12" s="1" customFormat="1" ht="15.75" thickBot="1">
      <c r="A8" s="39" t="s">
        <v>519</v>
      </c>
      <c r="B8" s="491">
        <v>609</v>
      </c>
      <c r="C8" s="491">
        <v>6583</v>
      </c>
      <c r="D8" s="491">
        <v>4643</v>
      </c>
      <c r="E8" s="491">
        <v>891</v>
      </c>
      <c r="F8" s="491">
        <v>447</v>
      </c>
      <c r="G8" s="491">
        <v>0</v>
      </c>
      <c r="H8" s="491">
        <v>7654</v>
      </c>
      <c r="I8" s="491">
        <v>3928</v>
      </c>
      <c r="J8" s="491">
        <v>342</v>
      </c>
      <c r="K8" s="490">
        <v>25097</v>
      </c>
      <c r="L8" s="489" t="s">
        <v>539</v>
      </c>
    </row>
    <row r="9" spans="1:12" s="1" customFormat="1" ht="15.75" thickBot="1">
      <c r="A9" s="41" t="s">
        <v>520</v>
      </c>
      <c r="B9" s="488">
        <v>2710</v>
      </c>
      <c r="C9" s="488">
        <v>6367</v>
      </c>
      <c r="D9" s="488">
        <v>10722</v>
      </c>
      <c r="E9" s="488">
        <v>6439</v>
      </c>
      <c r="F9" s="488">
        <v>4775</v>
      </c>
      <c r="G9" s="488">
        <v>203</v>
      </c>
      <c r="H9" s="488">
        <v>48251</v>
      </c>
      <c r="I9" s="488">
        <v>17985</v>
      </c>
      <c r="J9" s="488">
        <v>6522</v>
      </c>
      <c r="K9" s="487">
        <v>103974</v>
      </c>
      <c r="L9" s="486" t="s">
        <v>422</v>
      </c>
    </row>
    <row r="10" spans="1:12" s="1" customFormat="1" ht="30.75" thickBot="1">
      <c r="A10" s="39" t="s">
        <v>521</v>
      </c>
      <c r="B10" s="491">
        <v>75</v>
      </c>
      <c r="C10" s="491">
        <v>2817</v>
      </c>
      <c r="D10" s="491">
        <v>5577</v>
      </c>
      <c r="E10" s="491">
        <v>215</v>
      </c>
      <c r="F10" s="491">
        <v>716</v>
      </c>
      <c r="G10" s="491">
        <v>0</v>
      </c>
      <c r="H10" s="491">
        <v>906</v>
      </c>
      <c r="I10" s="491">
        <v>70</v>
      </c>
      <c r="J10" s="491">
        <v>183</v>
      </c>
      <c r="K10" s="490">
        <v>10559</v>
      </c>
      <c r="L10" s="489" t="s">
        <v>540</v>
      </c>
    </row>
    <row r="11" spans="1:12" s="1" customFormat="1" ht="30.75" thickBot="1">
      <c r="A11" s="41" t="s">
        <v>522</v>
      </c>
      <c r="B11" s="488">
        <v>140</v>
      </c>
      <c r="C11" s="488">
        <v>112</v>
      </c>
      <c r="D11" s="488">
        <v>322</v>
      </c>
      <c r="E11" s="488">
        <v>140</v>
      </c>
      <c r="F11" s="488">
        <v>0</v>
      </c>
      <c r="G11" s="488">
        <v>0</v>
      </c>
      <c r="H11" s="488">
        <v>1012</v>
      </c>
      <c r="I11" s="488">
        <v>1822</v>
      </c>
      <c r="J11" s="488">
        <v>266</v>
      </c>
      <c r="K11" s="487">
        <v>3814</v>
      </c>
      <c r="L11" s="486" t="s">
        <v>541</v>
      </c>
    </row>
    <row r="12" spans="1:12" s="1" customFormat="1" ht="15.75" thickBot="1">
      <c r="A12" s="39" t="s">
        <v>523</v>
      </c>
      <c r="B12" s="491">
        <v>10388</v>
      </c>
      <c r="C12" s="491">
        <v>41957</v>
      </c>
      <c r="D12" s="491">
        <v>38455</v>
      </c>
      <c r="E12" s="491">
        <v>32255</v>
      </c>
      <c r="F12" s="491">
        <v>9433</v>
      </c>
      <c r="G12" s="491">
        <v>463</v>
      </c>
      <c r="H12" s="491">
        <v>413557</v>
      </c>
      <c r="I12" s="491">
        <v>66010</v>
      </c>
      <c r="J12" s="491">
        <v>48645</v>
      </c>
      <c r="K12" s="490">
        <v>661163</v>
      </c>
      <c r="L12" s="489" t="s">
        <v>423</v>
      </c>
    </row>
    <row r="13" spans="1:12" s="1" customFormat="1" ht="30.75" thickBot="1">
      <c r="A13" s="41" t="s">
        <v>524</v>
      </c>
      <c r="B13" s="488">
        <v>13423</v>
      </c>
      <c r="C13" s="488">
        <v>16707</v>
      </c>
      <c r="D13" s="488">
        <v>28187</v>
      </c>
      <c r="E13" s="488">
        <v>17489</v>
      </c>
      <c r="F13" s="488">
        <v>57879</v>
      </c>
      <c r="G13" s="488">
        <v>0</v>
      </c>
      <c r="H13" s="488">
        <v>37115</v>
      </c>
      <c r="I13" s="488">
        <v>31554</v>
      </c>
      <c r="J13" s="488">
        <v>19414</v>
      </c>
      <c r="K13" s="487">
        <v>221768</v>
      </c>
      <c r="L13" s="486" t="s">
        <v>542</v>
      </c>
    </row>
    <row r="14" spans="1:12" s="1" customFormat="1" ht="15.75" thickBot="1">
      <c r="A14" s="39" t="s">
        <v>525</v>
      </c>
      <c r="B14" s="491">
        <v>2046</v>
      </c>
      <c r="C14" s="491">
        <v>12217</v>
      </c>
      <c r="D14" s="491">
        <v>12536</v>
      </c>
      <c r="E14" s="491">
        <v>8270</v>
      </c>
      <c r="F14" s="491">
        <v>12540</v>
      </c>
      <c r="G14" s="491">
        <v>0</v>
      </c>
      <c r="H14" s="491">
        <v>5542</v>
      </c>
      <c r="I14" s="491">
        <v>64833</v>
      </c>
      <c r="J14" s="491">
        <v>7021</v>
      </c>
      <c r="K14" s="490">
        <v>125005</v>
      </c>
      <c r="L14" s="489" t="s">
        <v>543</v>
      </c>
    </row>
    <row r="15" spans="1:12" s="1" customFormat="1" ht="26.25" thickBot="1">
      <c r="A15" s="41" t="s">
        <v>526</v>
      </c>
      <c r="B15" s="488">
        <v>2427</v>
      </c>
      <c r="C15" s="488">
        <v>2219</v>
      </c>
      <c r="D15" s="488">
        <v>4656</v>
      </c>
      <c r="E15" s="488">
        <v>4605</v>
      </c>
      <c r="F15" s="488">
        <v>36725</v>
      </c>
      <c r="G15" s="488">
        <v>0</v>
      </c>
      <c r="H15" s="488">
        <v>2422</v>
      </c>
      <c r="I15" s="488">
        <v>9752</v>
      </c>
      <c r="J15" s="488">
        <v>3910</v>
      </c>
      <c r="K15" s="487">
        <v>66716</v>
      </c>
      <c r="L15" s="486" t="s">
        <v>544</v>
      </c>
    </row>
    <row r="16" spans="1:12" s="1" customFormat="1" ht="15.75" thickBot="1">
      <c r="A16" s="39" t="s">
        <v>527</v>
      </c>
      <c r="B16" s="491">
        <v>841</v>
      </c>
      <c r="C16" s="491">
        <v>8024</v>
      </c>
      <c r="D16" s="491">
        <v>4899</v>
      </c>
      <c r="E16" s="491">
        <v>1285</v>
      </c>
      <c r="F16" s="491">
        <v>312</v>
      </c>
      <c r="G16" s="491">
        <v>0</v>
      </c>
      <c r="H16" s="491">
        <v>872</v>
      </c>
      <c r="I16" s="491">
        <v>625</v>
      </c>
      <c r="J16" s="491">
        <v>327</v>
      </c>
      <c r="K16" s="490">
        <v>17185</v>
      </c>
      <c r="L16" s="489" t="s">
        <v>545</v>
      </c>
    </row>
    <row r="17" spans="1:12" s="1" customFormat="1" ht="15.75" thickBot="1">
      <c r="A17" s="41" t="s">
        <v>528</v>
      </c>
      <c r="B17" s="488">
        <v>1673</v>
      </c>
      <c r="C17" s="488">
        <v>4744</v>
      </c>
      <c r="D17" s="488">
        <v>4117</v>
      </c>
      <c r="E17" s="488">
        <v>3998</v>
      </c>
      <c r="F17" s="488">
        <v>292</v>
      </c>
      <c r="G17" s="488">
        <v>0</v>
      </c>
      <c r="H17" s="488">
        <v>248</v>
      </c>
      <c r="I17" s="488">
        <v>711</v>
      </c>
      <c r="J17" s="488">
        <v>923</v>
      </c>
      <c r="K17" s="487">
        <v>16706</v>
      </c>
      <c r="L17" s="486" t="s">
        <v>546</v>
      </c>
    </row>
    <row r="18" spans="1:12" s="1" customFormat="1" ht="15.75" thickBot="1">
      <c r="A18" s="39" t="s">
        <v>529</v>
      </c>
      <c r="B18" s="491">
        <v>399</v>
      </c>
      <c r="C18" s="491">
        <v>2819</v>
      </c>
      <c r="D18" s="491">
        <v>4595</v>
      </c>
      <c r="E18" s="491">
        <v>2861</v>
      </c>
      <c r="F18" s="491">
        <v>196</v>
      </c>
      <c r="G18" s="491">
        <v>0</v>
      </c>
      <c r="H18" s="491">
        <v>3530</v>
      </c>
      <c r="I18" s="491">
        <v>1639</v>
      </c>
      <c r="J18" s="491">
        <v>2369</v>
      </c>
      <c r="K18" s="490">
        <v>18408</v>
      </c>
      <c r="L18" s="489" t="s">
        <v>547</v>
      </c>
    </row>
    <row r="19" spans="1:12" s="1" customFormat="1" ht="26.25" thickBot="1">
      <c r="A19" s="41" t="s">
        <v>530</v>
      </c>
      <c r="B19" s="488">
        <v>2120</v>
      </c>
      <c r="C19" s="488">
        <v>10565</v>
      </c>
      <c r="D19" s="488">
        <v>3734</v>
      </c>
      <c r="E19" s="488">
        <v>3353</v>
      </c>
      <c r="F19" s="488">
        <v>1632</v>
      </c>
      <c r="G19" s="488">
        <v>0</v>
      </c>
      <c r="H19" s="488">
        <v>1711</v>
      </c>
      <c r="I19" s="488">
        <v>2190</v>
      </c>
      <c r="J19" s="488">
        <v>1114</v>
      </c>
      <c r="K19" s="487">
        <v>26419</v>
      </c>
      <c r="L19" s="486" t="s">
        <v>548</v>
      </c>
    </row>
    <row r="20" spans="1:12" s="1" customFormat="1" ht="26.25" thickBot="1">
      <c r="A20" s="39" t="s">
        <v>531</v>
      </c>
      <c r="B20" s="491">
        <v>1950</v>
      </c>
      <c r="C20" s="491">
        <v>5649</v>
      </c>
      <c r="D20" s="491">
        <v>8791</v>
      </c>
      <c r="E20" s="491">
        <v>6216</v>
      </c>
      <c r="F20" s="491">
        <v>8422</v>
      </c>
      <c r="G20" s="491">
        <v>215</v>
      </c>
      <c r="H20" s="491">
        <v>15594</v>
      </c>
      <c r="I20" s="491">
        <v>13913</v>
      </c>
      <c r="J20" s="491">
        <v>100191</v>
      </c>
      <c r="K20" s="490">
        <v>160941</v>
      </c>
      <c r="L20" s="489" t="s">
        <v>549</v>
      </c>
    </row>
    <row r="21" spans="1:12" s="1" customFormat="1" ht="30.75" thickBot="1">
      <c r="A21" s="41" t="s">
        <v>532</v>
      </c>
      <c r="B21" s="488">
        <v>0</v>
      </c>
      <c r="C21" s="488">
        <v>13789</v>
      </c>
      <c r="D21" s="488">
        <v>3833</v>
      </c>
      <c r="E21" s="488">
        <v>16268</v>
      </c>
      <c r="F21" s="488">
        <v>2975</v>
      </c>
      <c r="G21" s="488">
        <v>0</v>
      </c>
      <c r="H21" s="488">
        <v>2732</v>
      </c>
      <c r="I21" s="488">
        <v>397</v>
      </c>
      <c r="J21" s="488">
        <v>2590</v>
      </c>
      <c r="K21" s="487">
        <v>42584</v>
      </c>
      <c r="L21" s="486" t="s">
        <v>550</v>
      </c>
    </row>
    <row r="22" spans="1:12" s="1" customFormat="1" ht="15.75" thickBot="1">
      <c r="A22" s="39" t="s">
        <v>47</v>
      </c>
      <c r="B22" s="491">
        <v>608</v>
      </c>
      <c r="C22" s="491">
        <v>16206</v>
      </c>
      <c r="D22" s="491">
        <v>4068</v>
      </c>
      <c r="E22" s="491">
        <v>1765</v>
      </c>
      <c r="F22" s="491">
        <v>1429</v>
      </c>
      <c r="G22" s="491">
        <v>0</v>
      </c>
      <c r="H22" s="491">
        <v>481</v>
      </c>
      <c r="I22" s="491">
        <v>3385</v>
      </c>
      <c r="J22" s="491">
        <v>1504</v>
      </c>
      <c r="K22" s="490">
        <v>29446</v>
      </c>
      <c r="L22" s="489" t="s">
        <v>424</v>
      </c>
    </row>
    <row r="23" spans="1:12" s="1" customFormat="1" ht="30.75" thickBot="1">
      <c r="A23" s="41" t="s">
        <v>533</v>
      </c>
      <c r="B23" s="488">
        <v>738</v>
      </c>
      <c r="C23" s="488">
        <v>29889</v>
      </c>
      <c r="D23" s="488">
        <v>6342</v>
      </c>
      <c r="E23" s="488">
        <v>5179</v>
      </c>
      <c r="F23" s="488">
        <v>1822</v>
      </c>
      <c r="G23" s="488">
        <v>0</v>
      </c>
      <c r="H23" s="488">
        <v>949</v>
      </c>
      <c r="I23" s="488">
        <v>2298</v>
      </c>
      <c r="J23" s="488">
        <v>2280</v>
      </c>
      <c r="K23" s="487">
        <v>49497</v>
      </c>
      <c r="L23" s="486" t="s">
        <v>551</v>
      </c>
    </row>
    <row r="24" spans="1:12" s="1" customFormat="1" ht="15.75" thickBot="1">
      <c r="A24" s="39" t="s">
        <v>534</v>
      </c>
      <c r="B24" s="491">
        <v>394</v>
      </c>
      <c r="C24" s="491">
        <v>1682</v>
      </c>
      <c r="D24" s="491">
        <v>2576</v>
      </c>
      <c r="E24" s="491">
        <v>690</v>
      </c>
      <c r="F24" s="491">
        <v>880</v>
      </c>
      <c r="G24" s="491">
        <v>531</v>
      </c>
      <c r="H24" s="491">
        <v>0</v>
      </c>
      <c r="I24" s="491">
        <v>609</v>
      </c>
      <c r="J24" s="491">
        <v>1010</v>
      </c>
      <c r="K24" s="490">
        <v>8372</v>
      </c>
      <c r="L24" s="489" t="s">
        <v>552</v>
      </c>
    </row>
    <row r="25" spans="1:12" s="1" customFormat="1" ht="15.75" thickBot="1">
      <c r="A25" s="41" t="s">
        <v>535</v>
      </c>
      <c r="B25" s="488">
        <v>70</v>
      </c>
      <c r="C25" s="488">
        <v>1571</v>
      </c>
      <c r="D25" s="488">
        <v>2702</v>
      </c>
      <c r="E25" s="488">
        <v>491</v>
      </c>
      <c r="F25" s="488">
        <v>1227</v>
      </c>
      <c r="G25" s="488">
        <v>0</v>
      </c>
      <c r="H25" s="488">
        <v>224</v>
      </c>
      <c r="I25" s="488">
        <v>495</v>
      </c>
      <c r="J25" s="488">
        <v>2541</v>
      </c>
      <c r="K25" s="487">
        <v>9321</v>
      </c>
      <c r="L25" s="486" t="s">
        <v>553</v>
      </c>
    </row>
    <row r="26" spans="1:12" s="1" customFormat="1" ht="51.75" thickBot="1">
      <c r="A26" s="39" t="s">
        <v>536</v>
      </c>
      <c r="B26" s="491">
        <v>0</v>
      </c>
      <c r="C26" s="491">
        <v>76</v>
      </c>
      <c r="D26" s="491">
        <v>32</v>
      </c>
      <c r="E26" s="491">
        <v>139</v>
      </c>
      <c r="F26" s="491">
        <v>6283</v>
      </c>
      <c r="G26" s="491">
        <v>0</v>
      </c>
      <c r="H26" s="491">
        <v>43</v>
      </c>
      <c r="I26" s="491">
        <v>56450</v>
      </c>
      <c r="J26" s="491">
        <v>3727</v>
      </c>
      <c r="K26" s="490">
        <v>66750</v>
      </c>
      <c r="L26" s="489" t="s">
        <v>554</v>
      </c>
    </row>
    <row r="27" spans="1:12" s="1" customFormat="1" ht="30">
      <c r="A27" s="66" t="s">
        <v>537</v>
      </c>
      <c r="B27" s="500">
        <v>140</v>
      </c>
      <c r="C27" s="500">
        <v>1609</v>
      </c>
      <c r="D27" s="500">
        <v>655</v>
      </c>
      <c r="E27" s="500">
        <v>1515</v>
      </c>
      <c r="F27" s="500">
        <v>28</v>
      </c>
      <c r="G27" s="500">
        <v>0</v>
      </c>
      <c r="H27" s="500">
        <v>0</v>
      </c>
      <c r="I27" s="500">
        <v>731</v>
      </c>
      <c r="J27" s="500">
        <v>0</v>
      </c>
      <c r="K27" s="499">
        <v>4678</v>
      </c>
      <c r="L27" s="498" t="s">
        <v>555</v>
      </c>
    </row>
    <row r="28" spans="1:12" s="6" customFormat="1" ht="20.25" customHeight="1">
      <c r="A28" s="86" t="s">
        <v>468</v>
      </c>
      <c r="B28" s="497">
        <v>41176</v>
      </c>
      <c r="C28" s="497">
        <v>185861</v>
      </c>
      <c r="D28" s="497">
        <v>151741</v>
      </c>
      <c r="E28" s="497">
        <v>114578</v>
      </c>
      <c r="F28" s="497">
        <v>148327</v>
      </c>
      <c r="G28" s="211">
        <v>31325</v>
      </c>
      <c r="H28" s="211">
        <v>544693</v>
      </c>
      <c r="I28" s="497">
        <v>282126</v>
      </c>
      <c r="J28" s="497">
        <v>205469</v>
      </c>
      <c r="K28" s="497">
        <v>1705296</v>
      </c>
      <c r="L28" s="496" t="s">
        <v>469</v>
      </c>
    </row>
    <row r="29" spans="1:12" ht="18" customHeight="1">
      <c r="A29" s="480" t="s">
        <v>71</v>
      </c>
      <c r="I29" s="480"/>
      <c r="L29" s="478" t="s">
        <v>390</v>
      </c>
    </row>
    <row r="30" spans="1:12" ht="24.95" customHeight="1">
      <c r="A30" s="480"/>
      <c r="I30" s="480"/>
    </row>
  </sheetData>
  <mergeCells count="5">
    <mergeCell ref="A1:L1"/>
    <mergeCell ref="A3:L3"/>
    <mergeCell ref="A5:A6"/>
    <mergeCell ref="L5:L6"/>
    <mergeCell ref="A2:L2"/>
  </mergeCells>
  <printOptions horizontalCentered="1" verticalCentered="1"/>
  <pageMargins left="0" right="0" top="0" bottom="0" header="0" footer="0"/>
  <pageSetup paperSize="9" scale="70" orientation="landscape" r:id="rId1"/>
  <headerFooter alignWithMargins="0"/>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sheetPr codeName="Sheet140"/>
  <dimension ref="A1:L37"/>
  <sheetViews>
    <sheetView rightToLeft="1" view="pageBreakPreview" zoomScaleNormal="106" zoomScaleSheetLayoutView="100" workbookViewId="0">
      <selection activeCell="D10" sqref="D10"/>
    </sheetView>
  </sheetViews>
  <sheetFormatPr defaultColWidth="11.42578125" defaultRowHeight="24.95" customHeight="1"/>
  <cols>
    <col min="1" max="1" width="34.7109375" style="478" customWidth="1"/>
    <col min="2" max="6" width="12.7109375" style="478" customWidth="1"/>
    <col min="7" max="7" width="12.7109375" style="992" customWidth="1"/>
    <col min="8" max="11" width="12.7109375" style="478" customWidth="1"/>
    <col min="12" max="12" width="38.42578125" style="478" customWidth="1"/>
    <col min="13" max="16384" width="11.42578125" style="478"/>
  </cols>
  <sheetData>
    <row r="1" spans="1:12" s="495" customFormat="1" ht="23.25">
      <c r="A1" s="1385" t="s">
        <v>1030</v>
      </c>
      <c r="B1" s="1385"/>
      <c r="C1" s="1385"/>
      <c r="D1" s="1385"/>
      <c r="E1" s="1385"/>
      <c r="F1" s="1385"/>
      <c r="G1" s="1385"/>
      <c r="H1" s="1385"/>
      <c r="I1" s="1385"/>
      <c r="J1" s="1385"/>
      <c r="K1" s="1385"/>
      <c r="L1" s="1385"/>
    </row>
    <row r="2" spans="1:12" s="495" customFormat="1" ht="20.25">
      <c r="A2" s="1380" t="s">
        <v>1153</v>
      </c>
      <c r="B2" s="1380"/>
      <c r="C2" s="1380"/>
      <c r="D2" s="1380"/>
      <c r="E2" s="1380"/>
      <c r="F2" s="1380"/>
      <c r="G2" s="1380"/>
      <c r="H2" s="1380"/>
      <c r="I2" s="1380"/>
      <c r="J2" s="1380"/>
      <c r="K2" s="1380"/>
      <c r="L2" s="1380"/>
    </row>
    <row r="3" spans="1:12" s="495" customFormat="1" ht="20.25">
      <c r="A3" s="1380">
        <v>2022</v>
      </c>
      <c r="B3" s="1380"/>
      <c r="C3" s="1380"/>
      <c r="D3" s="1380"/>
      <c r="E3" s="1380"/>
      <c r="F3" s="1380"/>
      <c r="G3" s="1380"/>
      <c r="H3" s="1380"/>
      <c r="I3" s="1380"/>
      <c r="J3" s="1380"/>
      <c r="K3" s="1380"/>
      <c r="L3" s="1380"/>
    </row>
    <row r="4" spans="1:12" s="582" customFormat="1" ht="21" customHeight="1">
      <c r="A4" s="579" t="s">
        <v>309</v>
      </c>
      <c r="B4" s="580"/>
      <c r="C4" s="580"/>
      <c r="D4" s="580"/>
      <c r="E4" s="580"/>
      <c r="F4" s="580"/>
      <c r="G4" s="1003"/>
      <c r="H4" s="580"/>
      <c r="I4" s="580"/>
      <c r="J4" s="580"/>
      <c r="K4" s="580"/>
      <c r="L4" s="581" t="s">
        <v>310</v>
      </c>
    </row>
    <row r="5" spans="1:12" s="493" customFormat="1" ht="100.5" customHeight="1">
      <c r="A5" s="1386" t="s">
        <v>72</v>
      </c>
      <c r="B5" s="343" t="s">
        <v>1140</v>
      </c>
      <c r="C5" s="343" t="s">
        <v>28</v>
      </c>
      <c r="D5" s="343" t="s">
        <v>30</v>
      </c>
      <c r="E5" s="343" t="s">
        <v>32</v>
      </c>
      <c r="F5" s="343" t="s">
        <v>34</v>
      </c>
      <c r="G5" s="980" t="s">
        <v>1141</v>
      </c>
      <c r="H5" s="343" t="s">
        <v>1143</v>
      </c>
      <c r="I5" s="343" t="s">
        <v>1142</v>
      </c>
      <c r="J5" s="343" t="s">
        <v>39</v>
      </c>
      <c r="K5" s="343" t="s">
        <v>468</v>
      </c>
      <c r="L5" s="1383" t="s">
        <v>634</v>
      </c>
    </row>
    <row r="6" spans="1:12" s="492" customFormat="1" ht="68.25" customHeight="1">
      <c r="A6" s="1387"/>
      <c r="B6" s="317" t="s">
        <v>23</v>
      </c>
      <c r="C6" s="317" t="s">
        <v>27</v>
      </c>
      <c r="D6" s="317" t="s">
        <v>29</v>
      </c>
      <c r="E6" s="317" t="s">
        <v>31</v>
      </c>
      <c r="F6" s="317" t="s">
        <v>33</v>
      </c>
      <c r="G6" s="981" t="s">
        <v>35</v>
      </c>
      <c r="H6" s="317" t="s">
        <v>36</v>
      </c>
      <c r="I6" s="317" t="s">
        <v>37</v>
      </c>
      <c r="J6" s="317" t="s">
        <v>38</v>
      </c>
      <c r="K6" s="318" t="s">
        <v>469</v>
      </c>
      <c r="L6" s="1384"/>
    </row>
    <row r="7" spans="1:12" s="1" customFormat="1" ht="15.75" thickBot="1">
      <c r="A7" s="41" t="s">
        <v>519</v>
      </c>
      <c r="B7" s="488">
        <v>70</v>
      </c>
      <c r="C7" s="488">
        <v>1064</v>
      </c>
      <c r="D7" s="488">
        <v>770</v>
      </c>
      <c r="E7" s="488">
        <v>521</v>
      </c>
      <c r="F7" s="488">
        <v>0</v>
      </c>
      <c r="G7" s="989">
        <v>0</v>
      </c>
      <c r="H7" s="488">
        <v>0</v>
      </c>
      <c r="I7" s="488">
        <v>0</v>
      </c>
      <c r="J7" s="488">
        <v>0</v>
      </c>
      <c r="K7" s="487">
        <v>2425</v>
      </c>
      <c r="L7" s="486" t="s">
        <v>539</v>
      </c>
    </row>
    <row r="8" spans="1:12" s="1" customFormat="1" ht="15.75" thickBot="1">
      <c r="A8" s="39" t="s">
        <v>520</v>
      </c>
      <c r="B8" s="491">
        <v>150</v>
      </c>
      <c r="C8" s="491">
        <v>730</v>
      </c>
      <c r="D8" s="491">
        <v>98</v>
      </c>
      <c r="E8" s="491">
        <v>337</v>
      </c>
      <c r="F8" s="491">
        <v>665</v>
      </c>
      <c r="G8" s="990">
        <v>0</v>
      </c>
      <c r="H8" s="491">
        <v>70</v>
      </c>
      <c r="I8" s="491">
        <v>0</v>
      </c>
      <c r="J8" s="491">
        <v>0</v>
      </c>
      <c r="K8" s="490">
        <v>2050</v>
      </c>
      <c r="L8" s="489" t="s">
        <v>422</v>
      </c>
    </row>
    <row r="9" spans="1:12" s="1" customFormat="1" ht="30.75" thickBot="1">
      <c r="A9" s="41" t="s">
        <v>521</v>
      </c>
      <c r="B9" s="488">
        <v>0</v>
      </c>
      <c r="C9" s="488">
        <v>817</v>
      </c>
      <c r="D9" s="488">
        <v>0</v>
      </c>
      <c r="E9" s="488">
        <v>785</v>
      </c>
      <c r="F9" s="488">
        <v>0</v>
      </c>
      <c r="G9" s="989">
        <v>0</v>
      </c>
      <c r="H9" s="488">
        <v>0</v>
      </c>
      <c r="I9" s="488">
        <v>0</v>
      </c>
      <c r="J9" s="488">
        <v>0</v>
      </c>
      <c r="K9" s="487">
        <v>1602</v>
      </c>
      <c r="L9" s="486" t="s">
        <v>540</v>
      </c>
    </row>
    <row r="10" spans="1:12" s="1" customFormat="1" ht="39" thickBot="1">
      <c r="A10" s="39" t="s">
        <v>522</v>
      </c>
      <c r="B10" s="491">
        <v>0</v>
      </c>
      <c r="C10" s="491">
        <v>0</v>
      </c>
      <c r="D10" s="491">
        <v>0</v>
      </c>
      <c r="E10" s="491">
        <v>140</v>
      </c>
      <c r="F10" s="491">
        <v>0</v>
      </c>
      <c r="G10" s="990">
        <v>0</v>
      </c>
      <c r="H10" s="491">
        <v>0</v>
      </c>
      <c r="I10" s="491">
        <v>0</v>
      </c>
      <c r="J10" s="491">
        <v>0</v>
      </c>
      <c r="K10" s="490">
        <v>140</v>
      </c>
      <c r="L10" s="489" t="s">
        <v>676</v>
      </c>
    </row>
    <row r="11" spans="1:12" s="1" customFormat="1" ht="15.75" thickBot="1">
      <c r="A11" s="41" t="s">
        <v>523</v>
      </c>
      <c r="B11" s="488">
        <v>70</v>
      </c>
      <c r="C11" s="488">
        <v>2356</v>
      </c>
      <c r="D11" s="488">
        <v>1816</v>
      </c>
      <c r="E11" s="488">
        <v>1437</v>
      </c>
      <c r="F11" s="488">
        <v>1135</v>
      </c>
      <c r="G11" s="989">
        <v>0</v>
      </c>
      <c r="H11" s="488">
        <v>0</v>
      </c>
      <c r="I11" s="488">
        <v>0</v>
      </c>
      <c r="J11" s="488">
        <v>75</v>
      </c>
      <c r="K11" s="487">
        <v>6889</v>
      </c>
      <c r="L11" s="486" t="s">
        <v>423</v>
      </c>
    </row>
    <row r="12" spans="1:12" s="1" customFormat="1" ht="45.75" thickBot="1">
      <c r="A12" s="39" t="s">
        <v>675</v>
      </c>
      <c r="B12" s="491">
        <v>430</v>
      </c>
      <c r="C12" s="491">
        <v>1346</v>
      </c>
      <c r="D12" s="491">
        <v>622</v>
      </c>
      <c r="E12" s="491">
        <v>3423</v>
      </c>
      <c r="F12" s="491">
        <v>19124</v>
      </c>
      <c r="G12" s="990">
        <v>0</v>
      </c>
      <c r="H12" s="491">
        <v>0</v>
      </c>
      <c r="I12" s="491">
        <v>0</v>
      </c>
      <c r="J12" s="491">
        <v>0</v>
      </c>
      <c r="K12" s="490">
        <v>24945</v>
      </c>
      <c r="L12" s="489" t="s">
        <v>542</v>
      </c>
    </row>
    <row r="13" spans="1:12" s="1" customFormat="1" ht="15.75" thickBot="1">
      <c r="A13" s="41" t="s">
        <v>525</v>
      </c>
      <c r="B13" s="488">
        <v>248</v>
      </c>
      <c r="C13" s="488">
        <v>1596</v>
      </c>
      <c r="D13" s="488">
        <v>1067</v>
      </c>
      <c r="E13" s="488">
        <v>3895</v>
      </c>
      <c r="F13" s="488">
        <v>6754</v>
      </c>
      <c r="G13" s="989">
        <v>0</v>
      </c>
      <c r="H13" s="488">
        <v>0</v>
      </c>
      <c r="I13" s="488">
        <v>56</v>
      </c>
      <c r="J13" s="488">
        <v>462</v>
      </c>
      <c r="K13" s="487">
        <v>14078</v>
      </c>
      <c r="L13" s="486" t="s">
        <v>543</v>
      </c>
    </row>
    <row r="14" spans="1:12" s="1" customFormat="1" ht="26.25" thickBot="1">
      <c r="A14" s="39" t="s">
        <v>526</v>
      </c>
      <c r="B14" s="491">
        <v>795</v>
      </c>
      <c r="C14" s="491">
        <v>225</v>
      </c>
      <c r="D14" s="491">
        <v>650</v>
      </c>
      <c r="E14" s="491">
        <v>4051</v>
      </c>
      <c r="F14" s="491">
        <v>14618</v>
      </c>
      <c r="G14" s="990">
        <v>0</v>
      </c>
      <c r="H14" s="491">
        <v>56</v>
      </c>
      <c r="I14" s="491">
        <v>0</v>
      </c>
      <c r="J14" s="491">
        <v>1282</v>
      </c>
      <c r="K14" s="490">
        <v>21677</v>
      </c>
      <c r="L14" s="489" t="s">
        <v>544</v>
      </c>
    </row>
    <row r="15" spans="1:12" s="1" customFormat="1" ht="15.75" thickBot="1">
      <c r="A15" s="41" t="s">
        <v>527</v>
      </c>
      <c r="B15" s="488">
        <v>70</v>
      </c>
      <c r="C15" s="488">
        <v>1939</v>
      </c>
      <c r="D15" s="488">
        <v>725</v>
      </c>
      <c r="E15" s="488">
        <v>494</v>
      </c>
      <c r="F15" s="488">
        <v>70</v>
      </c>
      <c r="G15" s="989">
        <v>0</v>
      </c>
      <c r="H15" s="488">
        <v>0</v>
      </c>
      <c r="I15" s="488">
        <v>0</v>
      </c>
      <c r="J15" s="488">
        <v>505</v>
      </c>
      <c r="K15" s="487">
        <v>3803</v>
      </c>
      <c r="L15" s="486" t="s">
        <v>545</v>
      </c>
    </row>
    <row r="16" spans="1:12" s="1" customFormat="1" ht="15.75" thickBot="1">
      <c r="A16" s="39" t="s">
        <v>528</v>
      </c>
      <c r="B16" s="491">
        <v>285</v>
      </c>
      <c r="C16" s="491">
        <v>2102</v>
      </c>
      <c r="D16" s="491">
        <v>1096</v>
      </c>
      <c r="E16" s="491">
        <v>970</v>
      </c>
      <c r="F16" s="491">
        <v>0</v>
      </c>
      <c r="G16" s="990">
        <v>0</v>
      </c>
      <c r="H16" s="491">
        <v>0</v>
      </c>
      <c r="I16" s="491">
        <v>0</v>
      </c>
      <c r="J16" s="491">
        <v>70</v>
      </c>
      <c r="K16" s="490">
        <v>4523</v>
      </c>
      <c r="L16" s="489" t="s">
        <v>546</v>
      </c>
    </row>
    <row r="17" spans="1:12" s="1" customFormat="1" ht="15.75" thickBot="1">
      <c r="A17" s="41" t="s">
        <v>529</v>
      </c>
      <c r="B17" s="488">
        <v>70</v>
      </c>
      <c r="C17" s="488">
        <v>401</v>
      </c>
      <c r="D17" s="488">
        <v>327</v>
      </c>
      <c r="E17" s="488">
        <v>570</v>
      </c>
      <c r="F17" s="488">
        <v>145</v>
      </c>
      <c r="G17" s="989">
        <v>0</v>
      </c>
      <c r="H17" s="488">
        <v>0</v>
      </c>
      <c r="I17" s="488">
        <v>0</v>
      </c>
      <c r="J17" s="488">
        <v>70</v>
      </c>
      <c r="K17" s="487">
        <v>1583</v>
      </c>
      <c r="L17" s="486" t="s">
        <v>547</v>
      </c>
    </row>
    <row r="18" spans="1:12" s="1" customFormat="1" ht="26.25" thickBot="1">
      <c r="A18" s="39" t="s">
        <v>530</v>
      </c>
      <c r="B18" s="491">
        <v>453</v>
      </c>
      <c r="C18" s="491">
        <v>3593</v>
      </c>
      <c r="D18" s="491">
        <v>600</v>
      </c>
      <c r="E18" s="491">
        <v>1284</v>
      </c>
      <c r="F18" s="491">
        <v>28</v>
      </c>
      <c r="G18" s="990">
        <v>0</v>
      </c>
      <c r="H18" s="491">
        <v>30</v>
      </c>
      <c r="I18" s="491">
        <v>0</v>
      </c>
      <c r="J18" s="491">
        <v>0</v>
      </c>
      <c r="K18" s="490">
        <v>5988</v>
      </c>
      <c r="L18" s="489" t="s">
        <v>548</v>
      </c>
    </row>
    <row r="19" spans="1:12" s="1" customFormat="1" ht="26.25" thickBot="1">
      <c r="A19" s="41" t="s">
        <v>531</v>
      </c>
      <c r="B19" s="488">
        <v>635</v>
      </c>
      <c r="C19" s="488">
        <v>5147</v>
      </c>
      <c r="D19" s="488">
        <v>10372</v>
      </c>
      <c r="E19" s="488">
        <v>7881</v>
      </c>
      <c r="F19" s="488">
        <v>70</v>
      </c>
      <c r="G19" s="989">
        <v>0</v>
      </c>
      <c r="H19" s="488">
        <v>28</v>
      </c>
      <c r="I19" s="488">
        <v>0</v>
      </c>
      <c r="J19" s="488">
        <v>4476</v>
      </c>
      <c r="K19" s="487">
        <v>28609</v>
      </c>
      <c r="L19" s="486" t="s">
        <v>549</v>
      </c>
    </row>
    <row r="20" spans="1:12" s="1" customFormat="1" ht="30.75" thickBot="1">
      <c r="A20" s="39" t="s">
        <v>532</v>
      </c>
      <c r="B20" s="491">
        <v>0</v>
      </c>
      <c r="C20" s="491">
        <v>2280</v>
      </c>
      <c r="D20" s="491">
        <v>720</v>
      </c>
      <c r="E20" s="491">
        <v>1663</v>
      </c>
      <c r="F20" s="491">
        <v>445</v>
      </c>
      <c r="G20" s="990">
        <v>0</v>
      </c>
      <c r="H20" s="491">
        <v>0</v>
      </c>
      <c r="I20" s="491">
        <v>0</v>
      </c>
      <c r="J20" s="491">
        <v>0</v>
      </c>
      <c r="K20" s="490">
        <v>5108</v>
      </c>
      <c r="L20" s="489" t="s">
        <v>550</v>
      </c>
    </row>
    <row r="21" spans="1:12" s="1" customFormat="1" ht="15.75" thickBot="1">
      <c r="A21" s="41" t="s">
        <v>47</v>
      </c>
      <c r="B21" s="488">
        <v>715</v>
      </c>
      <c r="C21" s="488">
        <v>23277</v>
      </c>
      <c r="D21" s="488">
        <v>2581</v>
      </c>
      <c r="E21" s="488">
        <v>1670</v>
      </c>
      <c r="F21" s="488">
        <v>2164</v>
      </c>
      <c r="G21" s="989">
        <v>0</v>
      </c>
      <c r="H21" s="488">
        <v>28</v>
      </c>
      <c r="I21" s="488">
        <v>0</v>
      </c>
      <c r="J21" s="488">
        <v>0</v>
      </c>
      <c r="K21" s="487">
        <v>30435</v>
      </c>
      <c r="L21" s="486" t="s">
        <v>424</v>
      </c>
    </row>
    <row r="22" spans="1:12" s="1" customFormat="1" ht="30.75" thickBot="1">
      <c r="A22" s="39" t="s">
        <v>533</v>
      </c>
      <c r="B22" s="491">
        <v>210</v>
      </c>
      <c r="C22" s="491">
        <v>28939</v>
      </c>
      <c r="D22" s="491">
        <v>6836</v>
      </c>
      <c r="E22" s="491">
        <v>3038</v>
      </c>
      <c r="F22" s="491">
        <v>416</v>
      </c>
      <c r="G22" s="990">
        <v>0</v>
      </c>
      <c r="H22" s="491">
        <v>0</v>
      </c>
      <c r="I22" s="491">
        <v>0</v>
      </c>
      <c r="J22" s="491">
        <v>230</v>
      </c>
      <c r="K22" s="490">
        <v>39669</v>
      </c>
      <c r="L22" s="489" t="s">
        <v>551</v>
      </c>
    </row>
    <row r="23" spans="1:12" s="1" customFormat="1" ht="15.75" thickBot="1">
      <c r="A23" s="41" t="s">
        <v>534</v>
      </c>
      <c r="B23" s="488">
        <v>70</v>
      </c>
      <c r="C23" s="488">
        <v>365</v>
      </c>
      <c r="D23" s="488">
        <v>593</v>
      </c>
      <c r="E23" s="488">
        <v>1199</v>
      </c>
      <c r="F23" s="488">
        <v>28</v>
      </c>
      <c r="G23" s="989">
        <v>0</v>
      </c>
      <c r="H23" s="488">
        <v>112</v>
      </c>
      <c r="I23" s="488">
        <v>0</v>
      </c>
      <c r="J23" s="488">
        <v>75</v>
      </c>
      <c r="K23" s="487">
        <v>2442</v>
      </c>
      <c r="L23" s="486" t="s">
        <v>552</v>
      </c>
    </row>
    <row r="24" spans="1:12" s="1" customFormat="1" ht="15.75" thickBot="1">
      <c r="A24" s="39" t="s">
        <v>535</v>
      </c>
      <c r="B24" s="491">
        <v>70</v>
      </c>
      <c r="C24" s="491">
        <v>58</v>
      </c>
      <c r="D24" s="491">
        <v>75</v>
      </c>
      <c r="E24" s="491">
        <v>30</v>
      </c>
      <c r="F24" s="491">
        <v>3949</v>
      </c>
      <c r="G24" s="990">
        <v>0</v>
      </c>
      <c r="H24" s="491">
        <v>0</v>
      </c>
      <c r="I24" s="491">
        <v>0</v>
      </c>
      <c r="J24" s="491">
        <v>0</v>
      </c>
      <c r="K24" s="490">
        <v>4182</v>
      </c>
      <c r="L24" s="489" t="s">
        <v>553</v>
      </c>
    </row>
    <row r="25" spans="1:12" s="1" customFormat="1" ht="51.75" thickBot="1">
      <c r="A25" s="41" t="s">
        <v>536</v>
      </c>
      <c r="B25" s="488">
        <v>0</v>
      </c>
      <c r="C25" s="488">
        <v>878</v>
      </c>
      <c r="D25" s="488">
        <v>883</v>
      </c>
      <c r="E25" s="488">
        <v>0</v>
      </c>
      <c r="F25" s="488">
        <v>10583</v>
      </c>
      <c r="G25" s="989">
        <v>0</v>
      </c>
      <c r="H25" s="488">
        <v>0</v>
      </c>
      <c r="I25" s="488">
        <v>438</v>
      </c>
      <c r="J25" s="488">
        <v>89094</v>
      </c>
      <c r="K25" s="487">
        <v>101876</v>
      </c>
      <c r="L25" s="486" t="s">
        <v>554</v>
      </c>
    </row>
    <row r="26" spans="1:12" s="1" customFormat="1" ht="30">
      <c r="A26" s="45" t="s">
        <v>537</v>
      </c>
      <c r="B26" s="485">
        <v>210</v>
      </c>
      <c r="C26" s="485">
        <v>1280</v>
      </c>
      <c r="D26" s="485">
        <v>194</v>
      </c>
      <c r="E26" s="485">
        <v>520</v>
      </c>
      <c r="F26" s="485">
        <v>0</v>
      </c>
      <c r="G26" s="991">
        <v>0</v>
      </c>
      <c r="H26" s="485">
        <v>0</v>
      </c>
      <c r="I26" s="485">
        <v>0</v>
      </c>
      <c r="J26" s="485">
        <v>0</v>
      </c>
      <c r="K26" s="484">
        <v>2204</v>
      </c>
      <c r="L26" s="483" t="s">
        <v>555</v>
      </c>
    </row>
    <row r="27" spans="1:12" s="1" customFormat="1" ht="19.5" customHeight="1">
      <c r="A27" s="247" t="s">
        <v>468</v>
      </c>
      <c r="B27" s="502">
        <v>4551</v>
      </c>
      <c r="C27" s="502">
        <v>78393</v>
      </c>
      <c r="D27" s="502">
        <v>30025</v>
      </c>
      <c r="E27" s="502">
        <v>33908</v>
      </c>
      <c r="F27" s="502">
        <v>60194</v>
      </c>
      <c r="G27" s="1009">
        <v>0</v>
      </c>
      <c r="H27" s="502">
        <v>324</v>
      </c>
      <c r="I27" s="625">
        <v>494</v>
      </c>
      <c r="J27" s="502">
        <v>96339</v>
      </c>
      <c r="K27" s="502">
        <v>304228</v>
      </c>
      <c r="L27" s="501" t="s">
        <v>469</v>
      </c>
    </row>
    <row r="28" spans="1:12" ht="12.75">
      <c r="A28" s="480" t="s">
        <v>448</v>
      </c>
      <c r="I28" s="480"/>
      <c r="L28" s="478" t="s">
        <v>390</v>
      </c>
    </row>
    <row r="29" spans="1:12" ht="24.95" customHeight="1">
      <c r="A29" s="480"/>
      <c r="I29" s="480"/>
    </row>
    <row r="34" spans="2:11" ht="24.95" customHeight="1">
      <c r="B34" s="479"/>
      <c r="C34" s="479"/>
      <c r="D34" s="479"/>
      <c r="E34" s="479"/>
      <c r="F34" s="479"/>
      <c r="G34" s="993"/>
      <c r="H34" s="479"/>
      <c r="I34" s="479"/>
      <c r="J34" s="479"/>
      <c r="K34" s="479"/>
    </row>
    <row r="35" spans="2:11" ht="24.95" customHeight="1">
      <c r="B35" s="479"/>
      <c r="C35" s="479"/>
      <c r="D35" s="479"/>
      <c r="E35" s="479"/>
      <c r="F35" s="479"/>
      <c r="G35" s="993"/>
      <c r="H35" s="479"/>
      <c r="I35" s="479"/>
      <c r="J35" s="479"/>
      <c r="K35" s="479"/>
    </row>
    <row r="36" spans="2:11" ht="24.95" customHeight="1">
      <c r="B36" s="479"/>
      <c r="C36" s="479"/>
      <c r="D36" s="479"/>
      <c r="E36" s="479"/>
      <c r="F36" s="479"/>
      <c r="G36" s="993"/>
      <c r="H36" s="479"/>
      <c r="I36" s="479"/>
      <c r="J36" s="479"/>
      <c r="K36" s="479"/>
    </row>
    <row r="37" spans="2:11" ht="24.95" customHeight="1">
      <c r="B37" s="479"/>
      <c r="C37" s="479"/>
      <c r="D37" s="479"/>
      <c r="E37" s="479"/>
      <c r="F37" s="479"/>
      <c r="G37" s="993"/>
      <c r="H37" s="479"/>
      <c r="I37" s="479"/>
      <c r="J37" s="479"/>
      <c r="K37" s="479"/>
    </row>
  </sheetData>
  <mergeCells count="5">
    <mergeCell ref="A1:L1"/>
    <mergeCell ref="A3:L3"/>
    <mergeCell ref="A5:A6"/>
    <mergeCell ref="L5:L6"/>
    <mergeCell ref="A2:L2"/>
  </mergeCells>
  <printOptions horizontalCentered="1" verticalCentered="1"/>
  <pageMargins left="0" right="0" top="0" bottom="0" header="0" footer="0"/>
  <pageSetup paperSize="9" scale="70" orientation="landscape" r:id="rId1"/>
  <headerFooter alignWithMargins="0"/>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sheetPr codeName="Sheet141"/>
  <dimension ref="A1:J26"/>
  <sheetViews>
    <sheetView rightToLeft="1" view="pageBreakPreview" zoomScaleNormal="96" zoomScaleSheetLayoutView="100" workbookViewId="0">
      <selection activeCell="D10" sqref="D10"/>
    </sheetView>
  </sheetViews>
  <sheetFormatPr defaultColWidth="11.42578125" defaultRowHeight="24.95" customHeight="1"/>
  <cols>
    <col min="1" max="1" width="30.7109375" style="478" customWidth="1"/>
    <col min="2" max="8" width="10.28515625" style="478" customWidth="1"/>
    <col min="9" max="9" width="11.85546875" style="478" customWidth="1"/>
    <col min="10" max="10" width="30.7109375" style="478" customWidth="1"/>
    <col min="11" max="16384" width="11.42578125" style="478"/>
  </cols>
  <sheetData>
    <row r="1" spans="1:10" s="495" customFormat="1" ht="23.25">
      <c r="A1" s="1385" t="s">
        <v>1031</v>
      </c>
      <c r="B1" s="1385"/>
      <c r="C1" s="1385"/>
      <c r="D1" s="1385"/>
      <c r="E1" s="1385"/>
      <c r="F1" s="1385"/>
      <c r="G1" s="1385"/>
      <c r="H1" s="1385"/>
      <c r="I1" s="1385"/>
      <c r="J1" s="1385"/>
    </row>
    <row r="2" spans="1:10" s="495" customFormat="1" ht="36.75" customHeight="1">
      <c r="A2" s="1380" t="s">
        <v>1154</v>
      </c>
      <c r="B2" s="1380"/>
      <c r="C2" s="1380"/>
      <c r="D2" s="1380"/>
      <c r="E2" s="1380"/>
      <c r="F2" s="1380"/>
      <c r="G2" s="1380"/>
      <c r="H2" s="1380"/>
      <c r="I2" s="1380"/>
      <c r="J2" s="1380"/>
    </row>
    <row r="3" spans="1:10" s="495" customFormat="1" ht="20.25">
      <c r="A3" s="1380">
        <v>2022</v>
      </c>
      <c r="B3" s="1380"/>
      <c r="C3" s="1380"/>
      <c r="D3" s="1380"/>
      <c r="E3" s="1380"/>
      <c r="F3" s="1380"/>
      <c r="G3" s="1380"/>
      <c r="H3" s="1380"/>
      <c r="I3" s="1380"/>
      <c r="J3" s="1380"/>
    </row>
    <row r="4" spans="1:10" s="494" customFormat="1" ht="21" customHeight="1">
      <c r="A4" s="531" t="s">
        <v>307</v>
      </c>
      <c r="B4" s="532"/>
      <c r="C4" s="532"/>
      <c r="D4" s="532"/>
      <c r="E4" s="532"/>
      <c r="F4" s="532"/>
      <c r="G4" s="532"/>
      <c r="H4" s="532"/>
      <c r="I4" s="532"/>
      <c r="J4" s="533" t="s">
        <v>308</v>
      </c>
    </row>
    <row r="5" spans="1:10" s="493" customFormat="1" ht="40.5" customHeight="1">
      <c r="A5" s="1386" t="s">
        <v>26</v>
      </c>
      <c r="B5" s="343" t="s">
        <v>0</v>
      </c>
      <c r="C5" s="343" t="s">
        <v>2</v>
      </c>
      <c r="D5" s="343" t="s">
        <v>4</v>
      </c>
      <c r="E5" s="343" t="s">
        <v>10</v>
      </c>
      <c r="F5" s="343" t="s">
        <v>12</v>
      </c>
      <c r="G5" s="343" t="s">
        <v>122</v>
      </c>
      <c r="H5" s="343" t="s">
        <v>116</v>
      </c>
      <c r="I5" s="343" t="s">
        <v>468</v>
      </c>
      <c r="J5" s="1383" t="s">
        <v>635</v>
      </c>
    </row>
    <row r="6" spans="1:10" s="492" customFormat="1" ht="32.25" customHeight="1">
      <c r="A6" s="1387"/>
      <c r="B6" s="317" t="s">
        <v>502</v>
      </c>
      <c r="C6" s="317" t="s">
        <v>1</v>
      </c>
      <c r="D6" s="317" t="s">
        <v>3</v>
      </c>
      <c r="E6" s="317" t="s">
        <v>9</v>
      </c>
      <c r="F6" s="317" t="s">
        <v>11</v>
      </c>
      <c r="G6" s="317" t="s">
        <v>126</v>
      </c>
      <c r="H6" s="317" t="s">
        <v>162</v>
      </c>
      <c r="I6" s="318" t="s">
        <v>469</v>
      </c>
      <c r="J6" s="1384"/>
    </row>
    <row r="7" spans="1:10" s="1" customFormat="1" ht="35.1" customHeight="1" thickBot="1">
      <c r="A7" s="41" t="s">
        <v>1140</v>
      </c>
      <c r="B7" s="488">
        <v>0</v>
      </c>
      <c r="C7" s="488">
        <v>0</v>
      </c>
      <c r="D7" s="488">
        <v>0</v>
      </c>
      <c r="E7" s="488">
        <v>0</v>
      </c>
      <c r="F7" s="488">
        <v>2080</v>
      </c>
      <c r="G7" s="488">
        <v>2460</v>
      </c>
      <c r="H7" s="488">
        <v>41187</v>
      </c>
      <c r="I7" s="205">
        <v>45727</v>
      </c>
      <c r="J7" s="486" t="s">
        <v>23</v>
      </c>
    </row>
    <row r="8" spans="1:10" s="1" customFormat="1" ht="35.1" customHeight="1" thickBot="1">
      <c r="A8" s="39" t="s">
        <v>28</v>
      </c>
      <c r="B8" s="491">
        <v>0</v>
      </c>
      <c r="C8" s="491">
        <v>0</v>
      </c>
      <c r="D8" s="491">
        <v>0</v>
      </c>
      <c r="E8" s="491">
        <v>0</v>
      </c>
      <c r="F8" s="491">
        <v>0</v>
      </c>
      <c r="G8" s="491">
        <v>0</v>
      </c>
      <c r="H8" s="491">
        <v>264254</v>
      </c>
      <c r="I8" s="206">
        <v>264254</v>
      </c>
      <c r="J8" s="489" t="s">
        <v>27</v>
      </c>
    </row>
    <row r="9" spans="1:10" s="1" customFormat="1" ht="35.1" customHeight="1" thickBot="1">
      <c r="A9" s="41" t="s">
        <v>30</v>
      </c>
      <c r="B9" s="488">
        <v>0</v>
      </c>
      <c r="C9" s="488">
        <v>0</v>
      </c>
      <c r="D9" s="488">
        <v>0</v>
      </c>
      <c r="E9" s="488">
        <v>0</v>
      </c>
      <c r="F9" s="488">
        <v>27853</v>
      </c>
      <c r="G9" s="488">
        <v>42388</v>
      </c>
      <c r="H9" s="488">
        <v>111525</v>
      </c>
      <c r="I9" s="205">
        <v>181766</v>
      </c>
      <c r="J9" s="486" t="s">
        <v>29</v>
      </c>
    </row>
    <row r="10" spans="1:10" s="1" customFormat="1" ht="35.1" customHeight="1" thickBot="1">
      <c r="A10" s="39" t="s">
        <v>32</v>
      </c>
      <c r="B10" s="491">
        <v>0</v>
      </c>
      <c r="C10" s="491">
        <v>574</v>
      </c>
      <c r="D10" s="491">
        <v>3772</v>
      </c>
      <c r="E10" s="491">
        <v>19168</v>
      </c>
      <c r="F10" s="491">
        <v>65415</v>
      </c>
      <c r="G10" s="491">
        <v>12390</v>
      </c>
      <c r="H10" s="491">
        <v>47167</v>
      </c>
      <c r="I10" s="206">
        <v>148486</v>
      </c>
      <c r="J10" s="489" t="s">
        <v>31</v>
      </c>
    </row>
    <row r="11" spans="1:10" s="1" customFormat="1" ht="35.1" customHeight="1" thickBot="1">
      <c r="A11" s="41" t="s">
        <v>34</v>
      </c>
      <c r="B11" s="488">
        <v>184</v>
      </c>
      <c r="C11" s="488">
        <v>10894</v>
      </c>
      <c r="D11" s="488">
        <v>38055</v>
      </c>
      <c r="E11" s="488">
        <v>56012</v>
      </c>
      <c r="F11" s="488">
        <v>42510</v>
      </c>
      <c r="G11" s="488">
        <v>13488</v>
      </c>
      <c r="H11" s="488">
        <v>47378</v>
      </c>
      <c r="I11" s="205">
        <v>208521</v>
      </c>
      <c r="J11" s="486" t="s">
        <v>33</v>
      </c>
    </row>
    <row r="12" spans="1:10" s="1" customFormat="1" ht="35.1" customHeight="1" thickBot="1">
      <c r="A12" s="39" t="s">
        <v>1141</v>
      </c>
      <c r="B12" s="491">
        <v>1603</v>
      </c>
      <c r="C12" s="491">
        <v>12611</v>
      </c>
      <c r="D12" s="491">
        <v>9354</v>
      </c>
      <c r="E12" s="491">
        <v>4773</v>
      </c>
      <c r="F12" s="491">
        <v>2704</v>
      </c>
      <c r="G12" s="491">
        <v>112</v>
      </c>
      <c r="H12" s="491">
        <v>168</v>
      </c>
      <c r="I12" s="206">
        <v>31325</v>
      </c>
      <c r="J12" s="489" t="s">
        <v>35</v>
      </c>
    </row>
    <row r="13" spans="1:10" s="1" customFormat="1" ht="35.1" customHeight="1" thickBot="1">
      <c r="A13" s="41" t="s">
        <v>1143</v>
      </c>
      <c r="B13" s="488">
        <v>7397</v>
      </c>
      <c r="C13" s="488">
        <v>76835</v>
      </c>
      <c r="D13" s="488">
        <v>154813</v>
      </c>
      <c r="E13" s="488">
        <v>211229</v>
      </c>
      <c r="F13" s="488">
        <v>58317</v>
      </c>
      <c r="G13" s="488">
        <v>13219</v>
      </c>
      <c r="H13" s="488">
        <v>23207</v>
      </c>
      <c r="I13" s="205">
        <v>545017</v>
      </c>
      <c r="J13" s="486" t="s">
        <v>36</v>
      </c>
    </row>
    <row r="14" spans="1:10" s="1" customFormat="1" ht="35.1" customHeight="1" thickBot="1">
      <c r="A14" s="39" t="s">
        <v>1142</v>
      </c>
      <c r="B14" s="491">
        <v>155</v>
      </c>
      <c r="C14" s="491">
        <v>34343</v>
      </c>
      <c r="D14" s="491">
        <v>77384</v>
      </c>
      <c r="E14" s="491">
        <v>108217</v>
      </c>
      <c r="F14" s="491">
        <v>53136</v>
      </c>
      <c r="G14" s="491">
        <v>4836</v>
      </c>
      <c r="H14" s="491">
        <v>4549</v>
      </c>
      <c r="I14" s="206">
        <v>282620</v>
      </c>
      <c r="J14" s="489" t="s">
        <v>37</v>
      </c>
    </row>
    <row r="15" spans="1:10" s="1" customFormat="1" ht="35.1" customHeight="1">
      <c r="A15" s="66" t="s">
        <v>39</v>
      </c>
      <c r="B15" s="500">
        <v>4901</v>
      </c>
      <c r="C15" s="500">
        <v>42992</v>
      </c>
      <c r="D15" s="500">
        <v>80999</v>
      </c>
      <c r="E15" s="500">
        <v>94309</v>
      </c>
      <c r="F15" s="500">
        <v>67699</v>
      </c>
      <c r="G15" s="500">
        <v>5819</v>
      </c>
      <c r="H15" s="500">
        <v>5089</v>
      </c>
      <c r="I15" s="350">
        <v>301808</v>
      </c>
      <c r="J15" s="498" t="s">
        <v>38</v>
      </c>
    </row>
    <row r="16" spans="1:10" s="6" customFormat="1" ht="21.75" customHeight="1">
      <c r="A16" s="86" t="s">
        <v>468</v>
      </c>
      <c r="B16" s="497">
        <v>14240</v>
      </c>
      <c r="C16" s="497">
        <v>178249</v>
      </c>
      <c r="D16" s="497">
        <v>364377</v>
      </c>
      <c r="E16" s="497">
        <v>493708</v>
      </c>
      <c r="F16" s="497">
        <v>319714</v>
      </c>
      <c r="G16" s="211">
        <v>94712</v>
      </c>
      <c r="H16" s="211">
        <v>544524</v>
      </c>
      <c r="I16" s="497">
        <v>2009524</v>
      </c>
      <c r="J16" s="496" t="s">
        <v>469</v>
      </c>
    </row>
    <row r="17" spans="1:10" ht="18" customHeight="1">
      <c r="A17" s="480" t="s">
        <v>71</v>
      </c>
      <c r="I17" s="480"/>
      <c r="J17" s="478" t="s">
        <v>390</v>
      </c>
    </row>
    <row r="23" spans="1:10" ht="24.95" customHeight="1">
      <c r="B23" s="479"/>
      <c r="C23" s="479"/>
      <c r="D23" s="479"/>
      <c r="E23" s="479"/>
      <c r="F23" s="479"/>
      <c r="G23" s="479"/>
      <c r="H23" s="479"/>
      <c r="I23" s="479"/>
    </row>
    <row r="24" spans="1:10" ht="24.95" customHeight="1">
      <c r="B24" s="479"/>
      <c r="C24" s="479"/>
      <c r="D24" s="479"/>
      <c r="E24" s="479"/>
      <c r="F24" s="479"/>
      <c r="G24" s="479"/>
      <c r="H24" s="479"/>
      <c r="I24" s="479"/>
    </row>
    <row r="25" spans="1:10" ht="24.95" customHeight="1">
      <c r="B25" s="479"/>
      <c r="C25" s="479"/>
      <c r="D25" s="479"/>
      <c r="E25" s="479"/>
      <c r="F25" s="479"/>
      <c r="G25" s="479"/>
      <c r="H25" s="479"/>
      <c r="I25" s="479"/>
    </row>
    <row r="26" spans="1:10" ht="24.95" customHeight="1">
      <c r="B26" s="479"/>
      <c r="C26" s="479"/>
      <c r="D26" s="479"/>
      <c r="E26" s="479"/>
      <c r="F26" s="479"/>
      <c r="G26" s="479"/>
      <c r="H26" s="479"/>
      <c r="I26" s="479"/>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sheetPr codeName="Sheet142"/>
  <dimension ref="A1:J26"/>
  <sheetViews>
    <sheetView rightToLeft="1" view="pageBreakPreview" zoomScaleNormal="100" zoomScaleSheetLayoutView="100" workbookViewId="0">
      <selection activeCell="D10" sqref="D10"/>
    </sheetView>
  </sheetViews>
  <sheetFormatPr defaultColWidth="11.42578125" defaultRowHeight="24.95" customHeight="1"/>
  <cols>
    <col min="1" max="1" width="30.7109375" style="478" customWidth="1"/>
    <col min="2" max="8" width="10.28515625" style="478" customWidth="1"/>
    <col min="9" max="9" width="11.85546875" style="478" customWidth="1"/>
    <col min="10" max="10" width="30.7109375" style="478" customWidth="1"/>
    <col min="11" max="16384" width="11.42578125" style="478"/>
  </cols>
  <sheetData>
    <row r="1" spans="1:10" s="495" customFormat="1" ht="23.25">
      <c r="A1" s="1385" t="s">
        <v>1032</v>
      </c>
      <c r="B1" s="1385"/>
      <c r="C1" s="1385"/>
      <c r="D1" s="1385"/>
      <c r="E1" s="1385"/>
      <c r="F1" s="1385"/>
      <c r="G1" s="1385"/>
      <c r="H1" s="1385"/>
      <c r="I1" s="1385"/>
      <c r="J1" s="1385"/>
    </row>
    <row r="2" spans="1:10" s="495" customFormat="1" ht="34.5" customHeight="1">
      <c r="A2" s="1380" t="s">
        <v>1155</v>
      </c>
      <c r="B2" s="1380"/>
      <c r="C2" s="1380"/>
      <c r="D2" s="1380"/>
      <c r="E2" s="1380"/>
      <c r="F2" s="1380"/>
      <c r="G2" s="1380"/>
      <c r="H2" s="1380"/>
      <c r="I2" s="1380"/>
      <c r="J2" s="1380"/>
    </row>
    <row r="3" spans="1:10" s="495" customFormat="1" ht="20.25">
      <c r="A3" s="1380">
        <v>2022</v>
      </c>
      <c r="B3" s="1380"/>
      <c r="C3" s="1380"/>
      <c r="D3" s="1380"/>
      <c r="E3" s="1380"/>
      <c r="F3" s="1380"/>
      <c r="G3" s="1380"/>
      <c r="H3" s="1380"/>
      <c r="I3" s="1380"/>
      <c r="J3" s="1380"/>
    </row>
    <row r="4" spans="1:10" s="494" customFormat="1" ht="21" customHeight="1">
      <c r="A4" s="531" t="s">
        <v>306</v>
      </c>
      <c r="B4" s="532"/>
      <c r="C4" s="532"/>
      <c r="D4" s="532"/>
      <c r="E4" s="532"/>
      <c r="F4" s="532"/>
      <c r="G4" s="532"/>
      <c r="H4" s="532"/>
      <c r="I4" s="532"/>
      <c r="J4" s="533" t="s">
        <v>305</v>
      </c>
    </row>
    <row r="5" spans="1:10" s="493" customFormat="1" ht="40.5" customHeight="1">
      <c r="A5" s="1386" t="s">
        <v>25</v>
      </c>
      <c r="B5" s="343" t="s">
        <v>0</v>
      </c>
      <c r="C5" s="343" t="s">
        <v>2</v>
      </c>
      <c r="D5" s="343" t="s">
        <v>4</v>
      </c>
      <c r="E5" s="343" t="s">
        <v>10</v>
      </c>
      <c r="F5" s="343" t="s">
        <v>12</v>
      </c>
      <c r="G5" s="343" t="s">
        <v>122</v>
      </c>
      <c r="H5" s="343" t="s">
        <v>116</v>
      </c>
      <c r="I5" s="343" t="s">
        <v>468</v>
      </c>
      <c r="J5" s="1383" t="s">
        <v>635</v>
      </c>
    </row>
    <row r="6" spans="1:10" s="492" customFormat="1" ht="32.25" customHeight="1">
      <c r="A6" s="1387"/>
      <c r="B6" s="317" t="s">
        <v>502</v>
      </c>
      <c r="C6" s="317" t="s">
        <v>1</v>
      </c>
      <c r="D6" s="317" t="s">
        <v>3</v>
      </c>
      <c r="E6" s="317" t="s">
        <v>9</v>
      </c>
      <c r="F6" s="317" t="s">
        <v>11</v>
      </c>
      <c r="G6" s="317" t="s">
        <v>126</v>
      </c>
      <c r="H6" s="317" t="s">
        <v>162</v>
      </c>
      <c r="I6" s="318" t="s">
        <v>469</v>
      </c>
      <c r="J6" s="1384"/>
    </row>
    <row r="7" spans="1:10" s="1" customFormat="1" ht="35.1" customHeight="1" thickBot="1">
      <c r="A7" s="41" t="s">
        <v>1140</v>
      </c>
      <c r="B7" s="488">
        <v>0</v>
      </c>
      <c r="C7" s="488">
        <v>0</v>
      </c>
      <c r="D7" s="488">
        <v>0</v>
      </c>
      <c r="E7" s="488">
        <v>0</v>
      </c>
      <c r="F7" s="488">
        <v>2010</v>
      </c>
      <c r="G7" s="488">
        <v>2250</v>
      </c>
      <c r="H7" s="488">
        <v>36916</v>
      </c>
      <c r="I7" s="205">
        <v>41176</v>
      </c>
      <c r="J7" s="486" t="s">
        <v>23</v>
      </c>
    </row>
    <row r="8" spans="1:10" s="1" customFormat="1" ht="35.1" customHeight="1" thickBot="1">
      <c r="A8" s="39" t="s">
        <v>28</v>
      </c>
      <c r="B8" s="491">
        <v>0</v>
      </c>
      <c r="C8" s="491">
        <v>0</v>
      </c>
      <c r="D8" s="491">
        <v>0</v>
      </c>
      <c r="E8" s="491">
        <v>0</v>
      </c>
      <c r="F8" s="491">
        <v>0</v>
      </c>
      <c r="G8" s="491">
        <v>0</v>
      </c>
      <c r="H8" s="491">
        <v>185861</v>
      </c>
      <c r="I8" s="206">
        <v>185861</v>
      </c>
      <c r="J8" s="489" t="s">
        <v>27</v>
      </c>
    </row>
    <row r="9" spans="1:10" s="1" customFormat="1" ht="35.1" customHeight="1" thickBot="1">
      <c r="A9" s="41" t="s">
        <v>30</v>
      </c>
      <c r="B9" s="488">
        <v>0</v>
      </c>
      <c r="C9" s="488">
        <v>0</v>
      </c>
      <c r="D9" s="488">
        <v>0</v>
      </c>
      <c r="E9" s="488">
        <v>0</v>
      </c>
      <c r="F9" s="488">
        <v>25299</v>
      </c>
      <c r="G9" s="488">
        <v>35617</v>
      </c>
      <c r="H9" s="488">
        <v>90825</v>
      </c>
      <c r="I9" s="205">
        <v>151741</v>
      </c>
      <c r="J9" s="486" t="s">
        <v>29</v>
      </c>
    </row>
    <row r="10" spans="1:10" s="1" customFormat="1" ht="35.1" customHeight="1" thickBot="1">
      <c r="A10" s="39" t="s">
        <v>32</v>
      </c>
      <c r="B10" s="491">
        <v>0</v>
      </c>
      <c r="C10" s="491">
        <v>574</v>
      </c>
      <c r="D10" s="491">
        <v>3342</v>
      </c>
      <c r="E10" s="491">
        <v>17494</v>
      </c>
      <c r="F10" s="491">
        <v>51273</v>
      </c>
      <c r="G10" s="491">
        <v>10640</v>
      </c>
      <c r="H10" s="491">
        <v>31255</v>
      </c>
      <c r="I10" s="206">
        <v>114578</v>
      </c>
      <c r="J10" s="489" t="s">
        <v>31</v>
      </c>
    </row>
    <row r="11" spans="1:10" s="1" customFormat="1" ht="35.1" customHeight="1" thickBot="1">
      <c r="A11" s="41" t="s">
        <v>34</v>
      </c>
      <c r="B11" s="488">
        <v>184</v>
      </c>
      <c r="C11" s="488">
        <v>8809</v>
      </c>
      <c r="D11" s="488">
        <v>35293</v>
      </c>
      <c r="E11" s="488">
        <v>48878</v>
      </c>
      <c r="F11" s="488">
        <v>21567</v>
      </c>
      <c r="G11" s="488">
        <v>9637</v>
      </c>
      <c r="H11" s="488">
        <v>23959</v>
      </c>
      <c r="I11" s="205">
        <v>148327</v>
      </c>
      <c r="J11" s="486" t="s">
        <v>33</v>
      </c>
    </row>
    <row r="12" spans="1:10" s="1" customFormat="1" ht="35.1" customHeight="1" thickBot="1">
      <c r="A12" s="39" t="s">
        <v>1141</v>
      </c>
      <c r="B12" s="491">
        <v>1603</v>
      </c>
      <c r="C12" s="491">
        <v>12611</v>
      </c>
      <c r="D12" s="491">
        <v>9354</v>
      </c>
      <c r="E12" s="491">
        <v>4773</v>
      </c>
      <c r="F12" s="491">
        <v>2704</v>
      </c>
      <c r="G12" s="491">
        <v>112</v>
      </c>
      <c r="H12" s="491">
        <v>168</v>
      </c>
      <c r="I12" s="206">
        <v>31325</v>
      </c>
      <c r="J12" s="489" t="s">
        <v>35</v>
      </c>
    </row>
    <row r="13" spans="1:10" s="1" customFormat="1" ht="35.1" customHeight="1" thickBot="1">
      <c r="A13" s="41" t="s">
        <v>1143</v>
      </c>
      <c r="B13" s="488">
        <v>7397</v>
      </c>
      <c r="C13" s="488">
        <v>76835</v>
      </c>
      <c r="D13" s="488">
        <v>154813</v>
      </c>
      <c r="E13" s="488">
        <v>211201</v>
      </c>
      <c r="F13" s="488">
        <v>58177</v>
      </c>
      <c r="G13" s="488">
        <v>13163</v>
      </c>
      <c r="H13" s="488">
        <v>23107</v>
      </c>
      <c r="I13" s="205">
        <v>544693</v>
      </c>
      <c r="J13" s="486" t="s">
        <v>36</v>
      </c>
    </row>
    <row r="14" spans="1:10" s="1" customFormat="1" ht="35.1" customHeight="1" thickBot="1">
      <c r="A14" s="39" t="s">
        <v>1142</v>
      </c>
      <c r="B14" s="491">
        <v>155</v>
      </c>
      <c r="C14" s="491">
        <v>34247</v>
      </c>
      <c r="D14" s="491">
        <v>77292</v>
      </c>
      <c r="E14" s="491">
        <v>108044</v>
      </c>
      <c r="F14" s="491">
        <v>53003</v>
      </c>
      <c r="G14" s="491">
        <v>4836</v>
      </c>
      <c r="H14" s="491">
        <v>4549</v>
      </c>
      <c r="I14" s="206">
        <v>282126</v>
      </c>
      <c r="J14" s="489" t="s">
        <v>37</v>
      </c>
    </row>
    <row r="15" spans="1:10" s="1" customFormat="1" ht="35.1" customHeight="1">
      <c r="A15" s="66" t="s">
        <v>39</v>
      </c>
      <c r="B15" s="500">
        <v>4870</v>
      </c>
      <c r="C15" s="500">
        <v>29863</v>
      </c>
      <c r="D15" s="500">
        <v>63142</v>
      </c>
      <c r="E15" s="500">
        <v>59912</v>
      </c>
      <c r="F15" s="500">
        <v>39498</v>
      </c>
      <c r="G15" s="500">
        <v>4838</v>
      </c>
      <c r="H15" s="500">
        <v>3346</v>
      </c>
      <c r="I15" s="350">
        <v>205469</v>
      </c>
      <c r="J15" s="498" t="s">
        <v>38</v>
      </c>
    </row>
    <row r="16" spans="1:10" s="6" customFormat="1" ht="30" customHeight="1">
      <c r="A16" s="86" t="s">
        <v>468</v>
      </c>
      <c r="B16" s="497">
        <v>14209</v>
      </c>
      <c r="C16" s="497">
        <v>162939</v>
      </c>
      <c r="D16" s="497">
        <v>343236</v>
      </c>
      <c r="E16" s="497">
        <v>450302</v>
      </c>
      <c r="F16" s="497">
        <v>253531</v>
      </c>
      <c r="G16" s="211">
        <v>81093</v>
      </c>
      <c r="H16" s="211">
        <v>399986</v>
      </c>
      <c r="I16" s="497">
        <v>1705296</v>
      </c>
      <c r="J16" s="496" t="s">
        <v>469</v>
      </c>
    </row>
    <row r="17" spans="1:10" ht="18" customHeight="1">
      <c r="A17" s="480" t="s">
        <v>71</v>
      </c>
      <c r="I17" s="480"/>
      <c r="J17" s="478" t="s">
        <v>390</v>
      </c>
    </row>
    <row r="23" spans="1:10" ht="24.95" customHeight="1">
      <c r="B23" s="479"/>
      <c r="C23" s="479"/>
      <c r="D23" s="479"/>
      <c r="E23" s="479"/>
      <c r="F23" s="479"/>
      <c r="G23" s="479"/>
      <c r="H23" s="479"/>
      <c r="I23" s="479"/>
    </row>
    <row r="24" spans="1:10" ht="24.95" customHeight="1">
      <c r="B24" s="479"/>
      <c r="C24" s="479"/>
      <c r="D24" s="479"/>
      <c r="E24" s="479"/>
      <c r="F24" s="479"/>
      <c r="G24" s="479"/>
      <c r="H24" s="479"/>
      <c r="I24" s="479"/>
    </row>
    <row r="25" spans="1:10" ht="24.95" customHeight="1">
      <c r="B25" s="479"/>
      <c r="C25" s="479"/>
      <c r="D25" s="479"/>
      <c r="E25" s="479"/>
      <c r="F25" s="479"/>
      <c r="G25" s="479"/>
      <c r="H25" s="479"/>
      <c r="I25" s="479"/>
    </row>
    <row r="26" spans="1:10" ht="24.95" customHeight="1">
      <c r="B26" s="479"/>
      <c r="C26" s="479"/>
      <c r="D26" s="479"/>
      <c r="E26" s="479"/>
      <c r="F26" s="479"/>
      <c r="G26" s="479"/>
      <c r="H26" s="479"/>
      <c r="I26" s="479"/>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
  <sheetViews>
    <sheetView rightToLeft="1" view="pageBreakPreview" zoomScale="90" zoomScaleNormal="100" zoomScaleSheetLayoutView="90" workbookViewId="0">
      <selection activeCell="M24" sqref="M24"/>
    </sheetView>
  </sheetViews>
  <sheetFormatPr defaultColWidth="11.42578125" defaultRowHeight="12.75"/>
  <cols>
    <col min="1" max="1" width="103.42578125" style="89" customWidth="1"/>
    <col min="2" max="16384" width="11.42578125" style="89"/>
  </cols>
  <sheetData/>
  <printOptions horizontalCentered="1" verticalCentered="1"/>
  <pageMargins left="0" right="0" top="0" bottom="0" header="0" footer="0"/>
  <pageSetup paperSize="9" scale="95" orientation="portrait" r:id="rId1"/>
  <drawing r:id="rId2"/>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sheetPr codeName="Sheet143"/>
  <dimension ref="A1:K25"/>
  <sheetViews>
    <sheetView rightToLeft="1" view="pageBreakPreview" zoomScaleNormal="106" zoomScaleSheetLayoutView="100" workbookViewId="0">
      <selection activeCell="D10" sqref="D10"/>
    </sheetView>
  </sheetViews>
  <sheetFormatPr defaultColWidth="11.42578125" defaultRowHeight="24.95" customHeight="1"/>
  <cols>
    <col min="1" max="1" width="30.7109375" style="478" customWidth="1"/>
    <col min="2" max="8" width="10.28515625" style="478" customWidth="1"/>
    <col min="9" max="9" width="11.85546875" style="478" customWidth="1"/>
    <col min="10" max="10" width="30.7109375" style="478" customWidth="1"/>
    <col min="11" max="16384" width="11.42578125" style="478"/>
  </cols>
  <sheetData>
    <row r="1" spans="1:11" s="495" customFormat="1" ht="23.25">
      <c r="A1" s="1385" t="s">
        <v>1033</v>
      </c>
      <c r="B1" s="1385"/>
      <c r="C1" s="1385"/>
      <c r="D1" s="1385"/>
      <c r="E1" s="1385"/>
      <c r="F1" s="1385"/>
      <c r="G1" s="1385"/>
      <c r="H1" s="1385"/>
      <c r="I1" s="1385"/>
      <c r="J1" s="1385"/>
    </row>
    <row r="2" spans="1:11" s="495" customFormat="1" ht="33.75" customHeight="1">
      <c r="A2" s="1380" t="s">
        <v>1156</v>
      </c>
      <c r="B2" s="1380"/>
      <c r="C2" s="1380"/>
      <c r="D2" s="1380"/>
      <c r="E2" s="1380"/>
      <c r="F2" s="1380"/>
      <c r="G2" s="1380"/>
      <c r="H2" s="1380"/>
      <c r="I2" s="1380"/>
      <c r="J2" s="1380"/>
    </row>
    <row r="3" spans="1:11" s="495" customFormat="1" ht="20.25">
      <c r="A3" s="1380">
        <v>2022</v>
      </c>
      <c r="B3" s="1380"/>
      <c r="C3" s="1380"/>
      <c r="D3" s="1380"/>
      <c r="E3" s="1380"/>
      <c r="F3" s="1380"/>
      <c r="G3" s="1380"/>
      <c r="H3" s="1380"/>
      <c r="I3" s="1380"/>
      <c r="J3" s="1380"/>
    </row>
    <row r="4" spans="1:11" s="494" customFormat="1" ht="21" customHeight="1">
      <c r="A4" s="531" t="s">
        <v>315</v>
      </c>
      <c r="B4" s="532"/>
      <c r="C4" s="532"/>
      <c r="D4" s="532"/>
      <c r="E4" s="532"/>
      <c r="F4" s="532"/>
      <c r="G4" s="532"/>
      <c r="H4" s="532"/>
      <c r="I4" s="532"/>
      <c r="J4" s="533" t="s">
        <v>316</v>
      </c>
    </row>
    <row r="5" spans="1:11" s="493" customFormat="1" ht="40.5" customHeight="1">
      <c r="A5" s="1386" t="s">
        <v>25</v>
      </c>
      <c r="B5" s="343" t="s">
        <v>0</v>
      </c>
      <c r="C5" s="343" t="s">
        <v>2</v>
      </c>
      <c r="D5" s="343" t="s">
        <v>4</v>
      </c>
      <c r="E5" s="343" t="s">
        <v>10</v>
      </c>
      <c r="F5" s="343" t="s">
        <v>12</v>
      </c>
      <c r="G5" s="343" t="s">
        <v>122</v>
      </c>
      <c r="H5" s="343" t="s">
        <v>116</v>
      </c>
      <c r="I5" s="343" t="s">
        <v>468</v>
      </c>
      <c r="J5" s="1383" t="s">
        <v>635</v>
      </c>
    </row>
    <row r="6" spans="1:11" s="492" customFormat="1" ht="32.25" customHeight="1">
      <c r="A6" s="1387"/>
      <c r="B6" s="317" t="s">
        <v>502</v>
      </c>
      <c r="C6" s="317" t="s">
        <v>1</v>
      </c>
      <c r="D6" s="317" t="s">
        <v>3</v>
      </c>
      <c r="E6" s="317" t="s">
        <v>9</v>
      </c>
      <c r="F6" s="317" t="s">
        <v>11</v>
      </c>
      <c r="G6" s="317" t="s">
        <v>126</v>
      </c>
      <c r="H6" s="317" t="s">
        <v>162</v>
      </c>
      <c r="I6" s="318" t="s">
        <v>469</v>
      </c>
      <c r="J6" s="1384"/>
    </row>
    <row r="7" spans="1:11" s="1" customFormat="1" ht="35.1" customHeight="1" thickBot="1">
      <c r="A7" s="41" t="s">
        <v>1140</v>
      </c>
      <c r="B7" s="488">
        <v>0</v>
      </c>
      <c r="C7" s="488">
        <v>0</v>
      </c>
      <c r="D7" s="488">
        <v>0</v>
      </c>
      <c r="E7" s="488">
        <v>0</v>
      </c>
      <c r="F7" s="488">
        <v>70</v>
      </c>
      <c r="G7" s="488">
        <v>210</v>
      </c>
      <c r="H7" s="488">
        <v>4271</v>
      </c>
      <c r="I7" s="205">
        <v>4551</v>
      </c>
      <c r="J7" s="877" t="s">
        <v>23</v>
      </c>
      <c r="K7" s="478">
        <v>4551</v>
      </c>
    </row>
    <row r="8" spans="1:11" s="1" customFormat="1" ht="35.1" customHeight="1" thickBot="1">
      <c r="A8" s="39" t="s">
        <v>28</v>
      </c>
      <c r="B8" s="491">
        <v>0</v>
      </c>
      <c r="C8" s="491">
        <v>0</v>
      </c>
      <c r="D8" s="491">
        <v>0</v>
      </c>
      <c r="E8" s="491">
        <v>0</v>
      </c>
      <c r="F8" s="491">
        <v>0</v>
      </c>
      <c r="G8" s="491">
        <v>0</v>
      </c>
      <c r="H8" s="491">
        <v>78393</v>
      </c>
      <c r="I8" s="206">
        <v>78393</v>
      </c>
      <c r="J8" s="878" t="s">
        <v>27</v>
      </c>
      <c r="K8" s="478">
        <v>78393</v>
      </c>
    </row>
    <row r="9" spans="1:11" s="1" customFormat="1" ht="35.1" customHeight="1" thickBot="1">
      <c r="A9" s="41" t="s">
        <v>30</v>
      </c>
      <c r="B9" s="488">
        <v>0</v>
      </c>
      <c r="C9" s="488">
        <v>0</v>
      </c>
      <c r="D9" s="488">
        <v>0</v>
      </c>
      <c r="E9" s="488">
        <v>0</v>
      </c>
      <c r="F9" s="488">
        <v>2554</v>
      </c>
      <c r="G9" s="488">
        <v>6771</v>
      </c>
      <c r="H9" s="488">
        <v>20700</v>
      </c>
      <c r="I9" s="205">
        <v>30025</v>
      </c>
      <c r="J9" s="877" t="s">
        <v>29</v>
      </c>
      <c r="K9" s="478">
        <v>30025</v>
      </c>
    </row>
    <row r="10" spans="1:11" s="1" customFormat="1" ht="35.1" customHeight="1" thickBot="1">
      <c r="A10" s="39" t="s">
        <v>32</v>
      </c>
      <c r="B10" s="491">
        <v>0</v>
      </c>
      <c r="C10" s="491">
        <v>0</v>
      </c>
      <c r="D10" s="491">
        <v>430</v>
      </c>
      <c r="E10" s="491">
        <v>1674</v>
      </c>
      <c r="F10" s="491">
        <v>14142</v>
      </c>
      <c r="G10" s="491">
        <v>1750</v>
      </c>
      <c r="H10" s="491">
        <v>15912</v>
      </c>
      <c r="I10" s="206">
        <v>33908</v>
      </c>
      <c r="J10" s="878" t="s">
        <v>31</v>
      </c>
      <c r="K10" s="478">
        <v>33908</v>
      </c>
    </row>
    <row r="11" spans="1:11" s="1" customFormat="1" ht="35.1" customHeight="1" thickBot="1">
      <c r="A11" s="41" t="s">
        <v>34</v>
      </c>
      <c r="B11" s="488">
        <v>0</v>
      </c>
      <c r="C11" s="488">
        <v>2085</v>
      </c>
      <c r="D11" s="488">
        <v>2762</v>
      </c>
      <c r="E11" s="488">
        <v>7134</v>
      </c>
      <c r="F11" s="488">
        <v>20943</v>
      </c>
      <c r="G11" s="488">
        <v>3851</v>
      </c>
      <c r="H11" s="488">
        <v>23419</v>
      </c>
      <c r="I11" s="205">
        <v>60194</v>
      </c>
      <c r="J11" s="877" t="s">
        <v>33</v>
      </c>
      <c r="K11" s="478">
        <v>60194</v>
      </c>
    </row>
    <row r="12" spans="1:11" s="1" customFormat="1" ht="35.1" customHeight="1" thickBot="1">
      <c r="A12" s="39" t="s">
        <v>1143</v>
      </c>
      <c r="B12" s="491">
        <v>0</v>
      </c>
      <c r="C12" s="491">
        <v>0</v>
      </c>
      <c r="D12" s="491">
        <v>0</v>
      </c>
      <c r="E12" s="491">
        <v>28</v>
      </c>
      <c r="F12" s="491">
        <v>140</v>
      </c>
      <c r="G12" s="491">
        <v>56</v>
      </c>
      <c r="H12" s="491">
        <v>100</v>
      </c>
      <c r="I12" s="206">
        <v>324</v>
      </c>
      <c r="J12" s="878" t="s">
        <v>36</v>
      </c>
      <c r="K12" s="478">
        <v>324</v>
      </c>
    </row>
    <row r="13" spans="1:11" s="1" customFormat="1" ht="35.1" customHeight="1" thickBot="1">
      <c r="A13" s="82" t="s">
        <v>1142</v>
      </c>
      <c r="B13" s="509">
        <v>0</v>
      </c>
      <c r="C13" s="509">
        <v>96</v>
      </c>
      <c r="D13" s="509">
        <v>92</v>
      </c>
      <c r="E13" s="509">
        <v>173</v>
      </c>
      <c r="F13" s="509">
        <v>133</v>
      </c>
      <c r="G13" s="509">
        <v>0</v>
      </c>
      <c r="H13" s="509">
        <v>0</v>
      </c>
      <c r="I13" s="358">
        <v>494</v>
      </c>
      <c r="J13" s="879" t="s">
        <v>37</v>
      </c>
      <c r="K13" s="478">
        <v>494</v>
      </c>
    </row>
    <row r="14" spans="1:11" ht="26.25" customHeight="1">
      <c r="A14" s="79" t="s">
        <v>39</v>
      </c>
      <c r="B14" s="621">
        <v>31</v>
      </c>
      <c r="C14" s="621">
        <v>13129</v>
      </c>
      <c r="D14" s="621">
        <v>17857</v>
      </c>
      <c r="E14" s="621">
        <v>34397</v>
      </c>
      <c r="F14" s="621">
        <v>28201</v>
      </c>
      <c r="G14" s="621">
        <v>981</v>
      </c>
      <c r="H14" s="621">
        <v>1743</v>
      </c>
      <c r="I14" s="622">
        <v>96339</v>
      </c>
      <c r="J14" s="880" t="s">
        <v>38</v>
      </c>
      <c r="K14" s="478">
        <v>96339</v>
      </c>
    </row>
    <row r="15" spans="1:11" ht="29.25" customHeight="1">
      <c r="A15" s="80" t="s">
        <v>468</v>
      </c>
      <c r="B15" s="482">
        <v>31</v>
      </c>
      <c r="C15" s="482">
        <v>15310</v>
      </c>
      <c r="D15" s="482">
        <v>21141</v>
      </c>
      <c r="E15" s="482">
        <v>43406</v>
      </c>
      <c r="F15" s="482">
        <v>66183</v>
      </c>
      <c r="G15" s="346">
        <v>13619</v>
      </c>
      <c r="H15" s="346">
        <v>144538</v>
      </c>
      <c r="I15" s="482">
        <v>304228</v>
      </c>
      <c r="J15" s="881" t="s">
        <v>469</v>
      </c>
      <c r="K15" s="478">
        <v>304228</v>
      </c>
    </row>
    <row r="16" spans="1:11" ht="12.75">
      <c r="A16" s="480" t="s">
        <v>448</v>
      </c>
      <c r="I16" s="480"/>
      <c r="J16" s="478" t="s">
        <v>390</v>
      </c>
    </row>
    <row r="22" spans="2:9" ht="24.95" customHeight="1">
      <c r="B22" s="479"/>
      <c r="C22" s="479"/>
      <c r="D22" s="479"/>
      <c r="E22" s="479"/>
      <c r="F22" s="479"/>
      <c r="G22" s="479"/>
      <c r="H22" s="479"/>
      <c r="I22" s="479"/>
    </row>
    <row r="23" spans="2:9" ht="24.95" customHeight="1">
      <c r="B23" s="479"/>
      <c r="C23" s="479"/>
      <c r="D23" s="479"/>
      <c r="E23" s="479"/>
      <c r="F23" s="479"/>
      <c r="G23" s="479"/>
      <c r="H23" s="479"/>
      <c r="I23" s="479"/>
    </row>
    <row r="24" spans="2:9" ht="24.95" customHeight="1">
      <c r="B24" s="479"/>
      <c r="C24" s="479"/>
      <c r="D24" s="479"/>
      <c r="E24" s="479"/>
      <c r="F24" s="479"/>
      <c r="G24" s="479"/>
      <c r="H24" s="479"/>
      <c r="I24" s="479"/>
    </row>
    <row r="25" spans="2:9" ht="24.95" customHeight="1">
      <c r="B25" s="479"/>
      <c r="C25" s="479"/>
      <c r="D25" s="479"/>
      <c r="E25" s="479"/>
      <c r="F25" s="479"/>
      <c r="G25" s="479"/>
      <c r="H25" s="479"/>
      <c r="I25" s="479"/>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sheetPr codeName="Sheet144"/>
  <dimension ref="A1:J25"/>
  <sheetViews>
    <sheetView rightToLeft="1" view="pageBreakPreview" zoomScaleNormal="98" zoomScaleSheetLayoutView="100" workbookViewId="0">
      <selection activeCell="D10" sqref="D10"/>
    </sheetView>
  </sheetViews>
  <sheetFormatPr defaultColWidth="11.42578125" defaultRowHeight="24.95" customHeight="1"/>
  <cols>
    <col min="1" max="1" width="30.7109375" style="478" customWidth="1"/>
    <col min="2" max="8" width="10.28515625" style="478" customWidth="1"/>
    <col min="9" max="9" width="11.85546875" style="478" customWidth="1"/>
    <col min="10" max="10" width="30.7109375" style="478" customWidth="1"/>
    <col min="11" max="16384" width="11.42578125" style="478"/>
  </cols>
  <sheetData>
    <row r="1" spans="1:10" s="495" customFormat="1" ht="23.25">
      <c r="A1" s="1385" t="s">
        <v>1034</v>
      </c>
      <c r="B1" s="1385"/>
      <c r="C1" s="1385"/>
      <c r="D1" s="1385"/>
      <c r="E1" s="1385"/>
      <c r="F1" s="1385"/>
      <c r="G1" s="1385"/>
      <c r="H1" s="1385"/>
      <c r="I1" s="1385"/>
      <c r="J1" s="1385"/>
    </row>
    <row r="2" spans="1:10" s="495" customFormat="1" ht="36.75" customHeight="1">
      <c r="A2" s="1380" t="s">
        <v>1157</v>
      </c>
      <c r="B2" s="1380"/>
      <c r="C2" s="1380"/>
      <c r="D2" s="1380"/>
      <c r="E2" s="1380"/>
      <c r="F2" s="1380"/>
      <c r="G2" s="1380"/>
      <c r="H2" s="1380"/>
      <c r="I2" s="1380"/>
      <c r="J2" s="1380"/>
    </row>
    <row r="3" spans="1:10" s="495" customFormat="1" ht="20.25">
      <c r="A3" s="1380">
        <v>2022</v>
      </c>
      <c r="B3" s="1380"/>
      <c r="C3" s="1380"/>
      <c r="D3" s="1380"/>
      <c r="E3" s="1380"/>
      <c r="F3" s="1380"/>
      <c r="G3" s="1380"/>
      <c r="H3" s="1380"/>
      <c r="I3" s="1380"/>
      <c r="J3" s="1380"/>
    </row>
    <row r="4" spans="1:10" s="494" customFormat="1" ht="21" customHeight="1">
      <c r="A4" s="531" t="s">
        <v>314</v>
      </c>
      <c r="B4" s="532"/>
      <c r="C4" s="532"/>
      <c r="D4" s="532"/>
      <c r="E4" s="532"/>
      <c r="F4" s="532"/>
      <c r="G4" s="532"/>
      <c r="H4" s="532"/>
      <c r="I4" s="532"/>
      <c r="J4" s="533" t="s">
        <v>313</v>
      </c>
    </row>
    <row r="5" spans="1:10" s="493" customFormat="1" ht="40.5" customHeight="1">
      <c r="A5" s="1386" t="s">
        <v>24</v>
      </c>
      <c r="B5" s="343" t="s">
        <v>0</v>
      </c>
      <c r="C5" s="343" t="s">
        <v>2</v>
      </c>
      <c r="D5" s="343" t="s">
        <v>4</v>
      </c>
      <c r="E5" s="343" t="s">
        <v>10</v>
      </c>
      <c r="F5" s="343" t="s">
        <v>12</v>
      </c>
      <c r="G5" s="343" t="s">
        <v>122</v>
      </c>
      <c r="H5" s="343" t="s">
        <v>116</v>
      </c>
      <c r="I5" s="343" t="s">
        <v>468</v>
      </c>
      <c r="J5" s="1383" t="s">
        <v>636</v>
      </c>
    </row>
    <row r="6" spans="1:10" s="492" customFormat="1" ht="32.25" customHeight="1">
      <c r="A6" s="1387"/>
      <c r="B6" s="317" t="s">
        <v>502</v>
      </c>
      <c r="C6" s="317" t="s">
        <v>1</v>
      </c>
      <c r="D6" s="317" t="s">
        <v>3</v>
      </c>
      <c r="E6" s="317" t="s">
        <v>9</v>
      </c>
      <c r="F6" s="317" t="s">
        <v>11</v>
      </c>
      <c r="G6" s="317" t="s">
        <v>126</v>
      </c>
      <c r="H6" s="317" t="s">
        <v>162</v>
      </c>
      <c r="I6" s="318" t="s">
        <v>469</v>
      </c>
      <c r="J6" s="1384"/>
    </row>
    <row r="7" spans="1:10" s="1" customFormat="1" ht="35.1" customHeight="1" thickBot="1">
      <c r="A7" s="41" t="s">
        <v>49</v>
      </c>
      <c r="B7" s="488">
        <v>0</v>
      </c>
      <c r="C7" s="488">
        <v>536</v>
      </c>
      <c r="D7" s="488">
        <v>2798</v>
      </c>
      <c r="E7" s="488">
        <v>7627</v>
      </c>
      <c r="F7" s="488">
        <v>16990</v>
      </c>
      <c r="G7" s="488">
        <v>2980</v>
      </c>
      <c r="H7" s="488">
        <v>46309</v>
      </c>
      <c r="I7" s="205">
        <v>77240</v>
      </c>
      <c r="J7" s="486" t="s">
        <v>48</v>
      </c>
    </row>
    <row r="8" spans="1:10" s="1" customFormat="1" ht="35.1" customHeight="1" thickBot="1">
      <c r="A8" s="39" t="s">
        <v>50</v>
      </c>
      <c r="B8" s="491">
        <v>0</v>
      </c>
      <c r="C8" s="491">
        <v>361</v>
      </c>
      <c r="D8" s="491">
        <v>2094</v>
      </c>
      <c r="E8" s="491">
        <v>4417</v>
      </c>
      <c r="F8" s="491">
        <v>9111</v>
      </c>
      <c r="G8" s="491">
        <v>7646</v>
      </c>
      <c r="H8" s="491">
        <v>39711</v>
      </c>
      <c r="I8" s="206">
        <v>63340</v>
      </c>
      <c r="J8" s="489" t="s">
        <v>330</v>
      </c>
    </row>
    <row r="9" spans="1:10" s="1" customFormat="1" ht="35.1" customHeight="1" thickBot="1">
      <c r="A9" s="41" t="s">
        <v>52</v>
      </c>
      <c r="B9" s="488">
        <v>0</v>
      </c>
      <c r="C9" s="488">
        <v>560</v>
      </c>
      <c r="D9" s="488">
        <v>257</v>
      </c>
      <c r="E9" s="488">
        <v>1301</v>
      </c>
      <c r="F9" s="488">
        <v>4929</v>
      </c>
      <c r="G9" s="488">
        <v>1674</v>
      </c>
      <c r="H9" s="488">
        <v>17629</v>
      </c>
      <c r="I9" s="205">
        <v>26350</v>
      </c>
      <c r="J9" s="486" t="s">
        <v>51</v>
      </c>
    </row>
    <row r="10" spans="1:10" s="1" customFormat="1" ht="35.1" customHeight="1" thickBot="1">
      <c r="A10" s="39" t="s">
        <v>54</v>
      </c>
      <c r="B10" s="491">
        <v>14064</v>
      </c>
      <c r="C10" s="491">
        <v>146227</v>
      </c>
      <c r="D10" s="491">
        <v>319407</v>
      </c>
      <c r="E10" s="491">
        <v>422155</v>
      </c>
      <c r="F10" s="491">
        <v>252724</v>
      </c>
      <c r="G10" s="491">
        <v>80676</v>
      </c>
      <c r="H10" s="491">
        <v>430032</v>
      </c>
      <c r="I10" s="206">
        <v>1665285</v>
      </c>
      <c r="J10" s="489" t="s">
        <v>53</v>
      </c>
    </row>
    <row r="11" spans="1:10" s="1" customFormat="1" ht="35.1" customHeight="1" thickBot="1">
      <c r="A11" s="41" t="s">
        <v>56</v>
      </c>
      <c r="B11" s="488">
        <v>0</v>
      </c>
      <c r="C11" s="488">
        <v>0</v>
      </c>
      <c r="D11" s="488">
        <v>173</v>
      </c>
      <c r="E11" s="488">
        <v>145</v>
      </c>
      <c r="F11" s="488">
        <v>1895</v>
      </c>
      <c r="G11" s="488">
        <v>75</v>
      </c>
      <c r="H11" s="488">
        <v>4594</v>
      </c>
      <c r="I11" s="205">
        <v>6882</v>
      </c>
      <c r="J11" s="486" t="s">
        <v>55</v>
      </c>
    </row>
    <row r="12" spans="1:10" s="1" customFormat="1" ht="35.1" customHeight="1" thickBot="1">
      <c r="A12" s="39" t="s">
        <v>556</v>
      </c>
      <c r="B12" s="491">
        <v>0</v>
      </c>
      <c r="C12" s="491">
        <v>0</v>
      </c>
      <c r="D12" s="491">
        <v>90</v>
      </c>
      <c r="E12" s="491">
        <v>0</v>
      </c>
      <c r="F12" s="491">
        <v>504</v>
      </c>
      <c r="G12" s="491">
        <v>160</v>
      </c>
      <c r="H12" s="491">
        <v>1047</v>
      </c>
      <c r="I12" s="206">
        <v>1801</v>
      </c>
      <c r="J12" s="489" t="s">
        <v>557</v>
      </c>
    </row>
    <row r="13" spans="1:10" s="1" customFormat="1" ht="35.1" customHeight="1">
      <c r="A13" s="66" t="s">
        <v>58</v>
      </c>
      <c r="B13" s="500">
        <v>176</v>
      </c>
      <c r="C13" s="500">
        <v>30565</v>
      </c>
      <c r="D13" s="500">
        <v>39558</v>
      </c>
      <c r="E13" s="500">
        <v>58063</v>
      </c>
      <c r="F13" s="500">
        <v>33561</v>
      </c>
      <c r="G13" s="500">
        <v>1501</v>
      </c>
      <c r="H13" s="500">
        <v>5202</v>
      </c>
      <c r="I13" s="350">
        <v>168626</v>
      </c>
      <c r="J13" s="498" t="s">
        <v>57</v>
      </c>
    </row>
    <row r="14" spans="1:10" s="1" customFormat="1" ht="35.1" customHeight="1">
      <c r="A14" s="86" t="s">
        <v>468</v>
      </c>
      <c r="B14" s="497">
        <v>14240</v>
      </c>
      <c r="C14" s="497">
        <v>178249</v>
      </c>
      <c r="D14" s="497">
        <v>364377</v>
      </c>
      <c r="E14" s="497">
        <v>493708</v>
      </c>
      <c r="F14" s="497">
        <v>319714</v>
      </c>
      <c r="G14" s="211">
        <v>94712</v>
      </c>
      <c r="H14" s="497">
        <v>544524</v>
      </c>
      <c r="I14" s="211">
        <v>2009524</v>
      </c>
      <c r="J14" s="496" t="s">
        <v>469</v>
      </c>
    </row>
    <row r="15" spans="1:10" ht="18" customHeight="1">
      <c r="A15" s="480" t="s">
        <v>71</v>
      </c>
      <c r="I15" s="480"/>
      <c r="J15" s="478" t="s">
        <v>390</v>
      </c>
    </row>
    <row r="16" spans="1:10" ht="18" customHeight="1">
      <c r="A16" s="480"/>
      <c r="I16" s="480"/>
    </row>
    <row r="22" spans="2:9" ht="24.95" customHeight="1">
      <c r="B22" s="479"/>
      <c r="C22" s="479"/>
      <c r="D22" s="479"/>
      <c r="E22" s="479"/>
      <c r="F22" s="479"/>
      <c r="G22" s="479"/>
      <c r="H22" s="479"/>
      <c r="I22" s="479"/>
    </row>
    <row r="23" spans="2:9" ht="24.95" customHeight="1">
      <c r="B23" s="479"/>
      <c r="C23" s="479"/>
      <c r="D23" s="479"/>
      <c r="E23" s="479"/>
      <c r="F23" s="479"/>
      <c r="G23" s="479"/>
      <c r="H23" s="479"/>
      <c r="I23" s="479"/>
    </row>
    <row r="24" spans="2:9" ht="24.95" customHeight="1">
      <c r="B24" s="479"/>
      <c r="C24" s="479"/>
      <c r="D24" s="479"/>
      <c r="E24" s="479"/>
      <c r="F24" s="479"/>
      <c r="G24" s="479"/>
      <c r="H24" s="479"/>
      <c r="I24" s="479"/>
    </row>
    <row r="25" spans="2:9" ht="24.95" customHeight="1">
      <c r="B25" s="479"/>
      <c r="C25" s="479"/>
      <c r="D25" s="479"/>
      <c r="E25" s="479"/>
      <c r="F25" s="479"/>
      <c r="G25" s="479"/>
      <c r="H25" s="479"/>
      <c r="I25" s="479"/>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sheetPr codeName="Sheet145"/>
  <dimension ref="A1:J25"/>
  <sheetViews>
    <sheetView rightToLeft="1" view="pageBreakPreview" zoomScaleNormal="100" zoomScaleSheetLayoutView="100" workbookViewId="0">
      <selection activeCell="D10" sqref="D10"/>
    </sheetView>
  </sheetViews>
  <sheetFormatPr defaultColWidth="11.42578125" defaultRowHeight="24.95" customHeight="1"/>
  <cols>
    <col min="1" max="1" width="30.7109375" style="478" customWidth="1"/>
    <col min="2" max="8" width="10.28515625" style="478" customWidth="1"/>
    <col min="9" max="9" width="11.85546875" style="478" customWidth="1"/>
    <col min="10" max="10" width="30.7109375" style="478" customWidth="1"/>
    <col min="11" max="16384" width="11.42578125" style="478"/>
  </cols>
  <sheetData>
    <row r="1" spans="1:10" s="495" customFormat="1" ht="23.25">
      <c r="A1" s="1385" t="s">
        <v>1035</v>
      </c>
      <c r="B1" s="1385"/>
      <c r="C1" s="1385"/>
      <c r="D1" s="1385"/>
      <c r="E1" s="1385"/>
      <c r="F1" s="1385"/>
      <c r="G1" s="1385"/>
      <c r="H1" s="1385"/>
      <c r="I1" s="1385"/>
      <c r="J1" s="1385"/>
    </row>
    <row r="2" spans="1:10" s="495" customFormat="1" ht="35.25" customHeight="1">
      <c r="A2" s="1380" t="s">
        <v>1158</v>
      </c>
      <c r="B2" s="1380"/>
      <c r="C2" s="1380"/>
      <c r="D2" s="1380"/>
      <c r="E2" s="1380"/>
      <c r="F2" s="1380"/>
      <c r="G2" s="1380"/>
      <c r="H2" s="1380"/>
      <c r="I2" s="1380"/>
      <c r="J2" s="1380"/>
    </row>
    <row r="3" spans="1:10" s="495" customFormat="1" ht="20.25">
      <c r="A3" s="1380">
        <v>2022</v>
      </c>
      <c r="B3" s="1380"/>
      <c r="C3" s="1380"/>
      <c r="D3" s="1380"/>
      <c r="E3" s="1380"/>
      <c r="F3" s="1380"/>
      <c r="G3" s="1380"/>
      <c r="H3" s="1380"/>
      <c r="I3" s="1380"/>
      <c r="J3" s="1380"/>
    </row>
    <row r="4" spans="1:10" s="494" customFormat="1" ht="21" customHeight="1">
      <c r="A4" s="531" t="s">
        <v>312</v>
      </c>
      <c r="B4" s="532"/>
      <c r="C4" s="532"/>
      <c r="D4" s="532"/>
      <c r="E4" s="532"/>
      <c r="F4" s="532"/>
      <c r="G4" s="532"/>
      <c r="H4" s="532"/>
      <c r="I4" s="532"/>
      <c r="J4" s="533" t="s">
        <v>311</v>
      </c>
    </row>
    <row r="5" spans="1:10" s="493" customFormat="1" ht="40.5" customHeight="1">
      <c r="A5" s="1386" t="s">
        <v>24</v>
      </c>
      <c r="B5" s="343" t="s">
        <v>0</v>
      </c>
      <c r="C5" s="343" t="s">
        <v>2</v>
      </c>
      <c r="D5" s="343" t="s">
        <v>4</v>
      </c>
      <c r="E5" s="343" t="s">
        <v>10</v>
      </c>
      <c r="F5" s="343" t="s">
        <v>12</v>
      </c>
      <c r="G5" s="343" t="s">
        <v>122</v>
      </c>
      <c r="H5" s="343" t="s">
        <v>116</v>
      </c>
      <c r="I5" s="343" t="s">
        <v>468</v>
      </c>
      <c r="J5" s="1383" t="s">
        <v>637</v>
      </c>
    </row>
    <row r="6" spans="1:10" s="492" customFormat="1" ht="32.25" customHeight="1">
      <c r="A6" s="1387"/>
      <c r="B6" s="317" t="s">
        <v>502</v>
      </c>
      <c r="C6" s="317" t="s">
        <v>1</v>
      </c>
      <c r="D6" s="317" t="s">
        <v>3</v>
      </c>
      <c r="E6" s="317" t="s">
        <v>9</v>
      </c>
      <c r="F6" s="317" t="s">
        <v>11</v>
      </c>
      <c r="G6" s="317" t="s">
        <v>126</v>
      </c>
      <c r="H6" s="317" t="s">
        <v>162</v>
      </c>
      <c r="I6" s="318" t="s">
        <v>469</v>
      </c>
      <c r="J6" s="1384"/>
    </row>
    <row r="7" spans="1:10" s="1" customFormat="1" ht="35.1" customHeight="1" thickBot="1">
      <c r="A7" s="41" t="s">
        <v>49</v>
      </c>
      <c r="B7" s="488">
        <v>0</v>
      </c>
      <c r="C7" s="488">
        <v>536</v>
      </c>
      <c r="D7" s="488">
        <v>2723</v>
      </c>
      <c r="E7" s="488">
        <v>7536</v>
      </c>
      <c r="F7" s="488">
        <v>15929</v>
      </c>
      <c r="G7" s="488">
        <v>2384</v>
      </c>
      <c r="H7" s="488">
        <v>30310</v>
      </c>
      <c r="I7" s="205">
        <v>59418</v>
      </c>
      <c r="J7" s="486" t="s">
        <v>48</v>
      </c>
    </row>
    <row r="8" spans="1:10" s="1" customFormat="1" ht="35.1" customHeight="1" thickBot="1">
      <c r="A8" s="39" t="s">
        <v>50</v>
      </c>
      <c r="B8" s="491">
        <v>0</v>
      </c>
      <c r="C8" s="491">
        <v>361</v>
      </c>
      <c r="D8" s="491">
        <v>1933</v>
      </c>
      <c r="E8" s="491">
        <v>4137</v>
      </c>
      <c r="F8" s="491">
        <v>7852</v>
      </c>
      <c r="G8" s="491">
        <v>5847</v>
      </c>
      <c r="H8" s="491">
        <v>25221</v>
      </c>
      <c r="I8" s="206">
        <v>45351</v>
      </c>
      <c r="J8" s="489" t="s">
        <v>330</v>
      </c>
    </row>
    <row r="9" spans="1:10" s="1" customFormat="1" ht="35.1" customHeight="1" thickBot="1">
      <c r="A9" s="41" t="s">
        <v>52</v>
      </c>
      <c r="B9" s="488">
        <v>0</v>
      </c>
      <c r="C9" s="488">
        <v>560</v>
      </c>
      <c r="D9" s="488">
        <v>257</v>
      </c>
      <c r="E9" s="488">
        <v>1301</v>
      </c>
      <c r="F9" s="488">
        <v>4434</v>
      </c>
      <c r="G9" s="488">
        <v>1464</v>
      </c>
      <c r="H9" s="488">
        <v>14880</v>
      </c>
      <c r="I9" s="205">
        <v>22896</v>
      </c>
      <c r="J9" s="486" t="s">
        <v>51</v>
      </c>
    </row>
    <row r="10" spans="1:10" s="1" customFormat="1" ht="35.1" customHeight="1" thickBot="1">
      <c r="A10" s="39" t="s">
        <v>54</v>
      </c>
      <c r="B10" s="491">
        <v>14064</v>
      </c>
      <c r="C10" s="491">
        <v>146087</v>
      </c>
      <c r="D10" s="491">
        <v>317402</v>
      </c>
      <c r="E10" s="491">
        <v>413890</v>
      </c>
      <c r="F10" s="491">
        <v>216567</v>
      </c>
      <c r="G10" s="491">
        <v>71069</v>
      </c>
      <c r="H10" s="491">
        <v>325678</v>
      </c>
      <c r="I10" s="206">
        <v>1504757</v>
      </c>
      <c r="J10" s="489" t="s">
        <v>53</v>
      </c>
    </row>
    <row r="11" spans="1:10" s="1" customFormat="1" ht="35.1" customHeight="1" thickBot="1">
      <c r="A11" s="41" t="s">
        <v>56</v>
      </c>
      <c r="B11" s="488">
        <v>0</v>
      </c>
      <c r="C11" s="488">
        <v>0</v>
      </c>
      <c r="D11" s="488">
        <v>173</v>
      </c>
      <c r="E11" s="488">
        <v>145</v>
      </c>
      <c r="F11" s="488">
        <v>1492</v>
      </c>
      <c r="G11" s="488">
        <v>0</v>
      </c>
      <c r="H11" s="488">
        <v>2868</v>
      </c>
      <c r="I11" s="205">
        <v>4678</v>
      </c>
      <c r="J11" s="486" t="s">
        <v>55</v>
      </c>
    </row>
    <row r="12" spans="1:10" s="1" customFormat="1" ht="35.1" customHeight="1" thickBot="1">
      <c r="A12" s="39" t="s">
        <v>556</v>
      </c>
      <c r="B12" s="491">
        <v>0</v>
      </c>
      <c r="C12" s="491">
        <v>0</v>
      </c>
      <c r="D12" s="491">
        <v>90</v>
      </c>
      <c r="E12" s="491">
        <v>0</v>
      </c>
      <c r="F12" s="491">
        <v>434</v>
      </c>
      <c r="G12" s="491">
        <v>160</v>
      </c>
      <c r="H12" s="491">
        <v>762</v>
      </c>
      <c r="I12" s="206">
        <v>1446</v>
      </c>
      <c r="J12" s="489" t="s">
        <v>557</v>
      </c>
    </row>
    <row r="13" spans="1:10" s="1" customFormat="1" ht="35.1" customHeight="1">
      <c r="A13" s="66" t="s">
        <v>58</v>
      </c>
      <c r="B13" s="500">
        <v>145</v>
      </c>
      <c r="C13" s="500">
        <v>15395</v>
      </c>
      <c r="D13" s="500">
        <v>20658</v>
      </c>
      <c r="E13" s="500">
        <v>23293</v>
      </c>
      <c r="F13" s="500">
        <v>6823</v>
      </c>
      <c r="G13" s="500">
        <v>169</v>
      </c>
      <c r="H13" s="500">
        <v>267</v>
      </c>
      <c r="I13" s="350">
        <v>66750</v>
      </c>
      <c r="J13" s="498" t="s">
        <v>57</v>
      </c>
    </row>
    <row r="14" spans="1:10" s="1" customFormat="1" ht="35.1" customHeight="1">
      <c r="A14" s="86" t="s">
        <v>468</v>
      </c>
      <c r="B14" s="497">
        <v>14209</v>
      </c>
      <c r="C14" s="497">
        <v>162939</v>
      </c>
      <c r="D14" s="497">
        <v>343236</v>
      </c>
      <c r="E14" s="497">
        <v>450302</v>
      </c>
      <c r="F14" s="497">
        <v>253531</v>
      </c>
      <c r="G14" s="211">
        <v>81093</v>
      </c>
      <c r="H14" s="497">
        <v>399986</v>
      </c>
      <c r="I14" s="211">
        <v>1705296</v>
      </c>
      <c r="J14" s="496" t="s">
        <v>469</v>
      </c>
    </row>
    <row r="15" spans="1:10" ht="18" customHeight="1">
      <c r="A15" s="480" t="s">
        <v>71</v>
      </c>
      <c r="I15" s="480"/>
      <c r="J15" s="478" t="s">
        <v>390</v>
      </c>
    </row>
    <row r="16" spans="1:10" ht="18" customHeight="1">
      <c r="A16" s="480"/>
      <c r="I16" s="480"/>
    </row>
    <row r="22" spans="2:9" ht="24.95" customHeight="1">
      <c r="B22" s="479"/>
      <c r="C22" s="479"/>
      <c r="D22" s="479"/>
      <c r="E22" s="479"/>
      <c r="F22" s="479"/>
      <c r="G22" s="479"/>
      <c r="H22" s="479"/>
      <c r="I22" s="479"/>
    </row>
    <row r="23" spans="2:9" ht="24.95" customHeight="1">
      <c r="B23" s="479"/>
      <c r="C23" s="479"/>
      <c r="D23" s="479"/>
      <c r="E23" s="479"/>
      <c r="F23" s="479"/>
      <c r="G23" s="479"/>
      <c r="H23" s="479"/>
      <c r="I23" s="479"/>
    </row>
    <row r="24" spans="2:9" ht="24.95" customHeight="1">
      <c r="B24" s="479"/>
      <c r="C24" s="479"/>
      <c r="D24" s="479"/>
      <c r="E24" s="479"/>
      <c r="F24" s="479"/>
      <c r="G24" s="479"/>
      <c r="H24" s="479"/>
      <c r="I24" s="479"/>
    </row>
    <row r="25" spans="2:9" ht="24.95" customHeight="1">
      <c r="B25" s="479"/>
      <c r="C25" s="479"/>
      <c r="D25" s="479"/>
      <c r="E25" s="479"/>
      <c r="F25" s="479"/>
      <c r="G25" s="479"/>
      <c r="H25" s="479"/>
      <c r="I25" s="479"/>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sheetPr codeName="Sheet146"/>
  <dimension ref="A1:J25"/>
  <sheetViews>
    <sheetView rightToLeft="1" view="pageBreakPreview" zoomScaleNormal="112" zoomScaleSheetLayoutView="100" workbookViewId="0">
      <selection activeCell="D10" sqref="D10"/>
    </sheetView>
  </sheetViews>
  <sheetFormatPr defaultColWidth="11.42578125" defaultRowHeight="24.95" customHeight="1"/>
  <cols>
    <col min="1" max="1" width="30.7109375" style="478" customWidth="1"/>
    <col min="2" max="8" width="10.28515625" style="478" customWidth="1"/>
    <col min="9" max="9" width="11.85546875" style="478" customWidth="1"/>
    <col min="10" max="10" width="30.7109375" style="478" customWidth="1"/>
    <col min="11" max="16384" width="11.42578125" style="478"/>
  </cols>
  <sheetData>
    <row r="1" spans="1:10" s="495" customFormat="1" ht="23.25">
      <c r="A1" s="1385" t="s">
        <v>1337</v>
      </c>
      <c r="B1" s="1385"/>
      <c r="C1" s="1385"/>
      <c r="D1" s="1385"/>
      <c r="E1" s="1385"/>
      <c r="F1" s="1385"/>
      <c r="G1" s="1385"/>
      <c r="H1" s="1385"/>
      <c r="I1" s="1385"/>
      <c r="J1" s="1385"/>
    </row>
    <row r="2" spans="1:10" s="495" customFormat="1" ht="34.5" customHeight="1">
      <c r="A2" s="1380" t="s">
        <v>1159</v>
      </c>
      <c r="B2" s="1380"/>
      <c r="C2" s="1380"/>
      <c r="D2" s="1380"/>
      <c r="E2" s="1380"/>
      <c r="F2" s="1380"/>
      <c r="G2" s="1380"/>
      <c r="H2" s="1380"/>
      <c r="I2" s="1380"/>
      <c r="J2" s="1380"/>
    </row>
    <row r="3" spans="1:10" s="495" customFormat="1" ht="20.25">
      <c r="A3" s="1380">
        <v>2022</v>
      </c>
      <c r="B3" s="1380"/>
      <c r="C3" s="1380"/>
      <c r="D3" s="1380"/>
      <c r="E3" s="1380"/>
      <c r="F3" s="1380"/>
      <c r="G3" s="1380"/>
      <c r="H3" s="1380"/>
      <c r="I3" s="1380"/>
      <c r="J3" s="1380"/>
    </row>
    <row r="4" spans="1:10" s="494" customFormat="1" ht="21" customHeight="1">
      <c r="A4" s="531" t="s">
        <v>317</v>
      </c>
      <c r="B4" s="532"/>
      <c r="C4" s="532"/>
      <c r="D4" s="532"/>
      <c r="E4" s="532"/>
      <c r="F4" s="532"/>
      <c r="G4" s="532"/>
      <c r="H4" s="532"/>
      <c r="I4" s="532"/>
      <c r="J4" s="533" t="s">
        <v>318</v>
      </c>
    </row>
    <row r="5" spans="1:10" s="493" customFormat="1" ht="40.5" customHeight="1">
      <c r="A5" s="1386" t="s">
        <v>74</v>
      </c>
      <c r="B5" s="343" t="s">
        <v>0</v>
      </c>
      <c r="C5" s="343" t="s">
        <v>2</v>
      </c>
      <c r="D5" s="343" t="s">
        <v>4</v>
      </c>
      <c r="E5" s="343" t="s">
        <v>10</v>
      </c>
      <c r="F5" s="343" t="s">
        <v>12</v>
      </c>
      <c r="G5" s="343" t="s">
        <v>122</v>
      </c>
      <c r="H5" s="343" t="s">
        <v>116</v>
      </c>
      <c r="I5" s="343" t="s">
        <v>468</v>
      </c>
      <c r="J5" s="1383" t="s">
        <v>638</v>
      </c>
    </row>
    <row r="6" spans="1:10" s="492" customFormat="1" ht="32.25" customHeight="1">
      <c r="A6" s="1387"/>
      <c r="B6" s="317" t="s">
        <v>502</v>
      </c>
      <c r="C6" s="317" t="s">
        <v>1</v>
      </c>
      <c r="D6" s="317" t="s">
        <v>3</v>
      </c>
      <c r="E6" s="317" t="s">
        <v>9</v>
      </c>
      <c r="F6" s="317" t="s">
        <v>11</v>
      </c>
      <c r="G6" s="317" t="s">
        <v>126</v>
      </c>
      <c r="H6" s="317" t="s">
        <v>162</v>
      </c>
      <c r="I6" s="318" t="s">
        <v>469</v>
      </c>
      <c r="J6" s="1384"/>
    </row>
    <row r="7" spans="1:10" s="1" customFormat="1" ht="35.1" customHeight="1" thickBot="1">
      <c r="A7" s="41" t="s">
        <v>49</v>
      </c>
      <c r="B7" s="488">
        <v>0</v>
      </c>
      <c r="C7" s="488">
        <v>0</v>
      </c>
      <c r="D7" s="488">
        <v>75</v>
      </c>
      <c r="E7" s="488">
        <v>91</v>
      </c>
      <c r="F7" s="488">
        <v>1061</v>
      </c>
      <c r="G7" s="488">
        <v>596</v>
      </c>
      <c r="H7" s="488">
        <v>15999</v>
      </c>
      <c r="I7" s="205">
        <v>17822</v>
      </c>
      <c r="J7" s="486" t="s">
        <v>48</v>
      </c>
    </row>
    <row r="8" spans="1:10" s="1" customFormat="1" ht="35.1" customHeight="1" thickBot="1">
      <c r="A8" s="39" t="s">
        <v>50</v>
      </c>
      <c r="B8" s="491">
        <v>0</v>
      </c>
      <c r="C8" s="491">
        <v>0</v>
      </c>
      <c r="D8" s="491">
        <v>161</v>
      </c>
      <c r="E8" s="491">
        <v>280</v>
      </c>
      <c r="F8" s="491">
        <v>1259</v>
      </c>
      <c r="G8" s="491">
        <v>1799</v>
      </c>
      <c r="H8" s="491">
        <v>14490</v>
      </c>
      <c r="I8" s="206">
        <v>17989</v>
      </c>
      <c r="J8" s="489" t="s">
        <v>330</v>
      </c>
    </row>
    <row r="9" spans="1:10" s="1" customFormat="1" ht="35.1" customHeight="1" thickBot="1">
      <c r="A9" s="41" t="s">
        <v>52</v>
      </c>
      <c r="B9" s="488">
        <v>0</v>
      </c>
      <c r="C9" s="488">
        <v>0</v>
      </c>
      <c r="D9" s="488">
        <v>0</v>
      </c>
      <c r="E9" s="488">
        <v>0</v>
      </c>
      <c r="F9" s="488">
        <v>495</v>
      </c>
      <c r="G9" s="488">
        <v>210</v>
      </c>
      <c r="H9" s="488">
        <v>2749</v>
      </c>
      <c r="I9" s="205">
        <v>3454</v>
      </c>
      <c r="J9" s="486" t="s">
        <v>51</v>
      </c>
    </row>
    <row r="10" spans="1:10" s="1" customFormat="1" ht="35.1" customHeight="1" thickBot="1">
      <c r="A10" s="39" t="s">
        <v>54</v>
      </c>
      <c r="B10" s="491">
        <v>0</v>
      </c>
      <c r="C10" s="491">
        <v>140</v>
      </c>
      <c r="D10" s="491">
        <v>2005</v>
      </c>
      <c r="E10" s="491">
        <v>8265</v>
      </c>
      <c r="F10" s="491">
        <v>36157</v>
      </c>
      <c r="G10" s="491">
        <v>9607</v>
      </c>
      <c r="H10" s="491">
        <v>104354</v>
      </c>
      <c r="I10" s="206">
        <v>160528</v>
      </c>
      <c r="J10" s="489" t="s">
        <v>53</v>
      </c>
    </row>
    <row r="11" spans="1:10" s="1" customFormat="1" ht="35.1" customHeight="1" thickBot="1">
      <c r="A11" s="41" t="s">
        <v>56</v>
      </c>
      <c r="B11" s="488">
        <v>0</v>
      </c>
      <c r="C11" s="488">
        <v>0</v>
      </c>
      <c r="D11" s="488">
        <v>0</v>
      </c>
      <c r="E11" s="488">
        <v>0</v>
      </c>
      <c r="F11" s="488">
        <v>403</v>
      </c>
      <c r="G11" s="488">
        <v>75</v>
      </c>
      <c r="H11" s="488">
        <v>1726</v>
      </c>
      <c r="I11" s="205">
        <v>2204</v>
      </c>
      <c r="J11" s="486" t="s">
        <v>55</v>
      </c>
    </row>
    <row r="12" spans="1:10" s="1" customFormat="1" ht="35.1" customHeight="1" thickBot="1">
      <c r="A12" s="39" t="s">
        <v>556</v>
      </c>
      <c r="B12" s="491">
        <v>0</v>
      </c>
      <c r="C12" s="491">
        <v>0</v>
      </c>
      <c r="D12" s="491">
        <v>0</v>
      </c>
      <c r="E12" s="491">
        <v>0</v>
      </c>
      <c r="F12" s="491">
        <v>70</v>
      </c>
      <c r="G12" s="491">
        <v>0</v>
      </c>
      <c r="H12" s="491">
        <v>285</v>
      </c>
      <c r="I12" s="206">
        <v>355</v>
      </c>
      <c r="J12" s="489" t="s">
        <v>557</v>
      </c>
    </row>
    <row r="13" spans="1:10" s="1" customFormat="1" ht="35.1" customHeight="1">
      <c r="A13" s="66" t="s">
        <v>58</v>
      </c>
      <c r="B13" s="500">
        <v>31</v>
      </c>
      <c r="C13" s="500">
        <v>15170</v>
      </c>
      <c r="D13" s="500">
        <v>18900</v>
      </c>
      <c r="E13" s="500">
        <v>34770</v>
      </c>
      <c r="F13" s="500">
        <v>26738</v>
      </c>
      <c r="G13" s="500">
        <v>1332</v>
      </c>
      <c r="H13" s="500">
        <v>4935</v>
      </c>
      <c r="I13" s="350">
        <v>101876</v>
      </c>
      <c r="J13" s="498" t="s">
        <v>57</v>
      </c>
    </row>
    <row r="14" spans="1:10" s="1" customFormat="1" ht="35.1" customHeight="1">
      <c r="A14" s="86" t="s">
        <v>468</v>
      </c>
      <c r="B14" s="497">
        <v>31</v>
      </c>
      <c r="C14" s="497">
        <v>15310</v>
      </c>
      <c r="D14" s="497">
        <v>21141</v>
      </c>
      <c r="E14" s="497">
        <v>43406</v>
      </c>
      <c r="F14" s="497">
        <v>66183</v>
      </c>
      <c r="G14" s="211">
        <v>13619</v>
      </c>
      <c r="H14" s="497">
        <v>144538</v>
      </c>
      <c r="I14" s="211">
        <v>304228</v>
      </c>
      <c r="J14" s="496" t="s">
        <v>469</v>
      </c>
    </row>
    <row r="15" spans="1:10" ht="18" customHeight="1">
      <c r="A15" s="480" t="s">
        <v>448</v>
      </c>
      <c r="I15" s="480"/>
      <c r="J15" s="478" t="s">
        <v>390</v>
      </c>
    </row>
    <row r="16" spans="1:10" ht="18" customHeight="1">
      <c r="A16" s="480"/>
      <c r="I16" s="480"/>
    </row>
    <row r="22" spans="2:9" ht="24.95" customHeight="1">
      <c r="B22" s="479"/>
      <c r="C22" s="479"/>
      <c r="D22" s="479"/>
      <c r="E22" s="479"/>
      <c r="F22" s="479"/>
      <c r="G22" s="479"/>
      <c r="H22" s="479"/>
      <c r="I22" s="479"/>
    </row>
    <row r="23" spans="2:9" ht="24.95" customHeight="1">
      <c r="B23" s="479"/>
      <c r="C23" s="479"/>
      <c r="D23" s="479"/>
      <c r="E23" s="479"/>
      <c r="F23" s="479"/>
      <c r="G23" s="479"/>
      <c r="H23" s="479"/>
      <c r="I23" s="479"/>
    </row>
    <row r="24" spans="2:9" ht="24.95" customHeight="1">
      <c r="B24" s="479"/>
      <c r="C24" s="479"/>
      <c r="D24" s="479"/>
      <c r="E24" s="479"/>
      <c r="F24" s="479"/>
      <c r="G24" s="479"/>
      <c r="H24" s="479"/>
      <c r="I24" s="479"/>
    </row>
    <row r="25" spans="2:9" ht="24.95" customHeight="1">
      <c r="B25" s="479"/>
      <c r="C25" s="479"/>
      <c r="D25" s="479"/>
      <c r="E25" s="479"/>
      <c r="F25" s="479"/>
      <c r="G25" s="479"/>
      <c r="H25" s="479"/>
      <c r="I25" s="479"/>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sheetPr codeName="Sheet147"/>
  <dimension ref="A1:J26"/>
  <sheetViews>
    <sheetView rightToLeft="1" view="pageBreakPreview" zoomScaleNormal="100" zoomScaleSheetLayoutView="100" workbookViewId="0">
      <selection activeCell="D10" sqref="D10"/>
    </sheetView>
  </sheetViews>
  <sheetFormatPr defaultColWidth="11.42578125" defaultRowHeight="24.95" customHeight="1"/>
  <cols>
    <col min="1" max="1" width="30.7109375" style="478" customWidth="1"/>
    <col min="2" max="2" width="12.140625" style="478" customWidth="1"/>
    <col min="3" max="3" width="11.85546875" style="478" customWidth="1"/>
    <col min="4" max="4" width="10.28515625" style="478" customWidth="1"/>
    <col min="5" max="5" width="11.42578125" style="478" customWidth="1"/>
    <col min="6" max="6" width="10.85546875" style="478" customWidth="1"/>
    <col min="7" max="8" width="10.28515625" style="478" customWidth="1"/>
    <col min="9" max="9" width="11.85546875" style="478" customWidth="1"/>
    <col min="10" max="10" width="30.7109375" style="478" customWidth="1"/>
    <col min="11" max="16384" width="11.42578125" style="478"/>
  </cols>
  <sheetData>
    <row r="1" spans="1:10" s="495" customFormat="1" ht="23.25">
      <c r="A1" s="1385" t="s">
        <v>1036</v>
      </c>
      <c r="B1" s="1385"/>
      <c r="C1" s="1385"/>
      <c r="D1" s="1385"/>
      <c r="E1" s="1385"/>
      <c r="F1" s="1385"/>
      <c r="G1" s="1385"/>
      <c r="H1" s="1385"/>
      <c r="I1" s="1385"/>
      <c r="J1" s="1385"/>
    </row>
    <row r="2" spans="1:10" s="495" customFormat="1" ht="36" customHeight="1">
      <c r="A2" s="1380" t="s">
        <v>1160</v>
      </c>
      <c r="B2" s="1380"/>
      <c r="C2" s="1380"/>
      <c r="D2" s="1380"/>
      <c r="E2" s="1380"/>
      <c r="F2" s="1380"/>
      <c r="G2" s="1380"/>
      <c r="H2" s="1380"/>
      <c r="I2" s="1380"/>
      <c r="J2" s="1380"/>
    </row>
    <row r="3" spans="1:10" s="495" customFormat="1" ht="20.25">
      <c r="A3" s="1380">
        <v>2022</v>
      </c>
      <c r="B3" s="1380"/>
      <c r="C3" s="1380"/>
      <c r="D3" s="1380"/>
      <c r="E3" s="1380"/>
      <c r="F3" s="1380"/>
      <c r="G3" s="1380"/>
      <c r="H3" s="1380"/>
      <c r="I3" s="1380"/>
      <c r="J3" s="1380"/>
    </row>
    <row r="4" spans="1:10" s="494" customFormat="1" ht="21" customHeight="1">
      <c r="A4" s="531" t="s">
        <v>319</v>
      </c>
      <c r="B4" s="532"/>
      <c r="C4" s="532"/>
      <c r="D4" s="532"/>
      <c r="E4" s="532"/>
      <c r="F4" s="532"/>
      <c r="G4" s="532"/>
      <c r="H4" s="532"/>
      <c r="I4" s="532"/>
      <c r="J4" s="533" t="s">
        <v>320</v>
      </c>
    </row>
    <row r="5" spans="1:10" s="493" customFormat="1" ht="48.75" customHeight="1">
      <c r="A5" s="1386" t="s">
        <v>639</v>
      </c>
      <c r="B5" s="343" t="s">
        <v>49</v>
      </c>
      <c r="C5" s="343" t="s">
        <v>50</v>
      </c>
      <c r="D5" s="343" t="s">
        <v>52</v>
      </c>
      <c r="E5" s="343" t="s">
        <v>54</v>
      </c>
      <c r="F5" s="343" t="s">
        <v>56</v>
      </c>
      <c r="G5" s="343" t="s">
        <v>556</v>
      </c>
      <c r="H5" s="343" t="s">
        <v>173</v>
      </c>
      <c r="I5" s="343" t="s">
        <v>468</v>
      </c>
      <c r="J5" s="1383" t="s">
        <v>640</v>
      </c>
    </row>
    <row r="6" spans="1:10" s="492" customFormat="1" ht="42" customHeight="1">
      <c r="A6" s="1387"/>
      <c r="B6" s="317" t="s">
        <v>48</v>
      </c>
      <c r="C6" s="317" t="s">
        <v>257</v>
      </c>
      <c r="D6" s="317" t="s">
        <v>51</v>
      </c>
      <c r="E6" s="317" t="s">
        <v>53</v>
      </c>
      <c r="F6" s="317" t="s">
        <v>204</v>
      </c>
      <c r="G6" s="317" t="s">
        <v>557</v>
      </c>
      <c r="H6" s="317" t="s">
        <v>57</v>
      </c>
      <c r="I6" s="318" t="s">
        <v>469</v>
      </c>
      <c r="J6" s="1384"/>
    </row>
    <row r="7" spans="1:10" s="1" customFormat="1" ht="30.75" thickBot="1">
      <c r="A7" s="41" t="s">
        <v>1140</v>
      </c>
      <c r="B7" s="281">
        <v>145</v>
      </c>
      <c r="C7" s="281">
        <v>953</v>
      </c>
      <c r="D7" s="281">
        <v>1736</v>
      </c>
      <c r="E7" s="281">
        <v>42515</v>
      </c>
      <c r="F7" s="281">
        <v>350</v>
      </c>
      <c r="G7" s="281">
        <v>28</v>
      </c>
      <c r="H7" s="281">
        <v>0</v>
      </c>
      <c r="I7" s="205">
        <v>45727</v>
      </c>
      <c r="J7" s="486" t="s">
        <v>23</v>
      </c>
    </row>
    <row r="8" spans="1:10" s="1" customFormat="1" ht="25.5" customHeight="1" thickBot="1">
      <c r="A8" s="39" t="s">
        <v>28</v>
      </c>
      <c r="B8" s="282">
        <v>39323</v>
      </c>
      <c r="C8" s="282">
        <v>30751</v>
      </c>
      <c r="D8" s="282">
        <v>9581</v>
      </c>
      <c r="E8" s="282">
        <v>180092</v>
      </c>
      <c r="F8" s="282">
        <v>2889</v>
      </c>
      <c r="G8" s="282">
        <v>664</v>
      </c>
      <c r="H8" s="282">
        <v>954</v>
      </c>
      <c r="I8" s="206">
        <v>264254</v>
      </c>
      <c r="J8" s="489" t="s">
        <v>27</v>
      </c>
    </row>
    <row r="9" spans="1:10" s="1" customFormat="1" ht="26.25" thickBot="1">
      <c r="A9" s="41" t="s">
        <v>30</v>
      </c>
      <c r="B9" s="281">
        <v>8574</v>
      </c>
      <c r="C9" s="281">
        <v>9311</v>
      </c>
      <c r="D9" s="281">
        <v>5038</v>
      </c>
      <c r="E9" s="281">
        <v>156704</v>
      </c>
      <c r="F9" s="281">
        <v>849</v>
      </c>
      <c r="G9" s="281">
        <v>375</v>
      </c>
      <c r="H9" s="281">
        <v>915</v>
      </c>
      <c r="I9" s="205">
        <v>181766</v>
      </c>
      <c r="J9" s="486" t="s">
        <v>29</v>
      </c>
    </row>
    <row r="10" spans="1:10" s="1" customFormat="1" ht="25.5" customHeight="1" thickBot="1">
      <c r="A10" s="39" t="s">
        <v>32</v>
      </c>
      <c r="B10" s="282">
        <v>18357</v>
      </c>
      <c r="C10" s="282">
        <v>6904</v>
      </c>
      <c r="D10" s="282">
        <v>3588</v>
      </c>
      <c r="E10" s="282">
        <v>116814</v>
      </c>
      <c r="F10" s="282">
        <v>2035</v>
      </c>
      <c r="G10" s="282">
        <v>649</v>
      </c>
      <c r="H10" s="282">
        <v>139</v>
      </c>
      <c r="I10" s="206">
        <v>148486</v>
      </c>
      <c r="J10" s="489" t="s">
        <v>31</v>
      </c>
    </row>
    <row r="11" spans="1:10" s="1" customFormat="1" ht="30.75" thickBot="1">
      <c r="A11" s="41" t="s">
        <v>34</v>
      </c>
      <c r="B11" s="281">
        <v>3922</v>
      </c>
      <c r="C11" s="281">
        <v>2895</v>
      </c>
      <c r="D11" s="281">
        <v>579</v>
      </c>
      <c r="E11" s="281">
        <v>184161</v>
      </c>
      <c r="F11" s="281">
        <v>28</v>
      </c>
      <c r="G11" s="281">
        <v>70</v>
      </c>
      <c r="H11" s="281">
        <v>16866</v>
      </c>
      <c r="I11" s="205">
        <v>208521</v>
      </c>
      <c r="J11" s="486" t="s">
        <v>33</v>
      </c>
    </row>
    <row r="12" spans="1:10" s="1" customFormat="1" ht="30.75" thickBot="1">
      <c r="A12" s="39" t="s">
        <v>1141</v>
      </c>
      <c r="B12" s="282">
        <v>30</v>
      </c>
      <c r="C12" s="282">
        <v>0</v>
      </c>
      <c r="D12" s="282">
        <v>0</v>
      </c>
      <c r="E12" s="282">
        <v>31295</v>
      </c>
      <c r="F12" s="282">
        <v>0</v>
      </c>
      <c r="G12" s="282">
        <v>0</v>
      </c>
      <c r="H12" s="282">
        <v>0</v>
      </c>
      <c r="I12" s="206">
        <v>31325</v>
      </c>
      <c r="J12" s="489" t="s">
        <v>35</v>
      </c>
    </row>
    <row r="13" spans="1:10" s="1" customFormat="1" ht="30.75" thickBot="1">
      <c r="A13" s="41" t="s">
        <v>1143</v>
      </c>
      <c r="B13" s="281">
        <v>2762</v>
      </c>
      <c r="C13" s="281">
        <v>3686</v>
      </c>
      <c r="D13" s="281">
        <v>2972</v>
      </c>
      <c r="E13" s="281">
        <v>535554</v>
      </c>
      <c r="F13" s="281">
        <v>0</v>
      </c>
      <c r="G13" s="281">
        <v>0</v>
      </c>
      <c r="H13" s="281">
        <v>43</v>
      </c>
      <c r="I13" s="205">
        <v>545017</v>
      </c>
      <c r="J13" s="486" t="s">
        <v>36</v>
      </c>
    </row>
    <row r="14" spans="1:10" s="1" customFormat="1" ht="26.25" thickBot="1">
      <c r="A14" s="39" t="s">
        <v>1142</v>
      </c>
      <c r="B14" s="282">
        <v>1247</v>
      </c>
      <c r="C14" s="282">
        <v>6387</v>
      </c>
      <c r="D14" s="282">
        <v>2602</v>
      </c>
      <c r="E14" s="282">
        <v>214750</v>
      </c>
      <c r="F14" s="282">
        <v>731</v>
      </c>
      <c r="G14" s="282">
        <v>15</v>
      </c>
      <c r="H14" s="282">
        <v>56888</v>
      </c>
      <c r="I14" s="206">
        <v>282620</v>
      </c>
      <c r="J14" s="489" t="s">
        <v>37</v>
      </c>
    </row>
    <row r="15" spans="1:10" s="1" customFormat="1" ht="25.5" customHeight="1">
      <c r="A15" s="66" t="s">
        <v>39</v>
      </c>
      <c r="B15" s="312">
        <v>2880</v>
      </c>
      <c r="C15" s="312">
        <v>2453</v>
      </c>
      <c r="D15" s="312">
        <v>254</v>
      </c>
      <c r="E15" s="312">
        <v>203400</v>
      </c>
      <c r="F15" s="312">
        <v>0</v>
      </c>
      <c r="G15" s="312">
        <v>0</v>
      </c>
      <c r="H15" s="312">
        <v>92821</v>
      </c>
      <c r="I15" s="350">
        <v>301808</v>
      </c>
      <c r="J15" s="498" t="s">
        <v>38</v>
      </c>
    </row>
    <row r="16" spans="1:10" s="6" customFormat="1" ht="30" customHeight="1">
      <c r="A16" s="86" t="s">
        <v>468</v>
      </c>
      <c r="B16" s="497">
        <v>77240</v>
      </c>
      <c r="C16" s="497">
        <v>63340</v>
      </c>
      <c r="D16" s="497">
        <v>26350</v>
      </c>
      <c r="E16" s="497">
        <v>1665285</v>
      </c>
      <c r="F16" s="497">
        <v>6882</v>
      </c>
      <c r="G16" s="211">
        <v>1801</v>
      </c>
      <c r="H16" s="211">
        <v>168626</v>
      </c>
      <c r="I16" s="497">
        <v>2009524</v>
      </c>
      <c r="J16" s="496" t="s">
        <v>469</v>
      </c>
    </row>
    <row r="17" spans="1:10" ht="18" customHeight="1">
      <c r="A17" s="480" t="s">
        <v>71</v>
      </c>
      <c r="I17" s="480"/>
      <c r="J17" s="478" t="s">
        <v>390</v>
      </c>
    </row>
    <row r="23" spans="1:10" ht="24.95" customHeight="1">
      <c r="B23" s="479"/>
      <c r="C23" s="479"/>
      <c r="D23" s="479"/>
      <c r="E23" s="479"/>
      <c r="F23" s="479"/>
      <c r="G23" s="479"/>
      <c r="H23" s="479"/>
      <c r="I23" s="479"/>
    </row>
    <row r="24" spans="1:10" ht="24.95" customHeight="1">
      <c r="B24" s="479"/>
      <c r="C24" s="479"/>
      <c r="D24" s="479"/>
      <c r="E24" s="479"/>
      <c r="F24" s="479"/>
      <c r="G24" s="479"/>
      <c r="H24" s="479"/>
      <c r="I24" s="479"/>
    </row>
    <row r="25" spans="1:10" ht="24.95" customHeight="1">
      <c r="B25" s="479"/>
      <c r="C25" s="479"/>
      <c r="D25" s="479"/>
      <c r="E25" s="479"/>
      <c r="F25" s="479"/>
      <c r="G25" s="479"/>
      <c r="H25" s="479"/>
      <c r="I25" s="479"/>
    </row>
    <row r="26" spans="1:10" ht="24.95" customHeight="1">
      <c r="B26" s="479"/>
      <c r="C26" s="479"/>
      <c r="D26" s="479"/>
      <c r="E26" s="479"/>
      <c r="F26" s="479"/>
      <c r="G26" s="479"/>
      <c r="H26" s="479"/>
      <c r="I26" s="479"/>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sheetPr codeName="Sheet148"/>
  <dimension ref="A1:J26"/>
  <sheetViews>
    <sheetView rightToLeft="1" view="pageBreakPreview" zoomScaleNormal="93" zoomScaleSheetLayoutView="100" workbookViewId="0">
      <selection activeCell="M13" sqref="M13"/>
    </sheetView>
  </sheetViews>
  <sheetFormatPr defaultColWidth="11.42578125" defaultRowHeight="24.95" customHeight="1"/>
  <cols>
    <col min="1" max="1" width="30.7109375" style="478" customWidth="1"/>
    <col min="2" max="3" width="11.140625" style="478" customWidth="1"/>
    <col min="4" max="4" width="10.28515625" style="478" customWidth="1"/>
    <col min="5" max="5" width="10.85546875" style="478" bestFit="1" customWidth="1"/>
    <col min="6" max="6" width="10.85546875" style="478" customWidth="1"/>
    <col min="7" max="8" width="10.28515625" style="478" customWidth="1"/>
    <col min="9" max="9" width="11.85546875" style="478" customWidth="1"/>
    <col min="10" max="10" width="30.7109375" style="478" customWidth="1"/>
    <col min="11" max="16384" width="11.42578125" style="478"/>
  </cols>
  <sheetData>
    <row r="1" spans="1:10" s="495" customFormat="1" ht="23.25">
      <c r="A1" s="1385" t="s">
        <v>1037</v>
      </c>
      <c r="B1" s="1385"/>
      <c r="C1" s="1385"/>
      <c r="D1" s="1385"/>
      <c r="E1" s="1385"/>
      <c r="F1" s="1385"/>
      <c r="G1" s="1385"/>
      <c r="H1" s="1385"/>
      <c r="I1" s="1385"/>
      <c r="J1" s="1385"/>
    </row>
    <row r="2" spans="1:10" s="495" customFormat="1" ht="20.25">
      <c r="A2" s="1380" t="s">
        <v>1161</v>
      </c>
      <c r="B2" s="1380"/>
      <c r="C2" s="1380"/>
      <c r="D2" s="1380"/>
      <c r="E2" s="1380"/>
      <c r="F2" s="1380"/>
      <c r="G2" s="1380"/>
      <c r="H2" s="1380"/>
      <c r="I2" s="1380"/>
      <c r="J2" s="1380"/>
    </row>
    <row r="3" spans="1:10" s="495" customFormat="1" ht="20.25">
      <c r="A3" s="1380">
        <v>2022</v>
      </c>
      <c r="B3" s="1380"/>
      <c r="C3" s="1380"/>
      <c r="D3" s="1380"/>
      <c r="E3" s="1380"/>
      <c r="F3" s="1380"/>
      <c r="G3" s="1380"/>
      <c r="H3" s="1380"/>
      <c r="I3" s="1380"/>
      <c r="J3" s="1380"/>
    </row>
    <row r="4" spans="1:10" s="582" customFormat="1" ht="21" customHeight="1">
      <c r="A4" s="579" t="s">
        <v>322</v>
      </c>
      <c r="B4" s="580"/>
      <c r="C4" s="580"/>
      <c r="D4" s="580"/>
      <c r="E4" s="580"/>
      <c r="F4" s="580"/>
      <c r="G4" s="580"/>
      <c r="H4" s="580"/>
      <c r="I4" s="580"/>
      <c r="J4" s="581" t="s">
        <v>321</v>
      </c>
    </row>
    <row r="5" spans="1:10" s="493" customFormat="1" ht="48.75" customHeight="1">
      <c r="A5" s="1386" t="s">
        <v>1824</v>
      </c>
      <c r="B5" s="343" t="s">
        <v>49</v>
      </c>
      <c r="C5" s="343" t="s">
        <v>50</v>
      </c>
      <c r="D5" s="343" t="s">
        <v>52</v>
      </c>
      <c r="E5" s="343" t="s">
        <v>54</v>
      </c>
      <c r="F5" s="343" t="s">
        <v>56</v>
      </c>
      <c r="G5" s="343" t="s">
        <v>556</v>
      </c>
      <c r="H5" s="343" t="s">
        <v>173</v>
      </c>
      <c r="I5" s="343" t="s">
        <v>468</v>
      </c>
      <c r="J5" s="1383" t="s">
        <v>1317</v>
      </c>
    </row>
    <row r="6" spans="1:10" s="492" customFormat="1" ht="42" customHeight="1">
      <c r="A6" s="1387"/>
      <c r="B6" s="317" t="s">
        <v>48</v>
      </c>
      <c r="C6" s="317" t="s">
        <v>257</v>
      </c>
      <c r="D6" s="317" t="s">
        <v>51</v>
      </c>
      <c r="E6" s="317" t="s">
        <v>53</v>
      </c>
      <c r="F6" s="317" t="s">
        <v>204</v>
      </c>
      <c r="G6" s="317" t="s">
        <v>557</v>
      </c>
      <c r="H6" s="317" t="s">
        <v>57</v>
      </c>
      <c r="I6" s="318" t="s">
        <v>469</v>
      </c>
      <c r="J6" s="1384"/>
    </row>
    <row r="7" spans="1:10" s="1" customFormat="1" ht="35.1" customHeight="1" thickBot="1">
      <c r="A7" s="41" t="s">
        <v>1140</v>
      </c>
      <c r="B7" s="488">
        <v>145</v>
      </c>
      <c r="C7" s="488">
        <v>813</v>
      </c>
      <c r="D7" s="488">
        <v>1526</v>
      </c>
      <c r="E7" s="488">
        <v>38524</v>
      </c>
      <c r="F7" s="488">
        <v>140</v>
      </c>
      <c r="G7" s="488">
        <v>28</v>
      </c>
      <c r="H7" s="488">
        <v>0</v>
      </c>
      <c r="I7" s="205">
        <v>41176</v>
      </c>
      <c r="J7" s="486" t="s">
        <v>23</v>
      </c>
    </row>
    <row r="8" spans="1:10" s="1" customFormat="1" ht="35.1" customHeight="1" thickBot="1">
      <c r="A8" s="39" t="s">
        <v>28</v>
      </c>
      <c r="B8" s="491">
        <v>25343</v>
      </c>
      <c r="C8" s="491">
        <v>18995</v>
      </c>
      <c r="D8" s="491">
        <v>8751</v>
      </c>
      <c r="E8" s="491">
        <v>130638</v>
      </c>
      <c r="F8" s="491">
        <v>1609</v>
      </c>
      <c r="G8" s="491">
        <v>449</v>
      </c>
      <c r="H8" s="491">
        <v>76</v>
      </c>
      <c r="I8" s="206">
        <v>185861</v>
      </c>
      <c r="J8" s="489" t="s">
        <v>27</v>
      </c>
    </row>
    <row r="9" spans="1:10" s="1" customFormat="1" ht="35.1" customHeight="1" thickBot="1">
      <c r="A9" s="41" t="s">
        <v>30</v>
      </c>
      <c r="B9" s="488">
        <v>7243</v>
      </c>
      <c r="C9" s="488">
        <v>6927</v>
      </c>
      <c r="D9" s="488">
        <v>4157</v>
      </c>
      <c r="E9" s="488">
        <v>132422</v>
      </c>
      <c r="F9" s="488">
        <v>655</v>
      </c>
      <c r="G9" s="488">
        <v>305</v>
      </c>
      <c r="H9" s="488">
        <v>32</v>
      </c>
      <c r="I9" s="205">
        <v>151741</v>
      </c>
      <c r="J9" s="486" t="s">
        <v>29</v>
      </c>
    </row>
    <row r="10" spans="1:10" s="1" customFormat="1" ht="35.1" customHeight="1" thickBot="1">
      <c r="A10" s="39" t="s">
        <v>32</v>
      </c>
      <c r="B10" s="491">
        <v>16431</v>
      </c>
      <c r="C10" s="491">
        <v>3972</v>
      </c>
      <c r="D10" s="491">
        <v>2200</v>
      </c>
      <c r="E10" s="491">
        <v>89672</v>
      </c>
      <c r="F10" s="491">
        <v>1515</v>
      </c>
      <c r="G10" s="491">
        <v>649</v>
      </c>
      <c r="H10" s="491">
        <v>139</v>
      </c>
      <c r="I10" s="206">
        <v>114578</v>
      </c>
      <c r="J10" s="489" t="s">
        <v>31</v>
      </c>
    </row>
    <row r="11" spans="1:10" s="1" customFormat="1" ht="35.1" customHeight="1" thickBot="1">
      <c r="A11" s="41" t="s">
        <v>34</v>
      </c>
      <c r="B11" s="488">
        <v>3337</v>
      </c>
      <c r="C11" s="488">
        <v>2580</v>
      </c>
      <c r="D11" s="488">
        <v>434</v>
      </c>
      <c r="E11" s="488">
        <v>135665</v>
      </c>
      <c r="F11" s="488">
        <v>28</v>
      </c>
      <c r="G11" s="488">
        <v>0</v>
      </c>
      <c r="H11" s="488">
        <v>6283</v>
      </c>
      <c r="I11" s="205">
        <v>148327</v>
      </c>
      <c r="J11" s="486" t="s">
        <v>33</v>
      </c>
    </row>
    <row r="12" spans="1:10" s="1" customFormat="1" ht="35.1" customHeight="1" thickBot="1">
      <c r="A12" s="39" t="s">
        <v>1141</v>
      </c>
      <c r="B12" s="491">
        <v>30</v>
      </c>
      <c r="C12" s="491">
        <v>0</v>
      </c>
      <c r="D12" s="491">
        <v>0</v>
      </c>
      <c r="E12" s="491">
        <v>31295</v>
      </c>
      <c r="F12" s="491">
        <v>0</v>
      </c>
      <c r="G12" s="491">
        <v>0</v>
      </c>
      <c r="H12" s="491">
        <v>0</v>
      </c>
      <c r="I12" s="206">
        <v>31325</v>
      </c>
      <c r="J12" s="489" t="s">
        <v>35</v>
      </c>
    </row>
    <row r="13" spans="1:10" s="1" customFormat="1" ht="35.1" customHeight="1" thickBot="1">
      <c r="A13" s="41" t="s">
        <v>1143</v>
      </c>
      <c r="B13" s="488">
        <v>2762</v>
      </c>
      <c r="C13" s="488">
        <v>3686</v>
      </c>
      <c r="D13" s="488">
        <v>2972</v>
      </c>
      <c r="E13" s="488">
        <v>535230</v>
      </c>
      <c r="F13" s="488">
        <v>0</v>
      </c>
      <c r="G13" s="488">
        <v>0</v>
      </c>
      <c r="H13" s="488">
        <v>43</v>
      </c>
      <c r="I13" s="205">
        <v>544693</v>
      </c>
      <c r="J13" s="486" t="s">
        <v>36</v>
      </c>
    </row>
    <row r="14" spans="1:10" s="1" customFormat="1" ht="35.1" customHeight="1" thickBot="1">
      <c r="A14" s="39" t="s">
        <v>1142</v>
      </c>
      <c r="B14" s="491">
        <v>1247</v>
      </c>
      <c r="C14" s="491">
        <v>6387</v>
      </c>
      <c r="D14" s="491">
        <v>2602</v>
      </c>
      <c r="E14" s="491">
        <v>214694</v>
      </c>
      <c r="F14" s="491">
        <v>731</v>
      </c>
      <c r="G14" s="491">
        <v>15</v>
      </c>
      <c r="H14" s="491">
        <v>56450</v>
      </c>
      <c r="I14" s="206">
        <v>282126</v>
      </c>
      <c r="J14" s="489" t="s">
        <v>37</v>
      </c>
    </row>
    <row r="15" spans="1:10" s="1" customFormat="1" ht="35.1" customHeight="1">
      <c r="A15" s="66" t="s">
        <v>39</v>
      </c>
      <c r="B15" s="500">
        <v>2880</v>
      </c>
      <c r="C15" s="500">
        <v>1991</v>
      </c>
      <c r="D15" s="500">
        <v>254</v>
      </c>
      <c r="E15" s="500">
        <v>196617</v>
      </c>
      <c r="F15" s="500">
        <v>0</v>
      </c>
      <c r="G15" s="500">
        <v>0</v>
      </c>
      <c r="H15" s="500">
        <v>3727</v>
      </c>
      <c r="I15" s="350">
        <v>205469</v>
      </c>
      <c r="J15" s="498" t="s">
        <v>38</v>
      </c>
    </row>
    <row r="16" spans="1:10" s="6" customFormat="1" ht="30" customHeight="1">
      <c r="A16" s="86" t="s">
        <v>468</v>
      </c>
      <c r="B16" s="497">
        <v>59418</v>
      </c>
      <c r="C16" s="497">
        <v>45351</v>
      </c>
      <c r="D16" s="497">
        <v>22896</v>
      </c>
      <c r="E16" s="497">
        <v>1504757</v>
      </c>
      <c r="F16" s="497">
        <v>4678</v>
      </c>
      <c r="G16" s="211">
        <v>1446</v>
      </c>
      <c r="H16" s="211">
        <v>66750</v>
      </c>
      <c r="I16" s="497">
        <v>1705296</v>
      </c>
      <c r="J16" s="496" t="s">
        <v>469</v>
      </c>
    </row>
    <row r="17" spans="1:10" ht="18" customHeight="1">
      <c r="A17" s="480" t="s">
        <v>71</v>
      </c>
      <c r="I17" s="480"/>
      <c r="J17" s="478" t="s">
        <v>390</v>
      </c>
    </row>
    <row r="23" spans="1:10" ht="24.95" customHeight="1">
      <c r="B23" s="479"/>
      <c r="C23" s="479"/>
      <c r="D23" s="479"/>
      <c r="E23" s="479"/>
      <c r="F23" s="479"/>
      <c r="G23" s="479"/>
      <c r="H23" s="479"/>
      <c r="I23" s="479"/>
    </row>
    <row r="24" spans="1:10" ht="24.95" customHeight="1">
      <c r="B24" s="479"/>
      <c r="C24" s="479"/>
      <c r="D24" s="479"/>
      <c r="E24" s="479"/>
      <c r="F24" s="479"/>
      <c r="G24" s="479"/>
      <c r="H24" s="479"/>
      <c r="I24" s="479"/>
    </row>
    <row r="25" spans="1:10" ht="24.95" customHeight="1">
      <c r="B25" s="479"/>
      <c r="C25" s="479"/>
      <c r="D25" s="479"/>
      <c r="E25" s="479"/>
      <c r="F25" s="479"/>
      <c r="G25" s="479"/>
      <c r="H25" s="479"/>
      <c r="I25" s="479"/>
    </row>
    <row r="26" spans="1:10" ht="24.95" customHeight="1">
      <c r="B26" s="479"/>
      <c r="C26" s="479"/>
      <c r="D26" s="479"/>
      <c r="E26" s="479"/>
      <c r="F26" s="479"/>
      <c r="G26" s="479"/>
      <c r="H26" s="479"/>
      <c r="I26" s="479"/>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sheetPr codeName="Sheet149"/>
  <dimension ref="A1:J26"/>
  <sheetViews>
    <sheetView rightToLeft="1" view="pageBreakPreview" zoomScaleNormal="98" zoomScaleSheetLayoutView="100" workbookViewId="0">
      <selection activeCell="D10" sqref="D10"/>
    </sheetView>
  </sheetViews>
  <sheetFormatPr defaultColWidth="11.42578125" defaultRowHeight="24.95" customHeight="1"/>
  <cols>
    <col min="1" max="1" width="30.7109375" style="478" customWidth="1"/>
    <col min="2" max="3" width="11.140625" style="478" customWidth="1"/>
    <col min="4" max="5" width="10.28515625" style="478" customWidth="1"/>
    <col min="6" max="6" width="10.85546875" style="478" customWidth="1"/>
    <col min="7" max="8" width="10.28515625" style="478" customWidth="1"/>
    <col min="9" max="9" width="11.85546875" style="478" customWidth="1"/>
    <col min="10" max="10" width="30.7109375" style="478" customWidth="1"/>
    <col min="11" max="16384" width="11.42578125" style="478"/>
  </cols>
  <sheetData>
    <row r="1" spans="1:10" s="495" customFormat="1" ht="23.25">
      <c r="A1" s="1385" t="s">
        <v>1038</v>
      </c>
      <c r="B1" s="1385"/>
      <c r="C1" s="1385"/>
      <c r="D1" s="1385"/>
      <c r="E1" s="1385"/>
      <c r="F1" s="1385"/>
      <c r="G1" s="1385"/>
      <c r="H1" s="1385"/>
      <c r="I1" s="1385"/>
      <c r="J1" s="1385"/>
    </row>
    <row r="2" spans="1:10" s="495" customFormat="1" ht="20.25">
      <c r="A2" s="1380" t="s">
        <v>1162</v>
      </c>
      <c r="B2" s="1380"/>
      <c r="C2" s="1380"/>
      <c r="D2" s="1380"/>
      <c r="E2" s="1380"/>
      <c r="F2" s="1380"/>
      <c r="G2" s="1380"/>
      <c r="H2" s="1380"/>
      <c r="I2" s="1380"/>
      <c r="J2" s="1380"/>
    </row>
    <row r="3" spans="1:10" s="495" customFormat="1" ht="20.25">
      <c r="A3" s="1380">
        <v>2022</v>
      </c>
      <c r="B3" s="1380"/>
      <c r="C3" s="1380"/>
      <c r="D3" s="1380"/>
      <c r="E3" s="1380"/>
      <c r="F3" s="1380"/>
      <c r="G3" s="1380"/>
      <c r="H3" s="1380"/>
      <c r="I3" s="1380"/>
      <c r="J3" s="1380"/>
    </row>
    <row r="4" spans="1:10" s="582" customFormat="1" ht="21" customHeight="1">
      <c r="A4" s="579" t="s">
        <v>341</v>
      </c>
      <c r="B4" s="580"/>
      <c r="C4" s="580"/>
      <c r="D4" s="580"/>
      <c r="E4" s="580"/>
      <c r="F4" s="580"/>
      <c r="G4" s="580"/>
      <c r="H4" s="580"/>
      <c r="I4" s="580"/>
      <c r="J4" s="581" t="s">
        <v>342</v>
      </c>
    </row>
    <row r="5" spans="1:10" s="493" customFormat="1" ht="48.75" customHeight="1">
      <c r="A5" s="1386" t="s">
        <v>642</v>
      </c>
      <c r="B5" s="343" t="s">
        <v>49</v>
      </c>
      <c r="C5" s="343" t="s">
        <v>50</v>
      </c>
      <c r="D5" s="343" t="s">
        <v>52</v>
      </c>
      <c r="E5" s="343" t="s">
        <v>54</v>
      </c>
      <c r="F5" s="343" t="s">
        <v>56</v>
      </c>
      <c r="G5" s="343" t="s">
        <v>556</v>
      </c>
      <c r="H5" s="343" t="s">
        <v>173</v>
      </c>
      <c r="I5" s="343" t="s">
        <v>468</v>
      </c>
      <c r="J5" s="1383" t="s">
        <v>641</v>
      </c>
    </row>
    <row r="6" spans="1:10" s="492" customFormat="1" ht="42" customHeight="1">
      <c r="A6" s="1387"/>
      <c r="B6" s="317" t="s">
        <v>48</v>
      </c>
      <c r="C6" s="317" t="s">
        <v>257</v>
      </c>
      <c r="D6" s="317" t="s">
        <v>51</v>
      </c>
      <c r="E6" s="317" t="s">
        <v>53</v>
      </c>
      <c r="F6" s="317" t="s">
        <v>204</v>
      </c>
      <c r="G6" s="317" t="s">
        <v>557</v>
      </c>
      <c r="H6" s="317" t="s">
        <v>57</v>
      </c>
      <c r="I6" s="318" t="s">
        <v>469</v>
      </c>
      <c r="J6" s="1384"/>
    </row>
    <row r="7" spans="1:10" s="1" customFormat="1" ht="35.1" customHeight="1" thickBot="1">
      <c r="A7" s="41" t="s">
        <v>1140</v>
      </c>
      <c r="B7" s="488">
        <v>0</v>
      </c>
      <c r="C7" s="488">
        <v>140</v>
      </c>
      <c r="D7" s="488">
        <v>210</v>
      </c>
      <c r="E7" s="488">
        <v>3991</v>
      </c>
      <c r="F7" s="488">
        <v>210</v>
      </c>
      <c r="G7" s="488">
        <v>0</v>
      </c>
      <c r="H7" s="488">
        <v>0</v>
      </c>
      <c r="I7" s="205">
        <v>4551</v>
      </c>
      <c r="J7" s="486" t="s">
        <v>23</v>
      </c>
    </row>
    <row r="8" spans="1:10" s="1" customFormat="1" ht="35.1" customHeight="1" thickBot="1">
      <c r="A8" s="39" t="s">
        <v>28</v>
      </c>
      <c r="B8" s="491">
        <v>13980</v>
      </c>
      <c r="C8" s="491">
        <v>11756</v>
      </c>
      <c r="D8" s="491">
        <v>830</v>
      </c>
      <c r="E8" s="491">
        <v>49454</v>
      </c>
      <c r="F8" s="491">
        <v>1280</v>
      </c>
      <c r="G8" s="491">
        <v>215</v>
      </c>
      <c r="H8" s="491">
        <v>878</v>
      </c>
      <c r="I8" s="206">
        <v>78393</v>
      </c>
      <c r="J8" s="489" t="s">
        <v>27</v>
      </c>
    </row>
    <row r="9" spans="1:10" s="1" customFormat="1" ht="35.1" customHeight="1" thickBot="1">
      <c r="A9" s="41" t="s">
        <v>30</v>
      </c>
      <c r="B9" s="488">
        <v>1331</v>
      </c>
      <c r="C9" s="488">
        <v>2384</v>
      </c>
      <c r="D9" s="488">
        <v>881</v>
      </c>
      <c r="E9" s="488">
        <v>24282</v>
      </c>
      <c r="F9" s="488">
        <v>194</v>
      </c>
      <c r="G9" s="488">
        <v>70</v>
      </c>
      <c r="H9" s="488">
        <v>883</v>
      </c>
      <c r="I9" s="205">
        <v>30025</v>
      </c>
      <c r="J9" s="486" t="s">
        <v>29</v>
      </c>
    </row>
    <row r="10" spans="1:10" s="1" customFormat="1" ht="35.1" customHeight="1" thickBot="1">
      <c r="A10" s="39" t="s">
        <v>32</v>
      </c>
      <c r="B10" s="491">
        <v>1926</v>
      </c>
      <c r="C10" s="491">
        <v>2932</v>
      </c>
      <c r="D10" s="491">
        <v>1388</v>
      </c>
      <c r="E10" s="491">
        <v>27142</v>
      </c>
      <c r="F10" s="491">
        <v>520</v>
      </c>
      <c r="G10" s="491">
        <v>0</v>
      </c>
      <c r="H10" s="491">
        <v>0</v>
      </c>
      <c r="I10" s="206">
        <v>33908</v>
      </c>
      <c r="J10" s="489" t="s">
        <v>31</v>
      </c>
    </row>
    <row r="11" spans="1:10" s="1" customFormat="1" ht="35.1" customHeight="1" thickBot="1">
      <c r="A11" s="41" t="s">
        <v>34</v>
      </c>
      <c r="B11" s="488">
        <v>585</v>
      </c>
      <c r="C11" s="488">
        <v>315</v>
      </c>
      <c r="D11" s="488">
        <v>145</v>
      </c>
      <c r="E11" s="488">
        <v>48496</v>
      </c>
      <c r="F11" s="488">
        <v>0</v>
      </c>
      <c r="G11" s="488">
        <v>70</v>
      </c>
      <c r="H11" s="488">
        <v>10583</v>
      </c>
      <c r="I11" s="205">
        <v>60194</v>
      </c>
      <c r="J11" s="486" t="s">
        <v>33</v>
      </c>
    </row>
    <row r="12" spans="1:10" s="1" customFormat="1" ht="35.1" customHeight="1" thickBot="1">
      <c r="A12" s="587" t="s">
        <v>1143</v>
      </c>
      <c r="B12" s="511">
        <v>0</v>
      </c>
      <c r="C12" s="511">
        <v>0</v>
      </c>
      <c r="D12" s="511">
        <v>0</v>
      </c>
      <c r="E12" s="511">
        <v>324</v>
      </c>
      <c r="F12" s="511">
        <v>0</v>
      </c>
      <c r="G12" s="511">
        <v>0</v>
      </c>
      <c r="H12" s="511">
        <v>0</v>
      </c>
      <c r="I12" s="357">
        <v>324</v>
      </c>
      <c r="J12" s="510" t="s">
        <v>36</v>
      </c>
    </row>
    <row r="13" spans="1:10" s="1" customFormat="1" ht="35.1" customHeight="1" thickBot="1">
      <c r="A13" s="82" t="s">
        <v>1142</v>
      </c>
      <c r="B13" s="509">
        <v>0</v>
      </c>
      <c r="C13" s="509">
        <v>0</v>
      </c>
      <c r="D13" s="509">
        <v>0</v>
      </c>
      <c r="E13" s="509">
        <v>56</v>
      </c>
      <c r="F13" s="509">
        <v>0</v>
      </c>
      <c r="G13" s="509">
        <v>0</v>
      </c>
      <c r="H13" s="509">
        <v>438</v>
      </c>
      <c r="I13" s="358">
        <v>494</v>
      </c>
      <c r="J13" s="508" t="s">
        <v>37</v>
      </c>
    </row>
    <row r="14" spans="1:10" s="6" customFormat="1" ht="30" customHeight="1">
      <c r="A14" s="45" t="s">
        <v>39</v>
      </c>
      <c r="B14" s="485">
        <v>0</v>
      </c>
      <c r="C14" s="485">
        <v>462</v>
      </c>
      <c r="D14" s="485">
        <v>0</v>
      </c>
      <c r="E14" s="485">
        <v>6783</v>
      </c>
      <c r="F14" s="485">
        <v>0</v>
      </c>
      <c r="G14" s="485">
        <v>0</v>
      </c>
      <c r="H14" s="485">
        <v>89094</v>
      </c>
      <c r="I14" s="323">
        <v>96339</v>
      </c>
      <c r="J14" s="483" t="s">
        <v>38</v>
      </c>
    </row>
    <row r="15" spans="1:10" ht="25.5" customHeight="1">
      <c r="A15" s="80" t="s">
        <v>468</v>
      </c>
      <c r="B15" s="482">
        <v>17822</v>
      </c>
      <c r="C15" s="482">
        <v>17989</v>
      </c>
      <c r="D15" s="482">
        <v>3454</v>
      </c>
      <c r="E15" s="482">
        <v>160528</v>
      </c>
      <c r="F15" s="482">
        <v>2204</v>
      </c>
      <c r="G15" s="346">
        <v>355</v>
      </c>
      <c r="H15" s="346">
        <v>101876</v>
      </c>
      <c r="I15" s="482">
        <v>304228</v>
      </c>
      <c r="J15" s="481" t="s">
        <v>469</v>
      </c>
    </row>
    <row r="16" spans="1:10" ht="12.75">
      <c r="A16" s="480" t="s">
        <v>448</v>
      </c>
      <c r="I16" s="480"/>
      <c r="J16" s="478" t="s">
        <v>390</v>
      </c>
    </row>
    <row r="17" spans="1:9" ht="24.95" customHeight="1">
      <c r="A17" s="480"/>
      <c r="I17" s="480"/>
    </row>
    <row r="23" spans="1:9" ht="24.95" customHeight="1">
      <c r="B23" s="479"/>
      <c r="C23" s="479"/>
      <c r="D23" s="479"/>
      <c r="E23" s="479"/>
      <c r="F23" s="479"/>
      <c r="G23" s="479"/>
      <c r="H23" s="479"/>
      <c r="I23" s="479"/>
    </row>
    <row r="24" spans="1:9" ht="24.95" customHeight="1">
      <c r="B24" s="479"/>
      <c r="C24" s="479"/>
      <c r="D24" s="479"/>
      <c r="E24" s="479"/>
      <c r="F24" s="479"/>
      <c r="G24" s="479"/>
      <c r="H24" s="479"/>
      <c r="I24" s="479"/>
    </row>
    <row r="25" spans="1:9" ht="24.95" customHeight="1">
      <c r="B25" s="479"/>
      <c r="C25" s="479"/>
      <c r="D25" s="479"/>
      <c r="E25" s="479"/>
      <c r="F25" s="479"/>
      <c r="G25" s="479"/>
      <c r="H25" s="479"/>
      <c r="I25" s="479"/>
    </row>
    <row r="26" spans="1:9" ht="24.95" customHeight="1">
      <c r="B26" s="479"/>
      <c r="C26" s="479"/>
      <c r="D26" s="479"/>
      <c r="E26" s="479"/>
      <c r="F26" s="479"/>
      <c r="G26" s="479"/>
      <c r="H26" s="479"/>
      <c r="I26" s="479"/>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sheetPr codeName="Sheet150"/>
  <dimension ref="A1:J38"/>
  <sheetViews>
    <sheetView rightToLeft="1" view="pageBreakPreview" zoomScaleNormal="106" zoomScaleSheetLayoutView="100" workbookViewId="0">
      <selection activeCell="D10" sqref="D10"/>
    </sheetView>
  </sheetViews>
  <sheetFormatPr defaultColWidth="11.42578125" defaultRowHeight="24.95" customHeight="1"/>
  <cols>
    <col min="1" max="1" width="38.42578125" style="478" customWidth="1"/>
    <col min="2" max="9" width="11.7109375" style="478" customWidth="1"/>
    <col min="10" max="10" width="41.42578125" style="478" customWidth="1"/>
    <col min="11" max="16384" width="11.42578125" style="478"/>
  </cols>
  <sheetData>
    <row r="1" spans="1:10" s="495" customFormat="1" ht="23.25">
      <c r="A1" s="1385" t="s">
        <v>1039</v>
      </c>
      <c r="B1" s="1385"/>
      <c r="C1" s="1385"/>
      <c r="D1" s="1385"/>
      <c r="E1" s="1385"/>
      <c r="F1" s="1385"/>
      <c r="G1" s="1385"/>
      <c r="H1" s="1385"/>
      <c r="I1" s="1385"/>
      <c r="J1" s="1385"/>
    </row>
    <row r="2" spans="1:10" s="495" customFormat="1" ht="20.25">
      <c r="A2" s="1380" t="s">
        <v>1163</v>
      </c>
      <c r="B2" s="1380"/>
      <c r="C2" s="1380"/>
      <c r="D2" s="1380"/>
      <c r="E2" s="1380"/>
      <c r="F2" s="1380"/>
      <c r="G2" s="1380"/>
      <c r="H2" s="1380"/>
      <c r="I2" s="1380"/>
      <c r="J2" s="1380"/>
    </row>
    <row r="3" spans="1:10" s="495" customFormat="1" ht="20.25">
      <c r="A3" s="1380">
        <v>2022</v>
      </c>
      <c r="B3" s="1380"/>
      <c r="C3" s="1380"/>
      <c r="D3" s="1380"/>
      <c r="E3" s="1380"/>
      <c r="F3" s="1380"/>
      <c r="G3" s="1380"/>
      <c r="H3" s="1380"/>
      <c r="I3" s="1380"/>
      <c r="J3" s="1380"/>
    </row>
    <row r="4" spans="1:10" s="582" customFormat="1" ht="21" customHeight="1">
      <c r="A4" s="579" t="s">
        <v>339</v>
      </c>
      <c r="B4" s="580"/>
      <c r="C4" s="580"/>
      <c r="D4" s="580"/>
      <c r="E4" s="580"/>
      <c r="F4" s="580"/>
      <c r="G4" s="580"/>
      <c r="H4" s="580"/>
      <c r="I4" s="580"/>
      <c r="J4" s="581" t="s">
        <v>340</v>
      </c>
    </row>
    <row r="5" spans="1:10" s="493" customFormat="1" ht="31.5">
      <c r="A5" s="1386" t="s">
        <v>464</v>
      </c>
      <c r="B5" s="343" t="s">
        <v>49</v>
      </c>
      <c r="C5" s="343" t="s">
        <v>50</v>
      </c>
      <c r="D5" s="343" t="s">
        <v>52</v>
      </c>
      <c r="E5" s="343" t="s">
        <v>54</v>
      </c>
      <c r="F5" s="343" t="s">
        <v>56</v>
      </c>
      <c r="G5" s="343" t="s">
        <v>556</v>
      </c>
      <c r="H5" s="343" t="s">
        <v>173</v>
      </c>
      <c r="I5" s="343" t="s">
        <v>468</v>
      </c>
      <c r="J5" s="1383" t="s">
        <v>1529</v>
      </c>
    </row>
    <row r="6" spans="1:10" s="492" customFormat="1" ht="38.25">
      <c r="A6" s="1387"/>
      <c r="B6" s="317" t="s">
        <v>48</v>
      </c>
      <c r="C6" s="317" t="s">
        <v>257</v>
      </c>
      <c r="D6" s="317" t="s">
        <v>51</v>
      </c>
      <c r="E6" s="317" t="s">
        <v>53</v>
      </c>
      <c r="F6" s="317" t="s">
        <v>55</v>
      </c>
      <c r="G6" s="317" t="s">
        <v>557</v>
      </c>
      <c r="H6" s="317" t="s">
        <v>57</v>
      </c>
      <c r="I6" s="318" t="s">
        <v>469</v>
      </c>
      <c r="J6" s="1384"/>
    </row>
    <row r="7" spans="1:10" s="1" customFormat="1" ht="15.75" thickBot="1">
      <c r="A7" s="41" t="s">
        <v>518</v>
      </c>
      <c r="B7" s="488">
        <v>0</v>
      </c>
      <c r="C7" s="488">
        <v>140</v>
      </c>
      <c r="D7" s="488">
        <v>0</v>
      </c>
      <c r="E7" s="488">
        <v>36753</v>
      </c>
      <c r="F7" s="488">
        <v>0</v>
      </c>
      <c r="G7" s="488">
        <v>0</v>
      </c>
      <c r="H7" s="488">
        <v>0</v>
      </c>
      <c r="I7" s="205">
        <v>36893</v>
      </c>
      <c r="J7" s="486" t="s">
        <v>538</v>
      </c>
    </row>
    <row r="8" spans="1:10" s="1" customFormat="1" ht="15.75" thickBot="1">
      <c r="A8" s="39" t="s">
        <v>519</v>
      </c>
      <c r="B8" s="491">
        <v>0</v>
      </c>
      <c r="C8" s="491">
        <v>14407</v>
      </c>
      <c r="D8" s="491">
        <v>7777</v>
      </c>
      <c r="E8" s="491">
        <v>5338</v>
      </c>
      <c r="F8" s="491">
        <v>0</v>
      </c>
      <c r="G8" s="491">
        <v>0</v>
      </c>
      <c r="H8" s="491">
        <v>0</v>
      </c>
      <c r="I8" s="206">
        <v>27522</v>
      </c>
      <c r="J8" s="489" t="s">
        <v>539</v>
      </c>
    </row>
    <row r="9" spans="1:10" s="1" customFormat="1" ht="15.75" thickBot="1">
      <c r="A9" s="41" t="s">
        <v>520</v>
      </c>
      <c r="B9" s="488">
        <v>0</v>
      </c>
      <c r="C9" s="488">
        <v>0</v>
      </c>
      <c r="D9" s="488">
        <v>4083</v>
      </c>
      <c r="E9" s="488">
        <v>101941</v>
      </c>
      <c r="F9" s="488">
        <v>0</v>
      </c>
      <c r="G9" s="488">
        <v>0</v>
      </c>
      <c r="H9" s="488">
        <v>0</v>
      </c>
      <c r="I9" s="205">
        <v>106024</v>
      </c>
      <c r="J9" s="486" t="s">
        <v>422</v>
      </c>
    </row>
    <row r="10" spans="1:10" s="1" customFormat="1" ht="26.25" thickBot="1">
      <c r="A10" s="39" t="s">
        <v>521</v>
      </c>
      <c r="B10" s="491">
        <v>0</v>
      </c>
      <c r="C10" s="491">
        <v>2868</v>
      </c>
      <c r="D10" s="491">
        <v>3007</v>
      </c>
      <c r="E10" s="491">
        <v>6286</v>
      </c>
      <c r="F10" s="491">
        <v>0</v>
      </c>
      <c r="G10" s="491">
        <v>0</v>
      </c>
      <c r="H10" s="491">
        <v>0</v>
      </c>
      <c r="I10" s="206">
        <v>12161</v>
      </c>
      <c r="J10" s="489" t="s">
        <v>540</v>
      </c>
    </row>
    <row r="11" spans="1:10" s="1" customFormat="1" ht="30.75" thickBot="1">
      <c r="A11" s="41" t="s">
        <v>522</v>
      </c>
      <c r="B11" s="488">
        <v>0</v>
      </c>
      <c r="C11" s="488">
        <v>210</v>
      </c>
      <c r="D11" s="488">
        <v>0</v>
      </c>
      <c r="E11" s="488">
        <v>3744</v>
      </c>
      <c r="F11" s="488">
        <v>0</v>
      </c>
      <c r="G11" s="488">
        <v>0</v>
      </c>
      <c r="H11" s="488">
        <v>0</v>
      </c>
      <c r="I11" s="205">
        <v>3954</v>
      </c>
      <c r="J11" s="486" t="s">
        <v>541</v>
      </c>
    </row>
    <row r="12" spans="1:10" s="1" customFormat="1" ht="15.75" thickBot="1">
      <c r="A12" s="39" t="s">
        <v>523</v>
      </c>
      <c r="B12" s="491">
        <v>0</v>
      </c>
      <c r="C12" s="491">
        <v>0</v>
      </c>
      <c r="D12" s="491">
        <v>0</v>
      </c>
      <c r="E12" s="491">
        <v>668052</v>
      </c>
      <c r="F12" s="491">
        <v>0</v>
      </c>
      <c r="G12" s="491">
        <v>0</v>
      </c>
      <c r="H12" s="491">
        <v>0</v>
      </c>
      <c r="I12" s="206">
        <v>668052</v>
      </c>
      <c r="J12" s="489" t="s">
        <v>423</v>
      </c>
    </row>
    <row r="13" spans="1:10" s="1" customFormat="1" ht="30.75" thickBot="1">
      <c r="A13" s="41" t="s">
        <v>524</v>
      </c>
      <c r="B13" s="488">
        <v>0</v>
      </c>
      <c r="C13" s="488">
        <v>0</v>
      </c>
      <c r="D13" s="488">
        <v>2120</v>
      </c>
      <c r="E13" s="488">
        <v>244593</v>
      </c>
      <c r="F13" s="488">
        <v>0</v>
      </c>
      <c r="G13" s="488">
        <v>0</v>
      </c>
      <c r="H13" s="488">
        <v>0</v>
      </c>
      <c r="I13" s="205">
        <v>246713</v>
      </c>
      <c r="J13" s="486" t="s">
        <v>542</v>
      </c>
    </row>
    <row r="14" spans="1:10" s="1" customFormat="1" ht="15.75" thickBot="1">
      <c r="A14" s="39" t="s">
        <v>525</v>
      </c>
      <c r="B14" s="491">
        <v>0</v>
      </c>
      <c r="C14" s="491">
        <v>7259</v>
      </c>
      <c r="D14" s="491">
        <v>342</v>
      </c>
      <c r="E14" s="491">
        <v>131482</v>
      </c>
      <c r="F14" s="491">
        <v>0</v>
      </c>
      <c r="G14" s="491">
        <v>0</v>
      </c>
      <c r="H14" s="491">
        <v>0</v>
      </c>
      <c r="I14" s="206">
        <v>139083</v>
      </c>
      <c r="J14" s="489" t="s">
        <v>543</v>
      </c>
    </row>
    <row r="15" spans="1:10" s="1" customFormat="1" ht="15.75" thickBot="1">
      <c r="A15" s="41" t="s">
        <v>526</v>
      </c>
      <c r="B15" s="488">
        <v>0</v>
      </c>
      <c r="C15" s="488">
        <v>1974</v>
      </c>
      <c r="D15" s="488">
        <v>0</v>
      </c>
      <c r="E15" s="488">
        <v>86419</v>
      </c>
      <c r="F15" s="488">
        <v>0</v>
      </c>
      <c r="G15" s="488">
        <v>0</v>
      </c>
      <c r="H15" s="488">
        <v>0</v>
      </c>
      <c r="I15" s="205">
        <v>88393</v>
      </c>
      <c r="J15" s="486" t="s">
        <v>544</v>
      </c>
    </row>
    <row r="16" spans="1:10" s="1" customFormat="1" ht="15.75" thickBot="1">
      <c r="A16" s="39" t="s">
        <v>527</v>
      </c>
      <c r="B16" s="491">
        <v>1272</v>
      </c>
      <c r="C16" s="491">
        <v>1416</v>
      </c>
      <c r="D16" s="491">
        <v>2463</v>
      </c>
      <c r="E16" s="491">
        <v>15837</v>
      </c>
      <c r="F16" s="491">
        <v>0</v>
      </c>
      <c r="G16" s="491">
        <v>0</v>
      </c>
      <c r="H16" s="491">
        <v>0</v>
      </c>
      <c r="I16" s="206">
        <v>20988</v>
      </c>
      <c r="J16" s="489" t="s">
        <v>545</v>
      </c>
    </row>
    <row r="17" spans="1:10" s="1" customFormat="1" ht="15.75" thickBot="1">
      <c r="A17" s="41" t="s">
        <v>528</v>
      </c>
      <c r="B17" s="488">
        <v>168</v>
      </c>
      <c r="C17" s="488">
        <v>558</v>
      </c>
      <c r="D17" s="488">
        <v>6413</v>
      </c>
      <c r="E17" s="488">
        <v>14090</v>
      </c>
      <c r="F17" s="488">
        <v>0</v>
      </c>
      <c r="G17" s="488">
        <v>0</v>
      </c>
      <c r="H17" s="488">
        <v>0</v>
      </c>
      <c r="I17" s="205">
        <v>21229</v>
      </c>
      <c r="J17" s="486" t="s">
        <v>546</v>
      </c>
    </row>
    <row r="18" spans="1:10" s="1" customFormat="1" ht="15.75" thickBot="1">
      <c r="A18" s="39" t="s">
        <v>529</v>
      </c>
      <c r="B18" s="491">
        <v>0</v>
      </c>
      <c r="C18" s="491">
        <v>70</v>
      </c>
      <c r="D18" s="491">
        <v>145</v>
      </c>
      <c r="E18" s="491">
        <v>19776</v>
      </c>
      <c r="F18" s="491">
        <v>0</v>
      </c>
      <c r="G18" s="491">
        <v>0</v>
      </c>
      <c r="H18" s="491">
        <v>0</v>
      </c>
      <c r="I18" s="206">
        <v>19991</v>
      </c>
      <c r="J18" s="489" t="s">
        <v>547</v>
      </c>
    </row>
    <row r="19" spans="1:10" s="1" customFormat="1" ht="26.25" thickBot="1">
      <c r="A19" s="41" t="s">
        <v>530</v>
      </c>
      <c r="B19" s="488">
        <v>0</v>
      </c>
      <c r="C19" s="488">
        <v>140</v>
      </c>
      <c r="D19" s="488">
        <v>0</v>
      </c>
      <c r="E19" s="488">
        <v>32267</v>
      </c>
      <c r="F19" s="488">
        <v>0</v>
      </c>
      <c r="G19" s="488">
        <v>0</v>
      </c>
      <c r="H19" s="488">
        <v>0</v>
      </c>
      <c r="I19" s="205">
        <v>32407</v>
      </c>
      <c r="J19" s="486" t="s">
        <v>548</v>
      </c>
    </row>
    <row r="20" spans="1:10" s="1" customFormat="1" ht="15.75" thickBot="1">
      <c r="A20" s="39" t="s">
        <v>531</v>
      </c>
      <c r="B20" s="491">
        <v>155</v>
      </c>
      <c r="C20" s="491">
        <v>70</v>
      </c>
      <c r="D20" s="491">
        <v>0</v>
      </c>
      <c r="E20" s="491">
        <v>189325</v>
      </c>
      <c r="F20" s="491">
        <v>0</v>
      </c>
      <c r="G20" s="491">
        <v>0</v>
      </c>
      <c r="H20" s="491">
        <v>0</v>
      </c>
      <c r="I20" s="206">
        <v>189550</v>
      </c>
      <c r="J20" s="489" t="s">
        <v>549</v>
      </c>
    </row>
    <row r="21" spans="1:10" s="1" customFormat="1" ht="30.75" thickBot="1">
      <c r="A21" s="41" t="s">
        <v>532</v>
      </c>
      <c r="B21" s="488">
        <v>47692</v>
      </c>
      <c r="C21" s="488">
        <v>0</v>
      </c>
      <c r="D21" s="488">
        <v>0</v>
      </c>
      <c r="E21" s="488">
        <v>0</v>
      </c>
      <c r="F21" s="488">
        <v>0</v>
      </c>
      <c r="G21" s="488">
        <v>0</v>
      </c>
      <c r="H21" s="488">
        <v>0</v>
      </c>
      <c r="I21" s="205">
        <v>47692</v>
      </c>
      <c r="J21" s="486" t="s">
        <v>550</v>
      </c>
    </row>
    <row r="22" spans="1:10" s="1" customFormat="1" ht="15.75" thickBot="1">
      <c r="A22" s="39" t="s">
        <v>47</v>
      </c>
      <c r="B22" s="491">
        <v>15594</v>
      </c>
      <c r="C22" s="491">
        <v>0</v>
      </c>
      <c r="D22" s="491">
        <v>0</v>
      </c>
      <c r="E22" s="491">
        <v>44287</v>
      </c>
      <c r="F22" s="491">
        <v>0</v>
      </c>
      <c r="G22" s="491">
        <v>0</v>
      </c>
      <c r="H22" s="491">
        <v>0</v>
      </c>
      <c r="I22" s="206">
        <v>59881</v>
      </c>
      <c r="J22" s="489" t="s">
        <v>424</v>
      </c>
    </row>
    <row r="23" spans="1:10" s="1" customFormat="1" ht="30.75" thickBot="1">
      <c r="A23" s="41" t="s">
        <v>533</v>
      </c>
      <c r="B23" s="488">
        <v>7336</v>
      </c>
      <c r="C23" s="488">
        <v>34228</v>
      </c>
      <c r="D23" s="488">
        <v>0</v>
      </c>
      <c r="E23" s="488">
        <v>45801</v>
      </c>
      <c r="F23" s="488">
        <v>0</v>
      </c>
      <c r="G23" s="488">
        <v>1801</v>
      </c>
      <c r="H23" s="488">
        <v>0</v>
      </c>
      <c r="I23" s="205">
        <v>89166</v>
      </c>
      <c r="J23" s="486" t="s">
        <v>551</v>
      </c>
    </row>
    <row r="24" spans="1:10" s="1" customFormat="1" ht="15.75" thickBot="1">
      <c r="A24" s="39" t="s">
        <v>534</v>
      </c>
      <c r="B24" s="491">
        <v>2467</v>
      </c>
      <c r="C24" s="491">
        <v>0</v>
      </c>
      <c r="D24" s="491">
        <v>0</v>
      </c>
      <c r="E24" s="491">
        <v>8347</v>
      </c>
      <c r="F24" s="491">
        <v>0</v>
      </c>
      <c r="G24" s="491">
        <v>0</v>
      </c>
      <c r="H24" s="491">
        <v>0</v>
      </c>
      <c r="I24" s="206">
        <v>10814</v>
      </c>
      <c r="J24" s="489" t="s">
        <v>552</v>
      </c>
    </row>
    <row r="25" spans="1:10" s="1" customFormat="1" ht="15.75" thickBot="1">
      <c r="A25" s="41" t="s">
        <v>535</v>
      </c>
      <c r="B25" s="488">
        <v>2556</v>
      </c>
      <c r="C25" s="488">
        <v>0</v>
      </c>
      <c r="D25" s="488">
        <v>0</v>
      </c>
      <c r="E25" s="488">
        <v>10947</v>
      </c>
      <c r="F25" s="488">
        <v>0</v>
      </c>
      <c r="G25" s="488">
        <v>0</v>
      </c>
      <c r="H25" s="488">
        <v>0</v>
      </c>
      <c r="I25" s="205">
        <v>13503</v>
      </c>
      <c r="J25" s="486" t="s">
        <v>553</v>
      </c>
    </row>
    <row r="26" spans="1:10" s="1" customFormat="1" ht="45.75" thickBot="1">
      <c r="A26" s="39" t="s">
        <v>536</v>
      </c>
      <c r="B26" s="491">
        <v>0</v>
      </c>
      <c r="C26" s="491">
        <v>0</v>
      </c>
      <c r="D26" s="491">
        <v>0</v>
      </c>
      <c r="E26" s="491">
        <v>0</v>
      </c>
      <c r="F26" s="491">
        <v>0</v>
      </c>
      <c r="G26" s="491">
        <v>0</v>
      </c>
      <c r="H26" s="491">
        <v>168626</v>
      </c>
      <c r="I26" s="206">
        <v>168626</v>
      </c>
      <c r="J26" s="489" t="s">
        <v>554</v>
      </c>
    </row>
    <row r="27" spans="1:10" s="1" customFormat="1" ht="30">
      <c r="A27" s="66" t="s">
        <v>537</v>
      </c>
      <c r="B27" s="500">
        <v>0</v>
      </c>
      <c r="C27" s="500">
        <v>0</v>
      </c>
      <c r="D27" s="500">
        <v>0</v>
      </c>
      <c r="E27" s="500">
        <v>0</v>
      </c>
      <c r="F27" s="500">
        <v>6882</v>
      </c>
      <c r="G27" s="500">
        <v>0</v>
      </c>
      <c r="H27" s="500">
        <v>0</v>
      </c>
      <c r="I27" s="350">
        <v>6882</v>
      </c>
      <c r="J27" s="498" t="s">
        <v>555</v>
      </c>
    </row>
    <row r="28" spans="1:10" s="6" customFormat="1" ht="27" customHeight="1">
      <c r="A28" s="46" t="s">
        <v>1530</v>
      </c>
      <c r="B28" s="497">
        <v>77240</v>
      </c>
      <c r="C28" s="497">
        <v>63340</v>
      </c>
      <c r="D28" s="497">
        <v>26350</v>
      </c>
      <c r="E28" s="497">
        <v>1665285</v>
      </c>
      <c r="F28" s="497">
        <v>6882</v>
      </c>
      <c r="G28" s="211">
        <v>1801</v>
      </c>
      <c r="H28" s="211">
        <v>168626</v>
      </c>
      <c r="I28" s="497">
        <v>2009524</v>
      </c>
      <c r="J28" s="496" t="s">
        <v>469</v>
      </c>
    </row>
    <row r="29" spans="1:10" ht="12.75">
      <c r="A29" s="480" t="s">
        <v>71</v>
      </c>
      <c r="I29" s="480"/>
      <c r="J29" s="478" t="s">
        <v>390</v>
      </c>
    </row>
    <row r="35" spans="2:9" ht="24.95" customHeight="1">
      <c r="B35" s="479"/>
      <c r="C35" s="479"/>
      <c r="D35" s="479"/>
      <c r="E35" s="479"/>
      <c r="F35" s="479"/>
      <c r="G35" s="479"/>
      <c r="H35" s="479"/>
      <c r="I35" s="479"/>
    </row>
    <row r="36" spans="2:9" ht="24.95" customHeight="1">
      <c r="B36" s="479"/>
      <c r="C36" s="479"/>
      <c r="D36" s="479"/>
      <c r="E36" s="479"/>
      <c r="F36" s="479"/>
      <c r="G36" s="479"/>
      <c r="H36" s="479"/>
      <c r="I36" s="479"/>
    </row>
    <row r="37" spans="2:9" ht="24.95" customHeight="1">
      <c r="B37" s="479"/>
      <c r="C37" s="479"/>
      <c r="D37" s="479"/>
      <c r="E37" s="479"/>
      <c r="F37" s="479"/>
      <c r="G37" s="479"/>
      <c r="H37" s="479"/>
      <c r="I37" s="479"/>
    </row>
    <row r="38" spans="2:9" ht="24.95" customHeight="1">
      <c r="B38" s="479"/>
      <c r="C38" s="479"/>
      <c r="D38" s="479"/>
      <c r="E38" s="479"/>
      <c r="F38" s="479"/>
      <c r="G38" s="479"/>
      <c r="H38" s="479"/>
      <c r="I38" s="479"/>
    </row>
  </sheetData>
  <mergeCells count="5">
    <mergeCell ref="A1:J1"/>
    <mergeCell ref="A3:J3"/>
    <mergeCell ref="A5:A6"/>
    <mergeCell ref="J5:J6"/>
    <mergeCell ref="A2:J2"/>
  </mergeCells>
  <printOptions horizontalCentered="1" verticalCentered="1"/>
  <pageMargins left="0" right="0" top="0" bottom="0" header="0" footer="0"/>
  <pageSetup paperSize="9" scale="82" orientation="landscape" r:id="rId1"/>
  <headerFooter alignWithMargins="0"/>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sheetPr codeName="Sheet151"/>
  <dimension ref="A1:J38"/>
  <sheetViews>
    <sheetView rightToLeft="1" view="pageBreakPreview" zoomScaleNormal="95" zoomScaleSheetLayoutView="100" workbookViewId="0">
      <selection activeCell="D10" sqref="D10"/>
    </sheetView>
  </sheetViews>
  <sheetFormatPr defaultColWidth="11.42578125" defaultRowHeight="24.95" customHeight="1"/>
  <cols>
    <col min="1" max="1" width="35.7109375" style="478" customWidth="1"/>
    <col min="2" max="9" width="11.7109375" style="478" customWidth="1"/>
    <col min="10" max="10" width="35.7109375" style="478" customWidth="1"/>
    <col min="11" max="16384" width="11.42578125" style="478"/>
  </cols>
  <sheetData>
    <row r="1" spans="1:10" s="495" customFormat="1" ht="23.25">
      <c r="A1" s="1385" t="s">
        <v>1040</v>
      </c>
      <c r="B1" s="1385"/>
      <c r="C1" s="1385"/>
      <c r="D1" s="1385"/>
      <c r="E1" s="1385"/>
      <c r="F1" s="1385"/>
      <c r="G1" s="1385"/>
      <c r="H1" s="1385"/>
      <c r="I1" s="1385"/>
      <c r="J1" s="1385"/>
    </row>
    <row r="2" spans="1:10" s="495" customFormat="1" ht="20.25">
      <c r="A2" s="1380" t="s">
        <v>1164</v>
      </c>
      <c r="B2" s="1380"/>
      <c r="C2" s="1380"/>
      <c r="D2" s="1380"/>
      <c r="E2" s="1380"/>
      <c r="F2" s="1380"/>
      <c r="G2" s="1380"/>
      <c r="H2" s="1380"/>
      <c r="I2" s="1380"/>
      <c r="J2" s="1380"/>
    </row>
    <row r="3" spans="1:10" s="495" customFormat="1" ht="20.25">
      <c r="A3" s="1380">
        <v>2022</v>
      </c>
      <c r="B3" s="1380"/>
      <c r="C3" s="1380"/>
      <c r="D3" s="1380"/>
      <c r="E3" s="1380"/>
      <c r="F3" s="1380"/>
      <c r="G3" s="1380"/>
      <c r="H3" s="1380"/>
      <c r="I3" s="1380"/>
      <c r="J3" s="1380"/>
    </row>
    <row r="4" spans="1:10" s="582" customFormat="1" ht="21" customHeight="1">
      <c r="A4" s="579" t="s">
        <v>138</v>
      </c>
      <c r="B4" s="580"/>
      <c r="C4" s="580"/>
      <c r="D4" s="580"/>
      <c r="E4" s="580"/>
      <c r="F4" s="580"/>
      <c r="G4" s="580"/>
      <c r="H4" s="580"/>
      <c r="I4" s="580"/>
      <c r="J4" s="581" t="s">
        <v>137</v>
      </c>
    </row>
    <row r="5" spans="1:10" s="493" customFormat="1" ht="31.5">
      <c r="A5" s="1386" t="s">
        <v>464</v>
      </c>
      <c r="B5" s="343" t="s">
        <v>49</v>
      </c>
      <c r="C5" s="343" t="s">
        <v>50</v>
      </c>
      <c r="D5" s="343" t="s">
        <v>52</v>
      </c>
      <c r="E5" s="343" t="s">
        <v>54</v>
      </c>
      <c r="F5" s="343" t="s">
        <v>56</v>
      </c>
      <c r="G5" s="343" t="s">
        <v>556</v>
      </c>
      <c r="H5" s="343" t="s">
        <v>173</v>
      </c>
      <c r="I5" s="343" t="s">
        <v>468</v>
      </c>
      <c r="J5" s="1383" t="s">
        <v>369</v>
      </c>
    </row>
    <row r="6" spans="1:10" s="492" customFormat="1" ht="38.25">
      <c r="A6" s="1387"/>
      <c r="B6" s="317" t="s">
        <v>48</v>
      </c>
      <c r="C6" s="317" t="s">
        <v>257</v>
      </c>
      <c r="D6" s="317" t="s">
        <v>51</v>
      </c>
      <c r="E6" s="317" t="s">
        <v>53</v>
      </c>
      <c r="F6" s="317" t="s">
        <v>55</v>
      </c>
      <c r="G6" s="317" t="s">
        <v>557</v>
      </c>
      <c r="H6" s="317" t="s">
        <v>57</v>
      </c>
      <c r="I6" s="318" t="s">
        <v>469</v>
      </c>
      <c r="J6" s="1384"/>
    </row>
    <row r="7" spans="1:10" s="1" customFormat="1" ht="15.75" thickBot="1">
      <c r="A7" s="41" t="s">
        <v>518</v>
      </c>
      <c r="B7" s="488">
        <v>0</v>
      </c>
      <c r="C7" s="488">
        <v>140</v>
      </c>
      <c r="D7" s="488">
        <v>0</v>
      </c>
      <c r="E7" s="488">
        <v>36753</v>
      </c>
      <c r="F7" s="488">
        <v>0</v>
      </c>
      <c r="G7" s="488">
        <v>0</v>
      </c>
      <c r="H7" s="488">
        <v>0</v>
      </c>
      <c r="I7" s="205">
        <v>36893</v>
      </c>
      <c r="J7" s="486" t="s">
        <v>538</v>
      </c>
    </row>
    <row r="8" spans="1:10" s="1" customFormat="1" ht="15.75" thickBot="1">
      <c r="A8" s="39" t="s">
        <v>519</v>
      </c>
      <c r="B8" s="491">
        <v>0</v>
      </c>
      <c r="C8" s="491">
        <v>13142</v>
      </c>
      <c r="D8" s="491">
        <v>6647</v>
      </c>
      <c r="E8" s="491">
        <v>5308</v>
      </c>
      <c r="F8" s="491">
        <v>0</v>
      </c>
      <c r="G8" s="491">
        <v>0</v>
      </c>
      <c r="H8" s="491">
        <v>0</v>
      </c>
      <c r="I8" s="206">
        <v>25097</v>
      </c>
      <c r="J8" s="489" t="s">
        <v>539</v>
      </c>
    </row>
    <row r="9" spans="1:10" s="1" customFormat="1" ht="15.75" thickBot="1">
      <c r="A9" s="41" t="s">
        <v>520</v>
      </c>
      <c r="B9" s="488">
        <v>0</v>
      </c>
      <c r="C9" s="488">
        <v>0</v>
      </c>
      <c r="D9" s="488">
        <v>4008</v>
      </c>
      <c r="E9" s="488">
        <v>99966</v>
      </c>
      <c r="F9" s="488">
        <v>0</v>
      </c>
      <c r="G9" s="488">
        <v>0</v>
      </c>
      <c r="H9" s="488">
        <v>0</v>
      </c>
      <c r="I9" s="205">
        <v>103974</v>
      </c>
      <c r="J9" s="486" t="s">
        <v>422</v>
      </c>
    </row>
    <row r="10" spans="1:10" s="1" customFormat="1" ht="30.75" thickBot="1">
      <c r="A10" s="39" t="s">
        <v>521</v>
      </c>
      <c r="B10" s="491">
        <v>0</v>
      </c>
      <c r="C10" s="491">
        <v>2223</v>
      </c>
      <c r="D10" s="491">
        <v>2431</v>
      </c>
      <c r="E10" s="491">
        <v>5905</v>
      </c>
      <c r="F10" s="491">
        <v>0</v>
      </c>
      <c r="G10" s="491">
        <v>0</v>
      </c>
      <c r="H10" s="491">
        <v>0</v>
      </c>
      <c r="I10" s="206">
        <v>10559</v>
      </c>
      <c r="J10" s="489" t="s">
        <v>540</v>
      </c>
    </row>
    <row r="11" spans="1:10" s="1" customFormat="1" ht="30.75" thickBot="1">
      <c r="A11" s="41" t="s">
        <v>522</v>
      </c>
      <c r="B11" s="488">
        <v>0</v>
      </c>
      <c r="C11" s="488">
        <v>70</v>
      </c>
      <c r="D11" s="488">
        <v>0</v>
      </c>
      <c r="E11" s="488">
        <v>3744</v>
      </c>
      <c r="F11" s="488">
        <v>0</v>
      </c>
      <c r="G11" s="488">
        <v>0</v>
      </c>
      <c r="H11" s="488">
        <v>0</v>
      </c>
      <c r="I11" s="205">
        <v>3814</v>
      </c>
      <c r="J11" s="486" t="s">
        <v>541</v>
      </c>
    </row>
    <row r="12" spans="1:10" s="1" customFormat="1" ht="15.75" thickBot="1">
      <c r="A12" s="39" t="s">
        <v>523</v>
      </c>
      <c r="B12" s="491">
        <v>0</v>
      </c>
      <c r="C12" s="491">
        <v>0</v>
      </c>
      <c r="D12" s="491">
        <v>0</v>
      </c>
      <c r="E12" s="491">
        <v>661163</v>
      </c>
      <c r="F12" s="491">
        <v>0</v>
      </c>
      <c r="G12" s="491">
        <v>0</v>
      </c>
      <c r="H12" s="491">
        <v>0</v>
      </c>
      <c r="I12" s="206">
        <v>661163</v>
      </c>
      <c r="J12" s="489" t="s">
        <v>423</v>
      </c>
    </row>
    <row r="13" spans="1:10" s="1" customFormat="1" ht="30.75" thickBot="1">
      <c r="A13" s="41" t="s">
        <v>524</v>
      </c>
      <c r="B13" s="488">
        <v>0</v>
      </c>
      <c r="C13" s="488">
        <v>0</v>
      </c>
      <c r="D13" s="488">
        <v>1975</v>
      </c>
      <c r="E13" s="488">
        <v>219793</v>
      </c>
      <c r="F13" s="488">
        <v>0</v>
      </c>
      <c r="G13" s="488">
        <v>0</v>
      </c>
      <c r="H13" s="488">
        <v>0</v>
      </c>
      <c r="I13" s="205">
        <v>221768</v>
      </c>
      <c r="J13" s="486" t="s">
        <v>542</v>
      </c>
    </row>
    <row r="14" spans="1:10" s="1" customFormat="1" ht="15.75" thickBot="1">
      <c r="A14" s="39" t="s">
        <v>525</v>
      </c>
      <c r="B14" s="491">
        <v>0</v>
      </c>
      <c r="C14" s="491">
        <v>5633</v>
      </c>
      <c r="D14" s="491">
        <v>327</v>
      </c>
      <c r="E14" s="491">
        <v>119045</v>
      </c>
      <c r="F14" s="491">
        <v>0</v>
      </c>
      <c r="G14" s="491">
        <v>0</v>
      </c>
      <c r="H14" s="491">
        <v>0</v>
      </c>
      <c r="I14" s="206">
        <v>125005</v>
      </c>
      <c r="J14" s="489" t="s">
        <v>543</v>
      </c>
    </row>
    <row r="15" spans="1:10" s="1" customFormat="1" ht="26.25" thickBot="1">
      <c r="A15" s="41" t="s">
        <v>526</v>
      </c>
      <c r="B15" s="488">
        <v>0</v>
      </c>
      <c r="C15" s="488">
        <v>1190</v>
      </c>
      <c r="D15" s="488">
        <v>0</v>
      </c>
      <c r="E15" s="488">
        <v>65526</v>
      </c>
      <c r="F15" s="488">
        <v>0</v>
      </c>
      <c r="G15" s="488">
        <v>0</v>
      </c>
      <c r="H15" s="488">
        <v>0</v>
      </c>
      <c r="I15" s="205">
        <v>66716</v>
      </c>
      <c r="J15" s="486" t="s">
        <v>544</v>
      </c>
    </row>
    <row r="16" spans="1:10" s="1" customFormat="1" ht="15.75" thickBot="1">
      <c r="A16" s="39" t="s">
        <v>527</v>
      </c>
      <c r="B16" s="491">
        <v>1041</v>
      </c>
      <c r="C16" s="491">
        <v>1346</v>
      </c>
      <c r="D16" s="491">
        <v>2290</v>
      </c>
      <c r="E16" s="491">
        <v>12508</v>
      </c>
      <c r="F16" s="491">
        <v>0</v>
      </c>
      <c r="G16" s="491">
        <v>0</v>
      </c>
      <c r="H16" s="491">
        <v>0</v>
      </c>
      <c r="I16" s="206">
        <v>17185</v>
      </c>
      <c r="J16" s="489" t="s">
        <v>545</v>
      </c>
    </row>
    <row r="17" spans="1:10" s="1" customFormat="1" ht="15.75" thickBot="1">
      <c r="A17" s="41" t="s">
        <v>528</v>
      </c>
      <c r="B17" s="488">
        <v>98</v>
      </c>
      <c r="C17" s="488">
        <v>558</v>
      </c>
      <c r="D17" s="488">
        <v>5073</v>
      </c>
      <c r="E17" s="488">
        <v>10977</v>
      </c>
      <c r="F17" s="488">
        <v>0</v>
      </c>
      <c r="G17" s="488">
        <v>0</v>
      </c>
      <c r="H17" s="488">
        <v>0</v>
      </c>
      <c r="I17" s="205">
        <v>16706</v>
      </c>
      <c r="J17" s="486" t="s">
        <v>546</v>
      </c>
    </row>
    <row r="18" spans="1:10" s="1" customFormat="1" ht="15.75" thickBot="1">
      <c r="A18" s="39" t="s">
        <v>529</v>
      </c>
      <c r="B18" s="491">
        <v>0</v>
      </c>
      <c r="C18" s="491">
        <v>70</v>
      </c>
      <c r="D18" s="491">
        <v>145</v>
      </c>
      <c r="E18" s="491">
        <v>18193</v>
      </c>
      <c r="F18" s="491">
        <v>0</v>
      </c>
      <c r="G18" s="491">
        <v>0</v>
      </c>
      <c r="H18" s="491">
        <v>0</v>
      </c>
      <c r="I18" s="206">
        <v>18408</v>
      </c>
      <c r="J18" s="489" t="s">
        <v>547</v>
      </c>
    </row>
    <row r="19" spans="1:10" s="1" customFormat="1" ht="26.25" thickBot="1">
      <c r="A19" s="41" t="s">
        <v>530</v>
      </c>
      <c r="B19" s="488">
        <v>0</v>
      </c>
      <c r="C19" s="488">
        <v>140</v>
      </c>
      <c r="D19" s="488">
        <v>0</v>
      </c>
      <c r="E19" s="488">
        <v>26279</v>
      </c>
      <c r="F19" s="488">
        <v>0</v>
      </c>
      <c r="G19" s="488">
        <v>0</v>
      </c>
      <c r="H19" s="488">
        <v>0</v>
      </c>
      <c r="I19" s="205">
        <v>26419</v>
      </c>
      <c r="J19" s="486" t="s">
        <v>548</v>
      </c>
    </row>
    <row r="20" spans="1:10" s="1" customFormat="1" ht="26.25" thickBot="1">
      <c r="A20" s="39" t="s">
        <v>531</v>
      </c>
      <c r="B20" s="491">
        <v>0</v>
      </c>
      <c r="C20" s="491">
        <v>70</v>
      </c>
      <c r="D20" s="491">
        <v>0</v>
      </c>
      <c r="E20" s="491">
        <v>160871</v>
      </c>
      <c r="F20" s="491">
        <v>0</v>
      </c>
      <c r="G20" s="491">
        <v>0</v>
      </c>
      <c r="H20" s="491">
        <v>0</v>
      </c>
      <c r="I20" s="206">
        <v>160941</v>
      </c>
      <c r="J20" s="489" t="s">
        <v>549</v>
      </c>
    </row>
    <row r="21" spans="1:10" s="1" customFormat="1" ht="30.75" thickBot="1">
      <c r="A21" s="41" t="s">
        <v>532</v>
      </c>
      <c r="B21" s="488">
        <v>42584</v>
      </c>
      <c r="C21" s="488">
        <v>0</v>
      </c>
      <c r="D21" s="488">
        <v>0</v>
      </c>
      <c r="E21" s="488">
        <v>0</v>
      </c>
      <c r="F21" s="488">
        <v>0</v>
      </c>
      <c r="G21" s="488">
        <v>0</v>
      </c>
      <c r="H21" s="488">
        <v>0</v>
      </c>
      <c r="I21" s="205">
        <v>42584</v>
      </c>
      <c r="J21" s="486" t="s">
        <v>550</v>
      </c>
    </row>
    <row r="22" spans="1:10" s="1" customFormat="1" ht="15.75" thickBot="1">
      <c r="A22" s="39" t="s">
        <v>47</v>
      </c>
      <c r="B22" s="491">
        <v>6926</v>
      </c>
      <c r="C22" s="491">
        <v>0</v>
      </c>
      <c r="D22" s="491">
        <v>0</v>
      </c>
      <c r="E22" s="491">
        <v>22520</v>
      </c>
      <c r="F22" s="491">
        <v>0</v>
      </c>
      <c r="G22" s="491">
        <v>0</v>
      </c>
      <c r="H22" s="491">
        <v>0</v>
      </c>
      <c r="I22" s="206">
        <v>29446</v>
      </c>
      <c r="J22" s="489" t="s">
        <v>424</v>
      </c>
    </row>
    <row r="23" spans="1:10" s="1" customFormat="1" ht="30.75" thickBot="1">
      <c r="A23" s="41" t="s">
        <v>533</v>
      </c>
      <c r="B23" s="488">
        <v>4292</v>
      </c>
      <c r="C23" s="488">
        <v>20769</v>
      </c>
      <c r="D23" s="488">
        <v>0</v>
      </c>
      <c r="E23" s="488">
        <v>22990</v>
      </c>
      <c r="F23" s="488">
        <v>0</v>
      </c>
      <c r="G23" s="488">
        <v>1446</v>
      </c>
      <c r="H23" s="488">
        <v>0</v>
      </c>
      <c r="I23" s="205">
        <v>49497</v>
      </c>
      <c r="J23" s="486" t="s">
        <v>551</v>
      </c>
    </row>
    <row r="24" spans="1:10" s="1" customFormat="1" ht="15.75" thickBot="1">
      <c r="A24" s="39" t="s">
        <v>534</v>
      </c>
      <c r="B24" s="491">
        <v>1921</v>
      </c>
      <c r="C24" s="491">
        <v>0</v>
      </c>
      <c r="D24" s="491">
        <v>0</v>
      </c>
      <c r="E24" s="491">
        <v>6451</v>
      </c>
      <c r="F24" s="491">
        <v>0</v>
      </c>
      <c r="G24" s="491">
        <v>0</v>
      </c>
      <c r="H24" s="491">
        <v>0</v>
      </c>
      <c r="I24" s="206">
        <v>8372</v>
      </c>
      <c r="J24" s="489" t="s">
        <v>552</v>
      </c>
    </row>
    <row r="25" spans="1:10" s="1" customFormat="1" ht="15.75" thickBot="1">
      <c r="A25" s="41" t="s">
        <v>535</v>
      </c>
      <c r="B25" s="488">
        <v>2556</v>
      </c>
      <c r="C25" s="488">
        <v>0</v>
      </c>
      <c r="D25" s="488">
        <v>0</v>
      </c>
      <c r="E25" s="488">
        <v>6765</v>
      </c>
      <c r="F25" s="488">
        <v>0</v>
      </c>
      <c r="G25" s="488">
        <v>0</v>
      </c>
      <c r="H25" s="488">
        <v>0</v>
      </c>
      <c r="I25" s="205">
        <v>9321</v>
      </c>
      <c r="J25" s="486" t="s">
        <v>553</v>
      </c>
    </row>
    <row r="26" spans="1:10" s="1" customFormat="1" ht="51.75" thickBot="1">
      <c r="A26" s="39" t="s">
        <v>536</v>
      </c>
      <c r="B26" s="491">
        <v>0</v>
      </c>
      <c r="C26" s="491">
        <v>0</v>
      </c>
      <c r="D26" s="491">
        <v>0</v>
      </c>
      <c r="E26" s="491">
        <v>0</v>
      </c>
      <c r="F26" s="491">
        <v>0</v>
      </c>
      <c r="G26" s="491">
        <v>0</v>
      </c>
      <c r="H26" s="491">
        <v>66750</v>
      </c>
      <c r="I26" s="206">
        <v>66750</v>
      </c>
      <c r="J26" s="489" t="s">
        <v>554</v>
      </c>
    </row>
    <row r="27" spans="1:10" s="1" customFormat="1" ht="30">
      <c r="A27" s="66" t="s">
        <v>537</v>
      </c>
      <c r="B27" s="500">
        <v>0</v>
      </c>
      <c r="C27" s="500">
        <v>0</v>
      </c>
      <c r="D27" s="500">
        <v>0</v>
      </c>
      <c r="E27" s="500">
        <v>0</v>
      </c>
      <c r="F27" s="500">
        <v>4678</v>
      </c>
      <c r="G27" s="500">
        <v>0</v>
      </c>
      <c r="H27" s="500">
        <v>0</v>
      </c>
      <c r="I27" s="350">
        <v>4678</v>
      </c>
      <c r="J27" s="498" t="s">
        <v>555</v>
      </c>
    </row>
    <row r="28" spans="1:10" s="6" customFormat="1" ht="30" customHeight="1">
      <c r="A28" s="86" t="s">
        <v>468</v>
      </c>
      <c r="B28" s="497">
        <v>59418</v>
      </c>
      <c r="C28" s="497">
        <v>45351</v>
      </c>
      <c r="D28" s="497">
        <v>22896</v>
      </c>
      <c r="E28" s="497">
        <v>1504757</v>
      </c>
      <c r="F28" s="497">
        <v>4678</v>
      </c>
      <c r="G28" s="211">
        <v>1446</v>
      </c>
      <c r="H28" s="211">
        <v>66750</v>
      </c>
      <c r="I28" s="497">
        <v>1705296</v>
      </c>
      <c r="J28" s="496" t="s">
        <v>469</v>
      </c>
    </row>
    <row r="29" spans="1:10" ht="12.75">
      <c r="A29" s="480" t="s">
        <v>71</v>
      </c>
      <c r="I29" s="480"/>
      <c r="J29" s="478" t="s">
        <v>390</v>
      </c>
    </row>
    <row r="35" spans="2:9" ht="24.95" customHeight="1">
      <c r="B35" s="479"/>
      <c r="C35" s="479"/>
      <c r="D35" s="479"/>
      <c r="E35" s="479"/>
      <c r="F35" s="479"/>
      <c r="G35" s="479"/>
      <c r="H35" s="479"/>
      <c r="I35" s="479"/>
    </row>
    <row r="36" spans="2:9" ht="24.95" customHeight="1">
      <c r="B36" s="479"/>
      <c r="C36" s="479"/>
      <c r="D36" s="479"/>
      <c r="E36" s="479"/>
      <c r="F36" s="479"/>
      <c r="G36" s="479"/>
      <c r="H36" s="479"/>
      <c r="I36" s="479"/>
    </row>
    <row r="37" spans="2:9" ht="24.95" customHeight="1">
      <c r="B37" s="479"/>
      <c r="C37" s="479"/>
      <c r="D37" s="479"/>
      <c r="E37" s="479"/>
      <c r="F37" s="479"/>
      <c r="G37" s="479"/>
      <c r="H37" s="479"/>
      <c r="I37" s="479"/>
    </row>
    <row r="38" spans="2:9" ht="24.95" customHeight="1">
      <c r="B38" s="479"/>
      <c r="C38" s="479"/>
      <c r="D38" s="479"/>
      <c r="E38" s="479"/>
      <c r="F38" s="479"/>
      <c r="G38" s="479"/>
      <c r="H38" s="479"/>
      <c r="I38" s="479"/>
    </row>
  </sheetData>
  <mergeCells count="5">
    <mergeCell ref="A1:J1"/>
    <mergeCell ref="A3:J3"/>
    <mergeCell ref="A5:A6"/>
    <mergeCell ref="J5:J6"/>
    <mergeCell ref="A2:J2"/>
  </mergeCells>
  <printOptions horizontalCentered="1" verticalCentered="1"/>
  <pageMargins left="0" right="0" top="0" bottom="0" header="0" footer="0"/>
  <pageSetup paperSize="9" scale="82" orientation="landscape" r:id="rId1"/>
  <headerFooter alignWithMargins="0"/>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sheetPr codeName="Sheet152"/>
  <dimension ref="A1:J37"/>
  <sheetViews>
    <sheetView rightToLeft="1" view="pageBreakPreview" zoomScaleNormal="112" zoomScaleSheetLayoutView="100" workbookViewId="0">
      <selection activeCell="D10" sqref="D10"/>
    </sheetView>
  </sheetViews>
  <sheetFormatPr defaultColWidth="11.42578125" defaultRowHeight="24.95" customHeight="1"/>
  <cols>
    <col min="1" max="1" width="35.7109375" style="478" customWidth="1"/>
    <col min="2" max="9" width="11.7109375" style="478" customWidth="1"/>
    <col min="10" max="10" width="35.7109375" style="478" customWidth="1"/>
    <col min="11" max="16384" width="11.42578125" style="478"/>
  </cols>
  <sheetData>
    <row r="1" spans="1:10" s="495" customFormat="1" ht="23.25">
      <c r="A1" s="1385" t="s">
        <v>1041</v>
      </c>
      <c r="B1" s="1385"/>
      <c r="C1" s="1385"/>
      <c r="D1" s="1385"/>
      <c r="E1" s="1385"/>
      <c r="F1" s="1385"/>
      <c r="G1" s="1385"/>
      <c r="H1" s="1385"/>
      <c r="I1" s="1385"/>
      <c r="J1" s="1385"/>
    </row>
    <row r="2" spans="1:10" s="495" customFormat="1" ht="20.25">
      <c r="A2" s="1380" t="s">
        <v>1165</v>
      </c>
      <c r="B2" s="1380"/>
      <c r="C2" s="1380"/>
      <c r="D2" s="1380"/>
      <c r="E2" s="1380"/>
      <c r="F2" s="1380"/>
      <c r="G2" s="1380"/>
      <c r="H2" s="1380"/>
      <c r="I2" s="1380"/>
      <c r="J2" s="1380"/>
    </row>
    <row r="3" spans="1:10" s="495" customFormat="1" ht="20.25">
      <c r="A3" s="1380">
        <v>2022</v>
      </c>
      <c r="B3" s="1380"/>
      <c r="C3" s="1380"/>
      <c r="D3" s="1380"/>
      <c r="E3" s="1380"/>
      <c r="F3" s="1380"/>
      <c r="G3" s="1380"/>
      <c r="H3" s="1380"/>
      <c r="I3" s="1380"/>
      <c r="J3" s="1380"/>
    </row>
    <row r="4" spans="1:10" s="582" customFormat="1" ht="21" customHeight="1">
      <c r="A4" s="579" t="s">
        <v>139</v>
      </c>
      <c r="B4" s="580"/>
      <c r="C4" s="580"/>
      <c r="D4" s="580"/>
      <c r="E4" s="580"/>
      <c r="F4" s="580"/>
      <c r="G4" s="580"/>
      <c r="H4" s="580"/>
      <c r="I4" s="580"/>
      <c r="J4" s="581" t="s">
        <v>140</v>
      </c>
    </row>
    <row r="5" spans="1:10" s="493" customFormat="1" ht="31.5">
      <c r="A5" s="1386" t="s">
        <v>464</v>
      </c>
      <c r="B5" s="343" t="s">
        <v>49</v>
      </c>
      <c r="C5" s="343" t="s">
        <v>50</v>
      </c>
      <c r="D5" s="343" t="s">
        <v>52</v>
      </c>
      <c r="E5" s="343" t="s">
        <v>54</v>
      </c>
      <c r="F5" s="343" t="s">
        <v>56</v>
      </c>
      <c r="G5" s="343" t="s">
        <v>556</v>
      </c>
      <c r="H5" s="343" t="s">
        <v>173</v>
      </c>
      <c r="I5" s="343" t="s">
        <v>468</v>
      </c>
      <c r="J5" s="1383" t="s">
        <v>369</v>
      </c>
    </row>
    <row r="6" spans="1:10" s="492" customFormat="1" ht="38.25">
      <c r="A6" s="1387"/>
      <c r="B6" s="317" t="s">
        <v>48</v>
      </c>
      <c r="C6" s="317" t="s">
        <v>257</v>
      </c>
      <c r="D6" s="317" t="s">
        <v>51</v>
      </c>
      <c r="E6" s="317" t="s">
        <v>53</v>
      </c>
      <c r="F6" s="317" t="s">
        <v>55</v>
      </c>
      <c r="G6" s="317" t="s">
        <v>557</v>
      </c>
      <c r="H6" s="317" t="s">
        <v>57</v>
      </c>
      <c r="I6" s="318" t="s">
        <v>469</v>
      </c>
      <c r="J6" s="1384"/>
    </row>
    <row r="7" spans="1:10" s="1" customFormat="1" ht="15.75" thickBot="1">
      <c r="A7" s="41" t="s">
        <v>519</v>
      </c>
      <c r="B7" s="488">
        <v>0</v>
      </c>
      <c r="C7" s="488">
        <v>1265</v>
      </c>
      <c r="D7" s="488">
        <v>1130</v>
      </c>
      <c r="E7" s="488">
        <v>30</v>
      </c>
      <c r="F7" s="488">
        <v>0</v>
      </c>
      <c r="G7" s="488">
        <v>0</v>
      </c>
      <c r="H7" s="488">
        <v>0</v>
      </c>
      <c r="I7" s="205">
        <v>2425</v>
      </c>
      <c r="J7" s="486" t="s">
        <v>539</v>
      </c>
    </row>
    <row r="8" spans="1:10" s="1" customFormat="1" ht="15.75" thickBot="1">
      <c r="A8" s="39" t="s">
        <v>520</v>
      </c>
      <c r="B8" s="491">
        <v>0</v>
      </c>
      <c r="C8" s="491">
        <v>0</v>
      </c>
      <c r="D8" s="491">
        <v>75</v>
      </c>
      <c r="E8" s="491">
        <v>1975</v>
      </c>
      <c r="F8" s="491">
        <v>0</v>
      </c>
      <c r="G8" s="491">
        <v>0</v>
      </c>
      <c r="H8" s="491">
        <v>0</v>
      </c>
      <c r="I8" s="206">
        <v>2050</v>
      </c>
      <c r="J8" s="489" t="s">
        <v>422</v>
      </c>
    </row>
    <row r="9" spans="1:10" s="1" customFormat="1" ht="30.75" thickBot="1">
      <c r="A9" s="41" t="s">
        <v>521</v>
      </c>
      <c r="B9" s="488">
        <v>0</v>
      </c>
      <c r="C9" s="488">
        <v>645</v>
      </c>
      <c r="D9" s="488">
        <v>576</v>
      </c>
      <c r="E9" s="488">
        <v>381</v>
      </c>
      <c r="F9" s="488">
        <v>0</v>
      </c>
      <c r="G9" s="488">
        <v>0</v>
      </c>
      <c r="H9" s="488">
        <v>0</v>
      </c>
      <c r="I9" s="205">
        <v>1602</v>
      </c>
      <c r="J9" s="486" t="s">
        <v>540</v>
      </c>
    </row>
    <row r="10" spans="1:10" s="1" customFormat="1" ht="39" thickBot="1">
      <c r="A10" s="39" t="s">
        <v>522</v>
      </c>
      <c r="B10" s="491">
        <v>0</v>
      </c>
      <c r="C10" s="491">
        <v>140</v>
      </c>
      <c r="D10" s="491">
        <v>0</v>
      </c>
      <c r="E10" s="491">
        <v>0</v>
      </c>
      <c r="F10" s="491">
        <v>0</v>
      </c>
      <c r="G10" s="491">
        <v>0</v>
      </c>
      <c r="H10" s="491">
        <v>0</v>
      </c>
      <c r="I10" s="206">
        <v>140</v>
      </c>
      <c r="J10" s="489" t="s">
        <v>676</v>
      </c>
    </row>
    <row r="11" spans="1:10" s="1" customFormat="1" ht="15.75" thickBot="1">
      <c r="A11" s="41" t="s">
        <v>523</v>
      </c>
      <c r="B11" s="488">
        <v>0</v>
      </c>
      <c r="C11" s="488">
        <v>0</v>
      </c>
      <c r="D11" s="488">
        <v>0</v>
      </c>
      <c r="E11" s="488">
        <v>6889</v>
      </c>
      <c r="F11" s="488">
        <v>0</v>
      </c>
      <c r="G11" s="488">
        <v>0</v>
      </c>
      <c r="H11" s="488">
        <v>0</v>
      </c>
      <c r="I11" s="205">
        <v>6889</v>
      </c>
      <c r="J11" s="486" t="s">
        <v>423</v>
      </c>
    </row>
    <row r="12" spans="1:10" s="1" customFormat="1" ht="30.75" thickBot="1">
      <c r="A12" s="39" t="s">
        <v>524</v>
      </c>
      <c r="B12" s="491">
        <v>0</v>
      </c>
      <c r="C12" s="491">
        <v>0</v>
      </c>
      <c r="D12" s="491">
        <v>145</v>
      </c>
      <c r="E12" s="491">
        <v>24800</v>
      </c>
      <c r="F12" s="491">
        <v>0</v>
      </c>
      <c r="G12" s="491">
        <v>0</v>
      </c>
      <c r="H12" s="491">
        <v>0</v>
      </c>
      <c r="I12" s="206">
        <v>24945</v>
      </c>
      <c r="J12" s="489" t="s">
        <v>542</v>
      </c>
    </row>
    <row r="13" spans="1:10" s="1" customFormat="1" ht="15.75" thickBot="1">
      <c r="A13" s="41" t="s">
        <v>525</v>
      </c>
      <c r="B13" s="488">
        <v>0</v>
      </c>
      <c r="C13" s="488">
        <v>1626</v>
      </c>
      <c r="D13" s="488">
        <v>15</v>
      </c>
      <c r="E13" s="488">
        <v>12437</v>
      </c>
      <c r="F13" s="488">
        <v>0</v>
      </c>
      <c r="G13" s="488">
        <v>0</v>
      </c>
      <c r="H13" s="488">
        <v>0</v>
      </c>
      <c r="I13" s="205">
        <v>14078</v>
      </c>
      <c r="J13" s="486" t="s">
        <v>543</v>
      </c>
    </row>
    <row r="14" spans="1:10" s="1" customFormat="1" ht="26.25" thickBot="1">
      <c r="A14" s="39" t="s">
        <v>526</v>
      </c>
      <c r="B14" s="491">
        <v>0</v>
      </c>
      <c r="C14" s="491">
        <v>784</v>
      </c>
      <c r="D14" s="491">
        <v>0</v>
      </c>
      <c r="E14" s="491">
        <v>20893</v>
      </c>
      <c r="F14" s="491">
        <v>0</v>
      </c>
      <c r="G14" s="491">
        <v>0</v>
      </c>
      <c r="H14" s="491">
        <v>0</v>
      </c>
      <c r="I14" s="206">
        <v>21677</v>
      </c>
      <c r="J14" s="489" t="s">
        <v>544</v>
      </c>
    </row>
    <row r="15" spans="1:10" s="1" customFormat="1" ht="15.75" thickBot="1">
      <c r="A15" s="41" t="s">
        <v>527</v>
      </c>
      <c r="B15" s="488">
        <v>231</v>
      </c>
      <c r="C15" s="488">
        <v>70</v>
      </c>
      <c r="D15" s="488">
        <v>173</v>
      </c>
      <c r="E15" s="488">
        <v>3329</v>
      </c>
      <c r="F15" s="488">
        <v>0</v>
      </c>
      <c r="G15" s="488">
        <v>0</v>
      </c>
      <c r="H15" s="488">
        <v>0</v>
      </c>
      <c r="I15" s="205">
        <v>3803</v>
      </c>
      <c r="J15" s="486" t="s">
        <v>545</v>
      </c>
    </row>
    <row r="16" spans="1:10" s="1" customFormat="1" ht="15.75" thickBot="1">
      <c r="A16" s="39" t="s">
        <v>528</v>
      </c>
      <c r="B16" s="491">
        <v>70</v>
      </c>
      <c r="C16" s="491">
        <v>0</v>
      </c>
      <c r="D16" s="491">
        <v>1340</v>
      </c>
      <c r="E16" s="491">
        <v>3113</v>
      </c>
      <c r="F16" s="491">
        <v>0</v>
      </c>
      <c r="G16" s="491">
        <v>0</v>
      </c>
      <c r="H16" s="491">
        <v>0</v>
      </c>
      <c r="I16" s="206">
        <v>4523</v>
      </c>
      <c r="J16" s="489" t="s">
        <v>546</v>
      </c>
    </row>
    <row r="17" spans="1:10" s="1" customFormat="1" ht="15.75" thickBot="1">
      <c r="A17" s="41" t="s">
        <v>529</v>
      </c>
      <c r="B17" s="488">
        <v>0</v>
      </c>
      <c r="C17" s="488">
        <v>0</v>
      </c>
      <c r="D17" s="488">
        <v>0</v>
      </c>
      <c r="E17" s="488">
        <v>1583</v>
      </c>
      <c r="F17" s="488">
        <v>0</v>
      </c>
      <c r="G17" s="488">
        <v>0</v>
      </c>
      <c r="H17" s="488">
        <v>0</v>
      </c>
      <c r="I17" s="205">
        <v>1583</v>
      </c>
      <c r="J17" s="486" t="s">
        <v>547</v>
      </c>
    </row>
    <row r="18" spans="1:10" s="1" customFormat="1" ht="26.25" thickBot="1">
      <c r="A18" s="39" t="s">
        <v>530</v>
      </c>
      <c r="B18" s="491">
        <v>0</v>
      </c>
      <c r="C18" s="491">
        <v>0</v>
      </c>
      <c r="D18" s="491">
        <v>0</v>
      </c>
      <c r="E18" s="491">
        <v>5988</v>
      </c>
      <c r="F18" s="491">
        <v>0</v>
      </c>
      <c r="G18" s="491">
        <v>0</v>
      </c>
      <c r="H18" s="491">
        <v>0</v>
      </c>
      <c r="I18" s="206">
        <v>5988</v>
      </c>
      <c r="J18" s="489" t="s">
        <v>548</v>
      </c>
    </row>
    <row r="19" spans="1:10" s="1" customFormat="1" ht="26.25" thickBot="1">
      <c r="A19" s="41" t="s">
        <v>531</v>
      </c>
      <c r="B19" s="488">
        <v>155</v>
      </c>
      <c r="C19" s="488">
        <v>0</v>
      </c>
      <c r="D19" s="488">
        <v>0</v>
      </c>
      <c r="E19" s="488">
        <v>28454</v>
      </c>
      <c r="F19" s="488">
        <v>0</v>
      </c>
      <c r="G19" s="488">
        <v>0</v>
      </c>
      <c r="H19" s="488">
        <v>0</v>
      </c>
      <c r="I19" s="205">
        <v>28609</v>
      </c>
      <c r="J19" s="486" t="s">
        <v>549</v>
      </c>
    </row>
    <row r="20" spans="1:10" s="1" customFormat="1" ht="30.75" thickBot="1">
      <c r="A20" s="39" t="s">
        <v>532</v>
      </c>
      <c r="B20" s="491">
        <v>5108</v>
      </c>
      <c r="C20" s="491">
        <v>0</v>
      </c>
      <c r="D20" s="491">
        <v>0</v>
      </c>
      <c r="E20" s="491">
        <v>0</v>
      </c>
      <c r="F20" s="491">
        <v>0</v>
      </c>
      <c r="G20" s="491">
        <v>0</v>
      </c>
      <c r="H20" s="491">
        <v>0</v>
      </c>
      <c r="I20" s="206">
        <v>5108</v>
      </c>
      <c r="J20" s="489" t="s">
        <v>550</v>
      </c>
    </row>
    <row r="21" spans="1:10" s="1" customFormat="1" ht="15.75" thickBot="1">
      <c r="A21" s="41" t="s">
        <v>47</v>
      </c>
      <c r="B21" s="488">
        <v>8668</v>
      </c>
      <c r="C21" s="488">
        <v>0</v>
      </c>
      <c r="D21" s="488">
        <v>0</v>
      </c>
      <c r="E21" s="488">
        <v>21767</v>
      </c>
      <c r="F21" s="488">
        <v>0</v>
      </c>
      <c r="G21" s="488">
        <v>0</v>
      </c>
      <c r="H21" s="488">
        <v>0</v>
      </c>
      <c r="I21" s="205">
        <v>30435</v>
      </c>
      <c r="J21" s="486" t="s">
        <v>424</v>
      </c>
    </row>
    <row r="22" spans="1:10" s="1" customFormat="1" ht="30.75" thickBot="1">
      <c r="A22" s="39" t="s">
        <v>533</v>
      </c>
      <c r="B22" s="491">
        <v>3044</v>
      </c>
      <c r="C22" s="491">
        <v>13459</v>
      </c>
      <c r="D22" s="491">
        <v>0</v>
      </c>
      <c r="E22" s="491">
        <v>22811</v>
      </c>
      <c r="F22" s="491">
        <v>0</v>
      </c>
      <c r="G22" s="491">
        <v>355</v>
      </c>
      <c r="H22" s="491">
        <v>0</v>
      </c>
      <c r="I22" s="206">
        <v>39669</v>
      </c>
      <c r="J22" s="489" t="s">
        <v>551</v>
      </c>
    </row>
    <row r="23" spans="1:10" s="1" customFormat="1" ht="15.75" thickBot="1">
      <c r="A23" s="41" t="s">
        <v>534</v>
      </c>
      <c r="B23" s="488">
        <v>546</v>
      </c>
      <c r="C23" s="488">
        <v>0</v>
      </c>
      <c r="D23" s="488">
        <v>0</v>
      </c>
      <c r="E23" s="488">
        <v>1896</v>
      </c>
      <c r="F23" s="488">
        <v>0</v>
      </c>
      <c r="G23" s="488">
        <v>0</v>
      </c>
      <c r="H23" s="488">
        <v>0</v>
      </c>
      <c r="I23" s="205">
        <v>2442</v>
      </c>
      <c r="J23" s="486" t="s">
        <v>552</v>
      </c>
    </row>
    <row r="24" spans="1:10" s="1" customFormat="1" ht="15.75" thickBot="1">
      <c r="A24" s="39" t="s">
        <v>535</v>
      </c>
      <c r="B24" s="491">
        <v>0</v>
      </c>
      <c r="C24" s="491">
        <v>0</v>
      </c>
      <c r="D24" s="491">
        <v>0</v>
      </c>
      <c r="E24" s="491">
        <v>4182</v>
      </c>
      <c r="F24" s="491">
        <v>0</v>
      </c>
      <c r="G24" s="491">
        <v>0</v>
      </c>
      <c r="H24" s="491">
        <v>0</v>
      </c>
      <c r="I24" s="206">
        <v>4182</v>
      </c>
      <c r="J24" s="489" t="s">
        <v>553</v>
      </c>
    </row>
    <row r="25" spans="1:10" s="1" customFormat="1" ht="51.75" thickBot="1">
      <c r="A25" s="41" t="s">
        <v>536</v>
      </c>
      <c r="B25" s="488">
        <v>0</v>
      </c>
      <c r="C25" s="488">
        <v>0</v>
      </c>
      <c r="D25" s="488">
        <v>0</v>
      </c>
      <c r="E25" s="488">
        <v>0</v>
      </c>
      <c r="F25" s="488">
        <v>0</v>
      </c>
      <c r="G25" s="488">
        <v>0</v>
      </c>
      <c r="H25" s="488">
        <v>101876</v>
      </c>
      <c r="I25" s="205">
        <v>101876</v>
      </c>
      <c r="J25" s="486" t="s">
        <v>554</v>
      </c>
    </row>
    <row r="26" spans="1:10" s="1" customFormat="1" ht="30">
      <c r="A26" s="45" t="s">
        <v>537</v>
      </c>
      <c r="B26" s="485">
        <v>0</v>
      </c>
      <c r="C26" s="485">
        <v>0</v>
      </c>
      <c r="D26" s="485">
        <v>0</v>
      </c>
      <c r="E26" s="485">
        <v>0</v>
      </c>
      <c r="F26" s="485">
        <v>2204</v>
      </c>
      <c r="G26" s="485">
        <v>0</v>
      </c>
      <c r="H26" s="485">
        <v>0</v>
      </c>
      <c r="I26" s="323">
        <v>2204</v>
      </c>
      <c r="J26" s="483" t="s">
        <v>555</v>
      </c>
    </row>
    <row r="27" spans="1:10" s="1" customFormat="1" ht="23.25" customHeight="1">
      <c r="A27" s="247" t="s">
        <v>468</v>
      </c>
      <c r="B27" s="502">
        <v>17822</v>
      </c>
      <c r="C27" s="502">
        <v>17989</v>
      </c>
      <c r="D27" s="502">
        <v>3454</v>
      </c>
      <c r="E27" s="502">
        <v>160528</v>
      </c>
      <c r="F27" s="502">
        <v>2204</v>
      </c>
      <c r="G27" s="284">
        <v>355</v>
      </c>
      <c r="H27" s="502">
        <v>101876</v>
      </c>
      <c r="I27" s="284">
        <v>304228</v>
      </c>
      <c r="J27" s="501" t="s">
        <v>469</v>
      </c>
    </row>
    <row r="28" spans="1:10" ht="12.75">
      <c r="A28" s="480" t="s">
        <v>448</v>
      </c>
      <c r="I28" s="480"/>
      <c r="J28" s="478" t="s">
        <v>390</v>
      </c>
    </row>
    <row r="34" spans="2:9" ht="24.95" customHeight="1">
      <c r="B34" s="479"/>
      <c r="C34" s="479"/>
      <c r="D34" s="479"/>
      <c r="E34" s="479"/>
      <c r="F34" s="479"/>
      <c r="G34" s="479"/>
      <c r="H34" s="479"/>
      <c r="I34" s="479"/>
    </row>
    <row r="35" spans="2:9" ht="24.95" customHeight="1">
      <c r="B35" s="479"/>
      <c r="C35" s="479"/>
      <c r="D35" s="479"/>
      <c r="E35" s="479"/>
      <c r="F35" s="479"/>
      <c r="G35" s="479"/>
      <c r="H35" s="479"/>
      <c r="I35" s="479"/>
    </row>
    <row r="36" spans="2:9" ht="24.95" customHeight="1">
      <c r="B36" s="479"/>
      <c r="C36" s="479"/>
      <c r="D36" s="479"/>
      <c r="E36" s="479"/>
      <c r="F36" s="479"/>
      <c r="G36" s="479"/>
      <c r="H36" s="479"/>
      <c r="I36" s="479"/>
    </row>
    <row r="37" spans="2:9" ht="24.95" customHeight="1">
      <c r="B37" s="479"/>
      <c r="C37" s="479"/>
      <c r="D37" s="479"/>
      <c r="E37" s="479"/>
      <c r="F37" s="479"/>
      <c r="G37" s="479"/>
      <c r="H37" s="479"/>
      <c r="I37" s="479"/>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K36"/>
  <sheetViews>
    <sheetView rightToLeft="1" view="pageBreakPreview" zoomScaleNormal="100" zoomScaleSheetLayoutView="100" workbookViewId="0">
      <selection sqref="A1:K1"/>
    </sheetView>
  </sheetViews>
  <sheetFormatPr defaultColWidth="11.42578125" defaultRowHeight="12.75"/>
  <cols>
    <col min="1" max="1" width="23" style="89" customWidth="1"/>
    <col min="2" max="2" width="10.28515625" style="89" bestFit="1" customWidth="1"/>
    <col min="3" max="4" width="9.42578125" style="89" bestFit="1" customWidth="1"/>
    <col min="5" max="5" width="12" style="89" bestFit="1" customWidth="1"/>
    <col min="6" max="6" width="10.42578125" style="89" bestFit="1" customWidth="1"/>
    <col min="7" max="8" width="12" style="89" bestFit="1" customWidth="1"/>
    <col min="9" max="9" width="10.42578125" style="89" bestFit="1" customWidth="1"/>
    <col min="10" max="10" width="12" style="89" bestFit="1" customWidth="1"/>
    <col min="11" max="11" width="25.140625" style="89" customWidth="1"/>
    <col min="12" max="16384" width="11.42578125" style="89"/>
  </cols>
  <sheetData>
    <row r="1" spans="1:11" ht="22.5" customHeight="1">
      <c r="A1" s="1256" t="s">
        <v>1051</v>
      </c>
      <c r="B1" s="1256"/>
      <c r="C1" s="1256"/>
      <c r="D1" s="1256"/>
      <c r="E1" s="1256"/>
      <c r="F1" s="1256"/>
      <c r="G1" s="1256"/>
      <c r="H1" s="1256"/>
      <c r="I1" s="1256"/>
      <c r="J1" s="1256"/>
      <c r="K1" s="1256"/>
    </row>
    <row r="2" spans="1:11" ht="15.75">
      <c r="A2" s="1255" t="s">
        <v>1063</v>
      </c>
      <c r="B2" s="1255"/>
      <c r="C2" s="1255"/>
      <c r="D2" s="1255"/>
      <c r="E2" s="1255"/>
      <c r="F2" s="1255"/>
      <c r="G2" s="1255"/>
      <c r="H2" s="1255"/>
      <c r="I2" s="1255"/>
      <c r="J2" s="1255"/>
      <c r="K2" s="1255"/>
    </row>
    <row r="3" spans="1:11" ht="15.75">
      <c r="A3" s="1255" t="s">
        <v>1763</v>
      </c>
      <c r="B3" s="1255"/>
      <c r="C3" s="1255"/>
      <c r="D3" s="1255"/>
      <c r="E3" s="1255"/>
      <c r="F3" s="1255"/>
      <c r="G3" s="1255"/>
      <c r="H3" s="1255"/>
      <c r="I3" s="1255"/>
      <c r="J3" s="1255"/>
      <c r="K3" s="1255"/>
    </row>
    <row r="4" spans="1:11" ht="15.75">
      <c r="A4" s="540"/>
      <c r="B4" s="540"/>
      <c r="C4" s="540"/>
      <c r="D4" s="540"/>
      <c r="E4" s="540"/>
      <c r="F4" s="540"/>
      <c r="G4" s="540"/>
      <c r="H4" s="540"/>
      <c r="I4" s="540"/>
      <c r="J4" s="540"/>
      <c r="K4" s="540"/>
    </row>
    <row r="5" spans="1:11" ht="15.75">
      <c r="A5" s="229" t="s">
        <v>370</v>
      </c>
      <c r="B5" s="230"/>
      <c r="C5" s="230"/>
      <c r="D5" s="230"/>
      <c r="E5" s="230"/>
      <c r="F5" s="230"/>
      <c r="G5" s="230"/>
      <c r="H5" s="230"/>
      <c r="I5" s="230"/>
      <c r="J5" s="230"/>
      <c r="K5" s="231" t="s">
        <v>371</v>
      </c>
    </row>
    <row r="6" spans="1:11" ht="29.25" customHeight="1" thickBot="1">
      <c r="A6" s="1257" t="s">
        <v>1190</v>
      </c>
      <c r="B6" s="1259" t="s">
        <v>1299</v>
      </c>
      <c r="C6" s="1260"/>
      <c r="D6" s="1261"/>
      <c r="E6" s="1259" t="s">
        <v>1300</v>
      </c>
      <c r="F6" s="1260"/>
      <c r="G6" s="1261"/>
      <c r="H6" s="1262" t="s">
        <v>1301</v>
      </c>
      <c r="I6" s="1263"/>
      <c r="J6" s="1264"/>
      <c r="K6" s="1265" t="s">
        <v>1324</v>
      </c>
    </row>
    <row r="7" spans="1:11" ht="41.25" customHeight="1">
      <c r="A7" s="1258"/>
      <c r="B7" s="220" t="s">
        <v>1267</v>
      </c>
      <c r="C7" s="220" t="s">
        <v>1266</v>
      </c>
      <c r="D7" s="220" t="s">
        <v>809</v>
      </c>
      <c r="E7" s="220" t="s">
        <v>1267</v>
      </c>
      <c r="F7" s="220" t="s">
        <v>1266</v>
      </c>
      <c r="G7" s="220" t="s">
        <v>809</v>
      </c>
      <c r="H7" s="220" t="s">
        <v>1267</v>
      </c>
      <c r="I7" s="220" t="s">
        <v>1266</v>
      </c>
      <c r="J7" s="220" t="s">
        <v>809</v>
      </c>
      <c r="K7" s="1266"/>
    </row>
    <row r="8" spans="1:11" ht="21.75" customHeight="1" thickBot="1">
      <c r="A8" s="1100">
        <v>2017</v>
      </c>
      <c r="B8" s="221">
        <v>66971</v>
      </c>
      <c r="C8" s="221">
        <v>37295</v>
      </c>
      <c r="D8" s="226">
        <f>B8+C8</f>
        <v>104266</v>
      </c>
      <c r="E8" s="221">
        <v>1712369</v>
      </c>
      <c r="F8" s="221">
        <v>240288</v>
      </c>
      <c r="G8" s="226">
        <f t="shared" ref="G8:G13" si="0">E8+F8</f>
        <v>1952657</v>
      </c>
      <c r="H8" s="226">
        <f t="shared" ref="H8:I12" si="1">B8+E8</f>
        <v>1779340</v>
      </c>
      <c r="I8" s="226">
        <f t="shared" si="1"/>
        <v>277583</v>
      </c>
      <c r="J8" s="226">
        <f>H8+I8</f>
        <v>2056923</v>
      </c>
      <c r="K8" s="444">
        <v>2017</v>
      </c>
    </row>
    <row r="9" spans="1:11" ht="21.75" customHeight="1" thickBot="1">
      <c r="A9" s="1101">
        <v>2018</v>
      </c>
      <c r="B9" s="223">
        <v>67708</v>
      </c>
      <c r="C9" s="223">
        <v>38554</v>
      </c>
      <c r="D9" s="228">
        <f>B9+C9</f>
        <v>106262</v>
      </c>
      <c r="E9" s="223">
        <v>1742996</v>
      </c>
      <c r="F9" s="223">
        <v>247289</v>
      </c>
      <c r="G9" s="228">
        <f t="shared" si="0"/>
        <v>1990285</v>
      </c>
      <c r="H9" s="228">
        <f t="shared" si="1"/>
        <v>1810704</v>
      </c>
      <c r="I9" s="228">
        <f t="shared" si="1"/>
        <v>285843</v>
      </c>
      <c r="J9" s="228">
        <f>H9+I9</f>
        <v>2096547</v>
      </c>
      <c r="K9" s="445">
        <v>2018</v>
      </c>
    </row>
    <row r="10" spans="1:11" ht="21.75" customHeight="1" thickBot="1">
      <c r="A10" s="1102">
        <v>2019</v>
      </c>
      <c r="B10" s="222">
        <v>68330</v>
      </c>
      <c r="C10" s="222">
        <v>39442</v>
      </c>
      <c r="D10" s="227">
        <f>B10+C10</f>
        <v>107772</v>
      </c>
      <c r="E10" s="222">
        <v>1755578</v>
      </c>
      <c r="F10" s="222">
        <v>246550</v>
      </c>
      <c r="G10" s="227">
        <f t="shared" si="0"/>
        <v>2002128</v>
      </c>
      <c r="H10" s="227">
        <f t="shared" si="1"/>
        <v>1823908</v>
      </c>
      <c r="I10" s="227">
        <f t="shared" si="1"/>
        <v>285992</v>
      </c>
      <c r="J10" s="227">
        <f>H10+I10</f>
        <v>2109900</v>
      </c>
      <c r="K10" s="446">
        <v>2019</v>
      </c>
    </row>
    <row r="11" spans="1:11" ht="21.75" customHeight="1" thickBot="1">
      <c r="A11" s="1101">
        <v>2020</v>
      </c>
      <c r="B11" s="223">
        <v>70223</v>
      </c>
      <c r="C11" s="223">
        <v>40558</v>
      </c>
      <c r="D11" s="228">
        <f>B11+C11</f>
        <v>110781</v>
      </c>
      <c r="E11" s="223">
        <v>1766848</v>
      </c>
      <c r="F11" s="223">
        <v>254101</v>
      </c>
      <c r="G11" s="228">
        <f t="shared" si="0"/>
        <v>2020949</v>
      </c>
      <c r="H11" s="228">
        <f t="shared" si="1"/>
        <v>1837071</v>
      </c>
      <c r="I11" s="228">
        <f t="shared" si="1"/>
        <v>294659</v>
      </c>
      <c r="J11" s="228">
        <f>H11+I11</f>
        <v>2131730</v>
      </c>
      <c r="K11" s="445">
        <v>2020</v>
      </c>
    </row>
    <row r="12" spans="1:11" ht="21.75" customHeight="1" thickBot="1">
      <c r="A12" s="1102">
        <v>2021</v>
      </c>
      <c r="B12" s="222">
        <v>70378</v>
      </c>
      <c r="C12" s="222">
        <v>45487</v>
      </c>
      <c r="D12" s="227">
        <f>B12+C12</f>
        <v>115865</v>
      </c>
      <c r="E12" s="222">
        <v>1644311</v>
      </c>
      <c r="F12" s="222">
        <v>263741</v>
      </c>
      <c r="G12" s="227">
        <f t="shared" si="0"/>
        <v>1908052</v>
      </c>
      <c r="H12" s="227">
        <f t="shared" si="1"/>
        <v>1714689</v>
      </c>
      <c r="I12" s="227">
        <f t="shared" si="1"/>
        <v>309228</v>
      </c>
      <c r="J12" s="227">
        <f>H12+I12</f>
        <v>2023917</v>
      </c>
      <c r="K12" s="446">
        <v>2021</v>
      </c>
    </row>
    <row r="13" spans="1:11" ht="21.75" customHeight="1">
      <c r="A13" s="1101">
        <v>2022</v>
      </c>
      <c r="B13" s="223">
        <v>72224</v>
      </c>
      <c r="C13" s="223">
        <v>48972</v>
      </c>
      <c r="D13" s="228">
        <f t="shared" ref="D13" si="2">SUM(B13:C13)</f>
        <v>121196</v>
      </c>
      <c r="E13" s="223">
        <v>1706275</v>
      </c>
      <c r="F13" s="223">
        <v>305217</v>
      </c>
      <c r="G13" s="228">
        <f t="shared" si="0"/>
        <v>2011492</v>
      </c>
      <c r="H13" s="228">
        <f t="shared" ref="H13:I13" si="3">B13+E13</f>
        <v>1778499</v>
      </c>
      <c r="I13" s="228">
        <f t="shared" si="3"/>
        <v>354189</v>
      </c>
      <c r="J13" s="228">
        <f t="shared" ref="J13" si="4">SUM(H13:I13)</f>
        <v>2132688</v>
      </c>
      <c r="K13" s="445">
        <v>2022</v>
      </c>
    </row>
    <row r="14" spans="1:11">
      <c r="A14" s="541"/>
      <c r="B14" s="541"/>
      <c r="C14" s="541"/>
      <c r="D14" s="541"/>
      <c r="E14" s="541"/>
      <c r="F14" s="541"/>
      <c r="G14" s="541"/>
      <c r="H14" s="541"/>
      <c r="I14" s="541"/>
      <c r="J14" s="541"/>
      <c r="K14" s="541"/>
    </row>
    <row r="15" spans="1:11">
      <c r="A15" s="541"/>
      <c r="B15" s="541"/>
      <c r="C15" s="541"/>
      <c r="D15" s="541"/>
      <c r="E15" s="541"/>
      <c r="F15" s="541"/>
      <c r="G15" s="541"/>
      <c r="H15" s="541"/>
      <c r="I15" s="541"/>
      <c r="J15" s="541"/>
      <c r="K15" s="541"/>
    </row>
    <row r="16" spans="1:11">
      <c r="A16" s="541"/>
      <c r="B16" s="541"/>
      <c r="C16" s="541"/>
      <c r="D16" s="541"/>
      <c r="E16" s="541"/>
      <c r="F16" s="541"/>
      <c r="G16" s="541"/>
      <c r="H16" s="541"/>
      <c r="I16" s="541"/>
      <c r="J16" s="541"/>
      <c r="K16" s="541"/>
    </row>
    <row r="17" spans="1:11">
      <c r="A17" s="541"/>
      <c r="B17" s="541"/>
      <c r="C17" s="541"/>
      <c r="D17" s="541"/>
      <c r="E17" s="541"/>
      <c r="F17" s="541"/>
      <c r="G17" s="541"/>
      <c r="H17" s="541"/>
      <c r="I17" s="541"/>
      <c r="J17" s="541"/>
      <c r="K17" s="541"/>
    </row>
    <row r="18" spans="1:11">
      <c r="A18" s="541"/>
      <c r="B18" s="541"/>
      <c r="C18" s="541"/>
      <c r="D18" s="541"/>
      <c r="E18" s="541"/>
      <c r="F18" s="541"/>
      <c r="G18" s="541"/>
      <c r="H18" s="541"/>
      <c r="I18" s="541"/>
      <c r="J18" s="541"/>
      <c r="K18" s="541"/>
    </row>
    <row r="19" spans="1:11">
      <c r="A19" s="541"/>
      <c r="B19" s="541"/>
      <c r="C19" s="541"/>
      <c r="D19" s="541"/>
      <c r="E19" s="541"/>
      <c r="F19" s="541"/>
      <c r="G19" s="541"/>
      <c r="H19" s="541"/>
      <c r="I19" s="541"/>
      <c r="J19" s="541"/>
      <c r="K19" s="541"/>
    </row>
    <row r="20" spans="1:11">
      <c r="A20" s="541"/>
      <c r="B20" s="541"/>
      <c r="C20" s="541"/>
      <c r="D20" s="541"/>
      <c r="E20" s="541"/>
      <c r="F20" s="541"/>
      <c r="G20" s="541"/>
      <c r="H20" s="541"/>
      <c r="I20" s="541"/>
      <c r="J20" s="541"/>
      <c r="K20" s="541"/>
    </row>
    <row r="21" spans="1:11">
      <c r="A21" s="541"/>
      <c r="B21" s="542"/>
      <c r="C21" s="542"/>
      <c r="D21" s="541"/>
      <c r="E21" s="541"/>
      <c r="F21" s="541"/>
      <c r="G21" s="541"/>
      <c r="H21" s="541"/>
      <c r="I21" s="541"/>
      <c r="J21" s="541"/>
      <c r="K21" s="541"/>
    </row>
    <row r="22" spans="1:11">
      <c r="A22" s="541"/>
      <c r="B22" s="541"/>
      <c r="C22" s="541"/>
      <c r="D22" s="541"/>
      <c r="E22" s="541"/>
      <c r="F22" s="541"/>
      <c r="G22" s="541"/>
      <c r="H22" s="541"/>
      <c r="I22" s="541"/>
      <c r="J22" s="541"/>
      <c r="K22" s="541"/>
    </row>
    <row r="23" spans="1:11">
      <c r="A23" s="541"/>
      <c r="B23" s="541"/>
      <c r="C23" s="541"/>
      <c r="D23" s="541"/>
      <c r="E23" s="541"/>
      <c r="F23" s="541"/>
      <c r="G23" s="541"/>
      <c r="H23" s="541"/>
      <c r="I23" s="541"/>
      <c r="J23" s="541"/>
      <c r="K23" s="541"/>
    </row>
    <row r="24" spans="1:11" ht="15.75">
      <c r="A24" s="1255"/>
      <c r="B24" s="1255"/>
      <c r="C24" s="1255"/>
      <c r="D24" s="1255"/>
      <c r="E24" s="1255"/>
      <c r="F24" s="1255"/>
      <c r="G24" s="1255"/>
      <c r="H24" s="1255"/>
      <c r="I24" s="1255"/>
      <c r="J24" s="1255"/>
      <c r="K24" s="1255"/>
    </row>
    <row r="25" spans="1:11">
      <c r="A25" s="541"/>
      <c r="B25" s="541"/>
      <c r="C25" s="541"/>
      <c r="D25" s="541"/>
      <c r="E25" s="541"/>
      <c r="F25" s="541"/>
      <c r="G25" s="541"/>
      <c r="H25" s="541"/>
      <c r="I25" s="541"/>
      <c r="J25" s="541"/>
      <c r="K25" s="541"/>
    </row>
    <row r="26" spans="1:11">
      <c r="A26" s="541"/>
      <c r="B26" s="541"/>
      <c r="C26" s="541"/>
      <c r="D26" s="541"/>
      <c r="E26" s="541"/>
      <c r="F26" s="541"/>
      <c r="G26" s="541"/>
      <c r="H26" s="541"/>
      <c r="I26" s="541"/>
      <c r="J26" s="541"/>
      <c r="K26" s="541"/>
    </row>
    <row r="27" spans="1:11">
      <c r="A27" s="541"/>
      <c r="B27" s="541"/>
      <c r="C27" s="541"/>
      <c r="D27" s="541"/>
      <c r="E27" s="541"/>
      <c r="F27" s="541"/>
      <c r="G27" s="541"/>
      <c r="H27" s="541"/>
      <c r="I27" s="541"/>
      <c r="J27" s="541"/>
      <c r="K27" s="541"/>
    </row>
    <row r="28" spans="1:11">
      <c r="A28" s="541"/>
      <c r="B28" s="541"/>
      <c r="C28" s="541"/>
      <c r="D28" s="541"/>
      <c r="E28" s="541"/>
      <c r="F28" s="541"/>
      <c r="G28" s="541"/>
      <c r="H28" s="541"/>
      <c r="I28" s="541"/>
      <c r="J28" s="541"/>
      <c r="K28" s="541"/>
    </row>
    <row r="29" spans="1:11">
      <c r="A29" s="541"/>
      <c r="B29" s="541"/>
      <c r="C29" s="541"/>
      <c r="D29" s="541"/>
      <c r="E29" s="541"/>
      <c r="F29" s="541"/>
      <c r="G29" s="541"/>
      <c r="H29" s="541"/>
      <c r="I29" s="541"/>
      <c r="J29" s="541"/>
      <c r="K29" s="541"/>
    </row>
    <row r="30" spans="1:11">
      <c r="A30" s="541"/>
      <c r="B30" s="541"/>
      <c r="C30" s="541"/>
      <c r="D30" s="541"/>
      <c r="E30" s="541"/>
      <c r="F30" s="541"/>
      <c r="G30" s="541"/>
      <c r="H30" s="541"/>
      <c r="I30" s="541"/>
      <c r="J30" s="541"/>
      <c r="K30" s="541"/>
    </row>
    <row r="31" spans="1:11">
      <c r="A31" s="541"/>
      <c r="B31" s="541"/>
      <c r="C31" s="541"/>
      <c r="D31" s="541"/>
      <c r="E31" s="541"/>
      <c r="F31" s="541"/>
      <c r="G31" s="541"/>
      <c r="H31" s="541"/>
      <c r="I31" s="541"/>
      <c r="J31" s="541"/>
      <c r="K31" s="541"/>
    </row>
    <row r="32" spans="1:11">
      <c r="A32" s="541"/>
      <c r="B32" s="541"/>
      <c r="C32" s="541"/>
      <c r="D32" s="541"/>
      <c r="E32" s="541"/>
      <c r="F32" s="541"/>
      <c r="G32" s="541"/>
      <c r="H32" s="541"/>
      <c r="I32" s="541"/>
      <c r="J32" s="541"/>
      <c r="K32" s="541"/>
    </row>
    <row r="33" spans="1:11">
      <c r="A33" s="541"/>
      <c r="B33" s="541"/>
      <c r="C33" s="541"/>
      <c r="D33" s="541"/>
      <c r="E33" s="541"/>
      <c r="F33" s="541"/>
      <c r="G33" s="541"/>
      <c r="H33" s="541"/>
      <c r="I33" s="541"/>
      <c r="J33" s="541"/>
      <c r="K33" s="541"/>
    </row>
    <row r="34" spans="1:11">
      <c r="A34" s="541"/>
      <c r="B34" s="541"/>
      <c r="C34" s="541"/>
      <c r="D34" s="541"/>
      <c r="E34" s="541"/>
      <c r="F34" s="541"/>
      <c r="G34" s="541"/>
      <c r="H34" s="541"/>
      <c r="I34" s="541"/>
      <c r="J34" s="541"/>
      <c r="K34" s="541"/>
    </row>
    <row r="35" spans="1:11">
      <c r="A35" s="541"/>
      <c r="B35" s="541"/>
      <c r="C35" s="541"/>
      <c r="D35" s="541"/>
      <c r="E35" s="541"/>
      <c r="F35" s="541"/>
      <c r="G35" s="541"/>
      <c r="H35" s="541"/>
      <c r="I35" s="541"/>
      <c r="J35" s="541"/>
      <c r="K35" s="541"/>
    </row>
    <row r="36" spans="1:11">
      <c r="A36" s="541"/>
      <c r="B36" s="541"/>
      <c r="C36" s="541"/>
      <c r="D36" s="541"/>
      <c r="E36" s="541"/>
      <c r="F36" s="541"/>
      <c r="G36" s="541"/>
      <c r="H36" s="541"/>
      <c r="I36" s="541"/>
      <c r="J36" s="541"/>
      <c r="K36" s="541"/>
    </row>
  </sheetData>
  <mergeCells count="9">
    <mergeCell ref="A24:K24"/>
    <mergeCell ref="A1:K1"/>
    <mergeCell ref="A2:K2"/>
    <mergeCell ref="A3:K3"/>
    <mergeCell ref="A6:A7"/>
    <mergeCell ref="B6:D6"/>
    <mergeCell ref="E6:G6"/>
    <mergeCell ref="H6:J6"/>
    <mergeCell ref="K6:K7"/>
  </mergeCells>
  <printOptions horizontalCentered="1" verticalCentered="1"/>
  <pageMargins left="0" right="0" top="0.74803149606299002" bottom="0" header="0" footer="0"/>
  <pageSetup paperSize="9" scale="95" orientation="landscape" r:id="rId1"/>
  <drawing r:id="rId2"/>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sheetPr codeName="Sheet153"/>
  <dimension ref="A1"/>
  <sheetViews>
    <sheetView rightToLeft="1" view="pageBreakPreview" zoomScale="90" zoomScaleNormal="100" zoomScaleSheetLayoutView="90" workbookViewId="0">
      <selection activeCell="M24" sqref="M24"/>
    </sheetView>
  </sheetViews>
  <sheetFormatPr defaultRowHeight="12.75"/>
  <cols>
    <col min="1" max="1" width="112.42578125" customWidth="1"/>
  </cols>
  <sheetData/>
  <printOptions horizontalCentered="1" verticalCentered="1"/>
  <pageMargins left="0" right="0" top="0" bottom="0" header="0" footer="0.31496062992126"/>
  <pageSetup paperSize="9" scale="95" orientation="portrait" r:id="rId1"/>
  <drawing r:id="rId2"/>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sheetPr codeName="Sheet154"/>
  <dimension ref="A1:R25"/>
  <sheetViews>
    <sheetView rightToLeft="1" view="pageBreakPreview" zoomScaleNormal="112" zoomScaleSheetLayoutView="100" workbookViewId="0">
      <selection activeCell="E17" sqref="E17"/>
    </sheetView>
  </sheetViews>
  <sheetFormatPr defaultColWidth="11.42578125" defaultRowHeight="12.75"/>
  <cols>
    <col min="1" max="1" width="25.7109375" style="25" customWidth="1"/>
    <col min="2" max="10" width="8.7109375" style="25" customWidth="1"/>
    <col min="11" max="11" width="31.42578125" style="25" customWidth="1"/>
    <col min="12" max="16384" width="11.42578125" style="25"/>
  </cols>
  <sheetData>
    <row r="1" spans="1:18" s="21" customFormat="1" ht="21.75" customHeight="1">
      <c r="A1" s="1288" t="s">
        <v>825</v>
      </c>
      <c r="B1" s="1288"/>
      <c r="C1" s="1288"/>
      <c r="D1" s="1288"/>
      <c r="E1" s="1288"/>
      <c r="F1" s="1288"/>
      <c r="G1" s="1288"/>
      <c r="H1" s="1288"/>
      <c r="I1" s="1288"/>
      <c r="J1" s="1288"/>
      <c r="K1" s="1288"/>
      <c r="L1" s="20"/>
      <c r="M1" s="20"/>
      <c r="N1" s="20"/>
      <c r="O1" s="20"/>
      <c r="P1" s="20"/>
      <c r="Q1" s="20"/>
      <c r="R1" s="20"/>
    </row>
    <row r="2" spans="1:18" s="23" customFormat="1" ht="21.75" customHeight="1">
      <c r="A2" s="1289" t="s">
        <v>1166</v>
      </c>
      <c r="B2" s="1289"/>
      <c r="C2" s="1289"/>
      <c r="D2" s="1289"/>
      <c r="E2" s="1289"/>
      <c r="F2" s="1289"/>
      <c r="G2" s="1289"/>
      <c r="H2" s="1289"/>
      <c r="I2" s="1289"/>
      <c r="J2" s="1289"/>
      <c r="K2" s="1289"/>
      <c r="L2" s="22"/>
      <c r="M2" s="22"/>
      <c r="N2" s="22"/>
      <c r="O2" s="22"/>
      <c r="P2" s="22"/>
      <c r="Q2" s="22"/>
      <c r="R2" s="22"/>
    </row>
    <row r="3" spans="1:18" s="23" customFormat="1" ht="15.75">
      <c r="A3" s="1289">
        <v>2022</v>
      </c>
      <c r="B3" s="1289"/>
      <c r="C3" s="1289"/>
      <c r="D3" s="1289"/>
      <c r="E3" s="1289"/>
      <c r="F3" s="1289"/>
      <c r="G3" s="1289"/>
      <c r="H3" s="1289"/>
      <c r="I3" s="1289"/>
      <c r="J3" s="1289"/>
      <c r="K3" s="1289"/>
      <c r="L3" s="22"/>
      <c r="M3" s="22"/>
      <c r="N3" s="22"/>
      <c r="O3" s="22"/>
      <c r="P3" s="22"/>
      <c r="Q3" s="22"/>
      <c r="R3" s="22"/>
    </row>
    <row r="4" spans="1:18" s="584" customFormat="1" ht="24.75" customHeight="1">
      <c r="A4" s="470" t="s">
        <v>142</v>
      </c>
      <c r="B4" s="467"/>
      <c r="C4" s="467"/>
      <c r="D4" s="467"/>
      <c r="E4" s="467"/>
      <c r="F4" s="467"/>
      <c r="G4" s="467"/>
      <c r="H4" s="467"/>
      <c r="I4" s="467"/>
      <c r="J4" s="467"/>
      <c r="K4" s="467" t="s">
        <v>141</v>
      </c>
      <c r="L4" s="583"/>
      <c r="M4" s="583"/>
      <c r="N4" s="583"/>
      <c r="O4" s="583"/>
      <c r="P4" s="583"/>
      <c r="Q4" s="583"/>
      <c r="R4" s="583"/>
    </row>
    <row r="5" spans="1:18" s="27" customFormat="1" ht="31.5" customHeight="1">
      <c r="A5" s="1396" t="s">
        <v>826</v>
      </c>
      <c r="B5" s="1392" t="s">
        <v>1253</v>
      </c>
      <c r="C5" s="1392"/>
      <c r="D5" s="1392"/>
      <c r="E5" s="1392" t="s">
        <v>1254</v>
      </c>
      <c r="F5" s="1392"/>
      <c r="G5" s="1392"/>
      <c r="H5" s="1392" t="s">
        <v>1255</v>
      </c>
      <c r="I5" s="1392"/>
      <c r="J5" s="1392"/>
      <c r="K5" s="1393" t="s">
        <v>1312</v>
      </c>
      <c r="L5" s="26"/>
      <c r="M5" s="26"/>
      <c r="N5" s="26"/>
      <c r="O5" s="26"/>
    </row>
    <row r="6" spans="1:18" ht="15.75" customHeight="1">
      <c r="A6" s="1397"/>
      <c r="B6" s="133" t="s">
        <v>472</v>
      </c>
      <c r="C6" s="133" t="s">
        <v>473</v>
      </c>
      <c r="D6" s="133" t="s">
        <v>468</v>
      </c>
      <c r="E6" s="133" t="s">
        <v>472</v>
      </c>
      <c r="F6" s="133" t="s">
        <v>473</v>
      </c>
      <c r="G6" s="133" t="s">
        <v>468</v>
      </c>
      <c r="H6" s="133" t="s">
        <v>472</v>
      </c>
      <c r="I6" s="133" t="s">
        <v>473</v>
      </c>
      <c r="J6" s="133" t="s">
        <v>468</v>
      </c>
      <c r="K6" s="1394"/>
      <c r="L6" s="24"/>
      <c r="M6" s="24"/>
      <c r="N6" s="24"/>
      <c r="O6" s="24"/>
    </row>
    <row r="7" spans="1:18" ht="15" customHeight="1">
      <c r="A7" s="1398"/>
      <c r="B7" s="134" t="s">
        <v>471</v>
      </c>
      <c r="C7" s="134" t="s">
        <v>470</v>
      </c>
      <c r="D7" s="314" t="s">
        <v>469</v>
      </c>
      <c r="E7" s="134" t="s">
        <v>471</v>
      </c>
      <c r="F7" s="134" t="s">
        <v>470</v>
      </c>
      <c r="G7" s="314" t="s">
        <v>469</v>
      </c>
      <c r="H7" s="134" t="s">
        <v>471</v>
      </c>
      <c r="I7" s="134" t="s">
        <v>470</v>
      </c>
      <c r="J7" s="314" t="s">
        <v>469</v>
      </c>
      <c r="K7" s="1395"/>
      <c r="L7" s="24"/>
      <c r="M7" s="24"/>
      <c r="N7" s="24"/>
      <c r="O7" s="24"/>
    </row>
    <row r="8" spans="1:18" ht="30" customHeight="1" thickBot="1">
      <c r="A8" s="41" t="s">
        <v>4</v>
      </c>
      <c r="B8" s="488">
        <v>30</v>
      </c>
      <c r="C8" s="488">
        <v>0</v>
      </c>
      <c r="D8" s="487">
        <v>30</v>
      </c>
      <c r="E8" s="488">
        <v>102</v>
      </c>
      <c r="F8" s="488">
        <v>0</v>
      </c>
      <c r="G8" s="205">
        <v>102</v>
      </c>
      <c r="H8" s="487">
        <v>132</v>
      </c>
      <c r="I8" s="205">
        <v>0</v>
      </c>
      <c r="J8" s="487">
        <v>132</v>
      </c>
      <c r="K8" s="486" t="s">
        <v>3</v>
      </c>
      <c r="L8" s="24"/>
      <c r="M8" s="24"/>
      <c r="N8" s="24"/>
      <c r="O8" s="24"/>
    </row>
    <row r="9" spans="1:18" ht="30" customHeight="1" thickBot="1">
      <c r="A9" s="39" t="s">
        <v>10</v>
      </c>
      <c r="B9" s="491">
        <v>45</v>
      </c>
      <c r="C9" s="491">
        <v>46</v>
      </c>
      <c r="D9" s="490">
        <v>91</v>
      </c>
      <c r="E9" s="491">
        <v>117</v>
      </c>
      <c r="F9" s="491">
        <v>86</v>
      </c>
      <c r="G9" s="206">
        <v>203</v>
      </c>
      <c r="H9" s="490">
        <v>162</v>
      </c>
      <c r="I9" s="206">
        <v>132</v>
      </c>
      <c r="J9" s="490">
        <v>294</v>
      </c>
      <c r="K9" s="489" t="s">
        <v>9</v>
      </c>
      <c r="L9" s="24"/>
      <c r="M9" s="24"/>
      <c r="N9" s="24"/>
      <c r="O9" s="24"/>
    </row>
    <row r="10" spans="1:18" ht="30" customHeight="1" thickBot="1">
      <c r="A10" s="41" t="s">
        <v>12</v>
      </c>
      <c r="B10" s="488">
        <v>63</v>
      </c>
      <c r="C10" s="488">
        <v>151</v>
      </c>
      <c r="D10" s="487">
        <v>214</v>
      </c>
      <c r="E10" s="488">
        <v>225</v>
      </c>
      <c r="F10" s="488">
        <v>208</v>
      </c>
      <c r="G10" s="205">
        <v>433</v>
      </c>
      <c r="H10" s="487">
        <v>288</v>
      </c>
      <c r="I10" s="205">
        <v>359</v>
      </c>
      <c r="J10" s="487">
        <v>647</v>
      </c>
      <c r="K10" s="486" t="s">
        <v>11</v>
      </c>
      <c r="L10" s="24"/>
      <c r="M10" s="24"/>
      <c r="N10" s="24"/>
      <c r="O10" s="24"/>
    </row>
    <row r="11" spans="1:18" ht="30" customHeight="1" thickBot="1">
      <c r="A11" s="39" t="s">
        <v>14</v>
      </c>
      <c r="B11" s="491">
        <v>0</v>
      </c>
      <c r="C11" s="491">
        <v>0</v>
      </c>
      <c r="D11" s="490">
        <v>0</v>
      </c>
      <c r="E11" s="491">
        <v>85</v>
      </c>
      <c r="F11" s="491">
        <v>32</v>
      </c>
      <c r="G11" s="206">
        <v>117</v>
      </c>
      <c r="H11" s="490">
        <v>85</v>
      </c>
      <c r="I11" s="206">
        <v>32</v>
      </c>
      <c r="J11" s="490">
        <v>117</v>
      </c>
      <c r="K11" s="489" t="s">
        <v>13</v>
      </c>
      <c r="L11" s="24"/>
      <c r="M11" s="24"/>
      <c r="N11" s="24"/>
      <c r="O11" s="24"/>
    </row>
    <row r="12" spans="1:18" ht="30" customHeight="1">
      <c r="A12" s="66" t="s">
        <v>116</v>
      </c>
      <c r="B12" s="500">
        <v>0</v>
      </c>
      <c r="C12" s="500">
        <v>91</v>
      </c>
      <c r="D12" s="499">
        <v>91</v>
      </c>
      <c r="E12" s="500">
        <v>730</v>
      </c>
      <c r="F12" s="500">
        <v>788</v>
      </c>
      <c r="G12" s="350">
        <v>1518</v>
      </c>
      <c r="H12" s="499">
        <v>730</v>
      </c>
      <c r="I12" s="350">
        <v>879</v>
      </c>
      <c r="J12" s="499">
        <v>1609</v>
      </c>
      <c r="K12" s="498" t="s">
        <v>162</v>
      </c>
      <c r="L12" s="24"/>
      <c r="M12" s="24"/>
      <c r="N12" s="24"/>
      <c r="O12" s="24"/>
    </row>
    <row r="13" spans="1:18" s="6" customFormat="1" ht="30" customHeight="1">
      <c r="A13" s="86" t="s">
        <v>468</v>
      </c>
      <c r="B13" s="497">
        <v>138</v>
      </c>
      <c r="C13" s="497">
        <v>288</v>
      </c>
      <c r="D13" s="497">
        <v>426</v>
      </c>
      <c r="E13" s="497">
        <v>1259</v>
      </c>
      <c r="F13" s="497">
        <v>1114</v>
      </c>
      <c r="G13" s="211">
        <v>2373</v>
      </c>
      <c r="H13" s="211">
        <v>1397</v>
      </c>
      <c r="I13" s="497">
        <v>1402</v>
      </c>
      <c r="J13" s="497">
        <v>2799</v>
      </c>
      <c r="K13" s="882" t="s">
        <v>469</v>
      </c>
      <c r="L13" s="13"/>
      <c r="M13" s="13"/>
      <c r="N13" s="13"/>
      <c r="O13" s="13"/>
    </row>
    <row r="19" spans="1:3">
      <c r="B19" s="25" t="s">
        <v>570</v>
      </c>
      <c r="C19" s="25" t="s">
        <v>867</v>
      </c>
    </row>
    <row r="20" spans="1:3" ht="25.5">
      <c r="A20" s="24" t="s">
        <v>578</v>
      </c>
      <c r="B20" s="75">
        <f>D8</f>
        <v>30</v>
      </c>
      <c r="C20" s="75">
        <f>G8</f>
        <v>102</v>
      </c>
    </row>
    <row r="21" spans="1:3" ht="25.5">
      <c r="A21" s="24" t="s">
        <v>579</v>
      </c>
      <c r="B21" s="75">
        <f>D9</f>
        <v>91</v>
      </c>
      <c r="C21" s="75">
        <f>G9</f>
        <v>203</v>
      </c>
    </row>
    <row r="22" spans="1:3" ht="25.5">
      <c r="A22" s="24" t="s">
        <v>580</v>
      </c>
      <c r="B22" s="75">
        <f>D10</f>
        <v>214</v>
      </c>
      <c r="C22" s="75">
        <f>G10</f>
        <v>433</v>
      </c>
    </row>
    <row r="23" spans="1:3" ht="25.5">
      <c r="A23" s="24" t="s">
        <v>581</v>
      </c>
      <c r="B23" s="75">
        <f>D11</f>
        <v>0</v>
      </c>
      <c r="C23" s="75">
        <f>G11</f>
        <v>117</v>
      </c>
    </row>
    <row r="24" spans="1:3" ht="25.5">
      <c r="A24" s="24" t="s">
        <v>577</v>
      </c>
      <c r="B24" s="75">
        <f>D12</f>
        <v>91</v>
      </c>
      <c r="C24" s="75">
        <f>G12</f>
        <v>1518</v>
      </c>
    </row>
    <row r="25" spans="1:3">
      <c r="B25" s="75">
        <f>SUM(B20:B24)</f>
        <v>426</v>
      </c>
      <c r="C25" s="75">
        <f>SUM(C20:C24)</f>
        <v>2373</v>
      </c>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orientation="landscape" r:id="rId1"/>
  <headerFooter alignWithMargins="0"/>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sheetPr codeName="Sheet156">
    <pageSetUpPr fitToPage="1"/>
  </sheetPr>
  <dimension ref="A1:O25"/>
  <sheetViews>
    <sheetView rightToLeft="1" view="pageBreakPreview" zoomScaleNormal="112" zoomScaleSheetLayoutView="100" workbookViewId="0">
      <selection activeCell="M10" sqref="M10"/>
    </sheetView>
  </sheetViews>
  <sheetFormatPr defaultColWidth="11.42578125" defaultRowHeight="12.75"/>
  <cols>
    <col min="1" max="1" width="25.7109375" style="25" customWidth="1"/>
    <col min="2" max="10" width="8.7109375" style="25" customWidth="1"/>
    <col min="11" max="11" width="28.42578125" style="25" customWidth="1"/>
    <col min="12" max="16384" width="11.42578125" style="25"/>
  </cols>
  <sheetData>
    <row r="1" spans="1:15" s="21" customFormat="1" ht="23.25" customHeight="1">
      <c r="A1" s="1288" t="s">
        <v>827</v>
      </c>
      <c r="B1" s="1288"/>
      <c r="C1" s="1288"/>
      <c r="D1" s="1288"/>
      <c r="E1" s="1288"/>
      <c r="F1" s="1288"/>
      <c r="G1" s="1288"/>
      <c r="H1" s="1288"/>
      <c r="I1" s="1288"/>
      <c r="J1" s="1288"/>
      <c r="K1" s="1288"/>
      <c r="L1" s="20"/>
      <c r="M1" s="20"/>
      <c r="N1" s="20"/>
      <c r="O1" s="20"/>
    </row>
    <row r="2" spans="1:15" s="23" customFormat="1" ht="23.25" customHeight="1">
      <c r="A2" s="1289" t="s">
        <v>1167</v>
      </c>
      <c r="B2" s="1289"/>
      <c r="C2" s="1289"/>
      <c r="D2" s="1289"/>
      <c r="E2" s="1289"/>
      <c r="F2" s="1289"/>
      <c r="G2" s="1289"/>
      <c r="H2" s="1289"/>
      <c r="I2" s="1289"/>
      <c r="J2" s="1289"/>
      <c r="K2" s="1289"/>
      <c r="L2" s="22"/>
      <c r="M2" s="22"/>
      <c r="N2" s="22"/>
      <c r="O2" s="22"/>
    </row>
    <row r="3" spans="1:15" s="23" customFormat="1" ht="15.75">
      <c r="A3" s="1289">
        <v>2022</v>
      </c>
      <c r="B3" s="1289"/>
      <c r="C3" s="1289"/>
      <c r="D3" s="1289"/>
      <c r="E3" s="1289"/>
      <c r="F3" s="1289"/>
      <c r="G3" s="1289"/>
      <c r="H3" s="1289"/>
      <c r="I3" s="1289"/>
      <c r="J3" s="1289"/>
      <c r="K3" s="1289"/>
      <c r="L3" s="22"/>
      <c r="M3" s="22"/>
      <c r="N3" s="22"/>
      <c r="O3" s="22"/>
    </row>
    <row r="4" spans="1:15" s="584" customFormat="1" ht="21" customHeight="1">
      <c r="A4" s="470" t="s">
        <v>343</v>
      </c>
      <c r="B4" s="467"/>
      <c r="C4" s="467"/>
      <c r="D4" s="467"/>
      <c r="E4" s="467"/>
      <c r="F4" s="467"/>
      <c r="G4" s="467"/>
      <c r="H4" s="467"/>
      <c r="I4" s="467"/>
      <c r="J4" s="467"/>
      <c r="K4" s="467" t="s">
        <v>344</v>
      </c>
      <c r="L4" s="583"/>
      <c r="M4" s="583"/>
      <c r="N4" s="583"/>
      <c r="O4" s="583"/>
    </row>
    <row r="5" spans="1:15" s="27" customFormat="1" ht="31.5" customHeight="1">
      <c r="A5" s="1396" t="s">
        <v>1525</v>
      </c>
      <c r="B5" s="1392" t="s">
        <v>1253</v>
      </c>
      <c r="C5" s="1392"/>
      <c r="D5" s="1392"/>
      <c r="E5" s="1392" t="s">
        <v>1254</v>
      </c>
      <c r="F5" s="1392"/>
      <c r="G5" s="1392"/>
      <c r="H5" s="1392" t="s">
        <v>1255</v>
      </c>
      <c r="I5" s="1392"/>
      <c r="J5" s="1392"/>
      <c r="K5" s="1393" t="s">
        <v>1547</v>
      </c>
      <c r="L5" s="26"/>
    </row>
    <row r="6" spans="1:15" ht="15.75" customHeight="1">
      <c r="A6" s="1397"/>
      <c r="B6" s="133" t="s">
        <v>472</v>
      </c>
      <c r="C6" s="133" t="s">
        <v>473</v>
      </c>
      <c r="D6" s="133" t="s">
        <v>468</v>
      </c>
      <c r="E6" s="133" t="s">
        <v>472</v>
      </c>
      <c r="F6" s="133" t="s">
        <v>473</v>
      </c>
      <c r="G6" s="133" t="s">
        <v>468</v>
      </c>
      <c r="H6" s="133" t="s">
        <v>472</v>
      </c>
      <c r="I6" s="133" t="s">
        <v>473</v>
      </c>
      <c r="J6" s="133" t="s">
        <v>468</v>
      </c>
      <c r="K6" s="1394"/>
      <c r="L6" s="24"/>
    </row>
    <row r="7" spans="1:15" ht="15" customHeight="1">
      <c r="A7" s="1397"/>
      <c r="B7" s="1133" t="s">
        <v>471</v>
      </c>
      <c r="C7" s="1133" t="s">
        <v>470</v>
      </c>
      <c r="D7" s="1134" t="s">
        <v>469</v>
      </c>
      <c r="E7" s="1133" t="s">
        <v>471</v>
      </c>
      <c r="F7" s="1133" t="s">
        <v>470</v>
      </c>
      <c r="G7" s="1134" t="s">
        <v>469</v>
      </c>
      <c r="H7" s="1133" t="s">
        <v>471</v>
      </c>
      <c r="I7" s="1133" t="s">
        <v>470</v>
      </c>
      <c r="J7" s="1134" t="s">
        <v>469</v>
      </c>
      <c r="K7" s="1394"/>
      <c r="L7" s="24"/>
    </row>
    <row r="8" spans="1:15" ht="30" customHeight="1" thickBot="1">
      <c r="A8" s="1135" t="s">
        <v>493</v>
      </c>
      <c r="B8" s="1136">
        <v>61</v>
      </c>
      <c r="C8" s="1136">
        <v>107</v>
      </c>
      <c r="D8" s="1137">
        <v>168</v>
      </c>
      <c r="E8" s="1136">
        <v>295</v>
      </c>
      <c r="F8" s="1136">
        <v>592</v>
      </c>
      <c r="G8" s="1138">
        <v>887</v>
      </c>
      <c r="H8" s="1137">
        <v>356</v>
      </c>
      <c r="I8" s="1138">
        <v>699</v>
      </c>
      <c r="J8" s="1137">
        <v>1055</v>
      </c>
      <c r="K8" s="1139" t="s">
        <v>493</v>
      </c>
      <c r="L8" s="24"/>
    </row>
    <row r="9" spans="1:15" ht="30" customHeight="1" thickBot="1">
      <c r="A9" s="1131" t="s">
        <v>494</v>
      </c>
      <c r="B9" s="936">
        <v>0</v>
      </c>
      <c r="C9" s="936">
        <v>60</v>
      </c>
      <c r="D9" s="937">
        <v>60</v>
      </c>
      <c r="E9" s="936">
        <v>300</v>
      </c>
      <c r="F9" s="936">
        <v>344</v>
      </c>
      <c r="G9" s="938">
        <v>644</v>
      </c>
      <c r="H9" s="937">
        <v>300</v>
      </c>
      <c r="I9" s="938">
        <v>404</v>
      </c>
      <c r="J9" s="937">
        <v>704</v>
      </c>
      <c r="K9" s="939" t="s">
        <v>494</v>
      </c>
      <c r="L9" s="24"/>
    </row>
    <row r="10" spans="1:15" ht="30" customHeight="1" thickBot="1">
      <c r="A10" s="1130" t="s">
        <v>495</v>
      </c>
      <c r="B10" s="1140">
        <v>30</v>
      </c>
      <c r="C10" s="1140">
        <v>91</v>
      </c>
      <c r="D10" s="1141">
        <v>121</v>
      </c>
      <c r="E10" s="1140">
        <v>210</v>
      </c>
      <c r="F10" s="1140">
        <v>163</v>
      </c>
      <c r="G10" s="1142">
        <v>373</v>
      </c>
      <c r="H10" s="1141">
        <v>240</v>
      </c>
      <c r="I10" s="1142">
        <v>254</v>
      </c>
      <c r="J10" s="1141">
        <v>494</v>
      </c>
      <c r="K10" s="1143" t="s">
        <v>495</v>
      </c>
      <c r="L10" s="24"/>
    </row>
    <row r="11" spans="1:15" ht="30" customHeight="1" thickBot="1">
      <c r="A11" s="1131" t="s">
        <v>496</v>
      </c>
      <c r="B11" s="936">
        <v>47</v>
      </c>
      <c r="C11" s="936">
        <v>30</v>
      </c>
      <c r="D11" s="937">
        <v>77</v>
      </c>
      <c r="E11" s="936">
        <v>293</v>
      </c>
      <c r="F11" s="936">
        <v>0</v>
      </c>
      <c r="G11" s="938">
        <v>293</v>
      </c>
      <c r="H11" s="937">
        <v>340</v>
      </c>
      <c r="I11" s="938">
        <v>30</v>
      </c>
      <c r="J11" s="937">
        <v>370</v>
      </c>
      <c r="K11" s="939" t="s">
        <v>496</v>
      </c>
      <c r="L11" s="24"/>
    </row>
    <row r="12" spans="1:15" ht="30" customHeight="1">
      <c r="A12" s="1144" t="s">
        <v>1780</v>
      </c>
      <c r="B12" s="518">
        <v>0</v>
      </c>
      <c r="C12" s="518">
        <v>0</v>
      </c>
      <c r="D12" s="517">
        <v>0</v>
      </c>
      <c r="E12" s="518">
        <v>161</v>
      </c>
      <c r="F12" s="518">
        <v>15</v>
      </c>
      <c r="G12" s="362">
        <v>176</v>
      </c>
      <c r="H12" s="517">
        <v>161</v>
      </c>
      <c r="I12" s="362">
        <v>15</v>
      </c>
      <c r="J12" s="517">
        <v>176</v>
      </c>
      <c r="K12" s="1145" t="s">
        <v>1780</v>
      </c>
      <c r="L12" s="24"/>
    </row>
    <row r="13" spans="1:15" ht="30" customHeight="1">
      <c r="A13" s="1132" t="s">
        <v>468</v>
      </c>
      <c r="B13" s="940">
        <v>138</v>
      </c>
      <c r="C13" s="940">
        <v>288</v>
      </c>
      <c r="D13" s="940">
        <v>426</v>
      </c>
      <c r="E13" s="940">
        <v>1259</v>
      </c>
      <c r="F13" s="940">
        <v>1114</v>
      </c>
      <c r="G13" s="941">
        <v>2373</v>
      </c>
      <c r="H13" s="940">
        <v>1397</v>
      </c>
      <c r="I13" s="941">
        <v>1402</v>
      </c>
      <c r="J13" s="940">
        <v>2799</v>
      </c>
      <c r="K13" s="942" t="s">
        <v>469</v>
      </c>
      <c r="L13" s="24"/>
    </row>
    <row r="19" spans="1:9">
      <c r="B19" s="25" t="s">
        <v>558</v>
      </c>
      <c r="C19" s="25" t="s">
        <v>559</v>
      </c>
    </row>
    <row r="20" spans="1:9">
      <c r="A20" s="25" t="s">
        <v>493</v>
      </c>
      <c r="B20" s="75">
        <f>H8</f>
        <v>356</v>
      </c>
      <c r="C20" s="75">
        <f t="shared" ref="B20:C24" si="0">I8</f>
        <v>699</v>
      </c>
    </row>
    <row r="21" spans="1:9">
      <c r="A21" s="25" t="s">
        <v>494</v>
      </c>
      <c r="B21" s="75">
        <f>H9</f>
        <v>300</v>
      </c>
      <c r="C21" s="75">
        <f t="shared" si="0"/>
        <v>404</v>
      </c>
    </row>
    <row r="22" spans="1:9">
      <c r="A22" s="25" t="s">
        <v>495</v>
      </c>
      <c r="B22" s="75">
        <f t="shared" si="0"/>
        <v>240</v>
      </c>
      <c r="C22" s="75">
        <f t="shared" si="0"/>
        <v>254</v>
      </c>
    </row>
    <row r="23" spans="1:9">
      <c r="A23" s="25" t="s">
        <v>496</v>
      </c>
      <c r="B23" s="75">
        <f t="shared" si="0"/>
        <v>340</v>
      </c>
      <c r="C23" s="75">
        <f t="shared" si="0"/>
        <v>30</v>
      </c>
      <c r="I23" s="25">
        <v>0</v>
      </c>
    </row>
    <row r="24" spans="1:9">
      <c r="A24" s="25" t="s">
        <v>497</v>
      </c>
      <c r="B24" s="75">
        <f t="shared" si="0"/>
        <v>161</v>
      </c>
      <c r="C24" s="75">
        <f t="shared" si="0"/>
        <v>15</v>
      </c>
    </row>
    <row r="25" spans="1:9">
      <c r="B25" s="75">
        <f>SUM(B20:B24)</f>
        <v>1397</v>
      </c>
      <c r="C25" s="75">
        <f>SUM(C20:C24)</f>
        <v>1402</v>
      </c>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orientation="landscape" r:id="rId1"/>
  <headerFooter alignWithMargins="0"/>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sheetPr codeName="Sheet158"/>
  <dimension ref="A1:R24"/>
  <sheetViews>
    <sheetView rightToLeft="1" view="pageBreakPreview" zoomScaleNormal="136" zoomScaleSheetLayoutView="100" workbookViewId="0">
      <selection activeCell="H16" sqref="H16"/>
    </sheetView>
  </sheetViews>
  <sheetFormatPr defaultColWidth="11.42578125" defaultRowHeight="12.75"/>
  <cols>
    <col min="1" max="1" width="26.5703125" style="25" customWidth="1"/>
    <col min="2" max="10" width="10.140625" style="25" customWidth="1"/>
    <col min="11" max="11" width="40.85546875" style="25" customWidth="1"/>
    <col min="12" max="16384" width="11.42578125" style="25"/>
  </cols>
  <sheetData>
    <row r="1" spans="1:18" s="21" customFormat="1" ht="21.75" customHeight="1">
      <c r="A1" s="1288" t="s">
        <v>828</v>
      </c>
      <c r="B1" s="1288"/>
      <c r="C1" s="1288"/>
      <c r="D1" s="1288"/>
      <c r="E1" s="1288"/>
      <c r="F1" s="1288"/>
      <c r="G1" s="1288"/>
      <c r="H1" s="1288"/>
      <c r="I1" s="1288"/>
      <c r="J1" s="1288"/>
      <c r="K1" s="1288"/>
      <c r="L1" s="20"/>
      <c r="M1" s="20"/>
      <c r="N1" s="20"/>
      <c r="O1" s="20"/>
      <c r="P1" s="20"/>
      <c r="Q1" s="20"/>
      <c r="R1" s="20"/>
    </row>
    <row r="2" spans="1:18" s="23" customFormat="1" ht="21.75" customHeight="1">
      <c r="A2" s="1289" t="s">
        <v>1168</v>
      </c>
      <c r="B2" s="1289"/>
      <c r="C2" s="1289"/>
      <c r="D2" s="1289"/>
      <c r="E2" s="1289"/>
      <c r="F2" s="1289"/>
      <c r="G2" s="1289"/>
      <c r="H2" s="1289"/>
      <c r="I2" s="1289"/>
      <c r="J2" s="1289"/>
      <c r="K2" s="1289"/>
      <c r="L2" s="22"/>
      <c r="M2" s="22"/>
      <c r="N2" s="22"/>
      <c r="O2" s="22"/>
      <c r="P2" s="22"/>
      <c r="Q2" s="22"/>
      <c r="R2" s="22"/>
    </row>
    <row r="3" spans="1:18" s="23" customFormat="1" ht="15.75">
      <c r="A3" s="1289">
        <v>2022</v>
      </c>
      <c r="B3" s="1289"/>
      <c r="C3" s="1289"/>
      <c r="D3" s="1289"/>
      <c r="E3" s="1289"/>
      <c r="F3" s="1289"/>
      <c r="G3" s="1289"/>
      <c r="H3" s="1289"/>
      <c r="I3" s="1289"/>
      <c r="J3" s="1289"/>
      <c r="K3" s="1289"/>
      <c r="L3" s="22"/>
      <c r="M3" s="22"/>
      <c r="N3" s="22"/>
      <c r="O3" s="22"/>
      <c r="P3" s="22"/>
      <c r="Q3" s="22"/>
      <c r="R3" s="22"/>
    </row>
    <row r="4" spans="1:18" s="14" customFormat="1" ht="19.5" customHeight="1">
      <c r="A4" s="452" t="s">
        <v>349</v>
      </c>
      <c r="B4" s="451"/>
      <c r="C4" s="451"/>
      <c r="D4" s="451"/>
      <c r="E4" s="451"/>
      <c r="F4" s="451"/>
      <c r="G4" s="451"/>
      <c r="H4" s="451"/>
      <c r="I4" s="451"/>
      <c r="J4" s="451"/>
      <c r="K4" s="451" t="s">
        <v>350</v>
      </c>
      <c r="L4" s="5"/>
      <c r="M4" s="5"/>
      <c r="N4" s="5"/>
      <c r="O4" s="5"/>
      <c r="P4" s="5"/>
      <c r="Q4" s="5"/>
      <c r="R4" s="5"/>
    </row>
    <row r="5" spans="1:18" s="27" customFormat="1" ht="52.5" customHeight="1">
      <c r="A5" s="1402" t="s">
        <v>1735</v>
      </c>
      <c r="B5" s="1392" t="s">
        <v>1253</v>
      </c>
      <c r="C5" s="1392"/>
      <c r="D5" s="1392"/>
      <c r="E5" s="1392" t="s">
        <v>1254</v>
      </c>
      <c r="F5" s="1392"/>
      <c r="G5" s="1392"/>
      <c r="H5" s="1392" t="s">
        <v>1255</v>
      </c>
      <c r="I5" s="1392"/>
      <c r="J5" s="1392"/>
      <c r="K5" s="1399" t="s">
        <v>1736</v>
      </c>
      <c r="L5" s="26"/>
      <c r="M5" s="26"/>
      <c r="N5" s="26"/>
      <c r="O5" s="26"/>
    </row>
    <row r="6" spans="1:18" ht="29.25" customHeight="1">
      <c r="A6" s="1403"/>
      <c r="B6" s="359" t="s">
        <v>450</v>
      </c>
      <c r="C6" s="359" t="s">
        <v>451</v>
      </c>
      <c r="D6" s="359" t="s">
        <v>434</v>
      </c>
      <c r="E6" s="359" t="s">
        <v>450</v>
      </c>
      <c r="F6" s="359" t="s">
        <v>451</v>
      </c>
      <c r="G6" s="359" t="s">
        <v>434</v>
      </c>
      <c r="H6" s="359" t="s">
        <v>450</v>
      </c>
      <c r="I6" s="359" t="s">
        <v>451</v>
      </c>
      <c r="J6" s="359" t="s">
        <v>434</v>
      </c>
      <c r="K6" s="1400"/>
      <c r="L6" s="24"/>
      <c r="M6" s="24"/>
      <c r="N6" s="24"/>
      <c r="O6" s="24"/>
    </row>
    <row r="7" spans="1:18" ht="45.75" customHeight="1">
      <c r="A7" s="1404"/>
      <c r="B7" s="317" t="s">
        <v>388</v>
      </c>
      <c r="C7" s="317" t="s">
        <v>389</v>
      </c>
      <c r="D7" s="317" t="s">
        <v>452</v>
      </c>
      <c r="E7" s="317" t="s">
        <v>388</v>
      </c>
      <c r="F7" s="317" t="s">
        <v>389</v>
      </c>
      <c r="G7" s="317" t="s">
        <v>452</v>
      </c>
      <c r="H7" s="317" t="s">
        <v>388</v>
      </c>
      <c r="I7" s="317" t="s">
        <v>389</v>
      </c>
      <c r="J7" s="317" t="s">
        <v>452</v>
      </c>
      <c r="K7" s="1401"/>
      <c r="L7" s="24"/>
      <c r="M7" s="24"/>
      <c r="N7" s="24"/>
      <c r="O7" s="24"/>
    </row>
    <row r="8" spans="1:18" ht="30" customHeight="1" thickBot="1">
      <c r="A8" s="41" t="s">
        <v>428</v>
      </c>
      <c r="B8" s="488">
        <v>123</v>
      </c>
      <c r="C8" s="488">
        <v>182</v>
      </c>
      <c r="D8" s="487">
        <v>305</v>
      </c>
      <c r="E8" s="488">
        <v>0</v>
      </c>
      <c r="F8" s="488">
        <v>0</v>
      </c>
      <c r="G8" s="205">
        <v>0</v>
      </c>
      <c r="H8" s="487">
        <v>123</v>
      </c>
      <c r="I8" s="205">
        <v>182</v>
      </c>
      <c r="J8" s="487">
        <v>305</v>
      </c>
      <c r="K8" s="514" t="s">
        <v>418</v>
      </c>
      <c r="L8" s="24"/>
      <c r="M8" s="24"/>
      <c r="N8" s="24"/>
      <c r="O8" s="24"/>
    </row>
    <row r="9" spans="1:18" ht="30" customHeight="1" thickBot="1">
      <c r="A9" s="39" t="s">
        <v>429</v>
      </c>
      <c r="B9" s="491">
        <v>0</v>
      </c>
      <c r="C9" s="491">
        <v>46</v>
      </c>
      <c r="D9" s="490">
        <v>46</v>
      </c>
      <c r="E9" s="491">
        <v>296</v>
      </c>
      <c r="F9" s="491">
        <v>186</v>
      </c>
      <c r="G9" s="206">
        <v>482</v>
      </c>
      <c r="H9" s="490">
        <v>296</v>
      </c>
      <c r="I9" s="206">
        <v>232</v>
      </c>
      <c r="J9" s="490">
        <v>528</v>
      </c>
      <c r="K9" s="513" t="s">
        <v>678</v>
      </c>
      <c r="L9" s="24"/>
      <c r="M9" s="24"/>
      <c r="N9" s="24"/>
      <c r="O9" s="24"/>
    </row>
    <row r="10" spans="1:18" ht="30" customHeight="1" thickBot="1">
      <c r="A10" s="41" t="s">
        <v>430</v>
      </c>
      <c r="B10" s="488">
        <v>15</v>
      </c>
      <c r="C10" s="488">
        <v>76</v>
      </c>
      <c r="D10" s="487">
        <v>91</v>
      </c>
      <c r="E10" s="488">
        <v>249</v>
      </c>
      <c r="F10" s="488">
        <v>287</v>
      </c>
      <c r="G10" s="205">
        <v>536</v>
      </c>
      <c r="H10" s="487">
        <v>264</v>
      </c>
      <c r="I10" s="205">
        <v>363</v>
      </c>
      <c r="J10" s="487">
        <v>627</v>
      </c>
      <c r="K10" s="514" t="s">
        <v>419</v>
      </c>
      <c r="L10" s="24"/>
      <c r="M10" s="24"/>
      <c r="N10" s="24"/>
      <c r="O10" s="24"/>
    </row>
    <row r="11" spans="1:18" ht="30" customHeight="1" thickBot="1">
      <c r="A11" s="39" t="s">
        <v>431</v>
      </c>
      <c r="B11" s="491">
        <v>30</v>
      </c>
      <c r="C11" s="491">
        <v>45</v>
      </c>
      <c r="D11" s="490">
        <v>75</v>
      </c>
      <c r="E11" s="491">
        <v>370</v>
      </c>
      <c r="F11" s="491">
        <v>187</v>
      </c>
      <c r="G11" s="206">
        <v>557</v>
      </c>
      <c r="H11" s="490">
        <v>400</v>
      </c>
      <c r="I11" s="206">
        <v>232</v>
      </c>
      <c r="J11" s="490">
        <v>632</v>
      </c>
      <c r="K11" s="513" t="s">
        <v>420</v>
      </c>
      <c r="L11" s="24"/>
      <c r="M11" s="24"/>
      <c r="N11" s="24"/>
      <c r="O11" s="24"/>
    </row>
    <row r="12" spans="1:18" ht="30" customHeight="1" thickBot="1">
      <c r="A12" s="41" t="s">
        <v>432</v>
      </c>
      <c r="B12" s="488">
        <v>0</v>
      </c>
      <c r="C12" s="488">
        <v>0</v>
      </c>
      <c r="D12" s="487">
        <v>0</v>
      </c>
      <c r="E12" s="488">
        <v>160</v>
      </c>
      <c r="F12" s="488">
        <v>185</v>
      </c>
      <c r="G12" s="205">
        <v>345</v>
      </c>
      <c r="H12" s="487">
        <v>160</v>
      </c>
      <c r="I12" s="205">
        <v>185</v>
      </c>
      <c r="J12" s="487">
        <v>345</v>
      </c>
      <c r="K12" s="514" t="s">
        <v>421</v>
      </c>
      <c r="L12" s="24"/>
      <c r="M12" s="24"/>
      <c r="N12" s="24"/>
      <c r="O12" s="24"/>
    </row>
    <row r="13" spans="1:18" ht="30" customHeight="1" thickBot="1">
      <c r="A13" s="39" t="s">
        <v>1744</v>
      </c>
      <c r="B13" s="491">
        <v>0</v>
      </c>
      <c r="C13" s="491">
        <v>16</v>
      </c>
      <c r="D13" s="490">
        <v>16</v>
      </c>
      <c r="E13" s="491">
        <v>0</v>
      </c>
      <c r="F13" s="491">
        <v>0</v>
      </c>
      <c r="G13" s="206">
        <v>0</v>
      </c>
      <c r="H13" s="490">
        <v>0</v>
      </c>
      <c r="I13" s="206">
        <v>16</v>
      </c>
      <c r="J13" s="490">
        <v>16</v>
      </c>
      <c r="K13" s="513" t="s">
        <v>1745</v>
      </c>
      <c r="L13" s="24"/>
      <c r="M13" s="24"/>
      <c r="N13" s="24"/>
      <c r="O13" s="24"/>
    </row>
    <row r="14" spans="1:18" ht="30" customHeight="1" thickBot="1">
      <c r="A14" s="41" t="s">
        <v>1764</v>
      </c>
      <c r="B14" s="488">
        <v>0</v>
      </c>
      <c r="C14" s="488">
        <v>0</v>
      </c>
      <c r="D14" s="487">
        <v>0</v>
      </c>
      <c r="E14" s="488">
        <v>0</v>
      </c>
      <c r="F14" s="488">
        <v>70</v>
      </c>
      <c r="G14" s="205">
        <v>70</v>
      </c>
      <c r="H14" s="487">
        <v>0</v>
      </c>
      <c r="I14" s="205">
        <v>70</v>
      </c>
      <c r="J14" s="487">
        <v>70</v>
      </c>
      <c r="K14" s="514" t="s">
        <v>1745</v>
      </c>
      <c r="L14" s="24"/>
      <c r="M14" s="24"/>
      <c r="N14" s="24"/>
      <c r="O14" s="24"/>
    </row>
    <row r="15" spans="1:18" ht="30" customHeight="1" thickBot="1">
      <c r="A15" s="45" t="s">
        <v>433</v>
      </c>
      <c r="B15" s="485">
        <v>0</v>
      </c>
      <c r="C15" s="485">
        <v>0</v>
      </c>
      <c r="D15" s="484">
        <v>0</v>
      </c>
      <c r="E15" s="485">
        <v>75</v>
      </c>
      <c r="F15" s="485">
        <v>193</v>
      </c>
      <c r="G15" s="323">
        <v>268</v>
      </c>
      <c r="H15" s="484">
        <v>75</v>
      </c>
      <c r="I15" s="323">
        <v>193</v>
      </c>
      <c r="J15" s="484">
        <v>268</v>
      </c>
      <c r="K15" s="515" t="s">
        <v>427</v>
      </c>
      <c r="L15" s="24"/>
      <c r="M15" s="24"/>
      <c r="N15" s="24"/>
      <c r="O15" s="24"/>
    </row>
    <row r="16" spans="1:18" ht="30" customHeight="1">
      <c r="A16" s="643" t="s">
        <v>1209</v>
      </c>
      <c r="B16" s="644">
        <v>0</v>
      </c>
      <c r="C16" s="644">
        <v>0</v>
      </c>
      <c r="D16" s="719">
        <v>0</v>
      </c>
      <c r="E16" s="644">
        <v>285</v>
      </c>
      <c r="F16" s="644">
        <v>295</v>
      </c>
      <c r="G16" s="721">
        <v>580</v>
      </c>
      <c r="H16" s="719">
        <v>285</v>
      </c>
      <c r="I16" s="721">
        <v>295</v>
      </c>
      <c r="J16" s="719">
        <v>580</v>
      </c>
      <c r="K16" s="722" t="s">
        <v>1210</v>
      </c>
      <c r="L16" s="24"/>
      <c r="M16" s="24"/>
      <c r="N16" s="24"/>
      <c r="O16" s="24"/>
    </row>
    <row r="17" spans="1:18" ht="30" customHeight="1">
      <c r="A17" s="153" t="s">
        <v>434</v>
      </c>
      <c r="B17" s="723">
        <v>168</v>
      </c>
      <c r="C17" s="723">
        <v>365</v>
      </c>
      <c r="D17" s="723">
        <v>533</v>
      </c>
      <c r="E17" s="723">
        <v>1435</v>
      </c>
      <c r="F17" s="723">
        <v>1403</v>
      </c>
      <c r="G17" s="724">
        <v>2838</v>
      </c>
      <c r="H17" s="723">
        <v>1603</v>
      </c>
      <c r="I17" s="724">
        <v>1386</v>
      </c>
      <c r="J17" s="723">
        <v>3371</v>
      </c>
      <c r="K17" s="725" t="s">
        <v>436</v>
      </c>
      <c r="L17" s="24"/>
      <c r="M17" s="24"/>
      <c r="N17" s="24"/>
      <c r="O17" s="24"/>
    </row>
    <row r="18" spans="1:18" ht="30" customHeight="1">
      <c r="A18" s="80" t="s">
        <v>435</v>
      </c>
      <c r="B18" s="482">
        <v>138</v>
      </c>
      <c r="C18" s="482">
        <v>288</v>
      </c>
      <c r="D18" s="482">
        <f>B18+C18</f>
        <v>426</v>
      </c>
      <c r="E18" s="482">
        <v>1259</v>
      </c>
      <c r="F18" s="933">
        <v>1098</v>
      </c>
      <c r="G18" s="482">
        <f>E18+F18</f>
        <v>2357</v>
      </c>
      <c r="H18" s="482">
        <f>B18+E18</f>
        <v>1397</v>
      </c>
      <c r="I18" s="482">
        <f>C18+F18</f>
        <v>1386</v>
      </c>
      <c r="J18" s="482">
        <f>H18+I18</f>
        <v>2783</v>
      </c>
      <c r="K18" s="559" t="s">
        <v>437</v>
      </c>
      <c r="L18" s="24"/>
      <c r="M18" s="24"/>
      <c r="N18" s="24"/>
      <c r="O18" s="24"/>
    </row>
    <row r="19" spans="1:18" ht="18" customHeight="1">
      <c r="A19" s="34" t="s">
        <v>438</v>
      </c>
      <c r="B19" s="34"/>
      <c r="F19" s="791"/>
      <c r="K19" s="25" t="s">
        <v>387</v>
      </c>
      <c r="L19" s="17"/>
      <c r="M19" s="17"/>
      <c r="N19" s="17"/>
      <c r="O19" s="17"/>
    </row>
    <row r="20" spans="1:18" ht="18" customHeight="1">
      <c r="A20" s="34" t="s">
        <v>439</v>
      </c>
      <c r="C20" s="24"/>
      <c r="D20" s="24"/>
      <c r="E20" s="24"/>
      <c r="F20" s="24"/>
      <c r="G20" s="24"/>
      <c r="H20" s="24"/>
      <c r="I20" s="24"/>
      <c r="J20" s="24"/>
      <c r="K20" s="25" t="s">
        <v>1713</v>
      </c>
      <c r="L20" s="17"/>
      <c r="M20" s="17"/>
      <c r="N20" s="17"/>
      <c r="O20" s="17"/>
      <c r="P20" s="24"/>
      <c r="Q20" s="24"/>
      <c r="R20" s="24"/>
    </row>
    <row r="24" spans="1:18" ht="15.75">
      <c r="F24" s="76"/>
      <c r="G24" s="76"/>
      <c r="H24" s="76"/>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scale="90" orientation="landscape" r:id="rId1"/>
  <headerFooter alignWithMargins="0"/>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sheetPr codeName="Sheet159"/>
  <dimension ref="A1:R18"/>
  <sheetViews>
    <sheetView rightToLeft="1" view="pageBreakPreview" zoomScaleNormal="100" zoomScaleSheetLayoutView="100" workbookViewId="0">
      <selection activeCell="G18" sqref="G18"/>
    </sheetView>
  </sheetViews>
  <sheetFormatPr defaultColWidth="11.42578125" defaultRowHeight="12.75"/>
  <cols>
    <col min="1" max="1" width="25.5703125" style="25" customWidth="1"/>
    <col min="2" max="10" width="10.7109375" style="25" customWidth="1"/>
    <col min="11" max="11" width="35" style="25" customWidth="1"/>
    <col min="12" max="16384" width="11.42578125" style="25"/>
  </cols>
  <sheetData>
    <row r="1" spans="1:18" s="21" customFormat="1" ht="23.25">
      <c r="A1" s="1288" t="s">
        <v>1060</v>
      </c>
      <c r="B1" s="1288"/>
      <c r="C1" s="1288"/>
      <c r="D1" s="1288"/>
      <c r="E1" s="1288"/>
      <c r="F1" s="1288"/>
      <c r="G1" s="1288"/>
      <c r="H1" s="1288"/>
      <c r="I1" s="1288"/>
      <c r="J1" s="1288"/>
      <c r="K1" s="1288"/>
      <c r="L1" s="20"/>
      <c r="M1" s="20"/>
      <c r="N1" s="20"/>
      <c r="O1" s="20"/>
      <c r="P1" s="20"/>
      <c r="Q1" s="20"/>
      <c r="R1" s="20"/>
    </row>
    <row r="2" spans="1:18" s="23" customFormat="1" ht="36" customHeight="1">
      <c r="A2" s="1289" t="s">
        <v>1558</v>
      </c>
      <c r="B2" s="1289"/>
      <c r="C2" s="1289"/>
      <c r="D2" s="1289"/>
      <c r="E2" s="1289"/>
      <c r="F2" s="1289"/>
      <c r="G2" s="1289"/>
      <c r="H2" s="1289"/>
      <c r="I2" s="1289"/>
      <c r="J2" s="1289"/>
      <c r="K2" s="1289"/>
      <c r="L2" s="22"/>
      <c r="M2" s="22"/>
      <c r="N2" s="22"/>
      <c r="O2" s="22"/>
      <c r="P2" s="22"/>
      <c r="Q2" s="22"/>
      <c r="R2" s="22"/>
    </row>
    <row r="3" spans="1:18" s="23" customFormat="1" ht="15.75">
      <c r="A3" s="1289">
        <v>2022</v>
      </c>
      <c r="B3" s="1289"/>
      <c r="C3" s="1289"/>
      <c r="D3" s="1289"/>
      <c r="E3" s="1289"/>
      <c r="F3" s="1289"/>
      <c r="G3" s="1289"/>
      <c r="H3" s="1289"/>
      <c r="I3" s="1289"/>
      <c r="J3" s="1289"/>
      <c r="K3" s="1289"/>
      <c r="L3" s="22"/>
      <c r="M3" s="22"/>
      <c r="N3" s="22"/>
      <c r="O3" s="22"/>
      <c r="P3" s="22"/>
      <c r="Q3" s="22"/>
      <c r="R3" s="22"/>
    </row>
    <row r="4" spans="1:18" s="14" customFormat="1" ht="15.75">
      <c r="A4" s="452" t="s">
        <v>455</v>
      </c>
      <c r="B4" s="451"/>
      <c r="C4" s="451"/>
      <c r="D4" s="451"/>
      <c r="E4" s="451"/>
      <c r="F4" s="451"/>
      <c r="G4" s="451"/>
      <c r="H4" s="451"/>
      <c r="I4" s="451"/>
      <c r="J4" s="451"/>
      <c r="K4" s="451" t="s">
        <v>456</v>
      </c>
      <c r="L4" s="5"/>
      <c r="M4" s="5"/>
      <c r="N4" s="5"/>
      <c r="O4" s="5"/>
      <c r="P4" s="5"/>
      <c r="Q4" s="5"/>
      <c r="R4" s="5"/>
    </row>
    <row r="5" spans="1:18" s="27" customFormat="1" ht="38.25" customHeight="1">
      <c r="A5" s="1402" t="s">
        <v>1727</v>
      </c>
      <c r="B5" s="1392" t="s">
        <v>1253</v>
      </c>
      <c r="C5" s="1392"/>
      <c r="D5" s="1392"/>
      <c r="E5" s="1392" t="s">
        <v>1254</v>
      </c>
      <c r="F5" s="1392"/>
      <c r="G5" s="1392"/>
      <c r="H5" s="1392" t="s">
        <v>1255</v>
      </c>
      <c r="I5" s="1392"/>
      <c r="J5" s="1392"/>
      <c r="K5" s="1399" t="s">
        <v>1728</v>
      </c>
      <c r="L5" s="26"/>
      <c r="M5" s="26"/>
      <c r="N5" s="26"/>
      <c r="O5" s="26"/>
    </row>
    <row r="6" spans="1:18" ht="29.25" customHeight="1">
      <c r="A6" s="1403"/>
      <c r="B6" s="359" t="s">
        <v>450</v>
      </c>
      <c r="C6" s="359" t="s">
        <v>451</v>
      </c>
      <c r="D6" s="359" t="s">
        <v>434</v>
      </c>
      <c r="E6" s="359" t="s">
        <v>450</v>
      </c>
      <c r="F6" s="359" t="s">
        <v>451</v>
      </c>
      <c r="G6" s="359" t="s">
        <v>434</v>
      </c>
      <c r="H6" s="359" t="s">
        <v>450</v>
      </c>
      <c r="I6" s="359" t="s">
        <v>451</v>
      </c>
      <c r="J6" s="359" t="s">
        <v>434</v>
      </c>
      <c r="K6" s="1400"/>
      <c r="L6" s="24"/>
      <c r="M6" s="24"/>
      <c r="N6" s="24"/>
      <c r="O6" s="24"/>
    </row>
    <row r="7" spans="1:18" ht="45" customHeight="1">
      <c r="A7" s="1404"/>
      <c r="B7" s="981" t="s">
        <v>388</v>
      </c>
      <c r="C7" s="981" t="s">
        <v>389</v>
      </c>
      <c r="D7" s="981" t="s">
        <v>452</v>
      </c>
      <c r="E7" s="317" t="s">
        <v>388</v>
      </c>
      <c r="F7" s="317" t="s">
        <v>389</v>
      </c>
      <c r="G7" s="317" t="s">
        <v>452</v>
      </c>
      <c r="H7" s="317" t="s">
        <v>388</v>
      </c>
      <c r="I7" s="317" t="s">
        <v>389</v>
      </c>
      <c r="J7" s="317" t="s">
        <v>452</v>
      </c>
      <c r="K7" s="1401"/>
      <c r="L7" s="24"/>
      <c r="M7" s="24"/>
      <c r="N7" s="24"/>
      <c r="O7" s="24"/>
    </row>
    <row r="8" spans="1:18" ht="30" customHeight="1" thickBot="1">
      <c r="A8" s="38" t="s">
        <v>466</v>
      </c>
      <c r="B8" s="1010">
        <v>0</v>
      </c>
      <c r="C8" s="1010">
        <v>0</v>
      </c>
      <c r="D8" s="1011">
        <f>B8+C8</f>
        <v>0</v>
      </c>
      <c r="E8" s="283">
        <v>145</v>
      </c>
      <c r="F8" s="283">
        <v>15</v>
      </c>
      <c r="G8" s="207">
        <v>160</v>
      </c>
      <c r="H8" s="487">
        <v>145</v>
      </c>
      <c r="I8" s="207">
        <v>15</v>
      </c>
      <c r="J8" s="487">
        <v>160</v>
      </c>
      <c r="K8" s="514" t="s">
        <v>457</v>
      </c>
      <c r="L8" s="24"/>
      <c r="M8" s="24"/>
      <c r="N8" s="24"/>
      <c r="O8" s="24"/>
    </row>
    <row r="9" spans="1:18" ht="30" customHeight="1" thickBot="1">
      <c r="A9" s="39" t="s">
        <v>1765</v>
      </c>
      <c r="B9" s="1012">
        <v>0</v>
      </c>
      <c r="C9" s="1012">
        <v>0</v>
      </c>
      <c r="D9" s="1013">
        <f>B9+C9</f>
        <v>0</v>
      </c>
      <c r="E9" s="282">
        <v>0</v>
      </c>
      <c r="F9" s="282">
        <v>140</v>
      </c>
      <c r="G9" s="206">
        <v>140</v>
      </c>
      <c r="H9" s="490">
        <v>0</v>
      </c>
      <c r="I9" s="206">
        <v>140</v>
      </c>
      <c r="J9" s="490">
        <v>140</v>
      </c>
      <c r="K9" s="513" t="s">
        <v>1766</v>
      </c>
      <c r="L9" s="24"/>
      <c r="M9" s="24"/>
      <c r="N9" s="24"/>
      <c r="O9" s="24"/>
    </row>
    <row r="10" spans="1:18" ht="30" customHeight="1" thickBot="1">
      <c r="A10" s="38" t="s">
        <v>467</v>
      </c>
      <c r="B10" s="1010">
        <v>0</v>
      </c>
      <c r="C10" s="1010">
        <v>0</v>
      </c>
      <c r="D10" s="1011">
        <f>B10+C10</f>
        <v>0</v>
      </c>
      <c r="E10" s="283">
        <v>0</v>
      </c>
      <c r="F10" s="283">
        <v>140</v>
      </c>
      <c r="G10" s="207">
        <v>140</v>
      </c>
      <c r="H10" s="487">
        <v>0</v>
      </c>
      <c r="I10" s="207">
        <v>140</v>
      </c>
      <c r="J10" s="487">
        <v>140</v>
      </c>
      <c r="K10" s="514" t="s">
        <v>458</v>
      </c>
      <c r="L10" s="24"/>
      <c r="M10" s="24"/>
      <c r="N10" s="24"/>
      <c r="O10" s="24"/>
    </row>
    <row r="11" spans="1:18" ht="30" customHeight="1">
      <c r="A11" s="45" t="s">
        <v>1746</v>
      </c>
      <c r="B11" s="1014">
        <v>0</v>
      </c>
      <c r="C11" s="1014">
        <v>0</v>
      </c>
      <c r="D11" s="1015">
        <f>B11+C11</f>
        <v>0</v>
      </c>
      <c r="E11" s="311">
        <v>140</v>
      </c>
      <c r="F11" s="311">
        <v>30</v>
      </c>
      <c r="G11" s="323">
        <f>E11+F11</f>
        <v>170</v>
      </c>
      <c r="H11" s="484">
        <v>140</v>
      </c>
      <c r="I11" s="323">
        <v>30</v>
      </c>
      <c r="J11" s="484">
        <v>170</v>
      </c>
      <c r="K11" s="515" t="s">
        <v>459</v>
      </c>
      <c r="L11" s="24"/>
      <c r="M11" s="24"/>
      <c r="N11" s="24"/>
      <c r="O11" s="24"/>
    </row>
    <row r="12" spans="1:18" ht="30" customHeight="1">
      <c r="A12" s="80" t="s">
        <v>434</v>
      </c>
      <c r="B12" s="1002">
        <f t="shared" ref="B12:D12" si="0">SUM(B8:B11)</f>
        <v>0</v>
      </c>
      <c r="C12" s="1002">
        <f t="shared" si="0"/>
        <v>0</v>
      </c>
      <c r="D12" s="1002">
        <f t="shared" si="0"/>
        <v>0</v>
      </c>
      <c r="E12" s="482">
        <v>285</v>
      </c>
      <c r="F12" s="482">
        <v>325</v>
      </c>
      <c r="G12" s="482">
        <v>610</v>
      </c>
      <c r="H12" s="482">
        <v>285</v>
      </c>
      <c r="I12" s="346">
        <v>325</v>
      </c>
      <c r="J12" s="935">
        <v>610</v>
      </c>
      <c r="K12" s="559" t="s">
        <v>436</v>
      </c>
      <c r="L12" s="24"/>
      <c r="M12" s="24"/>
      <c r="N12" s="24"/>
      <c r="O12" s="24"/>
    </row>
    <row r="13" spans="1:18" s="6" customFormat="1" ht="30" customHeight="1">
      <c r="A13" s="80" t="s">
        <v>435</v>
      </c>
      <c r="B13" s="1002">
        <v>0</v>
      </c>
      <c r="C13" s="1002">
        <v>0</v>
      </c>
      <c r="D13" s="1002">
        <v>0</v>
      </c>
      <c r="E13" s="482">
        <v>285</v>
      </c>
      <c r="F13" s="482">
        <v>325</v>
      </c>
      <c r="G13" s="482">
        <v>610</v>
      </c>
      <c r="H13" s="482">
        <v>285</v>
      </c>
      <c r="I13" s="649">
        <v>325</v>
      </c>
      <c r="J13" s="482">
        <v>610</v>
      </c>
      <c r="K13" s="934" t="s">
        <v>437</v>
      </c>
      <c r="L13" s="13"/>
      <c r="M13" s="13"/>
      <c r="N13" s="13"/>
      <c r="O13" s="13"/>
    </row>
    <row r="14" spans="1:18" ht="18" customHeight="1">
      <c r="A14" s="34" t="s">
        <v>438</v>
      </c>
      <c r="B14" s="34"/>
      <c r="K14" s="25" t="s">
        <v>387</v>
      </c>
      <c r="L14" s="17"/>
      <c r="M14" s="17"/>
      <c r="N14" s="17"/>
      <c r="O14" s="17"/>
    </row>
    <row r="15" spans="1:18" ht="18" customHeight="1">
      <c r="A15" s="34" t="s">
        <v>439</v>
      </c>
      <c r="B15" s="34"/>
      <c r="K15" s="25" t="s">
        <v>1713</v>
      </c>
      <c r="L15" s="17"/>
      <c r="M15" s="17"/>
      <c r="N15" s="17"/>
      <c r="O15" s="17"/>
    </row>
    <row r="16" spans="1:18" ht="18" customHeight="1">
      <c r="A16" s="34"/>
      <c r="C16" s="24"/>
      <c r="D16" s="24"/>
      <c r="E16" s="24"/>
      <c r="F16" s="24"/>
      <c r="G16" s="24"/>
      <c r="H16" s="24"/>
      <c r="I16" s="24"/>
      <c r="J16" s="24"/>
      <c r="L16" s="17"/>
      <c r="M16" s="17"/>
      <c r="N16" s="17"/>
      <c r="O16" s="17"/>
      <c r="P16" s="24"/>
      <c r="Q16" s="24"/>
      <c r="R16" s="24"/>
    </row>
    <row r="18" spans="4:7" ht="15.75">
      <c r="D18" s="76"/>
      <c r="E18" s="76"/>
      <c r="F18" s="76"/>
      <c r="G18" s="76"/>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scale="90" orientation="landscape" r:id="rId1"/>
  <headerFooter alignWithMargins="0"/>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sheetPr codeName="Sheet160"/>
  <dimension ref="A1:L9"/>
  <sheetViews>
    <sheetView rightToLeft="1" view="pageBreakPreview" zoomScale="90" zoomScaleNormal="100" zoomScaleSheetLayoutView="90" workbookViewId="0">
      <selection activeCell="H16" sqref="H16"/>
    </sheetView>
  </sheetViews>
  <sheetFormatPr defaultColWidth="11.42578125" defaultRowHeight="12.75"/>
  <cols>
    <col min="1" max="1" width="37" style="25" customWidth="1"/>
    <col min="2" max="4" width="17.7109375" style="25" customWidth="1"/>
    <col min="5" max="5" width="37" style="25" customWidth="1"/>
    <col min="6" max="16384" width="11.42578125" style="25"/>
  </cols>
  <sheetData>
    <row r="1" spans="1:12" s="21" customFormat="1" ht="27.75" customHeight="1">
      <c r="A1" s="1288" t="s">
        <v>1188</v>
      </c>
      <c r="B1" s="1288"/>
      <c r="C1" s="1288"/>
      <c r="D1" s="1288"/>
      <c r="E1" s="1288"/>
      <c r="F1" s="20"/>
      <c r="G1" s="20"/>
      <c r="H1" s="20"/>
      <c r="I1" s="20"/>
      <c r="J1" s="20"/>
      <c r="K1" s="20"/>
      <c r="L1" s="20"/>
    </row>
    <row r="2" spans="1:12" s="23" customFormat="1" ht="32.25" customHeight="1">
      <c r="A2" s="1289" t="s">
        <v>1189</v>
      </c>
      <c r="B2" s="1289"/>
      <c r="C2" s="1289"/>
      <c r="D2" s="1289"/>
      <c r="E2" s="1289"/>
      <c r="F2" s="22"/>
      <c r="G2" s="22"/>
      <c r="H2" s="22"/>
      <c r="I2" s="22"/>
      <c r="J2" s="22"/>
      <c r="K2" s="22"/>
      <c r="L2" s="22"/>
    </row>
    <row r="3" spans="1:12" s="23" customFormat="1" ht="15.75">
      <c r="A3" s="1289">
        <v>2022</v>
      </c>
      <c r="B3" s="1289"/>
      <c r="C3" s="1289"/>
      <c r="D3" s="1289"/>
      <c r="E3" s="1289"/>
      <c r="F3" s="22"/>
      <c r="G3" s="22"/>
      <c r="H3" s="22"/>
      <c r="I3" s="22"/>
      <c r="J3" s="22"/>
      <c r="K3" s="22"/>
      <c r="L3" s="22"/>
    </row>
    <row r="4" spans="1:12" s="14" customFormat="1" ht="19.5" customHeight="1">
      <c r="A4" s="452" t="s">
        <v>351</v>
      </c>
      <c r="B4" s="451"/>
      <c r="C4" s="451"/>
      <c r="D4" s="451"/>
      <c r="E4" s="451" t="s">
        <v>352</v>
      </c>
      <c r="F4" s="5"/>
      <c r="G4" s="5"/>
      <c r="H4" s="5"/>
      <c r="I4" s="5"/>
      <c r="J4" s="5"/>
      <c r="K4" s="5"/>
      <c r="L4" s="5"/>
    </row>
    <row r="5" spans="1:12" ht="30" customHeight="1">
      <c r="A5" s="1396" t="s">
        <v>1528</v>
      </c>
      <c r="B5" s="360" t="s">
        <v>472</v>
      </c>
      <c r="C5" s="360" t="s">
        <v>473</v>
      </c>
      <c r="D5" s="360" t="s">
        <v>468</v>
      </c>
      <c r="E5" s="1393" t="s">
        <v>1527</v>
      </c>
      <c r="F5" s="24"/>
      <c r="G5" s="24"/>
      <c r="H5" s="24"/>
      <c r="I5" s="24"/>
    </row>
    <row r="6" spans="1:12" ht="32.25" customHeight="1">
      <c r="A6" s="1398"/>
      <c r="B6" s="318" t="s">
        <v>471</v>
      </c>
      <c r="C6" s="318" t="s">
        <v>470</v>
      </c>
      <c r="D6" s="318" t="s">
        <v>469</v>
      </c>
      <c r="E6" s="1395"/>
      <c r="F6" s="24"/>
      <c r="G6" s="24"/>
      <c r="H6" s="24"/>
      <c r="I6" s="24"/>
    </row>
    <row r="7" spans="1:12" ht="33" customHeight="1" thickBot="1">
      <c r="A7" s="38" t="s">
        <v>355</v>
      </c>
      <c r="B7" s="488">
        <v>47</v>
      </c>
      <c r="C7" s="488">
        <v>106</v>
      </c>
      <c r="D7" s="487">
        <v>153</v>
      </c>
      <c r="E7" s="486" t="s">
        <v>334</v>
      </c>
      <c r="F7" s="24"/>
      <c r="G7" s="24"/>
      <c r="H7" s="24"/>
      <c r="I7" s="24"/>
    </row>
    <row r="8" spans="1:12" ht="33" customHeight="1">
      <c r="A8" s="45" t="s">
        <v>356</v>
      </c>
      <c r="B8" s="485">
        <v>16</v>
      </c>
      <c r="C8" s="485">
        <v>45</v>
      </c>
      <c r="D8" s="484">
        <v>61</v>
      </c>
      <c r="E8" s="483" t="s">
        <v>335</v>
      </c>
      <c r="F8" s="24"/>
      <c r="G8" s="24"/>
      <c r="H8" s="24"/>
      <c r="I8" s="24"/>
    </row>
    <row r="9" spans="1:12" s="6" customFormat="1" ht="33" customHeight="1">
      <c r="A9" s="247" t="s">
        <v>468</v>
      </c>
      <c r="B9" s="502">
        <v>63</v>
      </c>
      <c r="C9" s="502">
        <v>151</v>
      </c>
      <c r="D9" s="502">
        <v>214</v>
      </c>
      <c r="E9" s="501" t="s">
        <v>469</v>
      </c>
      <c r="F9" s="13"/>
      <c r="G9" s="13"/>
      <c r="H9" s="13"/>
      <c r="I9" s="13"/>
    </row>
  </sheetData>
  <mergeCells count="5">
    <mergeCell ref="A5:A6"/>
    <mergeCell ref="E5:E6"/>
    <mergeCell ref="A1:E1"/>
    <mergeCell ref="A3:E3"/>
    <mergeCell ref="A2:E2"/>
  </mergeCells>
  <printOptions horizontalCentered="1" verticalCentered="1"/>
  <pageMargins left="0" right="0" top="0" bottom="0" header="0" footer="0"/>
  <pageSetup paperSize="9" scale="95" orientation="landscape" r:id="rId1"/>
  <headerFooter alignWithMargins="0"/>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sheetPr codeName="Sheet161"/>
  <dimension ref="A1:L17"/>
  <sheetViews>
    <sheetView rightToLeft="1" view="pageBreakPreview" zoomScaleNormal="100" zoomScaleSheetLayoutView="100" workbookViewId="0">
      <selection activeCell="H16" sqref="H16"/>
    </sheetView>
  </sheetViews>
  <sheetFormatPr defaultColWidth="11.42578125" defaultRowHeight="12.75"/>
  <cols>
    <col min="1" max="1" width="30.7109375" style="25" customWidth="1"/>
    <col min="2" max="4" width="20.7109375" style="25" customWidth="1"/>
    <col min="5" max="5" width="30.7109375" style="25" customWidth="1"/>
    <col min="6" max="16384" width="11.42578125" style="25"/>
  </cols>
  <sheetData>
    <row r="1" spans="1:12" s="21" customFormat="1" ht="45" customHeight="1">
      <c r="A1" s="1288" t="s">
        <v>829</v>
      </c>
      <c r="B1" s="1288"/>
      <c r="C1" s="1288"/>
      <c r="D1" s="1288"/>
      <c r="E1" s="1288"/>
      <c r="F1" s="20"/>
      <c r="G1" s="20"/>
      <c r="H1" s="20"/>
      <c r="I1" s="20"/>
      <c r="J1" s="20"/>
      <c r="K1" s="20"/>
      <c r="L1" s="20"/>
    </row>
    <row r="2" spans="1:12" s="23" customFormat="1" ht="34.5" customHeight="1">
      <c r="A2" s="1289" t="s">
        <v>1169</v>
      </c>
      <c r="B2" s="1289"/>
      <c r="C2" s="1289"/>
      <c r="D2" s="1289"/>
      <c r="E2" s="1289"/>
      <c r="F2" s="22"/>
      <c r="G2" s="22"/>
      <c r="H2" s="22"/>
      <c r="I2" s="22"/>
      <c r="J2" s="22"/>
      <c r="K2" s="22"/>
      <c r="L2" s="22"/>
    </row>
    <row r="3" spans="1:12" s="23" customFormat="1" ht="15.75">
      <c r="A3" s="1289">
        <v>2022</v>
      </c>
      <c r="B3" s="1289"/>
      <c r="C3" s="1289"/>
      <c r="D3" s="1289"/>
      <c r="E3" s="1289"/>
      <c r="F3" s="22"/>
      <c r="G3" s="22"/>
      <c r="H3" s="22"/>
      <c r="I3" s="22"/>
      <c r="J3" s="22"/>
      <c r="K3" s="22"/>
      <c r="L3" s="22"/>
    </row>
    <row r="4" spans="1:12" s="14" customFormat="1" ht="15.75">
      <c r="A4" s="452" t="s">
        <v>453</v>
      </c>
      <c r="B4" s="451"/>
      <c r="C4" s="451"/>
      <c r="D4" s="451"/>
      <c r="E4" s="451" t="s">
        <v>454</v>
      </c>
      <c r="F4" s="5"/>
      <c r="G4" s="5"/>
      <c r="H4" s="5"/>
      <c r="I4" s="5"/>
      <c r="J4" s="5"/>
      <c r="K4" s="5"/>
      <c r="L4" s="5"/>
    </row>
    <row r="5" spans="1:12" ht="24" customHeight="1">
      <c r="A5" s="1396" t="s">
        <v>1559</v>
      </c>
      <c r="B5" s="360" t="s">
        <v>365</v>
      </c>
      <c r="C5" s="360" t="s">
        <v>366</v>
      </c>
      <c r="D5" s="360" t="s">
        <v>434</v>
      </c>
      <c r="E5" s="1393" t="s">
        <v>1309</v>
      </c>
      <c r="F5" s="24"/>
      <c r="G5" s="24"/>
      <c r="H5" s="24"/>
      <c r="I5" s="24"/>
    </row>
    <row r="6" spans="1:12" ht="35.25" customHeight="1">
      <c r="A6" s="1397"/>
      <c r="B6" s="526" t="s">
        <v>336</v>
      </c>
      <c r="C6" s="526" t="s">
        <v>337</v>
      </c>
      <c r="D6" s="526" t="s">
        <v>376</v>
      </c>
      <c r="E6" s="1394"/>
      <c r="F6" s="24"/>
      <c r="G6" s="24"/>
      <c r="H6" s="24"/>
      <c r="I6" s="24"/>
    </row>
    <row r="7" spans="1:12" ht="28.5" customHeight="1">
      <c r="A7" s="252" t="s">
        <v>359</v>
      </c>
      <c r="B7" s="527">
        <v>16</v>
      </c>
      <c r="C7" s="527">
        <v>60</v>
      </c>
      <c r="D7" s="516">
        <f>B7+C7</f>
        <v>76</v>
      </c>
      <c r="E7" s="528" t="s">
        <v>361</v>
      </c>
      <c r="F7" s="24"/>
      <c r="G7" s="24"/>
      <c r="H7" s="24"/>
      <c r="I7" s="24"/>
    </row>
    <row r="8" spans="1:12" ht="28.5" customHeight="1" thickBot="1">
      <c r="A8" s="529" t="s">
        <v>360</v>
      </c>
      <c r="B8" s="511">
        <v>16</v>
      </c>
      <c r="C8" s="511">
        <v>61</v>
      </c>
      <c r="D8" s="519">
        <v>77</v>
      </c>
      <c r="E8" s="510" t="s">
        <v>362</v>
      </c>
      <c r="F8" s="24"/>
      <c r="G8" s="24"/>
      <c r="H8" s="24"/>
      <c r="I8" s="24"/>
    </row>
    <row r="9" spans="1:12" ht="28.5" customHeight="1">
      <c r="A9" s="726" t="s">
        <v>1767</v>
      </c>
      <c r="B9" s="727">
        <v>31</v>
      </c>
      <c r="C9" s="727">
        <v>15</v>
      </c>
      <c r="D9" s="728">
        <v>46</v>
      </c>
      <c r="E9" s="729" t="s">
        <v>1768</v>
      </c>
      <c r="F9" s="24"/>
      <c r="G9" s="24"/>
      <c r="H9" s="24"/>
      <c r="I9" s="24"/>
    </row>
    <row r="10" spans="1:12" ht="28.5" customHeight="1">
      <c r="A10" s="596" t="s">
        <v>694</v>
      </c>
      <c r="B10" s="621">
        <v>0</v>
      </c>
      <c r="C10" s="621">
        <v>15</v>
      </c>
      <c r="D10" s="626">
        <v>15</v>
      </c>
      <c r="E10" s="623" t="s">
        <v>695</v>
      </c>
      <c r="F10" s="24"/>
      <c r="G10" s="24"/>
      <c r="H10" s="24"/>
      <c r="I10" s="24"/>
    </row>
    <row r="11" spans="1:12" ht="28.5" customHeight="1">
      <c r="A11" s="80" t="s">
        <v>434</v>
      </c>
      <c r="B11" s="482">
        <v>63</v>
      </c>
      <c r="C11" s="482">
        <v>151</v>
      </c>
      <c r="D11" s="482">
        <f>C11+B11</f>
        <v>214</v>
      </c>
      <c r="E11" s="559" t="s">
        <v>363</v>
      </c>
      <c r="F11" s="24"/>
      <c r="G11" s="24"/>
      <c r="H11" s="24"/>
      <c r="I11" s="24"/>
    </row>
    <row r="12" spans="1:12" ht="28.5" customHeight="1">
      <c r="A12" s="86" t="s">
        <v>435</v>
      </c>
      <c r="B12" s="497">
        <v>47</v>
      </c>
      <c r="C12" s="497">
        <v>106</v>
      </c>
      <c r="D12" s="497">
        <f>C12+B12</f>
        <v>153</v>
      </c>
      <c r="E12" s="530" t="s">
        <v>364</v>
      </c>
      <c r="F12" s="24"/>
      <c r="G12" s="24"/>
      <c r="H12" s="24"/>
      <c r="I12" s="24"/>
    </row>
    <row r="13" spans="1:12" ht="16.5" customHeight="1">
      <c r="A13" s="34" t="s">
        <v>438</v>
      </c>
      <c r="E13" s="25" t="s">
        <v>387</v>
      </c>
    </row>
    <row r="14" spans="1:12" ht="25.5" customHeight="1">
      <c r="A14" s="24"/>
      <c r="B14" s="24"/>
      <c r="C14" s="24"/>
      <c r="D14" s="24"/>
      <c r="E14" s="24"/>
      <c r="F14" s="24"/>
      <c r="H14" s="24"/>
      <c r="I14" s="24"/>
      <c r="J14" s="24"/>
      <c r="K14" s="24"/>
      <c r="L14" s="24"/>
    </row>
    <row r="15" spans="1:12">
      <c r="A15" s="24"/>
      <c r="B15" s="24"/>
      <c r="C15" s="24"/>
      <c r="D15" s="24"/>
      <c r="E15" s="24"/>
      <c r="F15" s="24"/>
      <c r="G15" s="24"/>
      <c r="H15" s="24"/>
      <c r="I15" s="24"/>
      <c r="J15" s="24"/>
      <c r="K15" s="24"/>
      <c r="L15" s="24"/>
    </row>
    <row r="16" spans="1:12" ht="12.75" customHeight="1">
      <c r="A16" s="24"/>
      <c r="B16" s="24"/>
      <c r="C16" s="24"/>
      <c r="D16" s="24"/>
      <c r="E16" s="24"/>
      <c r="F16" s="24"/>
      <c r="G16" s="24"/>
      <c r="I16" s="24"/>
      <c r="J16" s="24"/>
      <c r="K16" s="24"/>
      <c r="L16" s="24"/>
    </row>
    <row r="17" spans="1:12">
      <c r="A17" s="24"/>
      <c r="B17" s="24"/>
      <c r="C17" s="24"/>
      <c r="D17" s="24"/>
      <c r="E17" s="24"/>
      <c r="F17" s="24"/>
      <c r="G17" s="24"/>
      <c r="H17" s="24"/>
      <c r="I17" s="24"/>
      <c r="J17" s="24"/>
      <c r="K17" s="24"/>
      <c r="L17" s="24"/>
    </row>
  </sheetData>
  <mergeCells count="5">
    <mergeCell ref="A5:A6"/>
    <mergeCell ref="E5:E6"/>
    <mergeCell ref="A1:E1"/>
    <mergeCell ref="A3:E3"/>
    <mergeCell ref="A2:E2"/>
  </mergeCells>
  <printOptions horizontalCentered="1" verticalCentered="1"/>
  <pageMargins left="0" right="0" top="0" bottom="0" header="0" footer="0"/>
  <pageSetup paperSize="9" scale="95" orientation="landscape" r:id="rId1"/>
  <headerFooter alignWithMargins="0"/>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sheetPr codeName="Sheet162"/>
  <dimension ref="A1:J9"/>
  <sheetViews>
    <sheetView rightToLeft="1" view="pageBreakPreview" zoomScaleNormal="118" zoomScaleSheetLayoutView="100" workbookViewId="0">
      <selection activeCell="H16" sqref="H16"/>
    </sheetView>
  </sheetViews>
  <sheetFormatPr defaultColWidth="11.42578125" defaultRowHeight="12.75"/>
  <cols>
    <col min="1" max="1" width="30.7109375" style="25" customWidth="1"/>
    <col min="2" max="4" width="20.7109375" style="25" customWidth="1"/>
    <col min="5" max="5" width="30.7109375" style="25" customWidth="1"/>
    <col min="6" max="16384" width="11.42578125" style="25"/>
  </cols>
  <sheetData>
    <row r="1" spans="1:10" s="21" customFormat="1" ht="21.75">
      <c r="A1" s="1409" t="s">
        <v>830</v>
      </c>
      <c r="B1" s="1409"/>
      <c r="C1" s="1409"/>
      <c r="D1" s="1409"/>
      <c r="E1" s="1409"/>
      <c r="F1" s="20"/>
      <c r="G1" s="20"/>
    </row>
    <row r="2" spans="1:10" s="23" customFormat="1" ht="33" customHeight="1">
      <c r="A2" s="1289" t="s">
        <v>1170</v>
      </c>
      <c r="B2" s="1289"/>
      <c r="C2" s="1289"/>
      <c r="D2" s="1289"/>
      <c r="E2" s="1289"/>
      <c r="F2" s="22"/>
      <c r="G2" s="22"/>
    </row>
    <row r="3" spans="1:10" s="23" customFormat="1" ht="15.75">
      <c r="A3" s="1289">
        <v>2022</v>
      </c>
      <c r="B3" s="1289"/>
      <c r="C3" s="1289"/>
      <c r="D3" s="1289"/>
      <c r="E3" s="1289"/>
      <c r="F3" s="22"/>
      <c r="G3" s="22"/>
    </row>
    <row r="4" spans="1:10" s="14" customFormat="1" ht="15.75">
      <c r="A4" s="452" t="s">
        <v>353</v>
      </c>
      <c r="B4" s="451"/>
      <c r="C4" s="451"/>
      <c r="D4" s="451"/>
      <c r="E4" s="451" t="s">
        <v>354</v>
      </c>
      <c r="F4" s="5"/>
      <c r="G4" s="5"/>
    </row>
    <row r="5" spans="1:10" ht="38.25" customHeight="1">
      <c r="A5" s="1405" t="s">
        <v>865</v>
      </c>
      <c r="B5" s="360" t="s">
        <v>472</v>
      </c>
      <c r="C5" s="360" t="s">
        <v>473</v>
      </c>
      <c r="D5" s="360" t="s">
        <v>468</v>
      </c>
      <c r="E5" s="1407" t="s">
        <v>1310</v>
      </c>
    </row>
    <row r="6" spans="1:10" ht="33.75" customHeight="1">
      <c r="A6" s="1406"/>
      <c r="B6" s="318" t="s">
        <v>471</v>
      </c>
      <c r="C6" s="318" t="s">
        <v>470</v>
      </c>
      <c r="D6" s="318" t="s">
        <v>469</v>
      </c>
      <c r="E6" s="1408"/>
    </row>
    <row r="7" spans="1:10" ht="34.5" customHeight="1">
      <c r="A7" s="47" t="s">
        <v>1725</v>
      </c>
      <c r="B7" s="500">
        <v>45</v>
      </c>
      <c r="C7" s="500">
        <v>0</v>
      </c>
      <c r="D7" s="499">
        <f>C7+B7</f>
        <v>45</v>
      </c>
      <c r="E7" s="498" t="s">
        <v>1726</v>
      </c>
    </row>
    <row r="8" spans="1:10" ht="34.5" customHeight="1">
      <c r="A8" s="596" t="s">
        <v>1560</v>
      </c>
      <c r="B8" s="621">
        <v>30</v>
      </c>
      <c r="C8" s="621">
        <v>46</v>
      </c>
      <c r="D8" s="626">
        <f>C8+B8</f>
        <v>76</v>
      </c>
      <c r="E8" s="623" t="s">
        <v>1561</v>
      </c>
    </row>
    <row r="9" spans="1:10" s="6" customFormat="1" ht="34.5" customHeight="1">
      <c r="A9" s="482" t="s">
        <v>468</v>
      </c>
      <c r="B9" s="482">
        <f>B8+B7</f>
        <v>75</v>
      </c>
      <c r="C9" s="482">
        <f>C8+C7</f>
        <v>46</v>
      </c>
      <c r="D9" s="482">
        <f>C9+B9</f>
        <v>121</v>
      </c>
      <c r="E9" s="883" t="s">
        <v>469</v>
      </c>
      <c r="F9" s="25"/>
      <c r="G9" s="25"/>
      <c r="H9" s="25"/>
      <c r="I9" s="25"/>
      <c r="J9" s="25"/>
    </row>
  </sheetData>
  <mergeCells count="5">
    <mergeCell ref="A5:A6"/>
    <mergeCell ref="E5:E6"/>
    <mergeCell ref="A1:E1"/>
    <mergeCell ref="A3:E3"/>
    <mergeCell ref="A2:E2"/>
  </mergeCells>
  <printOptions horizontalCentered="1" verticalCentered="1"/>
  <pageMargins left="0" right="0" top="0" bottom="0" header="0" footer="0"/>
  <pageSetup paperSize="9" scale="95" orientation="landscape" r:id="rId1"/>
  <headerFooter alignWithMargins="0"/>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sheetPr codeName="Sheet163"/>
  <dimension ref="A1:R19"/>
  <sheetViews>
    <sheetView rightToLeft="1" view="pageBreakPreview" zoomScaleNormal="100" workbookViewId="0">
      <selection activeCell="H16" sqref="H16"/>
    </sheetView>
  </sheetViews>
  <sheetFormatPr defaultColWidth="11.42578125" defaultRowHeight="12.75"/>
  <cols>
    <col min="1" max="1" width="25.7109375" style="25" customWidth="1"/>
    <col min="2" max="10" width="9.7109375" style="25" customWidth="1"/>
    <col min="11" max="11" width="25.7109375" style="25" customWidth="1"/>
    <col min="12" max="16384" width="11.42578125" style="25"/>
  </cols>
  <sheetData>
    <row r="1" spans="1:18" s="21" customFormat="1" ht="21.75">
      <c r="A1" s="1409" t="s">
        <v>831</v>
      </c>
      <c r="B1" s="1409"/>
      <c r="C1" s="1409"/>
      <c r="D1" s="1409"/>
      <c r="E1" s="1409"/>
      <c r="F1" s="1409"/>
      <c r="G1" s="1409"/>
      <c r="H1" s="1409"/>
      <c r="I1" s="1409"/>
      <c r="J1" s="1409"/>
      <c r="K1" s="1409"/>
      <c r="L1" s="20"/>
      <c r="M1" s="20"/>
      <c r="N1" s="20"/>
      <c r="O1" s="20"/>
      <c r="P1" s="20"/>
      <c r="Q1" s="20"/>
      <c r="R1" s="20"/>
    </row>
    <row r="2" spans="1:18" s="23" customFormat="1" ht="33" customHeight="1">
      <c r="A2" s="1289" t="s">
        <v>1171</v>
      </c>
      <c r="B2" s="1289"/>
      <c r="C2" s="1289"/>
      <c r="D2" s="1289"/>
      <c r="E2" s="1289"/>
      <c r="F2" s="1289"/>
      <c r="G2" s="1289"/>
      <c r="H2" s="1289"/>
      <c r="I2" s="1289"/>
      <c r="J2" s="1289"/>
      <c r="K2" s="1289"/>
      <c r="L2" s="22"/>
      <c r="M2" s="22"/>
      <c r="N2" s="22"/>
      <c r="O2" s="22"/>
      <c r="P2" s="22"/>
      <c r="Q2" s="22"/>
      <c r="R2" s="22"/>
    </row>
    <row r="3" spans="1:18" s="23" customFormat="1" ht="15.75">
      <c r="A3" s="1289">
        <v>2022</v>
      </c>
      <c r="B3" s="1289"/>
      <c r="C3" s="1289"/>
      <c r="D3" s="1289"/>
      <c r="E3" s="1289"/>
      <c r="F3" s="1289"/>
      <c r="G3" s="1289"/>
      <c r="H3" s="1289"/>
      <c r="I3" s="1289"/>
      <c r="J3" s="1289"/>
      <c r="K3" s="1289"/>
      <c r="L3" s="22"/>
      <c r="M3" s="22"/>
      <c r="N3" s="22"/>
      <c r="O3" s="22"/>
      <c r="P3" s="22"/>
      <c r="Q3" s="22"/>
      <c r="R3" s="22"/>
    </row>
    <row r="4" spans="1:18" s="14" customFormat="1" ht="15.75">
      <c r="A4" s="452" t="s">
        <v>357</v>
      </c>
      <c r="B4" s="451"/>
      <c r="C4" s="451"/>
      <c r="D4" s="451"/>
      <c r="E4" s="451"/>
      <c r="F4" s="451"/>
      <c r="G4" s="451"/>
      <c r="H4" s="451"/>
      <c r="I4" s="451"/>
      <c r="J4" s="451"/>
      <c r="K4" s="451" t="s">
        <v>358</v>
      </c>
      <c r="L4" s="5"/>
      <c r="M4" s="5"/>
      <c r="N4" s="5"/>
      <c r="O4" s="5"/>
      <c r="P4" s="5"/>
      <c r="Q4" s="5"/>
      <c r="R4" s="5"/>
    </row>
    <row r="5" spans="1:18" s="27" customFormat="1" ht="51" customHeight="1">
      <c r="A5" s="1402" t="s">
        <v>832</v>
      </c>
      <c r="B5" s="1392" t="s">
        <v>1253</v>
      </c>
      <c r="C5" s="1392"/>
      <c r="D5" s="1392"/>
      <c r="E5" s="1392" t="s">
        <v>1254</v>
      </c>
      <c r="F5" s="1392"/>
      <c r="G5" s="1392"/>
      <c r="H5" s="1392" t="s">
        <v>1255</v>
      </c>
      <c r="I5" s="1392"/>
      <c r="J5" s="1392"/>
      <c r="K5" s="1410" t="s">
        <v>1316</v>
      </c>
      <c r="L5" s="26"/>
      <c r="M5" s="26"/>
      <c r="N5" s="26"/>
      <c r="O5" s="26"/>
    </row>
    <row r="6" spans="1:18" ht="18" customHeight="1">
      <c r="A6" s="1403"/>
      <c r="B6" s="133" t="s">
        <v>472</v>
      </c>
      <c r="C6" s="133" t="s">
        <v>473</v>
      </c>
      <c r="D6" s="133" t="s">
        <v>468</v>
      </c>
      <c r="E6" s="133" t="s">
        <v>472</v>
      </c>
      <c r="F6" s="133" t="s">
        <v>473</v>
      </c>
      <c r="G6" s="133" t="s">
        <v>468</v>
      </c>
      <c r="H6" s="133" t="s">
        <v>472</v>
      </c>
      <c r="I6" s="133" t="s">
        <v>473</v>
      </c>
      <c r="J6" s="133" t="s">
        <v>468</v>
      </c>
      <c r="K6" s="1411"/>
      <c r="L6" s="24"/>
      <c r="M6" s="24"/>
      <c r="N6" s="24"/>
      <c r="O6" s="24"/>
    </row>
    <row r="7" spans="1:18" ht="32.25" customHeight="1">
      <c r="A7" s="1403"/>
      <c r="B7" s="463" t="s">
        <v>471</v>
      </c>
      <c r="C7" s="463" t="s">
        <v>470</v>
      </c>
      <c r="D7" s="315" t="s">
        <v>469</v>
      </c>
      <c r="E7" s="463" t="s">
        <v>471</v>
      </c>
      <c r="F7" s="463" t="s">
        <v>470</v>
      </c>
      <c r="G7" s="315" t="s">
        <v>469</v>
      </c>
      <c r="H7" s="463" t="s">
        <v>471</v>
      </c>
      <c r="I7" s="463" t="s">
        <v>470</v>
      </c>
      <c r="J7" s="315" t="s">
        <v>469</v>
      </c>
      <c r="K7" s="1411"/>
      <c r="L7" s="24"/>
      <c r="M7" s="24"/>
      <c r="N7" s="24"/>
      <c r="O7" s="24"/>
    </row>
    <row r="8" spans="1:18" ht="30.75" customHeight="1" thickBot="1">
      <c r="A8" s="567" t="s">
        <v>679</v>
      </c>
      <c r="B8" s="521">
        <v>77</v>
      </c>
      <c r="C8" s="521">
        <v>198</v>
      </c>
      <c r="D8" s="520">
        <f>B8+C8</f>
        <v>275</v>
      </c>
      <c r="E8" s="521">
        <v>470</v>
      </c>
      <c r="F8" s="521">
        <v>378</v>
      </c>
      <c r="G8" s="361">
        <f>E8+F8</f>
        <v>848</v>
      </c>
      <c r="H8" s="520">
        <f t="shared" ref="H8:I10" si="0">B8+E8</f>
        <v>547</v>
      </c>
      <c r="I8" s="361">
        <f t="shared" si="0"/>
        <v>576</v>
      </c>
      <c r="J8" s="520">
        <f>H8+I8</f>
        <v>1123</v>
      </c>
      <c r="K8" s="570" t="s">
        <v>381</v>
      </c>
      <c r="L8" s="24"/>
      <c r="M8" s="24"/>
      <c r="N8" s="24"/>
      <c r="O8" s="24"/>
    </row>
    <row r="9" spans="1:18" ht="30.75" customHeight="1" thickBot="1">
      <c r="A9" s="568" t="s">
        <v>680</v>
      </c>
      <c r="B9" s="511">
        <v>45</v>
      </c>
      <c r="C9" s="511">
        <v>75</v>
      </c>
      <c r="D9" s="519">
        <f>B9+C9</f>
        <v>120</v>
      </c>
      <c r="E9" s="511">
        <v>477</v>
      </c>
      <c r="F9" s="511">
        <v>456</v>
      </c>
      <c r="G9" s="357">
        <f>E9+F9</f>
        <v>933</v>
      </c>
      <c r="H9" s="519">
        <f t="shared" si="0"/>
        <v>522</v>
      </c>
      <c r="I9" s="357">
        <f t="shared" si="0"/>
        <v>531</v>
      </c>
      <c r="J9" s="519">
        <f>H9+I9</f>
        <v>1053</v>
      </c>
      <c r="K9" s="571" t="s">
        <v>382</v>
      </c>
      <c r="L9" s="24"/>
      <c r="M9" s="24"/>
      <c r="N9" s="24"/>
      <c r="O9" s="24"/>
    </row>
    <row r="10" spans="1:18" ht="30.75" customHeight="1">
      <c r="A10" s="569" t="s">
        <v>1211</v>
      </c>
      <c r="B10" s="518">
        <v>16</v>
      </c>
      <c r="C10" s="518">
        <v>15</v>
      </c>
      <c r="D10" s="517">
        <f>B10+C10</f>
        <v>31</v>
      </c>
      <c r="E10" s="518">
        <v>312</v>
      </c>
      <c r="F10" s="518">
        <v>280</v>
      </c>
      <c r="G10" s="362">
        <f>E10+F10</f>
        <v>592</v>
      </c>
      <c r="H10" s="517">
        <f t="shared" si="0"/>
        <v>328</v>
      </c>
      <c r="I10" s="362">
        <f t="shared" si="0"/>
        <v>295</v>
      </c>
      <c r="J10" s="517">
        <f>H10+I10</f>
        <v>623</v>
      </c>
      <c r="K10" s="572" t="s">
        <v>383</v>
      </c>
      <c r="L10" s="24"/>
      <c r="M10" s="24"/>
      <c r="N10" s="24"/>
      <c r="O10" s="24"/>
    </row>
    <row r="11" spans="1:18" s="6" customFormat="1" ht="30.75" customHeight="1">
      <c r="A11" s="55" t="s">
        <v>468</v>
      </c>
      <c r="B11" s="497">
        <f t="shared" ref="B11:J11" si="1">SUM(B8:B10)</f>
        <v>138</v>
      </c>
      <c r="C11" s="497">
        <f t="shared" si="1"/>
        <v>288</v>
      </c>
      <c r="D11" s="497">
        <f t="shared" si="1"/>
        <v>426</v>
      </c>
      <c r="E11" s="497">
        <f t="shared" si="1"/>
        <v>1259</v>
      </c>
      <c r="F11" s="497">
        <f t="shared" si="1"/>
        <v>1114</v>
      </c>
      <c r="G11" s="211">
        <f t="shared" si="1"/>
        <v>2373</v>
      </c>
      <c r="H11" s="497">
        <f t="shared" si="1"/>
        <v>1397</v>
      </c>
      <c r="I11" s="211">
        <f t="shared" si="1"/>
        <v>1402</v>
      </c>
      <c r="J11" s="497">
        <f t="shared" si="1"/>
        <v>2799</v>
      </c>
      <c r="K11" s="573" t="s">
        <v>469</v>
      </c>
      <c r="L11" s="13"/>
      <c r="M11" s="13"/>
      <c r="N11" s="13"/>
      <c r="O11" s="13"/>
    </row>
    <row r="15" spans="1:18">
      <c r="A15" s="70"/>
      <c r="B15" s="25" t="s">
        <v>558</v>
      </c>
      <c r="C15" s="25" t="s">
        <v>559</v>
      </c>
    </row>
    <row r="16" spans="1:18">
      <c r="A16" s="83" t="s">
        <v>679</v>
      </c>
      <c r="B16" s="75">
        <f t="shared" ref="B16:C18" si="2">H8</f>
        <v>547</v>
      </c>
      <c r="C16" s="25">
        <f t="shared" si="2"/>
        <v>576</v>
      </c>
    </row>
    <row r="17" spans="1:3">
      <c r="A17" s="83" t="s">
        <v>680</v>
      </c>
      <c r="B17" s="25">
        <f t="shared" si="2"/>
        <v>522</v>
      </c>
      <c r="C17" s="25">
        <f t="shared" si="2"/>
        <v>531</v>
      </c>
    </row>
    <row r="18" spans="1:3">
      <c r="A18" s="70" t="s">
        <v>383</v>
      </c>
      <c r="B18" s="25">
        <f t="shared" si="2"/>
        <v>328</v>
      </c>
      <c r="C18" s="25">
        <f t="shared" si="2"/>
        <v>295</v>
      </c>
    </row>
    <row r="19" spans="1:3">
      <c r="B19" s="75">
        <f>SUM(B16:B18)</f>
        <v>1397</v>
      </c>
      <c r="C19" s="75">
        <f>SUM(C16:C18)</f>
        <v>1402</v>
      </c>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scale="95" orientation="landscape" r:id="rId1"/>
  <headerFooter alignWithMargins="0"/>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sheetPr codeName="Sheet165"/>
  <dimension ref="A1:R25"/>
  <sheetViews>
    <sheetView rightToLeft="1" view="pageBreakPreview" zoomScaleNormal="100" zoomScaleSheetLayoutView="100" workbookViewId="0">
      <selection activeCell="H16" sqref="H16"/>
    </sheetView>
  </sheetViews>
  <sheetFormatPr defaultColWidth="11.42578125" defaultRowHeight="12.75"/>
  <cols>
    <col min="1" max="1" width="24" style="691" customWidth="1"/>
    <col min="2" max="10" width="11.42578125" style="691" customWidth="1"/>
    <col min="11" max="11" width="29" style="691" customWidth="1"/>
    <col min="12" max="16384" width="11.42578125" style="691"/>
  </cols>
  <sheetData>
    <row r="1" spans="1:18" s="680" customFormat="1" ht="21" customHeight="1">
      <c r="A1" s="1412" t="s">
        <v>833</v>
      </c>
      <c r="B1" s="1412"/>
      <c r="C1" s="1412"/>
      <c r="D1" s="1412"/>
      <c r="E1" s="1412"/>
      <c r="F1" s="1412"/>
      <c r="G1" s="1412"/>
      <c r="H1" s="1412"/>
      <c r="I1" s="1412"/>
      <c r="J1" s="1412"/>
      <c r="K1" s="1412"/>
      <c r="L1" s="679"/>
      <c r="M1" s="679"/>
      <c r="N1" s="679"/>
      <c r="O1" s="679"/>
      <c r="P1" s="679"/>
      <c r="Q1" s="679"/>
      <c r="R1" s="679"/>
    </row>
    <row r="2" spans="1:18" s="682" customFormat="1" ht="21" customHeight="1">
      <c r="A2" s="1413" t="s">
        <v>1172</v>
      </c>
      <c r="B2" s="1413"/>
      <c r="C2" s="1413"/>
      <c r="D2" s="1413"/>
      <c r="E2" s="1413"/>
      <c r="F2" s="1413"/>
      <c r="G2" s="1413"/>
      <c r="H2" s="1413"/>
      <c r="I2" s="1413"/>
      <c r="J2" s="1413"/>
      <c r="K2" s="1413"/>
      <c r="L2" s="681"/>
      <c r="M2" s="681"/>
      <c r="N2" s="681"/>
      <c r="O2" s="681"/>
      <c r="P2" s="681"/>
      <c r="Q2" s="681"/>
      <c r="R2" s="681"/>
    </row>
    <row r="3" spans="1:18" s="682" customFormat="1" ht="15.75">
      <c r="A3" s="1413">
        <v>2022</v>
      </c>
      <c r="B3" s="1413"/>
      <c r="C3" s="1413"/>
      <c r="D3" s="1413"/>
      <c r="E3" s="1413"/>
      <c r="F3" s="1413"/>
      <c r="G3" s="1413"/>
      <c r="H3" s="1413"/>
      <c r="I3" s="1413"/>
      <c r="J3" s="1413"/>
      <c r="K3" s="1413"/>
      <c r="L3" s="681"/>
      <c r="M3" s="681"/>
      <c r="N3" s="681"/>
      <c r="O3" s="681"/>
      <c r="P3" s="681"/>
      <c r="Q3" s="681"/>
      <c r="R3" s="681"/>
    </row>
    <row r="4" spans="1:18" s="686" customFormat="1" ht="22.5" customHeight="1">
      <c r="A4" s="683" t="s">
        <v>377</v>
      </c>
      <c r="B4" s="684"/>
      <c r="C4" s="684"/>
      <c r="D4" s="684"/>
      <c r="E4" s="684"/>
      <c r="F4" s="684"/>
      <c r="G4" s="684"/>
      <c r="H4" s="684"/>
      <c r="I4" s="684"/>
      <c r="J4" s="684"/>
      <c r="K4" s="684" t="s">
        <v>378</v>
      </c>
      <c r="L4" s="685"/>
      <c r="M4" s="685"/>
      <c r="N4" s="685"/>
      <c r="O4" s="685"/>
      <c r="P4" s="685"/>
      <c r="Q4" s="685"/>
      <c r="R4" s="685"/>
    </row>
    <row r="5" spans="1:18" s="688" customFormat="1" ht="38.25" customHeight="1">
      <c r="A5" s="1414" t="s">
        <v>1729</v>
      </c>
      <c r="B5" s="1416" t="s">
        <v>1253</v>
      </c>
      <c r="C5" s="1416"/>
      <c r="D5" s="1416"/>
      <c r="E5" s="1416" t="s">
        <v>1254</v>
      </c>
      <c r="F5" s="1416"/>
      <c r="G5" s="1416"/>
      <c r="H5" s="1416" t="s">
        <v>1255</v>
      </c>
      <c r="I5" s="1416"/>
      <c r="J5" s="1416"/>
      <c r="K5" s="1417" t="s">
        <v>1730</v>
      </c>
      <c r="L5" s="687"/>
      <c r="M5" s="687"/>
      <c r="N5" s="687"/>
      <c r="O5" s="687"/>
    </row>
    <row r="6" spans="1:18" ht="29.25" customHeight="1">
      <c r="A6" s="1415"/>
      <c r="B6" s="689" t="s">
        <v>365</v>
      </c>
      <c r="C6" s="689" t="s">
        <v>366</v>
      </c>
      <c r="D6" s="689" t="s">
        <v>434</v>
      </c>
      <c r="E6" s="689" t="s">
        <v>365</v>
      </c>
      <c r="F6" s="689" t="s">
        <v>366</v>
      </c>
      <c r="G6" s="689" t="s">
        <v>434</v>
      </c>
      <c r="H6" s="689" t="s">
        <v>365</v>
      </c>
      <c r="I6" s="689" t="s">
        <v>366</v>
      </c>
      <c r="J6" s="689" t="s">
        <v>434</v>
      </c>
      <c r="K6" s="1418"/>
      <c r="L6" s="690"/>
      <c r="M6" s="690"/>
      <c r="N6" s="690"/>
      <c r="O6" s="690"/>
    </row>
    <row r="7" spans="1:18" ht="39.75" customHeight="1">
      <c r="A7" s="1415"/>
      <c r="B7" s="692" t="s">
        <v>336</v>
      </c>
      <c r="C7" s="692" t="s">
        <v>337</v>
      </c>
      <c r="D7" s="692" t="s">
        <v>376</v>
      </c>
      <c r="E7" s="692" t="s">
        <v>336</v>
      </c>
      <c r="F7" s="692" t="s">
        <v>337</v>
      </c>
      <c r="G7" s="692" t="s">
        <v>376</v>
      </c>
      <c r="H7" s="692" t="s">
        <v>336</v>
      </c>
      <c r="I7" s="692" t="s">
        <v>337</v>
      </c>
      <c r="J7" s="692" t="s">
        <v>376</v>
      </c>
      <c r="K7" s="1418"/>
      <c r="L7" s="690"/>
      <c r="M7" s="690"/>
      <c r="N7" s="690"/>
      <c r="O7" s="690"/>
    </row>
    <row r="8" spans="1:18" ht="24.95" customHeight="1" thickBot="1">
      <c r="A8" s="693" t="s">
        <v>391</v>
      </c>
      <c r="B8" s="694">
        <v>0</v>
      </c>
      <c r="C8" s="694">
        <v>107</v>
      </c>
      <c r="D8" s="695">
        <v>107</v>
      </c>
      <c r="E8" s="694">
        <v>591</v>
      </c>
      <c r="F8" s="694">
        <v>347</v>
      </c>
      <c r="G8" s="696">
        <v>938</v>
      </c>
      <c r="H8" s="695">
        <v>591</v>
      </c>
      <c r="I8" s="696">
        <v>454</v>
      </c>
      <c r="J8" s="695">
        <v>1045</v>
      </c>
      <c r="K8" s="697" t="s">
        <v>398</v>
      </c>
      <c r="L8" s="690"/>
      <c r="M8" s="690"/>
      <c r="N8" s="690"/>
      <c r="O8" s="690"/>
    </row>
    <row r="9" spans="1:18" ht="24.95" customHeight="1" thickBot="1">
      <c r="A9" s="698" t="s">
        <v>1769</v>
      </c>
      <c r="B9" s="699">
        <v>0</v>
      </c>
      <c r="C9" s="699">
        <v>0</v>
      </c>
      <c r="D9" s="700">
        <v>0</v>
      </c>
      <c r="E9" s="699">
        <v>86</v>
      </c>
      <c r="F9" s="699">
        <v>48</v>
      </c>
      <c r="G9" s="701">
        <v>134</v>
      </c>
      <c r="H9" s="700">
        <v>86</v>
      </c>
      <c r="I9" s="701">
        <v>48</v>
      </c>
      <c r="J9" s="700">
        <v>134</v>
      </c>
      <c r="K9" s="702" t="s">
        <v>1772</v>
      </c>
      <c r="L9" s="690"/>
      <c r="M9" s="690"/>
      <c r="N9" s="690"/>
      <c r="O9" s="690"/>
    </row>
    <row r="10" spans="1:18" ht="24.95" customHeight="1" thickBot="1">
      <c r="A10" s="703" t="s">
        <v>1516</v>
      </c>
      <c r="B10" s="704">
        <v>0</v>
      </c>
      <c r="C10" s="704">
        <v>0</v>
      </c>
      <c r="D10" s="705">
        <v>0</v>
      </c>
      <c r="E10" s="704">
        <v>210</v>
      </c>
      <c r="F10" s="704">
        <v>0</v>
      </c>
      <c r="G10" s="706">
        <v>210</v>
      </c>
      <c r="H10" s="705">
        <v>210</v>
      </c>
      <c r="I10" s="706">
        <v>0</v>
      </c>
      <c r="J10" s="705">
        <v>210</v>
      </c>
      <c r="K10" s="707" t="s">
        <v>1515</v>
      </c>
      <c r="L10" s="690"/>
      <c r="M10" s="690"/>
      <c r="N10" s="690"/>
      <c r="O10" s="690"/>
    </row>
    <row r="11" spans="1:18" ht="24.95" customHeight="1" thickBot="1">
      <c r="A11" s="698" t="s">
        <v>1751</v>
      </c>
      <c r="B11" s="699">
        <v>0</v>
      </c>
      <c r="C11" s="699">
        <v>0</v>
      </c>
      <c r="D11" s="700">
        <v>0</v>
      </c>
      <c r="E11" s="699">
        <v>0</v>
      </c>
      <c r="F11" s="699">
        <v>47</v>
      </c>
      <c r="G11" s="701">
        <v>47</v>
      </c>
      <c r="H11" s="700">
        <v>0</v>
      </c>
      <c r="I11" s="701">
        <v>47</v>
      </c>
      <c r="J11" s="700">
        <v>47</v>
      </c>
      <c r="K11" s="702" t="s">
        <v>1750</v>
      </c>
      <c r="L11" s="690"/>
      <c r="M11" s="690"/>
      <c r="N11" s="690"/>
      <c r="O11" s="690"/>
    </row>
    <row r="12" spans="1:18" ht="24.95" customHeight="1" thickBot="1">
      <c r="A12" s="703" t="s">
        <v>1770</v>
      </c>
      <c r="B12" s="704">
        <v>0</v>
      </c>
      <c r="C12" s="704">
        <v>15</v>
      </c>
      <c r="D12" s="705">
        <v>15</v>
      </c>
      <c r="E12" s="704">
        <v>0</v>
      </c>
      <c r="F12" s="704">
        <v>0</v>
      </c>
      <c r="G12" s="706">
        <v>0</v>
      </c>
      <c r="H12" s="705">
        <v>0</v>
      </c>
      <c r="I12" s="706">
        <v>15</v>
      </c>
      <c r="J12" s="705">
        <v>15</v>
      </c>
      <c r="K12" s="707" t="s">
        <v>1771</v>
      </c>
      <c r="L12" s="690"/>
      <c r="M12" s="690"/>
      <c r="N12" s="690"/>
      <c r="O12" s="690"/>
    </row>
    <row r="13" spans="1:18" ht="24.95" customHeight="1" thickBot="1">
      <c r="A13" s="698" t="s">
        <v>392</v>
      </c>
      <c r="B13" s="699">
        <v>15</v>
      </c>
      <c r="C13" s="699">
        <v>107</v>
      </c>
      <c r="D13" s="700">
        <v>122</v>
      </c>
      <c r="E13" s="699">
        <v>226</v>
      </c>
      <c r="F13" s="699">
        <v>145</v>
      </c>
      <c r="G13" s="701">
        <v>371</v>
      </c>
      <c r="H13" s="700">
        <v>241</v>
      </c>
      <c r="I13" s="701">
        <v>252</v>
      </c>
      <c r="J13" s="700">
        <v>493</v>
      </c>
      <c r="K13" s="702" t="s">
        <v>399</v>
      </c>
      <c r="L13" s="690"/>
      <c r="M13" s="690"/>
      <c r="N13" s="690"/>
      <c r="O13" s="690"/>
    </row>
    <row r="14" spans="1:18" ht="24.95" customHeight="1" thickBot="1">
      <c r="A14" s="703" t="s">
        <v>393</v>
      </c>
      <c r="B14" s="704">
        <v>0</v>
      </c>
      <c r="C14" s="704">
        <v>0</v>
      </c>
      <c r="D14" s="705">
        <v>0</v>
      </c>
      <c r="E14" s="704">
        <v>0</v>
      </c>
      <c r="F14" s="704">
        <v>77</v>
      </c>
      <c r="G14" s="706">
        <v>77</v>
      </c>
      <c r="H14" s="705">
        <v>0</v>
      </c>
      <c r="I14" s="706">
        <v>77</v>
      </c>
      <c r="J14" s="705">
        <v>77</v>
      </c>
      <c r="K14" s="707" t="s">
        <v>400</v>
      </c>
      <c r="L14" s="690"/>
      <c r="M14" s="690"/>
      <c r="N14" s="690"/>
      <c r="O14" s="690"/>
    </row>
    <row r="15" spans="1:18" ht="24.95" customHeight="1" thickBot="1">
      <c r="A15" s="698" t="s">
        <v>394</v>
      </c>
      <c r="B15" s="699">
        <v>46</v>
      </c>
      <c r="C15" s="699">
        <v>0</v>
      </c>
      <c r="D15" s="700">
        <v>46</v>
      </c>
      <c r="E15" s="699">
        <v>30</v>
      </c>
      <c r="F15" s="699">
        <v>16</v>
      </c>
      <c r="G15" s="701">
        <v>46</v>
      </c>
      <c r="H15" s="700">
        <v>76</v>
      </c>
      <c r="I15" s="701">
        <v>16</v>
      </c>
      <c r="J15" s="700">
        <v>92</v>
      </c>
      <c r="K15" s="702" t="s">
        <v>401</v>
      </c>
      <c r="L15" s="690"/>
      <c r="M15" s="690"/>
      <c r="N15" s="690"/>
      <c r="O15" s="690"/>
    </row>
    <row r="16" spans="1:18" ht="24.95" customHeight="1">
      <c r="A16" s="708" t="s">
        <v>395</v>
      </c>
      <c r="B16" s="709">
        <v>62</v>
      </c>
      <c r="C16" s="709">
        <v>61</v>
      </c>
      <c r="D16" s="710">
        <v>123</v>
      </c>
      <c r="E16" s="709">
        <v>241</v>
      </c>
      <c r="F16" s="709">
        <v>255</v>
      </c>
      <c r="G16" s="711">
        <v>496</v>
      </c>
      <c r="H16" s="710">
        <v>303</v>
      </c>
      <c r="I16" s="711">
        <v>316</v>
      </c>
      <c r="J16" s="710">
        <v>619</v>
      </c>
      <c r="K16" s="712" t="s">
        <v>402</v>
      </c>
      <c r="L16" s="690"/>
      <c r="M16" s="690"/>
      <c r="N16" s="690"/>
      <c r="O16" s="690"/>
    </row>
    <row r="17" spans="1:18" ht="24.95" customHeight="1" thickBot="1">
      <c r="A17" s="698" t="s">
        <v>396</v>
      </c>
      <c r="B17" s="699">
        <v>61</v>
      </c>
      <c r="C17" s="699">
        <v>60</v>
      </c>
      <c r="D17" s="700">
        <v>121</v>
      </c>
      <c r="E17" s="699">
        <v>241</v>
      </c>
      <c r="F17" s="699">
        <v>280</v>
      </c>
      <c r="G17" s="701">
        <v>521</v>
      </c>
      <c r="H17" s="700">
        <v>302</v>
      </c>
      <c r="I17" s="701">
        <v>340</v>
      </c>
      <c r="J17" s="700">
        <v>642</v>
      </c>
      <c r="K17" s="702" t="s">
        <v>403</v>
      </c>
      <c r="L17" s="690"/>
      <c r="M17" s="690"/>
      <c r="N17" s="690"/>
      <c r="O17" s="690"/>
    </row>
    <row r="18" spans="1:18" ht="24.95" customHeight="1">
      <c r="A18" s="708" t="s">
        <v>397</v>
      </c>
      <c r="B18" s="709">
        <v>16</v>
      </c>
      <c r="C18" s="709">
        <v>60</v>
      </c>
      <c r="D18" s="710">
        <v>76</v>
      </c>
      <c r="E18" s="709">
        <v>15</v>
      </c>
      <c r="F18" s="709">
        <v>61</v>
      </c>
      <c r="G18" s="711">
        <v>76</v>
      </c>
      <c r="H18" s="710">
        <v>31</v>
      </c>
      <c r="I18" s="711">
        <v>121</v>
      </c>
      <c r="J18" s="710">
        <v>152</v>
      </c>
      <c r="K18" s="712" t="s">
        <v>459</v>
      </c>
      <c r="L18" s="690"/>
      <c r="M18" s="690"/>
      <c r="N18" s="690"/>
      <c r="O18" s="690"/>
    </row>
    <row r="19" spans="1:18" ht="24.95" customHeight="1">
      <c r="A19" s="713" t="s">
        <v>434</v>
      </c>
      <c r="B19" s="714">
        <v>200</v>
      </c>
      <c r="C19" s="714">
        <v>410</v>
      </c>
      <c r="D19" s="714">
        <v>610</v>
      </c>
      <c r="E19" s="714">
        <v>1640</v>
      </c>
      <c r="F19" s="714">
        <v>1276</v>
      </c>
      <c r="G19" s="714">
        <v>2916</v>
      </c>
      <c r="H19" s="714">
        <v>1840</v>
      </c>
      <c r="I19" s="715">
        <v>1686</v>
      </c>
      <c r="J19" s="714">
        <v>3526</v>
      </c>
      <c r="K19" s="716" t="s">
        <v>363</v>
      </c>
    </row>
    <row r="20" spans="1:18" ht="24.95" customHeight="1">
      <c r="A20" s="713" t="s">
        <v>435</v>
      </c>
      <c r="B20" s="714">
        <v>138</v>
      </c>
      <c r="C20" s="714">
        <v>288</v>
      </c>
      <c r="D20" s="714">
        <v>426</v>
      </c>
      <c r="E20" s="714">
        <v>1259</v>
      </c>
      <c r="F20" s="714">
        <v>1114</v>
      </c>
      <c r="G20" s="714">
        <v>2373</v>
      </c>
      <c r="H20" s="715">
        <v>1397</v>
      </c>
      <c r="I20" s="715">
        <v>1402</v>
      </c>
      <c r="J20" s="715">
        <v>2799</v>
      </c>
      <c r="K20" s="716" t="s">
        <v>364</v>
      </c>
    </row>
    <row r="21" spans="1:18" ht="16.5" customHeight="1">
      <c r="A21" s="717" t="s">
        <v>438</v>
      </c>
      <c r="K21" s="691" t="s">
        <v>387</v>
      </c>
    </row>
    <row r="22" spans="1:18" ht="25.5" customHeight="1">
      <c r="A22" s="690"/>
      <c r="B22" s="690"/>
      <c r="C22" s="690"/>
      <c r="D22" s="690"/>
      <c r="E22" s="690"/>
      <c r="F22" s="690"/>
      <c r="G22" s="690"/>
      <c r="H22" s="690"/>
      <c r="I22" s="690"/>
      <c r="J22" s="690"/>
      <c r="K22" s="690"/>
      <c r="L22" s="690"/>
      <c r="N22" s="690"/>
      <c r="O22" s="690"/>
      <c r="P22" s="690"/>
      <c r="Q22" s="690"/>
      <c r="R22" s="690"/>
    </row>
    <row r="23" spans="1:18">
      <c r="A23" s="690"/>
      <c r="B23" s="690"/>
      <c r="C23" s="690"/>
      <c r="D23" s="690"/>
      <c r="E23" s="690"/>
      <c r="F23" s="690"/>
      <c r="G23" s="690"/>
      <c r="H23" s="690"/>
      <c r="I23" s="690"/>
      <c r="J23" s="690"/>
      <c r="K23" s="690"/>
      <c r="L23" s="690"/>
      <c r="M23" s="690"/>
      <c r="N23" s="690"/>
      <c r="O23" s="690"/>
      <c r="P23" s="690"/>
      <c r="Q23" s="690"/>
      <c r="R23" s="690"/>
    </row>
    <row r="24" spans="1:18" ht="12.75" customHeight="1">
      <c r="A24" s="690"/>
      <c r="B24" s="690"/>
      <c r="C24" s="690"/>
      <c r="D24" s="690"/>
      <c r="E24" s="690"/>
      <c r="F24" s="690"/>
      <c r="G24" s="690"/>
      <c r="H24" s="690"/>
      <c r="I24" s="690"/>
      <c r="J24" s="690"/>
      <c r="K24" s="690"/>
      <c r="L24" s="690"/>
      <c r="M24" s="690"/>
      <c r="O24" s="690"/>
      <c r="P24" s="690"/>
      <c r="Q24" s="690"/>
      <c r="R24" s="690"/>
    </row>
    <row r="25" spans="1:18">
      <c r="A25" s="690"/>
      <c r="B25" s="690"/>
      <c r="C25" s="690"/>
      <c r="D25" s="690"/>
      <c r="E25" s="690"/>
      <c r="F25" s="690"/>
      <c r="G25" s="690"/>
      <c r="H25" s="690"/>
      <c r="I25" s="690"/>
      <c r="J25" s="690"/>
      <c r="K25" s="690"/>
      <c r="L25" s="690"/>
      <c r="M25" s="690"/>
      <c r="N25" s="690"/>
      <c r="O25" s="690"/>
      <c r="P25" s="690"/>
      <c r="Q25" s="690"/>
      <c r="R25" s="690"/>
    </row>
  </sheetData>
  <mergeCells count="8">
    <mergeCell ref="A1:K1"/>
    <mergeCell ref="A2:K2"/>
    <mergeCell ref="A3:K3"/>
    <mergeCell ref="A5:A7"/>
    <mergeCell ref="B5:D5"/>
    <mergeCell ref="E5:G5"/>
    <mergeCell ref="H5:J5"/>
    <mergeCell ref="K5:K7"/>
  </mergeCells>
  <printOptions horizontalCentered="1" verticalCentered="1"/>
  <pageMargins left="0" right="0" top="0" bottom="0" header="0" footer="0"/>
  <pageSetup paperSize="9" scale="9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46"/>
  <sheetViews>
    <sheetView rightToLeft="1" view="pageBreakPreview" zoomScaleNormal="100" zoomScaleSheetLayoutView="100" workbookViewId="0">
      <selection sqref="A1:K1"/>
    </sheetView>
  </sheetViews>
  <sheetFormatPr defaultColWidth="11.42578125" defaultRowHeight="12.75"/>
  <cols>
    <col min="1" max="1" width="23" style="89" customWidth="1"/>
    <col min="2" max="2" width="10.28515625" style="89" bestFit="1" customWidth="1"/>
    <col min="3" max="4" width="9.42578125" style="89" bestFit="1" customWidth="1"/>
    <col min="5" max="5" width="12" style="89" bestFit="1" customWidth="1"/>
    <col min="6" max="6" width="10.42578125" style="89" bestFit="1" customWidth="1"/>
    <col min="7" max="8" width="12" style="89" bestFit="1" customWidth="1"/>
    <col min="9" max="9" width="10.42578125" style="89" bestFit="1" customWidth="1"/>
    <col min="10" max="10" width="12" style="89" bestFit="1" customWidth="1"/>
    <col min="11" max="11" width="25.140625" style="89" customWidth="1"/>
    <col min="12" max="16384" width="11.42578125" style="89"/>
  </cols>
  <sheetData>
    <row r="1" spans="1:11" ht="22.5" customHeight="1">
      <c r="A1" s="1256" t="s">
        <v>1184</v>
      </c>
      <c r="B1" s="1256"/>
      <c r="C1" s="1256"/>
      <c r="D1" s="1256"/>
      <c r="E1" s="1256"/>
      <c r="F1" s="1256"/>
      <c r="G1" s="1256"/>
      <c r="H1" s="1256"/>
      <c r="I1" s="1256"/>
      <c r="J1" s="1256"/>
      <c r="K1" s="1256"/>
    </row>
    <row r="2" spans="1:11" ht="15.75">
      <c r="A2" s="1255" t="s">
        <v>1064</v>
      </c>
      <c r="B2" s="1255"/>
      <c r="C2" s="1255"/>
      <c r="D2" s="1255"/>
      <c r="E2" s="1255"/>
      <c r="F2" s="1255"/>
      <c r="G2" s="1255"/>
      <c r="H2" s="1255"/>
      <c r="I2" s="1255"/>
      <c r="J2" s="1255"/>
      <c r="K2" s="1255"/>
    </row>
    <row r="3" spans="1:11" ht="15.75">
      <c r="A3" s="1255" t="s">
        <v>1763</v>
      </c>
      <c r="B3" s="1255"/>
      <c r="C3" s="1255"/>
      <c r="D3" s="1255"/>
      <c r="E3" s="1255"/>
      <c r="F3" s="1255"/>
      <c r="G3" s="1255"/>
      <c r="H3" s="1255"/>
      <c r="I3" s="1255"/>
      <c r="J3" s="1255"/>
      <c r="K3" s="1255"/>
    </row>
    <row r="4" spans="1:11" ht="15.75">
      <c r="A4" s="540"/>
      <c r="B4" s="540"/>
      <c r="C4" s="540"/>
      <c r="D4" s="540"/>
      <c r="E4" s="540"/>
      <c r="F4" s="540"/>
      <c r="G4" s="540"/>
      <c r="H4" s="540"/>
      <c r="I4" s="540"/>
      <c r="J4" s="540"/>
      <c r="K4" s="540"/>
    </row>
    <row r="5" spans="1:11" ht="15.75">
      <c r="A5" s="229" t="s">
        <v>68</v>
      </c>
      <c r="B5" s="230"/>
      <c r="C5" s="230"/>
      <c r="D5" s="230"/>
      <c r="E5" s="230"/>
      <c r="F5" s="230"/>
      <c r="G5" s="230"/>
      <c r="H5" s="230"/>
      <c r="I5" s="230"/>
      <c r="J5" s="230"/>
      <c r="K5" s="231" t="s">
        <v>85</v>
      </c>
    </row>
    <row r="6" spans="1:11" ht="29.25" customHeight="1" thickBot="1">
      <c r="A6" s="1257" t="s">
        <v>1759</v>
      </c>
      <c r="B6" s="1259" t="s">
        <v>1299</v>
      </c>
      <c r="C6" s="1260"/>
      <c r="D6" s="1261"/>
      <c r="E6" s="1259" t="s">
        <v>1300</v>
      </c>
      <c r="F6" s="1260"/>
      <c r="G6" s="1261"/>
      <c r="H6" s="1262" t="s">
        <v>1301</v>
      </c>
      <c r="I6" s="1263"/>
      <c r="J6" s="1264"/>
      <c r="K6" s="1265" t="s">
        <v>1325</v>
      </c>
    </row>
    <row r="7" spans="1:11" ht="41.25" customHeight="1">
      <c r="A7" s="1258"/>
      <c r="B7" s="220" t="s">
        <v>1267</v>
      </c>
      <c r="C7" s="220" t="s">
        <v>1266</v>
      </c>
      <c r="D7" s="220" t="s">
        <v>809</v>
      </c>
      <c r="E7" s="220" t="s">
        <v>1267</v>
      </c>
      <c r="F7" s="220" t="s">
        <v>1266</v>
      </c>
      <c r="G7" s="220" t="s">
        <v>809</v>
      </c>
      <c r="H7" s="220" t="s">
        <v>1267</v>
      </c>
      <c r="I7" s="220" t="s">
        <v>1266</v>
      </c>
      <c r="J7" s="220" t="s">
        <v>809</v>
      </c>
      <c r="K7" s="1266"/>
    </row>
    <row r="8" spans="1:11" ht="21.75" customHeight="1" thickBot="1">
      <c r="A8" s="1100">
        <v>2017</v>
      </c>
      <c r="B8" s="221">
        <v>31247</v>
      </c>
      <c r="C8" s="221">
        <v>64409</v>
      </c>
      <c r="D8" s="226">
        <f t="shared" ref="D8:D12" si="0">SUM(B8:C8)</f>
        <v>95656</v>
      </c>
      <c r="E8" s="221">
        <v>41253</v>
      </c>
      <c r="F8" s="221">
        <v>132273</v>
      </c>
      <c r="G8" s="226">
        <f t="shared" ref="G8:G12" si="1">SUM(E8:F8)</f>
        <v>173526</v>
      </c>
      <c r="H8" s="226">
        <f t="shared" ref="H8:I13" si="2">B8+E8</f>
        <v>72500</v>
      </c>
      <c r="I8" s="226">
        <f t="shared" si="2"/>
        <v>196682</v>
      </c>
      <c r="J8" s="226">
        <f>H8+I8</f>
        <v>269182</v>
      </c>
      <c r="K8" s="444">
        <v>2017</v>
      </c>
    </row>
    <row r="9" spans="1:11" ht="21.75" customHeight="1" thickBot="1">
      <c r="A9" s="1101">
        <v>2018</v>
      </c>
      <c r="B9" s="223">
        <v>31713</v>
      </c>
      <c r="C9" s="223">
        <v>65242</v>
      </c>
      <c r="D9" s="228">
        <f t="shared" si="0"/>
        <v>96955</v>
      </c>
      <c r="E9" s="223">
        <v>43176</v>
      </c>
      <c r="F9" s="223">
        <v>137796</v>
      </c>
      <c r="G9" s="228">
        <f t="shared" si="1"/>
        <v>180972</v>
      </c>
      <c r="H9" s="228">
        <f t="shared" si="2"/>
        <v>74889</v>
      </c>
      <c r="I9" s="228">
        <f t="shared" si="2"/>
        <v>203038</v>
      </c>
      <c r="J9" s="228">
        <f>H9+I9</f>
        <v>277927</v>
      </c>
      <c r="K9" s="445">
        <v>2018</v>
      </c>
    </row>
    <row r="10" spans="1:11" ht="21.75" customHeight="1" thickBot="1">
      <c r="A10" s="1102">
        <v>2019</v>
      </c>
      <c r="B10" s="222">
        <v>32357</v>
      </c>
      <c r="C10" s="222">
        <v>65382</v>
      </c>
      <c r="D10" s="227">
        <f t="shared" si="0"/>
        <v>97739</v>
      </c>
      <c r="E10" s="222">
        <v>44621</v>
      </c>
      <c r="F10" s="222">
        <v>140336</v>
      </c>
      <c r="G10" s="227">
        <f t="shared" si="1"/>
        <v>184957</v>
      </c>
      <c r="H10" s="227">
        <f t="shared" si="2"/>
        <v>76978</v>
      </c>
      <c r="I10" s="227">
        <f t="shared" si="2"/>
        <v>205718</v>
      </c>
      <c r="J10" s="227">
        <f>H10+I10</f>
        <v>282696</v>
      </c>
      <c r="K10" s="446">
        <v>2019</v>
      </c>
    </row>
    <row r="11" spans="1:11" ht="21.75" customHeight="1" thickBot="1">
      <c r="A11" s="1101">
        <v>2020</v>
      </c>
      <c r="B11" s="223">
        <v>35525</v>
      </c>
      <c r="C11" s="223">
        <v>68931</v>
      </c>
      <c r="D11" s="228">
        <f t="shared" si="0"/>
        <v>104456</v>
      </c>
      <c r="E11" s="223">
        <v>45927</v>
      </c>
      <c r="F11" s="223">
        <v>140971</v>
      </c>
      <c r="G11" s="228">
        <f t="shared" si="1"/>
        <v>186898</v>
      </c>
      <c r="H11" s="228">
        <f t="shared" si="2"/>
        <v>81452</v>
      </c>
      <c r="I11" s="228">
        <f t="shared" si="2"/>
        <v>209902</v>
      </c>
      <c r="J11" s="228">
        <f>H11+I11</f>
        <v>291354</v>
      </c>
      <c r="K11" s="445">
        <v>2020</v>
      </c>
    </row>
    <row r="12" spans="1:11" ht="21.75" customHeight="1" thickBot="1">
      <c r="A12" s="1102">
        <v>2021</v>
      </c>
      <c r="B12" s="222">
        <v>35170</v>
      </c>
      <c r="C12" s="222">
        <v>62764</v>
      </c>
      <c r="D12" s="227">
        <f t="shared" si="0"/>
        <v>97934</v>
      </c>
      <c r="E12" s="222">
        <v>46987</v>
      </c>
      <c r="F12" s="222">
        <v>146825</v>
      </c>
      <c r="G12" s="227">
        <f t="shared" si="1"/>
        <v>193812</v>
      </c>
      <c r="H12" s="227">
        <f t="shared" si="2"/>
        <v>82157</v>
      </c>
      <c r="I12" s="227">
        <f t="shared" si="2"/>
        <v>209589</v>
      </c>
      <c r="J12" s="227">
        <f>H12+I12</f>
        <v>291746</v>
      </c>
      <c r="K12" s="446">
        <v>2021</v>
      </c>
    </row>
    <row r="13" spans="1:11" ht="21.75" customHeight="1">
      <c r="A13" s="1101">
        <v>2022</v>
      </c>
      <c r="B13" s="223">
        <v>37004</v>
      </c>
      <c r="C13" s="223">
        <v>65074</v>
      </c>
      <c r="D13" s="228">
        <f>SUM(B13:C13)</f>
        <v>102078</v>
      </c>
      <c r="E13" s="223">
        <v>50095</v>
      </c>
      <c r="F13" s="223">
        <v>154486</v>
      </c>
      <c r="G13" s="228">
        <f>SUM(E13:F13)</f>
        <v>204581</v>
      </c>
      <c r="H13" s="228">
        <f t="shared" si="2"/>
        <v>87099</v>
      </c>
      <c r="I13" s="228">
        <f t="shared" si="2"/>
        <v>219560</v>
      </c>
      <c r="J13" s="228">
        <f>SUM(H13:I13)</f>
        <v>306659</v>
      </c>
      <c r="K13" s="445">
        <v>2022</v>
      </c>
    </row>
    <row r="14" spans="1:11">
      <c r="A14" s="541"/>
      <c r="B14" s="541"/>
      <c r="C14" s="541"/>
      <c r="D14" s="541"/>
      <c r="E14" s="541"/>
      <c r="F14" s="541"/>
      <c r="G14" s="541"/>
      <c r="H14" s="541"/>
      <c r="I14" s="541"/>
      <c r="J14" s="541"/>
      <c r="K14" s="541"/>
    </row>
    <row r="15" spans="1:11">
      <c r="A15" s="541"/>
      <c r="B15" s="541"/>
      <c r="C15" s="541"/>
      <c r="D15" s="541"/>
      <c r="E15" s="541"/>
      <c r="F15" s="541"/>
      <c r="G15" s="541"/>
      <c r="H15" s="541"/>
      <c r="I15" s="541"/>
      <c r="J15" s="541"/>
      <c r="K15" s="541"/>
    </row>
    <row r="16" spans="1:11">
      <c r="A16" s="541"/>
      <c r="B16" s="541"/>
      <c r="C16" s="541"/>
      <c r="D16" s="541"/>
      <c r="E16" s="541"/>
      <c r="F16" s="541"/>
      <c r="G16" s="541"/>
      <c r="H16" s="541"/>
      <c r="I16" s="541"/>
      <c r="J16" s="541"/>
      <c r="K16" s="541"/>
    </row>
    <row r="17" spans="1:11">
      <c r="A17" s="541"/>
      <c r="B17" s="541"/>
      <c r="C17" s="541"/>
      <c r="D17" s="541"/>
      <c r="E17" s="541"/>
      <c r="F17" s="541"/>
      <c r="G17" s="541"/>
      <c r="H17" s="541"/>
      <c r="I17" s="541"/>
      <c r="J17" s="541"/>
      <c r="K17" s="541"/>
    </row>
    <row r="18" spans="1:11">
      <c r="A18" s="541"/>
      <c r="B18" s="541"/>
      <c r="C18" s="541"/>
      <c r="D18" s="541"/>
      <c r="E18" s="541"/>
      <c r="F18" s="541"/>
      <c r="G18" s="541"/>
      <c r="H18" s="541"/>
      <c r="I18" s="541"/>
      <c r="J18" s="541"/>
      <c r="K18" s="541"/>
    </row>
    <row r="19" spans="1:11">
      <c r="A19" s="541"/>
      <c r="B19" s="541"/>
      <c r="C19" s="541"/>
      <c r="D19" s="541"/>
      <c r="E19" s="541"/>
      <c r="F19" s="541"/>
      <c r="G19" s="541"/>
      <c r="H19" s="541"/>
      <c r="I19" s="541"/>
      <c r="J19" s="541"/>
      <c r="K19" s="541"/>
    </row>
    <row r="20" spans="1:11">
      <c r="A20" s="541"/>
      <c r="B20" s="541"/>
      <c r="C20" s="541"/>
      <c r="D20" s="541"/>
      <c r="E20" s="541"/>
      <c r="F20" s="541"/>
      <c r="G20" s="541"/>
      <c r="H20" s="541"/>
      <c r="I20" s="541"/>
      <c r="J20" s="541"/>
      <c r="K20" s="541"/>
    </row>
    <row r="21" spans="1:11">
      <c r="A21" s="541"/>
      <c r="B21" s="542"/>
      <c r="C21" s="542"/>
      <c r="D21" s="541"/>
      <c r="E21" s="541"/>
      <c r="F21" s="541"/>
      <c r="G21" s="541"/>
      <c r="H21" s="541"/>
      <c r="I21" s="541"/>
      <c r="J21" s="541"/>
      <c r="K21" s="541"/>
    </row>
    <row r="22" spans="1:11">
      <c r="A22" s="541"/>
      <c r="B22" s="541"/>
      <c r="C22" s="541"/>
      <c r="D22" s="541"/>
      <c r="E22" s="541"/>
      <c r="F22" s="541"/>
      <c r="G22" s="541"/>
      <c r="H22" s="541"/>
      <c r="I22" s="541"/>
      <c r="J22" s="541"/>
      <c r="K22" s="541"/>
    </row>
    <row r="23" spans="1:11">
      <c r="A23" s="541"/>
      <c r="B23" s="541"/>
      <c r="C23" s="541"/>
      <c r="D23" s="541"/>
      <c r="E23" s="541"/>
      <c r="F23" s="541"/>
      <c r="G23" s="541"/>
      <c r="H23" s="541"/>
      <c r="I23" s="541"/>
      <c r="J23" s="541"/>
      <c r="K23" s="541"/>
    </row>
    <row r="24" spans="1:11" ht="15.75">
      <c r="A24" s="1255"/>
      <c r="B24" s="1255"/>
      <c r="C24" s="1255"/>
      <c r="D24" s="1255"/>
      <c r="E24" s="1255"/>
      <c r="F24" s="1255"/>
      <c r="G24" s="1255"/>
      <c r="H24" s="1255"/>
      <c r="I24" s="1255"/>
      <c r="J24" s="1255"/>
      <c r="K24" s="1255"/>
    </row>
    <row r="25" spans="1:11">
      <c r="A25" s="541"/>
      <c r="B25" s="541"/>
      <c r="C25" s="541"/>
      <c r="D25" s="541"/>
      <c r="E25" s="541"/>
      <c r="F25" s="541"/>
      <c r="G25" s="541"/>
      <c r="H25" s="541"/>
      <c r="I25" s="541"/>
      <c r="J25" s="541"/>
      <c r="K25" s="541"/>
    </row>
    <row r="26" spans="1:11">
      <c r="A26" s="541"/>
      <c r="B26" s="541"/>
      <c r="C26" s="541"/>
      <c r="D26" s="541"/>
      <c r="E26" s="541"/>
      <c r="F26" s="541"/>
      <c r="G26" s="541"/>
      <c r="H26" s="541"/>
      <c r="I26" s="541"/>
      <c r="J26" s="541"/>
      <c r="K26" s="541"/>
    </row>
    <row r="27" spans="1:11">
      <c r="A27" s="541"/>
      <c r="B27" s="541"/>
      <c r="C27" s="541"/>
      <c r="D27" s="541"/>
      <c r="E27" s="541"/>
      <c r="F27" s="541"/>
      <c r="G27" s="541"/>
      <c r="H27" s="541"/>
      <c r="I27" s="541"/>
      <c r="J27" s="541"/>
      <c r="K27" s="541"/>
    </row>
    <row r="28" spans="1:11">
      <c r="A28" s="541"/>
      <c r="B28" s="541"/>
      <c r="C28" s="541"/>
      <c r="D28" s="541"/>
      <c r="E28" s="541"/>
      <c r="F28" s="541"/>
      <c r="G28" s="541"/>
      <c r="H28" s="541"/>
      <c r="I28" s="541"/>
      <c r="J28" s="541"/>
      <c r="K28" s="541"/>
    </row>
    <row r="29" spans="1:11">
      <c r="A29" s="541"/>
      <c r="B29" s="541"/>
      <c r="C29" s="541"/>
      <c r="D29" s="541"/>
      <c r="E29" s="541"/>
      <c r="F29" s="541"/>
      <c r="G29" s="541"/>
      <c r="H29" s="541"/>
      <c r="I29" s="541"/>
      <c r="J29" s="541"/>
      <c r="K29" s="541"/>
    </row>
    <row r="30" spans="1:11">
      <c r="A30" s="541"/>
      <c r="B30" s="541"/>
      <c r="C30" s="541"/>
      <c r="D30" s="541"/>
      <c r="E30" s="541"/>
      <c r="F30" s="541"/>
      <c r="G30" s="541"/>
      <c r="H30" s="541"/>
      <c r="I30" s="541"/>
      <c r="J30" s="541"/>
      <c r="K30" s="541"/>
    </row>
    <row r="31" spans="1:11">
      <c r="A31" s="541"/>
      <c r="B31" s="541"/>
      <c r="C31" s="541"/>
      <c r="D31" s="541"/>
      <c r="E31" s="541"/>
      <c r="F31" s="541"/>
      <c r="G31" s="541"/>
      <c r="H31" s="541"/>
      <c r="I31" s="541"/>
      <c r="J31" s="541"/>
      <c r="K31" s="541"/>
    </row>
    <row r="32" spans="1:11">
      <c r="A32" s="541"/>
      <c r="B32" s="541"/>
      <c r="C32" s="541"/>
      <c r="D32" s="541"/>
      <c r="E32" s="541"/>
      <c r="F32" s="541"/>
      <c r="G32" s="541"/>
      <c r="H32" s="541"/>
      <c r="I32" s="541"/>
      <c r="J32" s="541"/>
      <c r="K32" s="541"/>
    </row>
    <row r="33" spans="1:11">
      <c r="A33" s="541"/>
      <c r="B33" s="541"/>
      <c r="C33" s="541"/>
      <c r="D33" s="541"/>
      <c r="E33" s="541"/>
      <c r="F33" s="541"/>
      <c r="G33" s="541"/>
      <c r="H33" s="541"/>
      <c r="I33" s="541"/>
      <c r="J33" s="541"/>
      <c r="K33" s="541"/>
    </row>
    <row r="34" spans="1:11">
      <c r="A34" s="541"/>
      <c r="B34" s="541"/>
      <c r="C34" s="541"/>
      <c r="D34" s="541"/>
      <c r="E34" s="541"/>
      <c r="F34" s="541"/>
      <c r="G34" s="541"/>
      <c r="H34" s="541"/>
      <c r="I34" s="541"/>
      <c r="J34" s="541"/>
      <c r="K34" s="541"/>
    </row>
    <row r="35" spans="1:11">
      <c r="A35" s="541"/>
      <c r="B35" s="541"/>
      <c r="C35" s="541"/>
      <c r="D35" s="541"/>
      <c r="E35" s="541"/>
      <c r="F35" s="541"/>
      <c r="G35" s="541"/>
      <c r="H35" s="541"/>
      <c r="I35" s="541"/>
      <c r="J35" s="541"/>
      <c r="K35" s="541"/>
    </row>
    <row r="36" spans="1:11">
      <c r="A36" s="541"/>
      <c r="B36" s="541"/>
      <c r="C36" s="541"/>
      <c r="D36" s="541"/>
      <c r="E36" s="541"/>
      <c r="F36" s="541"/>
      <c r="G36" s="541"/>
      <c r="H36" s="541"/>
      <c r="I36" s="541"/>
      <c r="J36" s="541"/>
      <c r="K36" s="541"/>
    </row>
    <row r="46" spans="1:11">
      <c r="B46" s="115"/>
      <c r="C46" s="115"/>
      <c r="D46" s="1267"/>
      <c r="E46" s="1267"/>
    </row>
  </sheetData>
  <mergeCells count="10">
    <mergeCell ref="A24:K24"/>
    <mergeCell ref="D46:E46"/>
    <mergeCell ref="A1:K1"/>
    <mergeCell ref="A2:K2"/>
    <mergeCell ref="A3:K3"/>
    <mergeCell ref="A6:A7"/>
    <mergeCell ref="B6:D6"/>
    <mergeCell ref="E6:G6"/>
    <mergeCell ref="H6:J6"/>
    <mergeCell ref="K6:K7"/>
  </mergeCells>
  <printOptions horizontalCentered="1" verticalCentered="1"/>
  <pageMargins left="0" right="0" top="0.74803149606299002" bottom="0" header="0" footer="0"/>
  <pageSetup paperSize="9" scale="95" orientation="landscape" r:id="rId1"/>
  <drawing r:id="rId2"/>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sheetPr codeName="Sheet166"/>
  <dimension ref="A1:L9"/>
  <sheetViews>
    <sheetView rightToLeft="1" view="pageBreakPreview" zoomScaleNormal="100" zoomScaleSheetLayoutView="100" workbookViewId="0">
      <selection activeCell="H16" sqref="H16"/>
    </sheetView>
  </sheetViews>
  <sheetFormatPr defaultColWidth="11.42578125" defaultRowHeight="12.75"/>
  <cols>
    <col min="1" max="1" width="30.7109375" style="25" customWidth="1"/>
    <col min="2" max="4" width="20.7109375" style="25" customWidth="1"/>
    <col min="5" max="5" width="30.7109375" style="25" customWidth="1"/>
    <col min="6" max="16384" width="11.42578125" style="25"/>
  </cols>
  <sheetData>
    <row r="1" spans="1:12" s="21" customFormat="1" ht="21" customHeight="1">
      <c r="A1" s="1409" t="s">
        <v>834</v>
      </c>
      <c r="B1" s="1409"/>
      <c r="C1" s="1409"/>
      <c r="D1" s="1409"/>
      <c r="E1" s="1409"/>
      <c r="F1" s="20"/>
      <c r="G1" s="20"/>
      <c r="H1" s="20"/>
      <c r="I1" s="20"/>
      <c r="J1" s="20"/>
      <c r="K1" s="20"/>
      <c r="L1" s="20"/>
    </row>
    <row r="2" spans="1:12" s="23" customFormat="1" ht="37.5" customHeight="1">
      <c r="A2" s="1289" t="s">
        <v>1173</v>
      </c>
      <c r="B2" s="1289"/>
      <c r="C2" s="1289"/>
      <c r="D2" s="1289"/>
      <c r="E2" s="1289"/>
      <c r="F2" s="22"/>
      <c r="G2" s="22"/>
      <c r="H2" s="22"/>
      <c r="I2" s="22"/>
      <c r="J2" s="22"/>
      <c r="K2" s="22"/>
      <c r="L2" s="22"/>
    </row>
    <row r="3" spans="1:12" s="23" customFormat="1" ht="15.75">
      <c r="A3" s="1289">
        <v>2022</v>
      </c>
      <c r="B3" s="1289"/>
      <c r="C3" s="1289"/>
      <c r="D3" s="1289"/>
      <c r="E3" s="1289"/>
      <c r="F3" s="22"/>
      <c r="G3" s="22"/>
      <c r="H3" s="22"/>
      <c r="I3" s="22"/>
      <c r="J3" s="22"/>
      <c r="K3" s="22"/>
      <c r="L3" s="22"/>
    </row>
    <row r="4" spans="1:12" s="14" customFormat="1" ht="15.75">
      <c r="A4" s="452" t="s">
        <v>379</v>
      </c>
      <c r="B4" s="451"/>
      <c r="C4" s="451"/>
      <c r="D4" s="451"/>
      <c r="E4" s="451" t="s">
        <v>380</v>
      </c>
      <c r="F4" s="5"/>
      <c r="G4" s="5"/>
      <c r="H4" s="5"/>
      <c r="I4" s="5"/>
      <c r="J4" s="5"/>
      <c r="K4" s="5"/>
      <c r="L4" s="5"/>
    </row>
    <row r="5" spans="1:12" ht="38.25" customHeight="1">
      <c r="A5" s="1405" t="s">
        <v>835</v>
      </c>
      <c r="B5" s="360" t="s">
        <v>472</v>
      </c>
      <c r="C5" s="360" t="s">
        <v>473</v>
      </c>
      <c r="D5" s="360" t="s">
        <v>468</v>
      </c>
      <c r="E5" s="1407" t="s">
        <v>1315</v>
      </c>
      <c r="F5" s="24"/>
      <c r="G5" s="24"/>
      <c r="H5" s="24"/>
      <c r="I5" s="24"/>
    </row>
    <row r="6" spans="1:12" ht="27" customHeight="1">
      <c r="A6" s="1406"/>
      <c r="B6" s="318" t="s">
        <v>471</v>
      </c>
      <c r="C6" s="318" t="s">
        <v>470</v>
      </c>
      <c r="D6" s="318" t="s">
        <v>469</v>
      </c>
      <c r="E6" s="1408"/>
      <c r="F6" s="24"/>
      <c r="G6" s="24"/>
      <c r="H6" s="24"/>
      <c r="I6" s="24"/>
    </row>
    <row r="7" spans="1:12" ht="34.5" customHeight="1" thickBot="1">
      <c r="A7" s="38" t="s">
        <v>405</v>
      </c>
      <c r="B7" s="488">
        <v>77</v>
      </c>
      <c r="C7" s="488">
        <v>76</v>
      </c>
      <c r="D7" s="487">
        <v>153</v>
      </c>
      <c r="E7" s="486" t="s">
        <v>407</v>
      </c>
      <c r="F7" s="24"/>
      <c r="G7" s="24"/>
      <c r="H7" s="24"/>
      <c r="I7" s="24"/>
    </row>
    <row r="8" spans="1:12" ht="34.5" customHeight="1">
      <c r="A8" s="45" t="s">
        <v>406</v>
      </c>
      <c r="B8" s="485">
        <v>61</v>
      </c>
      <c r="C8" s="485">
        <v>212</v>
      </c>
      <c r="D8" s="484">
        <v>273</v>
      </c>
      <c r="E8" s="483" t="s">
        <v>408</v>
      </c>
      <c r="F8" s="24"/>
      <c r="G8" s="24"/>
      <c r="H8" s="24"/>
      <c r="I8" s="24"/>
    </row>
    <row r="9" spans="1:12" s="6" customFormat="1" ht="34.5" customHeight="1">
      <c r="A9" s="247" t="s">
        <v>468</v>
      </c>
      <c r="B9" s="502">
        <v>138</v>
      </c>
      <c r="C9" s="502">
        <v>288</v>
      </c>
      <c r="D9" s="502">
        <v>426</v>
      </c>
      <c r="E9" s="501" t="s">
        <v>469</v>
      </c>
      <c r="F9" s="13"/>
      <c r="G9" s="13"/>
      <c r="H9" s="13"/>
      <c r="I9" s="13"/>
    </row>
  </sheetData>
  <mergeCells count="5">
    <mergeCell ref="A5:A6"/>
    <mergeCell ref="E5:E6"/>
    <mergeCell ref="A1:E1"/>
    <mergeCell ref="A3:E3"/>
    <mergeCell ref="A2:E2"/>
  </mergeCells>
  <printOptions horizontalCentered="1" verticalCentered="1"/>
  <pageMargins left="0" right="0" top="0" bottom="0" header="0" footer="0"/>
  <pageSetup paperSize="9" scale="95" orientation="landscape" r:id="rId1"/>
  <headerFooter alignWithMargins="0"/>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sheetPr codeName="Sheet167"/>
  <dimension ref="A1:L9"/>
  <sheetViews>
    <sheetView rightToLeft="1" view="pageBreakPreview" zoomScaleNormal="100" zoomScaleSheetLayoutView="100" workbookViewId="0">
      <selection activeCell="H9" sqref="H9"/>
    </sheetView>
  </sheetViews>
  <sheetFormatPr defaultColWidth="11.42578125" defaultRowHeight="12.75"/>
  <cols>
    <col min="1" max="1" width="30.7109375" style="25" customWidth="1"/>
    <col min="2" max="4" width="20.7109375" style="25" customWidth="1"/>
    <col min="5" max="5" width="30.7109375" style="25" customWidth="1"/>
    <col min="6" max="16384" width="11.42578125" style="25"/>
  </cols>
  <sheetData>
    <row r="1" spans="1:12" s="21" customFormat="1" ht="21.75">
      <c r="A1" s="1409" t="s">
        <v>836</v>
      </c>
      <c r="B1" s="1409"/>
      <c r="C1" s="1409"/>
      <c r="D1" s="1409"/>
      <c r="E1" s="1409"/>
      <c r="F1" s="20"/>
      <c r="G1" s="20"/>
      <c r="H1" s="20"/>
      <c r="I1" s="20"/>
      <c r="J1" s="20"/>
      <c r="K1" s="20"/>
      <c r="L1" s="20"/>
    </row>
    <row r="2" spans="1:12" s="23" customFormat="1" ht="33.75" customHeight="1">
      <c r="A2" s="1289" t="s">
        <v>1825</v>
      </c>
      <c r="B2" s="1289"/>
      <c r="C2" s="1289"/>
      <c r="D2" s="1289"/>
      <c r="E2" s="1289"/>
      <c r="F2" s="22"/>
      <c r="G2" s="22"/>
      <c r="H2" s="22"/>
      <c r="I2" s="22"/>
      <c r="J2" s="22"/>
      <c r="K2" s="22"/>
      <c r="L2" s="22"/>
    </row>
    <row r="3" spans="1:12" s="23" customFormat="1" ht="15.75">
      <c r="A3" s="1289">
        <v>2022</v>
      </c>
      <c r="B3" s="1289"/>
      <c r="C3" s="1289"/>
      <c r="D3" s="1289"/>
      <c r="E3" s="1289"/>
      <c r="F3" s="22"/>
      <c r="G3" s="22"/>
      <c r="H3" s="22"/>
      <c r="I3" s="22"/>
      <c r="J3" s="22"/>
      <c r="K3" s="22"/>
      <c r="L3" s="22"/>
    </row>
    <row r="4" spans="1:12" s="14" customFormat="1" ht="15.75">
      <c r="A4" s="452" t="s">
        <v>384</v>
      </c>
      <c r="B4" s="451"/>
      <c r="C4" s="451"/>
      <c r="D4" s="451"/>
      <c r="E4" s="451" t="s">
        <v>385</v>
      </c>
      <c r="F4" s="5"/>
      <c r="G4" s="5"/>
      <c r="H4" s="5"/>
      <c r="I4" s="5"/>
      <c r="J4" s="5"/>
      <c r="K4" s="5"/>
      <c r="L4" s="5"/>
    </row>
    <row r="5" spans="1:12" ht="38.25" customHeight="1">
      <c r="A5" s="1405" t="s">
        <v>837</v>
      </c>
      <c r="B5" s="360" t="s">
        <v>472</v>
      </c>
      <c r="C5" s="360" t="s">
        <v>473</v>
      </c>
      <c r="D5" s="360" t="s">
        <v>468</v>
      </c>
      <c r="E5" s="1407" t="s">
        <v>1314</v>
      </c>
      <c r="F5" s="24"/>
      <c r="G5" s="24"/>
      <c r="H5" s="24"/>
      <c r="I5" s="24"/>
    </row>
    <row r="6" spans="1:12" ht="30" customHeight="1">
      <c r="A6" s="1406"/>
      <c r="B6" s="318" t="s">
        <v>471</v>
      </c>
      <c r="C6" s="318" t="s">
        <v>470</v>
      </c>
      <c r="D6" s="318" t="s">
        <v>469</v>
      </c>
      <c r="E6" s="1408"/>
      <c r="F6" s="24"/>
      <c r="G6" s="24"/>
      <c r="H6" s="24"/>
      <c r="I6" s="24"/>
    </row>
    <row r="7" spans="1:12" ht="34.5" customHeight="1" thickBot="1">
      <c r="A7" s="38" t="s">
        <v>412</v>
      </c>
      <c r="B7" s="488">
        <v>92</v>
      </c>
      <c r="C7" s="488">
        <v>75</v>
      </c>
      <c r="D7" s="487">
        <v>167</v>
      </c>
      <c r="E7" s="486" t="s">
        <v>414</v>
      </c>
      <c r="F7" s="24"/>
      <c r="G7" s="24"/>
      <c r="H7" s="24"/>
      <c r="I7" s="24"/>
    </row>
    <row r="8" spans="1:12" ht="34.5" customHeight="1">
      <c r="A8" s="45" t="s">
        <v>413</v>
      </c>
      <c r="B8" s="485">
        <v>46</v>
      </c>
      <c r="C8" s="485">
        <v>213</v>
      </c>
      <c r="D8" s="484">
        <v>259</v>
      </c>
      <c r="E8" s="483" t="s">
        <v>415</v>
      </c>
      <c r="F8" s="24"/>
      <c r="G8" s="24"/>
      <c r="H8" s="24"/>
      <c r="I8" s="24"/>
    </row>
    <row r="9" spans="1:12" s="6" customFormat="1" ht="34.5" customHeight="1">
      <c r="A9" s="247" t="s">
        <v>468</v>
      </c>
      <c r="B9" s="502">
        <v>138</v>
      </c>
      <c r="C9" s="502">
        <v>288</v>
      </c>
      <c r="D9" s="502">
        <v>426</v>
      </c>
      <c r="E9" s="501" t="s">
        <v>469</v>
      </c>
      <c r="F9" s="13"/>
      <c r="G9" s="13"/>
      <c r="H9" s="13"/>
      <c r="I9" s="13"/>
    </row>
  </sheetData>
  <mergeCells count="5">
    <mergeCell ref="A5:A6"/>
    <mergeCell ref="E5:E6"/>
    <mergeCell ref="A1:E1"/>
    <mergeCell ref="A3:E3"/>
    <mergeCell ref="A2:E2"/>
  </mergeCells>
  <printOptions horizontalCentered="1" verticalCentered="1"/>
  <pageMargins left="0" right="0" top="0" bottom="0" header="0" footer="0"/>
  <pageSetup paperSize="9" scale="95" orientation="landscape" r:id="rId1"/>
  <headerFooter alignWithMargins="0"/>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sheetPr codeName="Sheet168"/>
  <dimension ref="A1:O17"/>
  <sheetViews>
    <sheetView rightToLeft="1" view="pageBreakPreview" zoomScaleNormal="100" zoomScaleSheetLayoutView="100" workbookViewId="0">
      <selection sqref="A1:H1"/>
    </sheetView>
  </sheetViews>
  <sheetFormatPr defaultColWidth="11.42578125" defaultRowHeight="12.75"/>
  <cols>
    <col min="1" max="1" width="24" style="25" customWidth="1"/>
    <col min="2" max="7" width="15.140625" style="25" customWidth="1"/>
    <col min="8" max="8" width="24" style="25" customWidth="1"/>
    <col min="9" max="16384" width="11.42578125" style="25"/>
  </cols>
  <sheetData>
    <row r="1" spans="1:15" s="21" customFormat="1" ht="39" customHeight="1">
      <c r="A1" s="1409" t="s">
        <v>1061</v>
      </c>
      <c r="B1" s="1409"/>
      <c r="C1" s="1409"/>
      <c r="D1" s="1409"/>
      <c r="E1" s="1409"/>
      <c r="F1" s="1409"/>
      <c r="G1" s="1409"/>
      <c r="H1" s="1409"/>
      <c r="I1" s="20"/>
      <c r="J1" s="20"/>
      <c r="K1" s="20"/>
      <c r="L1" s="20"/>
      <c r="M1" s="20"/>
      <c r="N1" s="20"/>
      <c r="O1" s="20"/>
    </row>
    <row r="2" spans="1:15" s="23" customFormat="1" ht="54" customHeight="1">
      <c r="A2" s="1289" t="s">
        <v>1526</v>
      </c>
      <c r="B2" s="1289"/>
      <c r="C2" s="1289"/>
      <c r="D2" s="1289"/>
      <c r="E2" s="1289"/>
      <c r="F2" s="1289"/>
      <c r="G2" s="1289"/>
      <c r="H2" s="1289"/>
      <c r="I2" s="22"/>
      <c r="J2" s="22"/>
      <c r="K2" s="22"/>
      <c r="L2" s="22"/>
      <c r="M2" s="22"/>
      <c r="N2" s="22"/>
      <c r="O2" s="22"/>
    </row>
    <row r="3" spans="1:15" s="23" customFormat="1" ht="15.75">
      <c r="A3" s="1289">
        <v>2022</v>
      </c>
      <c r="B3" s="1289"/>
      <c r="C3" s="1289"/>
      <c r="D3" s="1289"/>
      <c r="E3" s="1289"/>
      <c r="F3" s="1289"/>
      <c r="G3" s="1289"/>
      <c r="H3" s="1289"/>
      <c r="I3" s="22"/>
      <c r="J3" s="22"/>
      <c r="K3" s="22"/>
      <c r="L3" s="22"/>
      <c r="M3" s="22"/>
      <c r="N3" s="22"/>
      <c r="O3" s="22"/>
    </row>
    <row r="4" spans="1:15" s="14" customFormat="1" ht="15.75">
      <c r="A4" s="452" t="s">
        <v>404</v>
      </c>
      <c r="B4" s="451"/>
      <c r="C4" s="451"/>
      <c r="D4" s="451"/>
      <c r="E4" s="451"/>
      <c r="F4" s="451"/>
      <c r="G4" s="451"/>
      <c r="H4" s="451" t="s">
        <v>411</v>
      </c>
      <c r="I4" s="5"/>
      <c r="J4" s="5"/>
      <c r="K4" s="5"/>
      <c r="L4" s="5"/>
      <c r="M4" s="5"/>
      <c r="N4" s="5"/>
      <c r="O4" s="5"/>
    </row>
    <row r="5" spans="1:15" ht="32.25" customHeight="1">
      <c r="A5" s="1396" t="s">
        <v>838</v>
      </c>
      <c r="B5" s="360" t="s">
        <v>365</v>
      </c>
      <c r="C5" s="360" t="s">
        <v>696</v>
      </c>
      <c r="D5" s="360" t="s">
        <v>366</v>
      </c>
      <c r="E5" s="360" t="s">
        <v>696</v>
      </c>
      <c r="F5" s="360" t="s">
        <v>434</v>
      </c>
      <c r="G5" s="360" t="s">
        <v>696</v>
      </c>
      <c r="H5" s="1407" t="s">
        <v>1311</v>
      </c>
      <c r="I5" s="24"/>
      <c r="J5" s="24"/>
      <c r="K5" s="24"/>
      <c r="L5" s="24"/>
    </row>
    <row r="6" spans="1:15" s="29" customFormat="1" ht="39.950000000000003" customHeight="1">
      <c r="A6" s="1398"/>
      <c r="B6" s="318" t="s">
        <v>336</v>
      </c>
      <c r="C6" s="318" t="s">
        <v>697</v>
      </c>
      <c r="D6" s="318" t="s">
        <v>337</v>
      </c>
      <c r="E6" s="318" t="s">
        <v>697</v>
      </c>
      <c r="F6" s="318" t="s">
        <v>1308</v>
      </c>
      <c r="G6" s="318" t="s">
        <v>697</v>
      </c>
      <c r="H6" s="1408"/>
      <c r="I6" s="28"/>
      <c r="J6" s="28"/>
      <c r="K6" s="28"/>
      <c r="L6" s="28"/>
    </row>
    <row r="7" spans="1:15" ht="21.95" customHeight="1" thickBot="1">
      <c r="A7" s="41" t="s">
        <v>509</v>
      </c>
      <c r="B7" s="525"/>
      <c r="C7" s="525"/>
      <c r="D7" s="525"/>
      <c r="E7" s="525"/>
      <c r="F7" s="525"/>
      <c r="G7" s="525"/>
      <c r="H7" s="561" t="s">
        <v>510</v>
      </c>
      <c r="I7" s="24"/>
      <c r="J7" s="24"/>
      <c r="K7" s="24"/>
      <c r="L7" s="24"/>
    </row>
    <row r="8" spans="1:15" ht="21.95" customHeight="1" thickBot="1">
      <c r="A8" s="43" t="s">
        <v>416</v>
      </c>
      <c r="B8" s="491">
        <v>16</v>
      </c>
      <c r="C8" s="523">
        <f>B8/B11*100</f>
        <v>50</v>
      </c>
      <c r="D8" s="491">
        <v>30</v>
      </c>
      <c r="E8" s="523">
        <f>D8/D11*100</f>
        <v>24.590163934426229</v>
      </c>
      <c r="F8" s="491">
        <f>B8+D8</f>
        <v>46</v>
      </c>
      <c r="G8" s="523">
        <f>F8/$F$11%</f>
        <v>29.870129870129869</v>
      </c>
      <c r="H8" s="522" t="s">
        <v>417</v>
      </c>
      <c r="I8" s="24"/>
      <c r="J8" s="24"/>
      <c r="K8" s="24"/>
      <c r="L8" s="24"/>
    </row>
    <row r="9" spans="1:15" ht="21.95" customHeight="1" thickBot="1">
      <c r="A9" s="44" t="s">
        <v>1773</v>
      </c>
      <c r="B9" s="509">
        <v>16</v>
      </c>
      <c r="C9" s="524">
        <f>B9/B11*100</f>
        <v>50</v>
      </c>
      <c r="D9" s="509">
        <v>46</v>
      </c>
      <c r="E9" s="524">
        <f>D9/D11*100</f>
        <v>37.704918032786885</v>
      </c>
      <c r="F9" s="509">
        <f>B9+D9</f>
        <v>62</v>
      </c>
      <c r="G9" s="524">
        <f>F9/$F$11%</f>
        <v>40.259740259740262</v>
      </c>
      <c r="H9" s="731" t="s">
        <v>1774</v>
      </c>
      <c r="I9" s="24"/>
      <c r="J9" s="24"/>
      <c r="K9" s="24"/>
      <c r="L9" s="24"/>
    </row>
    <row r="10" spans="1:15" ht="21.95" customHeight="1" thickBot="1">
      <c r="A10" s="43" t="s">
        <v>1747</v>
      </c>
      <c r="B10" s="491">
        <v>0</v>
      </c>
      <c r="C10" s="523">
        <f>B10/B11*100</f>
        <v>0</v>
      </c>
      <c r="D10" s="491">
        <v>46</v>
      </c>
      <c r="E10" s="523">
        <f>D10/D11*100</f>
        <v>37.704918032786885</v>
      </c>
      <c r="F10" s="491">
        <f>B10+D10</f>
        <v>46</v>
      </c>
      <c r="G10" s="523">
        <f>F10/$F$11%</f>
        <v>29.870129870129869</v>
      </c>
      <c r="H10" s="522" t="s">
        <v>1748</v>
      </c>
      <c r="I10" s="24"/>
      <c r="J10" s="24"/>
      <c r="K10" s="24"/>
      <c r="L10" s="24"/>
    </row>
    <row r="11" spans="1:15" ht="21.95" customHeight="1">
      <c r="A11" s="80" t="s">
        <v>434</v>
      </c>
      <c r="B11" s="482">
        <v>32</v>
      </c>
      <c r="C11" s="663">
        <f>SUM(C8:C10)</f>
        <v>100</v>
      </c>
      <c r="D11" s="482">
        <v>122</v>
      </c>
      <c r="E11" s="730">
        <f>SUM(E8:E10)</f>
        <v>100</v>
      </c>
      <c r="F11" s="482">
        <f>SUM(F8:F10)</f>
        <v>154</v>
      </c>
      <c r="G11" s="663">
        <f>SUM(G8:G10)</f>
        <v>100</v>
      </c>
      <c r="H11" s="649" t="s">
        <v>363</v>
      </c>
      <c r="I11" s="24"/>
      <c r="J11" s="24"/>
      <c r="K11" s="24"/>
      <c r="L11" s="24"/>
    </row>
    <row r="12" spans="1:15" ht="69.75" customHeight="1">
      <c r="A12" s="80" t="s">
        <v>681</v>
      </c>
      <c r="B12" s="646">
        <v>16</v>
      </c>
      <c r="C12" s="647"/>
      <c r="D12" s="646">
        <v>76</v>
      </c>
      <c r="E12" s="647"/>
      <c r="F12" s="646">
        <f>B12+D12</f>
        <v>92</v>
      </c>
      <c r="G12" s="647"/>
      <c r="H12" s="648" t="s">
        <v>1562</v>
      </c>
      <c r="I12" s="24"/>
      <c r="J12" s="24"/>
      <c r="K12" s="24"/>
      <c r="L12" s="24"/>
    </row>
    <row r="13" spans="1:15" ht="16.5" customHeight="1">
      <c r="A13" s="34" t="s">
        <v>438</v>
      </c>
      <c r="H13" s="25" t="s">
        <v>449</v>
      </c>
    </row>
    <row r="14" spans="1:15" ht="25.5" customHeight="1">
      <c r="A14" s="24"/>
      <c r="B14" s="24"/>
      <c r="C14" s="24"/>
      <c r="D14" s="24"/>
      <c r="E14" s="24"/>
      <c r="F14" s="24"/>
      <c r="G14" s="24"/>
      <c r="H14" s="24"/>
      <c r="I14" s="24"/>
      <c r="K14" s="24"/>
      <c r="L14" s="24"/>
      <c r="M14" s="24"/>
      <c r="N14" s="24"/>
      <c r="O14" s="24"/>
    </row>
    <row r="15" spans="1:15">
      <c r="A15" s="24"/>
      <c r="B15" s="24"/>
      <c r="C15" s="24"/>
      <c r="D15" s="24"/>
      <c r="E15" s="24"/>
      <c r="F15" s="24"/>
      <c r="G15" s="24"/>
      <c r="H15" s="24"/>
      <c r="I15" s="24"/>
      <c r="J15" s="24"/>
      <c r="K15" s="24"/>
      <c r="L15" s="24"/>
      <c r="M15" s="24"/>
      <c r="N15" s="24"/>
      <c r="O15" s="24"/>
    </row>
    <row r="16" spans="1:15" ht="12.75" customHeight="1">
      <c r="A16" s="24"/>
      <c r="B16" s="24"/>
      <c r="C16" s="24"/>
      <c r="D16" s="24"/>
      <c r="E16" s="24"/>
      <c r="F16" s="24"/>
      <c r="G16" s="24"/>
      <c r="H16" s="24"/>
      <c r="I16" s="24"/>
      <c r="J16" s="24"/>
      <c r="L16" s="24"/>
      <c r="M16" s="24"/>
      <c r="N16" s="24"/>
      <c r="O16" s="24"/>
    </row>
    <row r="17" spans="1:15">
      <c r="A17" s="24"/>
      <c r="B17" s="24"/>
      <c r="C17" s="24"/>
      <c r="D17" s="24"/>
      <c r="E17" s="24"/>
      <c r="F17" s="24"/>
      <c r="G17" s="24"/>
      <c r="H17" s="24"/>
      <c r="I17" s="24"/>
      <c r="J17" s="24"/>
      <c r="K17" s="24"/>
      <c r="L17" s="24"/>
      <c r="M17" s="24"/>
      <c r="N17" s="24"/>
      <c r="O17" s="24"/>
    </row>
  </sheetData>
  <mergeCells count="5">
    <mergeCell ref="A5:A6"/>
    <mergeCell ref="H5:H6"/>
    <mergeCell ref="A1:H1"/>
    <mergeCell ref="A2:H2"/>
    <mergeCell ref="A3:H3"/>
  </mergeCells>
  <printOptions horizontalCentered="1" verticalCentered="1"/>
  <pageMargins left="0" right="0" top="0" bottom="0" header="0" footer="0"/>
  <pageSetup paperSize="9" scale="95" orientation="landscape" r:id="rId1"/>
  <headerFooter alignWithMargins="0"/>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sheetPr codeName="Sheet169"/>
  <dimension ref="A1"/>
  <sheetViews>
    <sheetView rightToLeft="1" view="pageBreakPreview" zoomScale="90" zoomScaleNormal="100" zoomScaleSheetLayoutView="90" workbookViewId="0">
      <selection activeCell="H16" sqref="H16"/>
    </sheetView>
  </sheetViews>
  <sheetFormatPr defaultRowHeight="12.75"/>
  <cols>
    <col min="1" max="1" width="87.140625" customWidth="1"/>
  </cols>
  <sheetData/>
  <printOptions horizontalCentered="1" verticalCentered="1"/>
  <pageMargins left="0" right="0" top="0" bottom="0" header="0" footer="0"/>
  <pageSetup paperSize="9" scale="95" orientation="portrait" r:id="rId1"/>
  <drawing r:id="rId2"/>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sheetPr codeName="Sheet170"/>
  <dimension ref="A1:R30"/>
  <sheetViews>
    <sheetView rightToLeft="1" view="pageBreakPreview" zoomScaleNormal="100" zoomScaleSheetLayoutView="100" workbookViewId="0">
      <selection activeCell="H16" sqref="H16"/>
    </sheetView>
  </sheetViews>
  <sheetFormatPr defaultColWidth="11.42578125" defaultRowHeight="12.75"/>
  <cols>
    <col min="1" max="1" width="28.42578125" style="25" customWidth="1"/>
    <col min="2" max="3" width="8.7109375" style="25" customWidth="1"/>
    <col min="4" max="4" width="9.28515625" style="25" bestFit="1" customWidth="1"/>
    <col min="5" max="5" width="8.7109375" style="25" customWidth="1"/>
    <col min="6" max="7" width="9.28515625" style="25" bestFit="1" customWidth="1"/>
    <col min="8" max="8" width="8.7109375" style="25" customWidth="1"/>
    <col min="9" max="10" width="9.28515625" style="25" bestFit="1" customWidth="1"/>
    <col min="11" max="11" width="31.42578125" style="25" customWidth="1"/>
    <col min="12" max="16384" width="11.42578125" style="25"/>
  </cols>
  <sheetData>
    <row r="1" spans="1:18" s="21" customFormat="1" ht="21.75">
      <c r="A1" s="1409" t="s">
        <v>1217</v>
      </c>
      <c r="B1" s="1409"/>
      <c r="C1" s="1409"/>
      <c r="D1" s="1409"/>
      <c r="E1" s="1409"/>
      <c r="F1" s="1409"/>
      <c r="G1" s="1409"/>
      <c r="H1" s="1409"/>
      <c r="I1" s="1409"/>
      <c r="J1" s="1409"/>
      <c r="K1" s="1409"/>
      <c r="L1" s="20"/>
      <c r="M1" s="20"/>
      <c r="N1" s="20"/>
      <c r="O1" s="20"/>
      <c r="P1" s="20"/>
      <c r="Q1" s="20"/>
      <c r="R1" s="20"/>
    </row>
    <row r="2" spans="1:18" s="23" customFormat="1" ht="36" customHeight="1">
      <c r="A2" s="1289" t="s">
        <v>1178</v>
      </c>
      <c r="B2" s="1289"/>
      <c r="C2" s="1289"/>
      <c r="D2" s="1289"/>
      <c r="E2" s="1289"/>
      <c r="F2" s="1289"/>
      <c r="G2" s="1289"/>
      <c r="H2" s="1289"/>
      <c r="I2" s="1289"/>
      <c r="J2" s="1289"/>
      <c r="K2" s="1289"/>
      <c r="L2" s="22"/>
      <c r="M2" s="22"/>
      <c r="N2" s="22"/>
      <c r="O2" s="22"/>
      <c r="P2" s="22"/>
      <c r="Q2" s="22"/>
      <c r="R2" s="22"/>
    </row>
    <row r="3" spans="1:18" s="23" customFormat="1" ht="15.75">
      <c r="A3" s="1289">
        <v>2022</v>
      </c>
      <c r="B3" s="1289"/>
      <c r="C3" s="1289"/>
      <c r="D3" s="1289"/>
      <c r="E3" s="1289"/>
      <c r="F3" s="1289"/>
      <c r="G3" s="1289"/>
      <c r="H3" s="1289"/>
      <c r="I3" s="1289"/>
      <c r="J3" s="1289"/>
      <c r="K3" s="1289"/>
      <c r="L3" s="22"/>
      <c r="M3" s="22"/>
      <c r="N3" s="22"/>
      <c r="O3" s="22"/>
      <c r="P3" s="22"/>
      <c r="Q3" s="22"/>
      <c r="R3" s="22"/>
    </row>
    <row r="4" spans="1:18" s="14" customFormat="1" ht="15.75">
      <c r="A4" s="452" t="s">
        <v>409</v>
      </c>
      <c r="B4" s="451"/>
      <c r="C4" s="451"/>
      <c r="D4" s="451"/>
      <c r="E4" s="451"/>
      <c r="F4" s="451"/>
      <c r="G4" s="451"/>
      <c r="H4" s="451"/>
      <c r="I4" s="451"/>
      <c r="J4" s="451"/>
      <c r="K4" s="451" t="s">
        <v>410</v>
      </c>
      <c r="L4" s="5"/>
      <c r="M4" s="5"/>
      <c r="N4" s="5"/>
      <c r="O4" s="5"/>
      <c r="P4" s="5"/>
      <c r="Q4" s="5"/>
      <c r="R4" s="5"/>
    </row>
    <row r="5" spans="1:18" s="27" customFormat="1" ht="31.5" customHeight="1">
      <c r="A5" s="1402" t="s">
        <v>839</v>
      </c>
      <c r="B5" s="1392" t="s">
        <v>1253</v>
      </c>
      <c r="C5" s="1392"/>
      <c r="D5" s="1392"/>
      <c r="E5" s="1392" t="s">
        <v>1254</v>
      </c>
      <c r="F5" s="1392"/>
      <c r="G5" s="1392"/>
      <c r="H5" s="1392" t="s">
        <v>1255</v>
      </c>
      <c r="I5" s="1392"/>
      <c r="J5" s="1392"/>
      <c r="K5" s="1399" t="s">
        <v>1312</v>
      </c>
      <c r="L5" s="26"/>
      <c r="M5" s="26"/>
      <c r="N5" s="26"/>
      <c r="O5" s="26"/>
    </row>
    <row r="6" spans="1:18" ht="15.75" customHeight="1">
      <c r="A6" s="1403"/>
      <c r="B6" s="133" t="s">
        <v>472</v>
      </c>
      <c r="C6" s="133" t="s">
        <v>473</v>
      </c>
      <c r="D6" s="133" t="s">
        <v>468</v>
      </c>
      <c r="E6" s="133" t="s">
        <v>472</v>
      </c>
      <c r="F6" s="133" t="s">
        <v>473</v>
      </c>
      <c r="G6" s="133" t="s">
        <v>468</v>
      </c>
      <c r="H6" s="133" t="s">
        <v>472</v>
      </c>
      <c r="I6" s="133" t="s">
        <v>473</v>
      </c>
      <c r="J6" s="133" t="s">
        <v>468</v>
      </c>
      <c r="K6" s="1400"/>
      <c r="L6" s="24"/>
      <c r="M6" s="24"/>
      <c r="N6" s="24"/>
      <c r="O6" s="24"/>
    </row>
    <row r="7" spans="1:18" ht="15" customHeight="1">
      <c r="A7" s="1404"/>
      <c r="B7" s="363" t="s">
        <v>471</v>
      </c>
      <c r="C7" s="363" t="s">
        <v>470</v>
      </c>
      <c r="D7" s="363" t="s">
        <v>469</v>
      </c>
      <c r="E7" s="363" t="s">
        <v>471</v>
      </c>
      <c r="F7" s="363" t="s">
        <v>470</v>
      </c>
      <c r="G7" s="363" t="s">
        <v>469</v>
      </c>
      <c r="H7" s="363" t="s">
        <v>471</v>
      </c>
      <c r="I7" s="363" t="s">
        <v>470</v>
      </c>
      <c r="J7" s="363" t="s">
        <v>469</v>
      </c>
      <c r="K7" s="1401"/>
      <c r="L7" s="24"/>
      <c r="M7" s="24"/>
      <c r="N7" s="24"/>
      <c r="O7" s="24"/>
    </row>
    <row r="8" spans="1:18" ht="30" customHeight="1" thickBot="1">
      <c r="A8" s="38" t="s">
        <v>0</v>
      </c>
      <c r="B8" s="488">
        <v>387</v>
      </c>
      <c r="C8" s="488">
        <v>1722</v>
      </c>
      <c r="D8" s="487">
        <v>2109</v>
      </c>
      <c r="E8" s="488">
        <v>242</v>
      </c>
      <c r="F8" s="488">
        <v>844</v>
      </c>
      <c r="G8" s="207">
        <v>1086</v>
      </c>
      <c r="H8" s="487">
        <v>629</v>
      </c>
      <c r="I8" s="207">
        <v>2566</v>
      </c>
      <c r="J8" s="487">
        <v>3195</v>
      </c>
      <c r="K8" s="514" t="s">
        <v>502</v>
      </c>
      <c r="L8" s="24"/>
      <c r="M8" s="24"/>
      <c r="N8" s="24"/>
      <c r="O8" s="24"/>
    </row>
    <row r="9" spans="1:18" ht="30" customHeight="1" thickBot="1">
      <c r="A9" s="39" t="s">
        <v>2</v>
      </c>
      <c r="B9" s="491">
        <v>2021</v>
      </c>
      <c r="C9" s="491">
        <v>4889</v>
      </c>
      <c r="D9" s="490">
        <v>6910</v>
      </c>
      <c r="E9" s="491">
        <v>729</v>
      </c>
      <c r="F9" s="491">
        <v>14636</v>
      </c>
      <c r="G9" s="206">
        <v>15365</v>
      </c>
      <c r="H9" s="490">
        <v>2750</v>
      </c>
      <c r="I9" s="206">
        <v>19525</v>
      </c>
      <c r="J9" s="490">
        <v>22275</v>
      </c>
      <c r="K9" s="513" t="s">
        <v>1</v>
      </c>
      <c r="L9" s="24"/>
      <c r="M9" s="24"/>
      <c r="N9" s="24"/>
      <c r="O9" s="24"/>
    </row>
    <row r="10" spans="1:18" ht="30" customHeight="1" thickBot="1">
      <c r="A10" s="38" t="s">
        <v>4</v>
      </c>
      <c r="B10" s="488">
        <v>2702</v>
      </c>
      <c r="C10" s="488">
        <v>6165</v>
      </c>
      <c r="D10" s="487">
        <v>8867</v>
      </c>
      <c r="E10" s="488">
        <v>8381</v>
      </c>
      <c r="F10" s="488">
        <v>17838</v>
      </c>
      <c r="G10" s="207">
        <v>26219</v>
      </c>
      <c r="H10" s="487">
        <v>11083</v>
      </c>
      <c r="I10" s="207">
        <v>24003</v>
      </c>
      <c r="J10" s="487">
        <v>35086</v>
      </c>
      <c r="K10" s="514" t="s">
        <v>3</v>
      </c>
      <c r="L10" s="24"/>
      <c r="M10" s="24"/>
      <c r="N10" s="24"/>
      <c r="O10" s="24"/>
    </row>
    <row r="11" spans="1:18" ht="30" customHeight="1" thickBot="1">
      <c r="A11" s="39" t="s">
        <v>10</v>
      </c>
      <c r="B11" s="491">
        <v>14483</v>
      </c>
      <c r="C11" s="491">
        <v>18826</v>
      </c>
      <c r="D11" s="490">
        <v>33309</v>
      </c>
      <c r="E11" s="491">
        <v>17880</v>
      </c>
      <c r="F11" s="491">
        <v>25130</v>
      </c>
      <c r="G11" s="206">
        <v>43010</v>
      </c>
      <c r="H11" s="490">
        <v>32363</v>
      </c>
      <c r="I11" s="206">
        <v>43956</v>
      </c>
      <c r="J11" s="490">
        <v>76319</v>
      </c>
      <c r="K11" s="513" t="s">
        <v>9</v>
      </c>
      <c r="L11" s="24"/>
      <c r="M11" s="24"/>
      <c r="N11" s="24"/>
      <c r="O11" s="24"/>
    </row>
    <row r="12" spans="1:18" ht="30" customHeight="1" thickBot="1">
      <c r="A12" s="38" t="s">
        <v>12</v>
      </c>
      <c r="B12" s="488">
        <v>12406</v>
      </c>
      <c r="C12" s="488">
        <v>16664</v>
      </c>
      <c r="D12" s="487">
        <v>29070</v>
      </c>
      <c r="E12" s="488">
        <v>18379</v>
      </c>
      <c r="F12" s="488">
        <v>40647</v>
      </c>
      <c r="G12" s="207">
        <v>59026</v>
      </c>
      <c r="H12" s="487">
        <v>30785</v>
      </c>
      <c r="I12" s="207">
        <v>57311</v>
      </c>
      <c r="J12" s="487">
        <v>88096</v>
      </c>
      <c r="K12" s="514" t="s">
        <v>11</v>
      </c>
      <c r="L12" s="24"/>
      <c r="M12" s="24"/>
      <c r="N12" s="24"/>
      <c r="O12" s="24"/>
    </row>
    <row r="13" spans="1:18" ht="30" customHeight="1" thickBot="1">
      <c r="A13" s="39" t="s">
        <v>14</v>
      </c>
      <c r="B13" s="491">
        <v>47</v>
      </c>
      <c r="C13" s="491">
        <v>551</v>
      </c>
      <c r="D13" s="490">
        <v>598</v>
      </c>
      <c r="E13" s="491">
        <v>585</v>
      </c>
      <c r="F13" s="491">
        <v>6301</v>
      </c>
      <c r="G13" s="206">
        <v>6886</v>
      </c>
      <c r="H13" s="490">
        <v>632</v>
      </c>
      <c r="I13" s="206">
        <v>6852</v>
      </c>
      <c r="J13" s="490">
        <v>7484</v>
      </c>
      <c r="K13" s="513" t="s">
        <v>13</v>
      </c>
      <c r="L13" s="24"/>
      <c r="M13" s="24"/>
      <c r="N13" s="24"/>
      <c r="O13" s="24"/>
    </row>
    <row r="14" spans="1:18" ht="30" customHeight="1">
      <c r="A14" s="47" t="s">
        <v>116</v>
      </c>
      <c r="B14" s="500">
        <v>4958</v>
      </c>
      <c r="C14" s="500">
        <v>16257</v>
      </c>
      <c r="D14" s="499">
        <v>21215</v>
      </c>
      <c r="E14" s="500">
        <v>3899</v>
      </c>
      <c r="F14" s="500">
        <v>49090</v>
      </c>
      <c r="G14" s="305">
        <v>52989</v>
      </c>
      <c r="H14" s="499">
        <v>8857</v>
      </c>
      <c r="I14" s="305">
        <v>65347</v>
      </c>
      <c r="J14" s="499">
        <v>74204</v>
      </c>
      <c r="K14" s="512" t="s">
        <v>338</v>
      </c>
      <c r="L14" s="24"/>
      <c r="M14" s="24"/>
      <c r="N14" s="24"/>
      <c r="O14" s="24"/>
    </row>
    <row r="15" spans="1:18" s="6" customFormat="1" ht="30" customHeight="1">
      <c r="A15" s="86" t="s">
        <v>468</v>
      </c>
      <c r="B15" s="497">
        <v>37004</v>
      </c>
      <c r="C15" s="497">
        <v>65074</v>
      </c>
      <c r="D15" s="497">
        <v>102078</v>
      </c>
      <c r="E15" s="497">
        <v>50095</v>
      </c>
      <c r="F15" s="497">
        <v>154486</v>
      </c>
      <c r="G15" s="211">
        <v>204581</v>
      </c>
      <c r="H15" s="211">
        <v>87099</v>
      </c>
      <c r="I15" s="497">
        <v>219560</v>
      </c>
      <c r="J15" s="497">
        <v>306659</v>
      </c>
      <c r="K15" s="309" t="s">
        <v>469</v>
      </c>
      <c r="L15" s="13"/>
      <c r="M15" s="13"/>
      <c r="N15" s="13"/>
      <c r="O15" s="13"/>
    </row>
    <row r="16" spans="1:18">
      <c r="A16" s="24"/>
      <c r="B16" s="24"/>
      <c r="C16" s="24"/>
      <c r="D16" s="24"/>
      <c r="E16" s="24"/>
      <c r="F16" s="24"/>
      <c r="G16" s="24"/>
      <c r="H16" s="24"/>
      <c r="I16" s="24"/>
      <c r="J16" s="24"/>
      <c r="K16" s="24"/>
      <c r="L16" s="24"/>
      <c r="M16" s="24"/>
      <c r="N16" s="24"/>
      <c r="O16" s="24"/>
      <c r="P16" s="24"/>
      <c r="Q16" s="24"/>
      <c r="R16" s="24"/>
    </row>
    <row r="19" spans="1:3">
      <c r="B19" s="478" t="s">
        <v>558</v>
      </c>
      <c r="C19" s="478" t="s">
        <v>864</v>
      </c>
    </row>
    <row r="20" spans="1:3" ht="25.5">
      <c r="A20" s="24" t="s">
        <v>1290</v>
      </c>
      <c r="B20" s="75">
        <f>H8</f>
        <v>629</v>
      </c>
      <c r="C20" s="75">
        <f t="shared" ref="B20:C26" si="0">I8</f>
        <v>2566</v>
      </c>
    </row>
    <row r="21" spans="1:3" ht="25.5">
      <c r="A21" s="24" t="s">
        <v>1291</v>
      </c>
      <c r="B21" s="75">
        <f t="shared" si="0"/>
        <v>2750</v>
      </c>
      <c r="C21" s="75">
        <f t="shared" si="0"/>
        <v>19525</v>
      </c>
    </row>
    <row r="22" spans="1:3" ht="25.5">
      <c r="A22" s="24" t="s">
        <v>1292</v>
      </c>
      <c r="B22" s="75">
        <f t="shared" si="0"/>
        <v>11083</v>
      </c>
      <c r="C22" s="75">
        <f t="shared" si="0"/>
        <v>24003</v>
      </c>
    </row>
    <row r="23" spans="1:3" ht="25.5">
      <c r="A23" s="24" t="s">
        <v>579</v>
      </c>
      <c r="B23" s="75">
        <f t="shared" si="0"/>
        <v>32363</v>
      </c>
      <c r="C23" s="75">
        <f t="shared" si="0"/>
        <v>43956</v>
      </c>
    </row>
    <row r="24" spans="1:3" ht="25.5">
      <c r="A24" s="24" t="s">
        <v>1293</v>
      </c>
      <c r="B24" s="75">
        <f t="shared" si="0"/>
        <v>30785</v>
      </c>
      <c r="C24" s="75">
        <f t="shared" si="0"/>
        <v>57311</v>
      </c>
    </row>
    <row r="25" spans="1:3" ht="25.5">
      <c r="A25" s="24" t="s">
        <v>581</v>
      </c>
      <c r="B25" s="75">
        <f t="shared" si="0"/>
        <v>632</v>
      </c>
      <c r="C25" s="75">
        <f t="shared" si="0"/>
        <v>6852</v>
      </c>
    </row>
    <row r="26" spans="1:3" ht="25.5">
      <c r="A26" s="24" t="s">
        <v>1294</v>
      </c>
      <c r="B26" s="75">
        <f t="shared" si="0"/>
        <v>8857</v>
      </c>
      <c r="C26" s="75">
        <f t="shared" si="0"/>
        <v>65347</v>
      </c>
    </row>
    <row r="28" spans="1:3">
      <c r="B28" s="75">
        <f>SUM(B20:B27)</f>
        <v>87099</v>
      </c>
      <c r="C28" s="75">
        <f>SUM(C20:C27)</f>
        <v>219560</v>
      </c>
    </row>
    <row r="30" spans="1:3">
      <c r="B30" s="75">
        <f>B28-H15</f>
        <v>0</v>
      </c>
      <c r="C30" s="75">
        <f>C28-I15</f>
        <v>0</v>
      </c>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scale="95" orientation="landscape" r:id="rId1"/>
  <headerFooter alignWithMargins="0"/>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sheetPr codeName="Sheet172"/>
  <dimension ref="A1:O35"/>
  <sheetViews>
    <sheetView rightToLeft="1" view="pageBreakPreview" zoomScaleNormal="100" zoomScaleSheetLayoutView="100" workbookViewId="0">
      <selection activeCell="O10" sqref="O10"/>
    </sheetView>
  </sheetViews>
  <sheetFormatPr defaultColWidth="11.42578125" defaultRowHeight="12.75"/>
  <cols>
    <col min="1" max="1" width="28.42578125" style="25" customWidth="1"/>
    <col min="2" max="3" width="8.7109375" style="25" customWidth="1"/>
    <col min="4" max="4" width="9.28515625" style="25" bestFit="1" customWidth="1"/>
    <col min="5" max="5" width="8.7109375" style="25" customWidth="1"/>
    <col min="6" max="7" width="9.28515625" style="25" bestFit="1" customWidth="1"/>
    <col min="8" max="8" width="8.7109375" style="25" customWidth="1"/>
    <col min="9" max="10" width="9.28515625" style="25" bestFit="1" customWidth="1"/>
    <col min="11" max="11" width="31.42578125" style="25" customWidth="1"/>
    <col min="12" max="16384" width="11.42578125" style="25"/>
  </cols>
  <sheetData>
    <row r="1" spans="1:15" s="21" customFormat="1" ht="21.75">
      <c r="A1" s="1409" t="s">
        <v>1182</v>
      </c>
      <c r="B1" s="1409"/>
      <c r="C1" s="1409"/>
      <c r="D1" s="1409"/>
      <c r="E1" s="1409"/>
      <c r="F1" s="1409"/>
      <c r="G1" s="1409"/>
      <c r="H1" s="1409"/>
      <c r="I1" s="1409"/>
      <c r="J1" s="1409"/>
      <c r="K1" s="1409"/>
      <c r="L1" s="20"/>
      <c r="M1" s="20"/>
      <c r="N1" s="20"/>
    </row>
    <row r="2" spans="1:15" s="23" customFormat="1" ht="35.25" customHeight="1">
      <c r="A2" s="1289" t="s">
        <v>1174</v>
      </c>
      <c r="B2" s="1289"/>
      <c r="C2" s="1289"/>
      <c r="D2" s="1289"/>
      <c r="E2" s="1289"/>
      <c r="F2" s="1289"/>
      <c r="G2" s="1289"/>
      <c r="H2" s="1289"/>
      <c r="I2" s="1289"/>
      <c r="J2" s="1289"/>
      <c r="K2" s="1289"/>
      <c r="L2" s="22"/>
      <c r="M2" s="22"/>
      <c r="N2" s="22"/>
    </row>
    <row r="3" spans="1:15" s="23" customFormat="1" ht="15.75">
      <c r="A3" s="1289">
        <v>2022</v>
      </c>
      <c r="B3" s="1289"/>
      <c r="C3" s="1289"/>
      <c r="D3" s="1289"/>
      <c r="E3" s="1289"/>
      <c r="F3" s="1289"/>
      <c r="G3" s="1289"/>
      <c r="H3" s="1289"/>
      <c r="I3" s="1289"/>
      <c r="J3" s="1289"/>
      <c r="K3" s="1289"/>
      <c r="L3" s="22"/>
      <c r="M3" s="22"/>
      <c r="N3" s="22"/>
    </row>
    <row r="4" spans="1:15" s="14" customFormat="1" ht="15.75">
      <c r="A4" s="452" t="s">
        <v>251</v>
      </c>
      <c r="B4" s="451"/>
      <c r="C4" s="451"/>
      <c r="D4" s="451"/>
      <c r="E4" s="451"/>
      <c r="F4" s="451"/>
      <c r="G4" s="451"/>
      <c r="H4" s="451"/>
      <c r="I4" s="451"/>
      <c r="J4" s="451"/>
      <c r="K4" s="451" t="s">
        <v>250</v>
      </c>
      <c r="L4" s="5"/>
      <c r="M4" s="5"/>
      <c r="N4" s="5"/>
    </row>
    <row r="5" spans="1:15" s="27" customFormat="1" ht="31.5" customHeight="1">
      <c r="A5" s="1402" t="s">
        <v>840</v>
      </c>
      <c r="B5" s="1392" t="s">
        <v>1253</v>
      </c>
      <c r="C5" s="1392"/>
      <c r="D5" s="1392"/>
      <c r="E5" s="1392" t="s">
        <v>1254</v>
      </c>
      <c r="F5" s="1392"/>
      <c r="G5" s="1392"/>
      <c r="H5" s="1392" t="s">
        <v>1255</v>
      </c>
      <c r="I5" s="1392"/>
      <c r="J5" s="1392"/>
      <c r="K5" s="1399" t="s">
        <v>1737</v>
      </c>
      <c r="L5" s="26"/>
      <c r="M5" s="26"/>
      <c r="N5" s="26"/>
      <c r="O5" s="26"/>
    </row>
    <row r="6" spans="1:15" ht="15.75" customHeight="1">
      <c r="A6" s="1403"/>
      <c r="B6" s="133" t="s">
        <v>472</v>
      </c>
      <c r="C6" s="133" t="s">
        <v>473</v>
      </c>
      <c r="D6" s="133" t="s">
        <v>468</v>
      </c>
      <c r="E6" s="133" t="s">
        <v>472</v>
      </c>
      <c r="F6" s="133" t="s">
        <v>473</v>
      </c>
      <c r="G6" s="133" t="s">
        <v>468</v>
      </c>
      <c r="H6" s="133" t="s">
        <v>472</v>
      </c>
      <c r="I6" s="133" t="s">
        <v>473</v>
      </c>
      <c r="J6" s="133" t="s">
        <v>468</v>
      </c>
      <c r="K6" s="1400"/>
      <c r="L6" s="24"/>
      <c r="M6" s="24"/>
      <c r="N6" s="24"/>
      <c r="O6" s="24"/>
    </row>
    <row r="7" spans="1:15" ht="15" customHeight="1">
      <c r="A7" s="1404"/>
      <c r="B7" s="363" t="s">
        <v>471</v>
      </c>
      <c r="C7" s="363" t="s">
        <v>470</v>
      </c>
      <c r="D7" s="363" t="s">
        <v>469</v>
      </c>
      <c r="E7" s="363" t="s">
        <v>471</v>
      </c>
      <c r="F7" s="363" t="s">
        <v>470</v>
      </c>
      <c r="G7" s="363" t="s">
        <v>469</v>
      </c>
      <c r="H7" s="363" t="s">
        <v>471</v>
      </c>
      <c r="I7" s="363" t="s">
        <v>470</v>
      </c>
      <c r="J7" s="363" t="s">
        <v>469</v>
      </c>
      <c r="K7" s="1401"/>
      <c r="L7" s="24"/>
      <c r="M7" s="24"/>
      <c r="N7" s="24"/>
      <c r="O7" s="24"/>
    </row>
    <row r="8" spans="1:15" ht="24" customHeight="1" thickBot="1">
      <c r="A8" s="1146" t="s">
        <v>492</v>
      </c>
      <c r="B8" s="488">
        <v>13739</v>
      </c>
      <c r="C8" s="488">
        <v>14832</v>
      </c>
      <c r="D8" s="487">
        <v>28571</v>
      </c>
      <c r="E8" s="488">
        <v>29205</v>
      </c>
      <c r="F8" s="488">
        <v>25570</v>
      </c>
      <c r="G8" s="207">
        <v>54775</v>
      </c>
      <c r="H8" s="487">
        <v>42944</v>
      </c>
      <c r="I8" s="207">
        <v>40402</v>
      </c>
      <c r="J8" s="487">
        <v>83346</v>
      </c>
      <c r="K8" s="563" t="s">
        <v>492</v>
      </c>
    </row>
    <row r="9" spans="1:15" ht="24" customHeight="1" thickBot="1">
      <c r="A9" s="1147" t="s">
        <v>493</v>
      </c>
      <c r="B9" s="491">
        <v>7089</v>
      </c>
      <c r="C9" s="491">
        <v>13068</v>
      </c>
      <c r="D9" s="490">
        <v>20157</v>
      </c>
      <c r="E9" s="491">
        <v>12511</v>
      </c>
      <c r="F9" s="491">
        <v>19730</v>
      </c>
      <c r="G9" s="206">
        <v>32241</v>
      </c>
      <c r="H9" s="490">
        <v>19600</v>
      </c>
      <c r="I9" s="206">
        <v>32798</v>
      </c>
      <c r="J9" s="490">
        <v>52398</v>
      </c>
      <c r="K9" s="564" t="s">
        <v>493</v>
      </c>
    </row>
    <row r="10" spans="1:15" ht="24" customHeight="1" thickBot="1">
      <c r="A10" s="1146" t="s">
        <v>494</v>
      </c>
      <c r="B10" s="488">
        <v>2118</v>
      </c>
      <c r="C10" s="488">
        <v>4389</v>
      </c>
      <c r="D10" s="487">
        <v>6507</v>
      </c>
      <c r="E10" s="488">
        <v>1895</v>
      </c>
      <c r="F10" s="488">
        <v>13710</v>
      </c>
      <c r="G10" s="207">
        <v>15605</v>
      </c>
      <c r="H10" s="487">
        <v>4013</v>
      </c>
      <c r="I10" s="207">
        <v>18099</v>
      </c>
      <c r="J10" s="487">
        <v>22112</v>
      </c>
      <c r="K10" s="563" t="s">
        <v>494</v>
      </c>
    </row>
    <row r="11" spans="1:15" ht="24" customHeight="1" thickBot="1">
      <c r="A11" s="1147" t="s">
        <v>495</v>
      </c>
      <c r="B11" s="491">
        <v>431</v>
      </c>
      <c r="C11" s="491">
        <v>3495</v>
      </c>
      <c r="D11" s="490">
        <v>3926</v>
      </c>
      <c r="E11" s="491">
        <v>1254</v>
      </c>
      <c r="F11" s="491">
        <v>19167</v>
      </c>
      <c r="G11" s="206">
        <v>20421</v>
      </c>
      <c r="H11" s="490">
        <v>1685</v>
      </c>
      <c r="I11" s="206">
        <v>22662</v>
      </c>
      <c r="J11" s="490">
        <v>24347</v>
      </c>
      <c r="K11" s="564" t="s">
        <v>495</v>
      </c>
    </row>
    <row r="12" spans="1:15" ht="24" customHeight="1" thickBot="1">
      <c r="A12" s="1146" t="s">
        <v>496</v>
      </c>
      <c r="B12" s="488">
        <v>373</v>
      </c>
      <c r="C12" s="488">
        <v>3113</v>
      </c>
      <c r="D12" s="487">
        <v>3486</v>
      </c>
      <c r="E12" s="488">
        <v>95</v>
      </c>
      <c r="F12" s="488">
        <v>16062</v>
      </c>
      <c r="G12" s="207">
        <v>16157</v>
      </c>
      <c r="H12" s="487">
        <v>468</v>
      </c>
      <c r="I12" s="207">
        <v>19175</v>
      </c>
      <c r="J12" s="487">
        <v>19643</v>
      </c>
      <c r="K12" s="563" t="s">
        <v>496</v>
      </c>
    </row>
    <row r="13" spans="1:15" ht="24" customHeight="1" thickBot="1">
      <c r="A13" s="1147" t="s">
        <v>497</v>
      </c>
      <c r="B13" s="491">
        <v>171</v>
      </c>
      <c r="C13" s="491">
        <v>2306</v>
      </c>
      <c r="D13" s="490">
        <v>2477</v>
      </c>
      <c r="E13" s="491">
        <v>234</v>
      </c>
      <c r="F13" s="491">
        <v>21724</v>
      </c>
      <c r="G13" s="206">
        <v>21958</v>
      </c>
      <c r="H13" s="490">
        <v>405</v>
      </c>
      <c r="I13" s="206">
        <v>24030</v>
      </c>
      <c r="J13" s="490">
        <v>24435</v>
      </c>
      <c r="K13" s="564" t="s">
        <v>497</v>
      </c>
    </row>
    <row r="14" spans="1:15" ht="24" customHeight="1" thickBot="1">
      <c r="A14" s="1146" t="s">
        <v>498</v>
      </c>
      <c r="B14" s="488">
        <v>528</v>
      </c>
      <c r="C14" s="488">
        <v>2534</v>
      </c>
      <c r="D14" s="487">
        <v>3062</v>
      </c>
      <c r="E14" s="488">
        <v>48</v>
      </c>
      <c r="F14" s="488">
        <v>12457</v>
      </c>
      <c r="G14" s="207">
        <v>12505</v>
      </c>
      <c r="H14" s="487">
        <v>576</v>
      </c>
      <c r="I14" s="207">
        <v>14991</v>
      </c>
      <c r="J14" s="487">
        <v>15567</v>
      </c>
      <c r="K14" s="563" t="s">
        <v>498</v>
      </c>
    </row>
    <row r="15" spans="1:15" ht="24" customHeight="1" thickBot="1">
      <c r="A15" s="1147" t="s">
        <v>499</v>
      </c>
      <c r="B15" s="491">
        <v>834</v>
      </c>
      <c r="C15" s="491">
        <v>4492</v>
      </c>
      <c r="D15" s="490">
        <v>5326</v>
      </c>
      <c r="E15" s="491">
        <v>75</v>
      </c>
      <c r="F15" s="491">
        <v>8402</v>
      </c>
      <c r="G15" s="206">
        <v>8477</v>
      </c>
      <c r="H15" s="490">
        <v>909</v>
      </c>
      <c r="I15" s="206">
        <v>12894</v>
      </c>
      <c r="J15" s="490">
        <v>13803</v>
      </c>
      <c r="K15" s="564" t="s">
        <v>499</v>
      </c>
    </row>
    <row r="16" spans="1:15" ht="24" customHeight="1" thickBot="1">
      <c r="A16" s="1146" t="s">
        <v>500</v>
      </c>
      <c r="B16" s="488">
        <v>1753</v>
      </c>
      <c r="C16" s="488">
        <v>4131</v>
      </c>
      <c r="D16" s="487">
        <v>5884</v>
      </c>
      <c r="E16" s="488">
        <v>102</v>
      </c>
      <c r="F16" s="488">
        <v>7390</v>
      </c>
      <c r="G16" s="207">
        <v>7492</v>
      </c>
      <c r="H16" s="487">
        <v>1855</v>
      </c>
      <c r="I16" s="207">
        <v>11521</v>
      </c>
      <c r="J16" s="487">
        <v>13376</v>
      </c>
      <c r="K16" s="563" t="s">
        <v>500</v>
      </c>
    </row>
    <row r="17" spans="1:11" ht="24" customHeight="1" thickBot="1">
      <c r="A17" s="1147" t="s">
        <v>501</v>
      </c>
      <c r="B17" s="491">
        <v>3611</v>
      </c>
      <c r="C17" s="491">
        <v>6170</v>
      </c>
      <c r="D17" s="490">
        <v>9781</v>
      </c>
      <c r="E17" s="491">
        <v>1007</v>
      </c>
      <c r="F17" s="491">
        <v>4291</v>
      </c>
      <c r="G17" s="206">
        <v>5298</v>
      </c>
      <c r="H17" s="490">
        <v>4618</v>
      </c>
      <c r="I17" s="206">
        <v>10461</v>
      </c>
      <c r="J17" s="490">
        <v>15079</v>
      </c>
      <c r="K17" s="564" t="s">
        <v>501</v>
      </c>
    </row>
    <row r="18" spans="1:11" ht="24" customHeight="1">
      <c r="A18" s="1148" t="s">
        <v>491</v>
      </c>
      <c r="B18" s="500">
        <v>6357</v>
      </c>
      <c r="C18" s="500">
        <v>6544</v>
      </c>
      <c r="D18" s="499">
        <v>12901</v>
      </c>
      <c r="E18" s="500">
        <v>3669</v>
      </c>
      <c r="F18" s="500">
        <v>5983</v>
      </c>
      <c r="G18" s="305">
        <v>9652</v>
      </c>
      <c r="H18" s="499">
        <v>10026</v>
      </c>
      <c r="I18" s="305">
        <v>12527</v>
      </c>
      <c r="J18" s="499">
        <v>22553</v>
      </c>
      <c r="K18" s="565" t="s">
        <v>491</v>
      </c>
    </row>
    <row r="19" spans="1:11" s="6" customFormat="1" ht="30" customHeight="1">
      <c r="A19" s="55" t="s">
        <v>468</v>
      </c>
      <c r="B19" s="497">
        <v>37004</v>
      </c>
      <c r="C19" s="497">
        <v>65074</v>
      </c>
      <c r="D19" s="497">
        <v>102078</v>
      </c>
      <c r="E19" s="497">
        <v>50095</v>
      </c>
      <c r="F19" s="497">
        <v>154486</v>
      </c>
      <c r="G19" s="211">
        <v>204581</v>
      </c>
      <c r="H19" s="211">
        <v>87099</v>
      </c>
      <c r="I19" s="497">
        <v>219560</v>
      </c>
      <c r="J19" s="497">
        <v>306659</v>
      </c>
      <c r="K19" s="566" t="s">
        <v>469</v>
      </c>
    </row>
    <row r="24" spans="1:11">
      <c r="B24" s="25" t="s">
        <v>558</v>
      </c>
      <c r="C24" s="25" t="s">
        <v>864</v>
      </c>
    </row>
    <row r="25" spans="1:11">
      <c r="A25" s="25" t="s">
        <v>492</v>
      </c>
      <c r="B25" s="75">
        <f>H8</f>
        <v>42944</v>
      </c>
      <c r="C25" s="75">
        <f>I8</f>
        <v>40402</v>
      </c>
    </row>
    <row r="26" spans="1:11">
      <c r="A26" s="25" t="s">
        <v>493</v>
      </c>
      <c r="B26" s="25">
        <f t="shared" ref="B26:B35" si="0">H9</f>
        <v>19600</v>
      </c>
      <c r="C26" s="25">
        <f t="shared" ref="C26:C35" si="1">I9</f>
        <v>32798</v>
      </c>
    </row>
    <row r="27" spans="1:11">
      <c r="A27" s="25" t="s">
        <v>494</v>
      </c>
      <c r="B27" s="25">
        <f t="shared" si="0"/>
        <v>4013</v>
      </c>
      <c r="C27" s="25">
        <f t="shared" si="1"/>
        <v>18099</v>
      </c>
    </row>
    <row r="28" spans="1:11">
      <c r="A28" s="25" t="s">
        <v>495</v>
      </c>
      <c r="B28" s="25">
        <f t="shared" si="0"/>
        <v>1685</v>
      </c>
      <c r="C28" s="25">
        <f t="shared" si="1"/>
        <v>22662</v>
      </c>
    </row>
    <row r="29" spans="1:11">
      <c r="A29" s="25" t="s">
        <v>496</v>
      </c>
      <c r="B29" s="25">
        <f t="shared" si="0"/>
        <v>468</v>
      </c>
      <c r="C29" s="25">
        <f t="shared" si="1"/>
        <v>19175</v>
      </c>
    </row>
    <row r="30" spans="1:11">
      <c r="A30" s="25" t="s">
        <v>497</v>
      </c>
      <c r="B30" s="25">
        <f t="shared" si="0"/>
        <v>405</v>
      </c>
      <c r="C30" s="25">
        <f t="shared" si="1"/>
        <v>24030</v>
      </c>
    </row>
    <row r="31" spans="1:11">
      <c r="A31" s="25" t="s">
        <v>498</v>
      </c>
      <c r="B31" s="25">
        <f t="shared" si="0"/>
        <v>576</v>
      </c>
      <c r="C31" s="25">
        <f t="shared" si="1"/>
        <v>14991</v>
      </c>
    </row>
    <row r="32" spans="1:11">
      <c r="A32" s="25" t="s">
        <v>499</v>
      </c>
      <c r="B32" s="25">
        <f t="shared" si="0"/>
        <v>909</v>
      </c>
      <c r="C32" s="25">
        <f t="shared" si="1"/>
        <v>12894</v>
      </c>
    </row>
    <row r="33" spans="1:3">
      <c r="A33" s="25" t="s">
        <v>500</v>
      </c>
      <c r="B33" s="25">
        <f t="shared" si="0"/>
        <v>1855</v>
      </c>
      <c r="C33" s="25">
        <f t="shared" si="1"/>
        <v>11521</v>
      </c>
    </row>
    <row r="34" spans="1:3">
      <c r="A34" s="25" t="s">
        <v>501</v>
      </c>
      <c r="B34" s="25">
        <f t="shared" si="0"/>
        <v>4618</v>
      </c>
      <c r="C34" s="25">
        <f t="shared" si="1"/>
        <v>10461</v>
      </c>
    </row>
    <row r="35" spans="1:3">
      <c r="A35" s="25" t="s">
        <v>491</v>
      </c>
      <c r="B35" s="25">
        <f t="shared" si="0"/>
        <v>10026</v>
      </c>
      <c r="C35" s="25">
        <f t="shared" si="1"/>
        <v>12527</v>
      </c>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scale="95" orientation="landscape" r:id="rId1"/>
  <headerFooter alignWithMargins="0"/>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sheetPr codeName="Sheet174"/>
  <dimension ref="A1:R22"/>
  <sheetViews>
    <sheetView rightToLeft="1" view="pageBreakPreview" zoomScaleNormal="100" zoomScaleSheetLayoutView="100" workbookViewId="0">
      <selection activeCell="Q3" sqref="Q3"/>
    </sheetView>
  </sheetViews>
  <sheetFormatPr defaultColWidth="11.42578125" defaultRowHeight="12.75"/>
  <cols>
    <col min="1" max="1" width="25.85546875" style="25" customWidth="1"/>
    <col min="2" max="3" width="8.7109375" style="25" customWidth="1"/>
    <col min="4" max="4" width="9.28515625" style="25" bestFit="1" customWidth="1"/>
    <col min="5" max="5" width="8.7109375" style="25" customWidth="1"/>
    <col min="6" max="6" width="9.28515625" style="25" bestFit="1" customWidth="1"/>
    <col min="7" max="7" width="10" style="25" customWidth="1"/>
    <col min="8" max="8" width="8.7109375" style="25" customWidth="1"/>
    <col min="9" max="9" width="10" style="25" customWidth="1"/>
    <col min="10" max="10" width="9.42578125" style="25" customWidth="1"/>
    <col min="11" max="11" width="26.7109375" style="25" customWidth="1"/>
    <col min="12" max="16384" width="11.42578125" style="25"/>
  </cols>
  <sheetData>
    <row r="1" spans="1:18" s="21" customFormat="1" ht="21.75">
      <c r="A1" s="1409" t="s">
        <v>1183</v>
      </c>
      <c r="B1" s="1409"/>
      <c r="C1" s="1409"/>
      <c r="D1" s="1409"/>
      <c r="E1" s="1409"/>
      <c r="F1" s="1409"/>
      <c r="G1" s="1409"/>
      <c r="H1" s="1409"/>
      <c r="I1" s="1409"/>
      <c r="J1" s="1409"/>
      <c r="K1" s="1409"/>
      <c r="L1" s="20"/>
      <c r="M1" s="20"/>
      <c r="N1" s="20"/>
      <c r="O1" s="20"/>
      <c r="P1" s="20"/>
      <c r="Q1" s="20"/>
      <c r="R1" s="20"/>
    </row>
    <row r="2" spans="1:18" s="23" customFormat="1" ht="34.5" customHeight="1">
      <c r="A2" s="1289" t="s">
        <v>1175</v>
      </c>
      <c r="B2" s="1289"/>
      <c r="C2" s="1289"/>
      <c r="D2" s="1289"/>
      <c r="E2" s="1289"/>
      <c r="F2" s="1289"/>
      <c r="G2" s="1289"/>
      <c r="H2" s="1289"/>
      <c r="I2" s="1289"/>
      <c r="J2" s="1289"/>
      <c r="K2" s="1289"/>
      <c r="L2" s="22"/>
      <c r="M2" s="22"/>
      <c r="N2" s="22"/>
      <c r="O2" s="22"/>
      <c r="P2" s="22"/>
      <c r="Q2" s="22"/>
      <c r="R2" s="22"/>
    </row>
    <row r="3" spans="1:18" s="23" customFormat="1" ht="15.75">
      <c r="A3" s="1289">
        <v>2022</v>
      </c>
      <c r="B3" s="1289"/>
      <c r="C3" s="1289"/>
      <c r="D3" s="1289"/>
      <c r="E3" s="1289"/>
      <c r="F3" s="1289"/>
      <c r="G3" s="1289"/>
      <c r="H3" s="1289"/>
      <c r="I3" s="1289"/>
      <c r="J3" s="1289"/>
      <c r="K3" s="1289"/>
      <c r="L3" s="22"/>
      <c r="M3" s="22"/>
      <c r="N3" s="22"/>
      <c r="O3" s="22"/>
      <c r="P3" s="22"/>
      <c r="Q3" s="22"/>
      <c r="R3" s="22"/>
    </row>
    <row r="4" spans="1:18" s="14" customFormat="1" ht="15.75">
      <c r="A4" s="452" t="s">
        <v>249</v>
      </c>
      <c r="B4" s="451"/>
      <c r="C4" s="451"/>
      <c r="D4" s="451"/>
      <c r="E4" s="451"/>
      <c r="F4" s="451"/>
      <c r="G4" s="451"/>
      <c r="H4" s="451"/>
      <c r="I4" s="451"/>
      <c r="J4" s="451"/>
      <c r="K4" s="451" t="s">
        <v>248</v>
      </c>
      <c r="L4" s="5"/>
      <c r="M4" s="5"/>
      <c r="N4" s="5"/>
      <c r="O4" s="5"/>
      <c r="P4" s="5"/>
      <c r="Q4" s="5"/>
      <c r="R4" s="5"/>
    </row>
    <row r="5" spans="1:18" s="27" customFormat="1" ht="31.5" customHeight="1">
      <c r="A5" s="1402" t="s">
        <v>841</v>
      </c>
      <c r="B5" s="1392" t="s">
        <v>1253</v>
      </c>
      <c r="C5" s="1392"/>
      <c r="D5" s="1392"/>
      <c r="E5" s="1392" t="s">
        <v>1254</v>
      </c>
      <c r="F5" s="1392"/>
      <c r="G5" s="1392"/>
      <c r="H5" s="1392" t="s">
        <v>1255</v>
      </c>
      <c r="I5" s="1392"/>
      <c r="J5" s="1392"/>
      <c r="K5" s="1399" t="s">
        <v>1313</v>
      </c>
      <c r="L5" s="26"/>
      <c r="M5" s="26"/>
      <c r="N5" s="26"/>
      <c r="O5" s="26"/>
    </row>
    <row r="6" spans="1:18" ht="15.75" customHeight="1">
      <c r="A6" s="1403"/>
      <c r="B6" s="133" t="s">
        <v>472</v>
      </c>
      <c r="C6" s="133" t="s">
        <v>473</v>
      </c>
      <c r="D6" s="133" t="s">
        <v>468</v>
      </c>
      <c r="E6" s="133" t="s">
        <v>472</v>
      </c>
      <c r="F6" s="133" t="s">
        <v>473</v>
      </c>
      <c r="G6" s="133" t="s">
        <v>468</v>
      </c>
      <c r="H6" s="133" t="s">
        <v>472</v>
      </c>
      <c r="I6" s="133" t="s">
        <v>473</v>
      </c>
      <c r="J6" s="133" t="s">
        <v>468</v>
      </c>
      <c r="K6" s="1400"/>
      <c r="L6" s="24"/>
      <c r="M6" s="24"/>
      <c r="N6" s="24"/>
      <c r="O6" s="24"/>
    </row>
    <row r="7" spans="1:18" ht="15" customHeight="1">
      <c r="A7" s="1404"/>
      <c r="B7" s="314" t="s">
        <v>471</v>
      </c>
      <c r="C7" s="314" t="s">
        <v>470</v>
      </c>
      <c r="D7" s="314" t="s">
        <v>469</v>
      </c>
      <c r="E7" s="314" t="s">
        <v>471</v>
      </c>
      <c r="F7" s="314" t="s">
        <v>470</v>
      </c>
      <c r="G7" s="314" t="s">
        <v>469</v>
      </c>
      <c r="H7" s="314" t="s">
        <v>471</v>
      </c>
      <c r="I7" s="314" t="s">
        <v>470</v>
      </c>
      <c r="J7" s="314" t="s">
        <v>469</v>
      </c>
      <c r="K7" s="1401"/>
      <c r="L7" s="24"/>
      <c r="M7" s="24"/>
      <c r="N7" s="24"/>
      <c r="O7" s="24"/>
    </row>
    <row r="8" spans="1:18" ht="28.5" customHeight="1" thickBot="1">
      <c r="A8" s="72" t="s">
        <v>132</v>
      </c>
      <c r="B8" s="488">
        <v>22755</v>
      </c>
      <c r="C8" s="488">
        <v>29787</v>
      </c>
      <c r="D8" s="487">
        <v>52542</v>
      </c>
      <c r="E8" s="488">
        <v>43345</v>
      </c>
      <c r="F8" s="488">
        <v>44571</v>
      </c>
      <c r="G8" s="207">
        <v>87916</v>
      </c>
      <c r="H8" s="487">
        <v>66100</v>
      </c>
      <c r="I8" s="207">
        <v>74358</v>
      </c>
      <c r="J8" s="487">
        <v>140458</v>
      </c>
      <c r="K8" s="514" t="s">
        <v>136</v>
      </c>
    </row>
    <row r="9" spans="1:18" ht="28.5" customHeight="1" thickBot="1">
      <c r="A9" s="68" t="s">
        <v>133</v>
      </c>
      <c r="B9" s="491">
        <v>13254</v>
      </c>
      <c r="C9" s="491">
        <v>30419</v>
      </c>
      <c r="D9" s="490">
        <v>43673</v>
      </c>
      <c r="E9" s="491">
        <v>5910</v>
      </c>
      <c r="F9" s="491">
        <v>105032</v>
      </c>
      <c r="G9" s="206">
        <v>110942</v>
      </c>
      <c r="H9" s="490">
        <v>19164</v>
      </c>
      <c r="I9" s="206">
        <v>135451</v>
      </c>
      <c r="J9" s="490">
        <v>154615</v>
      </c>
      <c r="K9" s="513" t="s">
        <v>145</v>
      </c>
    </row>
    <row r="10" spans="1:18" ht="28.5" customHeight="1" thickBot="1">
      <c r="A10" s="72" t="s">
        <v>134</v>
      </c>
      <c r="B10" s="488">
        <v>531</v>
      </c>
      <c r="C10" s="488">
        <v>1663</v>
      </c>
      <c r="D10" s="487">
        <v>2194</v>
      </c>
      <c r="E10" s="488">
        <v>223</v>
      </c>
      <c r="F10" s="488">
        <v>1023</v>
      </c>
      <c r="G10" s="207">
        <v>1246</v>
      </c>
      <c r="H10" s="487">
        <v>754</v>
      </c>
      <c r="I10" s="207">
        <v>2686</v>
      </c>
      <c r="J10" s="487">
        <v>3440</v>
      </c>
      <c r="K10" s="514" t="s">
        <v>146</v>
      </c>
    </row>
    <row r="11" spans="1:18" ht="28.5" customHeight="1">
      <c r="A11" s="69" t="s">
        <v>135</v>
      </c>
      <c r="B11" s="485">
        <v>464</v>
      </c>
      <c r="C11" s="485">
        <v>3205</v>
      </c>
      <c r="D11" s="484">
        <v>3669</v>
      </c>
      <c r="E11" s="485">
        <v>617</v>
      </c>
      <c r="F11" s="485">
        <v>3860</v>
      </c>
      <c r="G11" s="323">
        <v>4477</v>
      </c>
      <c r="H11" s="484">
        <v>1081</v>
      </c>
      <c r="I11" s="323">
        <v>7065</v>
      </c>
      <c r="J11" s="484">
        <v>8146</v>
      </c>
      <c r="K11" s="515" t="s">
        <v>147</v>
      </c>
    </row>
    <row r="12" spans="1:18" s="6" customFormat="1" ht="30" customHeight="1">
      <c r="A12" s="247" t="s">
        <v>468</v>
      </c>
      <c r="B12" s="502">
        <v>37004</v>
      </c>
      <c r="C12" s="502">
        <v>65074</v>
      </c>
      <c r="D12" s="502">
        <v>102078</v>
      </c>
      <c r="E12" s="502">
        <v>50095</v>
      </c>
      <c r="F12" s="502">
        <v>154486</v>
      </c>
      <c r="G12" s="284">
        <v>204581</v>
      </c>
      <c r="H12" s="284">
        <v>87099</v>
      </c>
      <c r="I12" s="502">
        <v>219560</v>
      </c>
      <c r="J12" s="502">
        <v>306659</v>
      </c>
      <c r="K12" s="63" t="s">
        <v>469</v>
      </c>
    </row>
    <row r="16" spans="1:18">
      <c r="B16" s="478"/>
      <c r="C16" s="478"/>
    </row>
    <row r="17" spans="2:3">
      <c r="B17" s="75"/>
    </row>
    <row r="22" spans="2:3">
      <c r="B22" s="75"/>
      <c r="C22" s="75"/>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scale="95"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K52"/>
  <sheetViews>
    <sheetView rightToLeft="1" view="pageBreakPreview" zoomScaleNormal="100" zoomScaleSheetLayoutView="100" workbookViewId="0">
      <selection sqref="A1:K1"/>
    </sheetView>
  </sheetViews>
  <sheetFormatPr defaultColWidth="11.42578125" defaultRowHeight="12.75"/>
  <cols>
    <col min="1" max="1" width="21.42578125" style="89" customWidth="1"/>
    <col min="2" max="10" width="10.7109375" style="89" customWidth="1"/>
    <col min="11" max="11" width="23.85546875" style="89" customWidth="1"/>
    <col min="12" max="16384" width="11.42578125" style="89"/>
  </cols>
  <sheetData>
    <row r="1" spans="1:11" ht="21.75">
      <c r="A1" s="1256" t="s">
        <v>1046</v>
      </c>
      <c r="B1" s="1256"/>
      <c r="C1" s="1256"/>
      <c r="D1" s="1256"/>
      <c r="E1" s="1256"/>
      <c r="F1" s="1256"/>
      <c r="G1" s="1256"/>
      <c r="H1" s="1256"/>
      <c r="I1" s="1256"/>
      <c r="J1" s="1256"/>
      <c r="K1" s="1256"/>
    </row>
    <row r="2" spans="1:11" ht="15.75">
      <c r="A2" s="1255" t="s">
        <v>1062</v>
      </c>
      <c r="B2" s="1255"/>
      <c r="C2" s="1255"/>
      <c r="D2" s="1255"/>
      <c r="E2" s="1255"/>
      <c r="F2" s="1255"/>
      <c r="G2" s="1255"/>
      <c r="H2" s="1255"/>
      <c r="I2" s="1255"/>
      <c r="J2" s="1255"/>
      <c r="K2" s="1255"/>
    </row>
    <row r="3" spans="1:11" ht="15.75">
      <c r="A3" s="1255" t="s">
        <v>1763</v>
      </c>
      <c r="B3" s="1255"/>
      <c r="C3" s="1255"/>
      <c r="D3" s="1255"/>
      <c r="E3" s="1255"/>
      <c r="F3" s="1255"/>
      <c r="G3" s="1255"/>
      <c r="H3" s="1255"/>
      <c r="I3" s="1255"/>
      <c r="J3" s="1255"/>
      <c r="K3" s="1255"/>
    </row>
    <row r="4" spans="1:11" ht="15.75">
      <c r="A4" s="540"/>
      <c r="B4" s="540"/>
      <c r="C4" s="540"/>
      <c r="D4" s="540"/>
      <c r="E4" s="540"/>
      <c r="F4" s="540"/>
      <c r="G4" s="540"/>
      <c r="H4" s="540"/>
      <c r="I4" s="540"/>
      <c r="J4" s="540"/>
      <c r="K4" s="540"/>
    </row>
    <row r="5" spans="1:11" ht="15.75">
      <c r="A5" s="229" t="s">
        <v>69</v>
      </c>
      <c r="B5" s="230"/>
      <c r="C5" s="230"/>
      <c r="D5" s="230"/>
      <c r="E5" s="230"/>
      <c r="F5" s="230"/>
      <c r="G5" s="230"/>
      <c r="H5" s="230"/>
      <c r="I5" s="230"/>
      <c r="J5" s="230"/>
      <c r="K5" s="231" t="s">
        <v>113</v>
      </c>
    </row>
    <row r="6" spans="1:11" ht="29.25" customHeight="1" thickBot="1">
      <c r="A6" s="1257" t="s">
        <v>866</v>
      </c>
      <c r="B6" s="1259" t="s">
        <v>1299</v>
      </c>
      <c r="C6" s="1260"/>
      <c r="D6" s="1261"/>
      <c r="E6" s="1259" t="s">
        <v>1300</v>
      </c>
      <c r="F6" s="1260"/>
      <c r="G6" s="1261"/>
      <c r="H6" s="1262" t="s">
        <v>1301</v>
      </c>
      <c r="I6" s="1263"/>
      <c r="J6" s="1264"/>
      <c r="K6" s="1265" t="s">
        <v>1325</v>
      </c>
    </row>
    <row r="7" spans="1:11" ht="41.25" customHeight="1">
      <c r="A7" s="1258"/>
      <c r="B7" s="220" t="s">
        <v>1267</v>
      </c>
      <c r="C7" s="220" t="s">
        <v>1266</v>
      </c>
      <c r="D7" s="220" t="s">
        <v>809</v>
      </c>
      <c r="E7" s="220" t="s">
        <v>1267</v>
      </c>
      <c r="F7" s="220" t="s">
        <v>1266</v>
      </c>
      <c r="G7" s="220" t="s">
        <v>809</v>
      </c>
      <c r="H7" s="220" t="s">
        <v>1267</v>
      </c>
      <c r="I7" s="220" t="s">
        <v>1266</v>
      </c>
      <c r="J7" s="220" t="s">
        <v>809</v>
      </c>
      <c r="K7" s="1266"/>
    </row>
    <row r="8" spans="1:11" ht="21.75" customHeight="1" thickBot="1">
      <c r="A8" s="1103">
        <v>2017</v>
      </c>
      <c r="B8" s="233">
        <v>68.2</v>
      </c>
      <c r="C8" s="233">
        <v>36.700000000000003</v>
      </c>
      <c r="D8" s="286">
        <v>52.2</v>
      </c>
      <c r="E8" s="233">
        <v>97.6</v>
      </c>
      <c r="F8" s="233">
        <v>64.5</v>
      </c>
      <c r="G8" s="286">
        <v>91.8</v>
      </c>
      <c r="H8" s="286">
        <v>96.1</v>
      </c>
      <c r="I8" s="286">
        <v>58.5</v>
      </c>
      <c r="J8" s="286">
        <v>88.4</v>
      </c>
      <c r="K8" s="444">
        <v>2017</v>
      </c>
    </row>
    <row r="9" spans="1:11" ht="21.75" customHeight="1" thickTop="1" thickBot="1">
      <c r="A9" s="1104">
        <v>2018</v>
      </c>
      <c r="B9" s="155">
        <v>68.099999999999994</v>
      </c>
      <c r="C9" s="155">
        <v>37.1</v>
      </c>
      <c r="D9" s="287">
        <v>52.2</v>
      </c>
      <c r="E9" s="155">
        <v>97.6</v>
      </c>
      <c r="F9" s="155">
        <v>64.2</v>
      </c>
      <c r="G9" s="287">
        <v>91.7</v>
      </c>
      <c r="H9" s="287">
        <v>96</v>
      </c>
      <c r="I9" s="287">
        <v>58.5</v>
      </c>
      <c r="J9" s="287">
        <v>88.3</v>
      </c>
      <c r="K9" s="445">
        <v>2018</v>
      </c>
    </row>
    <row r="10" spans="1:11" ht="21.75" customHeight="1" thickTop="1" thickBot="1">
      <c r="A10" s="1105">
        <v>2019</v>
      </c>
      <c r="B10" s="154">
        <v>67.863775859842903</v>
      </c>
      <c r="C10" s="154">
        <v>37.626879340609023</v>
      </c>
      <c r="D10" s="288">
        <v>52.440988560223055</v>
      </c>
      <c r="E10" s="154">
        <v>97.521329586340173</v>
      </c>
      <c r="F10" s="154">
        <v>63.726782566440768</v>
      </c>
      <c r="G10" s="288">
        <v>91.543218484878281</v>
      </c>
      <c r="H10" s="288">
        <v>95.950414701355044</v>
      </c>
      <c r="I10" s="288">
        <v>58.162738199345142</v>
      </c>
      <c r="J10" s="288">
        <v>88.184549334697536</v>
      </c>
      <c r="K10" s="446">
        <v>2019</v>
      </c>
    </row>
    <row r="11" spans="1:11" ht="21.75" customHeight="1" thickTop="1" thickBot="1">
      <c r="A11" s="1104">
        <v>2020</v>
      </c>
      <c r="B11" s="155">
        <v>66.405984037523169</v>
      </c>
      <c r="C11" s="155">
        <v>37.042990620062291</v>
      </c>
      <c r="D11" s="287">
        <v>51.469310573925483</v>
      </c>
      <c r="E11" s="155">
        <v>97.466480947718281</v>
      </c>
      <c r="F11" s="155">
        <v>64.317643366272478</v>
      </c>
      <c r="G11" s="287">
        <v>91.534830085599225</v>
      </c>
      <c r="H11" s="287">
        <v>95.754442349661701</v>
      </c>
      <c r="I11" s="287">
        <v>58.399083559767796</v>
      </c>
      <c r="J11" s="287">
        <v>87.975901784667798</v>
      </c>
      <c r="K11" s="445">
        <v>2020</v>
      </c>
    </row>
    <row r="12" spans="1:11" ht="21.75" customHeight="1" thickTop="1" thickBot="1">
      <c r="A12" s="1105">
        <v>2021</v>
      </c>
      <c r="B12" s="154">
        <v>66.678667525675522</v>
      </c>
      <c r="C12" s="154">
        <v>42.019935150714545</v>
      </c>
      <c r="D12" s="288">
        <v>54.193424665222942</v>
      </c>
      <c r="E12" s="154">
        <v>97.221837902013718</v>
      </c>
      <c r="F12" s="154">
        <v>64.238392852793453</v>
      </c>
      <c r="G12" s="288">
        <v>90.77904184095641</v>
      </c>
      <c r="H12" s="288">
        <v>95.427710555050353</v>
      </c>
      <c r="I12" s="288">
        <v>59.602518807209478</v>
      </c>
      <c r="J12" s="288">
        <v>87.401189205855943</v>
      </c>
      <c r="K12" s="446">
        <v>2021</v>
      </c>
    </row>
    <row r="13" spans="1:11" ht="21.75" customHeight="1" thickTop="1">
      <c r="A13" s="1104">
        <v>2022</v>
      </c>
      <c r="B13" s="155">
        <v>66.122239718753434</v>
      </c>
      <c r="C13" s="155">
        <v>42.940567841046594</v>
      </c>
      <c r="D13" s="287">
        <v>54.281286670189985</v>
      </c>
      <c r="E13" s="155">
        <v>97.147810541059116</v>
      </c>
      <c r="F13" s="155">
        <v>66.394389420995722</v>
      </c>
      <c r="G13" s="287">
        <v>90.768309527709604</v>
      </c>
      <c r="H13" s="287">
        <v>95.331309317441381</v>
      </c>
      <c r="I13" s="287">
        <v>61.732395176287888</v>
      </c>
      <c r="J13" s="287">
        <v>87.428643813282818</v>
      </c>
      <c r="K13" s="445">
        <v>2022</v>
      </c>
    </row>
    <row r="14" spans="1:11">
      <c r="A14" s="541"/>
      <c r="B14" s="541"/>
      <c r="C14" s="541"/>
      <c r="D14" s="541"/>
      <c r="E14" s="541"/>
      <c r="F14" s="541"/>
      <c r="G14" s="541"/>
      <c r="H14" s="543"/>
      <c r="I14" s="543"/>
      <c r="J14" s="541"/>
      <c r="K14" s="541"/>
    </row>
    <row r="15" spans="1:11">
      <c r="A15" s="541"/>
      <c r="B15" s="541"/>
      <c r="C15" s="541"/>
      <c r="D15" s="541"/>
      <c r="E15" s="541"/>
      <c r="F15" s="541"/>
      <c r="G15" s="541"/>
      <c r="H15" s="541"/>
      <c r="I15" s="541"/>
      <c r="J15" s="541"/>
      <c r="K15" s="541"/>
    </row>
    <row r="16" spans="1:11">
      <c r="A16" s="541"/>
      <c r="B16" s="541"/>
      <c r="C16" s="541"/>
      <c r="D16" s="541"/>
      <c r="E16" s="541"/>
      <c r="F16" s="541"/>
      <c r="G16" s="541"/>
      <c r="H16" s="541"/>
      <c r="I16" s="541"/>
      <c r="J16" s="541"/>
      <c r="K16" s="541"/>
    </row>
    <row r="17" spans="1:11">
      <c r="A17" s="541"/>
      <c r="B17" s="541"/>
      <c r="C17" s="541"/>
      <c r="D17" s="541"/>
      <c r="E17" s="541"/>
      <c r="F17" s="541"/>
      <c r="G17" s="541"/>
      <c r="H17" s="541"/>
      <c r="I17" s="541"/>
      <c r="J17" s="541"/>
      <c r="K17" s="541"/>
    </row>
    <row r="18" spans="1:11">
      <c r="A18" s="541"/>
      <c r="B18" s="541"/>
      <c r="C18" s="541"/>
      <c r="D18" s="541"/>
      <c r="E18" s="541"/>
      <c r="F18" s="541"/>
      <c r="G18" s="541"/>
      <c r="H18" s="541"/>
      <c r="I18" s="541"/>
      <c r="J18" s="541"/>
      <c r="K18" s="541"/>
    </row>
    <row r="19" spans="1:11">
      <c r="A19" s="541"/>
      <c r="B19" s="541"/>
      <c r="C19" s="541"/>
      <c r="D19" s="541"/>
      <c r="E19" s="541"/>
      <c r="F19" s="541"/>
      <c r="G19" s="541"/>
      <c r="H19" s="541"/>
      <c r="I19" s="541"/>
      <c r="J19" s="541"/>
      <c r="K19" s="541"/>
    </row>
    <row r="20" spans="1:11">
      <c r="A20" s="541"/>
      <c r="B20" s="541"/>
      <c r="C20" s="541"/>
      <c r="D20" s="541"/>
      <c r="E20" s="541"/>
      <c r="F20" s="541"/>
      <c r="G20" s="541"/>
      <c r="H20" s="541"/>
      <c r="I20" s="541"/>
      <c r="J20" s="541"/>
      <c r="K20" s="541"/>
    </row>
    <row r="21" spans="1:11">
      <c r="A21" s="541"/>
      <c r="B21" s="541"/>
      <c r="C21" s="541"/>
      <c r="D21" s="541"/>
      <c r="E21" s="541"/>
      <c r="F21" s="541"/>
      <c r="G21" s="541"/>
      <c r="H21" s="541"/>
      <c r="I21" s="541"/>
      <c r="J21" s="541"/>
      <c r="K21" s="541"/>
    </row>
    <row r="22" spans="1:11">
      <c r="A22" s="541"/>
      <c r="B22" s="541"/>
      <c r="C22" s="541"/>
      <c r="D22" s="541"/>
      <c r="E22" s="541"/>
      <c r="F22" s="541"/>
      <c r="G22" s="541"/>
      <c r="H22" s="541"/>
      <c r="I22" s="541"/>
      <c r="J22" s="541"/>
      <c r="K22" s="541"/>
    </row>
    <row r="23" spans="1:11">
      <c r="A23" s="541"/>
      <c r="B23" s="541"/>
      <c r="C23" s="541"/>
      <c r="D23" s="541"/>
      <c r="E23" s="541"/>
      <c r="F23" s="541"/>
      <c r="G23" s="541"/>
      <c r="H23" s="541"/>
      <c r="I23" s="541"/>
      <c r="J23" s="541"/>
      <c r="K23" s="541"/>
    </row>
    <row r="24" spans="1:11">
      <c r="A24" s="541"/>
      <c r="B24" s="541"/>
      <c r="C24" s="541"/>
      <c r="D24" s="541"/>
      <c r="E24" s="541"/>
      <c r="F24" s="541"/>
      <c r="G24" s="541"/>
      <c r="H24" s="541"/>
      <c r="I24" s="541"/>
      <c r="J24" s="541"/>
      <c r="K24" s="541"/>
    </row>
    <row r="25" spans="1:11">
      <c r="A25" s="541"/>
      <c r="B25" s="541"/>
      <c r="C25" s="541"/>
      <c r="D25" s="541"/>
      <c r="E25" s="541"/>
      <c r="F25" s="541"/>
      <c r="G25" s="541"/>
      <c r="H25" s="541"/>
      <c r="I25" s="541"/>
      <c r="J25" s="541"/>
      <c r="K25" s="541"/>
    </row>
    <row r="26" spans="1:11" ht="15.75">
      <c r="A26" s="1255"/>
      <c r="B26" s="1255"/>
      <c r="C26" s="1255"/>
      <c r="D26" s="1255"/>
      <c r="E26" s="1255"/>
      <c r="F26" s="1255"/>
      <c r="G26" s="1255"/>
      <c r="H26" s="1255"/>
      <c r="I26" s="1255"/>
      <c r="J26" s="1255"/>
      <c r="K26" s="1255"/>
    </row>
    <row r="27" spans="1:11">
      <c r="A27" s="541"/>
      <c r="B27" s="541"/>
      <c r="C27" s="541"/>
      <c r="D27" s="541"/>
      <c r="E27" s="541"/>
      <c r="F27" s="541"/>
      <c r="G27" s="541"/>
      <c r="H27" s="541"/>
      <c r="I27" s="541"/>
      <c r="J27" s="541"/>
      <c r="K27" s="541"/>
    </row>
    <row r="28" spans="1:11">
      <c r="A28" s="541"/>
      <c r="B28" s="541"/>
      <c r="C28" s="541"/>
      <c r="D28" s="541"/>
      <c r="E28" s="541"/>
      <c r="F28" s="541"/>
      <c r="G28" s="541"/>
      <c r="H28" s="541"/>
      <c r="I28" s="541"/>
      <c r="J28" s="541"/>
      <c r="K28" s="541"/>
    </row>
    <row r="29" spans="1:11">
      <c r="A29" s="541"/>
      <c r="B29" s="541"/>
      <c r="C29" s="541"/>
      <c r="D29" s="541"/>
      <c r="E29" s="541"/>
      <c r="F29" s="541"/>
      <c r="G29" s="541"/>
      <c r="H29" s="541"/>
      <c r="I29" s="541"/>
      <c r="J29" s="541"/>
      <c r="K29" s="541"/>
    </row>
    <row r="30" spans="1:11">
      <c r="A30" s="541"/>
      <c r="B30" s="541"/>
      <c r="C30" s="541"/>
      <c r="D30" s="541"/>
      <c r="E30" s="541"/>
      <c r="F30" s="541"/>
      <c r="G30" s="541"/>
      <c r="H30" s="541"/>
      <c r="I30" s="541"/>
      <c r="J30" s="541"/>
      <c r="K30" s="541"/>
    </row>
    <row r="31" spans="1:11">
      <c r="A31" s="541"/>
      <c r="B31" s="541"/>
      <c r="C31" s="541"/>
      <c r="D31" s="541"/>
      <c r="E31" s="541"/>
      <c r="F31" s="541"/>
      <c r="G31" s="541"/>
      <c r="H31" s="541"/>
      <c r="I31" s="541"/>
      <c r="J31" s="541"/>
      <c r="K31" s="541"/>
    </row>
    <row r="32" spans="1:11">
      <c r="A32" s="541"/>
      <c r="B32" s="541"/>
      <c r="C32" s="541"/>
      <c r="D32" s="541"/>
      <c r="E32" s="541"/>
      <c r="F32" s="541"/>
      <c r="G32" s="541"/>
      <c r="H32" s="541"/>
      <c r="I32" s="541"/>
      <c r="J32" s="541"/>
      <c r="K32" s="541"/>
    </row>
    <row r="33" spans="1:11">
      <c r="A33" s="541"/>
      <c r="B33" s="541"/>
      <c r="C33" s="541"/>
      <c r="D33" s="541"/>
      <c r="E33" s="541"/>
      <c r="F33" s="541"/>
      <c r="G33" s="541"/>
      <c r="H33" s="541"/>
      <c r="I33" s="541"/>
      <c r="J33" s="541"/>
      <c r="K33" s="541"/>
    </row>
    <row r="34" spans="1:11">
      <c r="A34" s="541"/>
      <c r="B34" s="541"/>
      <c r="C34" s="541"/>
      <c r="D34" s="541"/>
      <c r="E34" s="541"/>
      <c r="F34" s="541"/>
      <c r="G34" s="541"/>
      <c r="H34" s="541"/>
      <c r="I34" s="541"/>
      <c r="J34" s="541"/>
      <c r="K34" s="541"/>
    </row>
    <row r="35" spans="1:11">
      <c r="A35" s="541"/>
      <c r="B35" s="541"/>
      <c r="C35" s="541"/>
      <c r="D35" s="541"/>
      <c r="E35" s="541"/>
      <c r="F35" s="541"/>
      <c r="G35" s="541"/>
      <c r="H35" s="541"/>
      <c r="I35" s="541"/>
      <c r="J35" s="541"/>
      <c r="K35" s="541"/>
    </row>
    <row r="36" spans="1:11">
      <c r="A36" s="541"/>
      <c r="B36" s="541"/>
      <c r="C36" s="541"/>
      <c r="D36" s="541"/>
      <c r="E36" s="541"/>
      <c r="F36" s="541"/>
      <c r="G36" s="541"/>
      <c r="H36" s="541"/>
      <c r="I36" s="541"/>
      <c r="J36" s="541"/>
      <c r="K36" s="541"/>
    </row>
    <row r="37" spans="1:11">
      <c r="A37" s="541"/>
      <c r="B37" s="541"/>
      <c r="C37" s="541"/>
      <c r="D37" s="541"/>
      <c r="E37" s="541"/>
      <c r="F37" s="541"/>
      <c r="G37" s="541"/>
      <c r="H37" s="541"/>
      <c r="I37" s="541"/>
      <c r="J37" s="541"/>
      <c r="K37" s="541"/>
    </row>
    <row r="38" spans="1:11">
      <c r="A38" s="541"/>
      <c r="B38" s="541"/>
      <c r="C38" s="541"/>
      <c r="D38" s="541"/>
      <c r="E38" s="541"/>
      <c r="F38" s="541"/>
      <c r="G38" s="541"/>
      <c r="H38" s="541"/>
      <c r="I38" s="541"/>
      <c r="J38" s="541"/>
      <c r="K38" s="541"/>
    </row>
    <row r="39" spans="1:11">
      <c r="A39" s="541"/>
      <c r="B39" s="541"/>
      <c r="C39" s="541"/>
      <c r="D39" s="541"/>
      <c r="E39" s="541"/>
      <c r="F39" s="541"/>
      <c r="G39" s="541"/>
      <c r="H39" s="541"/>
      <c r="I39" s="541"/>
      <c r="J39" s="541"/>
      <c r="K39" s="541"/>
    </row>
    <row r="46" spans="1:11">
      <c r="B46" s="89" t="s">
        <v>811</v>
      </c>
      <c r="C46" s="89" t="s">
        <v>868</v>
      </c>
      <c r="D46" s="89" t="s">
        <v>810</v>
      </c>
    </row>
    <row r="47" spans="1:11">
      <c r="A47" s="89" t="e">
        <f>#REF!</f>
        <v>#REF!</v>
      </c>
      <c r="B47" s="120">
        <v>51.3</v>
      </c>
      <c r="C47" s="120">
        <v>90.7</v>
      </c>
      <c r="D47" s="120">
        <v>86.5</v>
      </c>
    </row>
    <row r="48" spans="1:11">
      <c r="A48" s="89" t="e">
        <f>#REF!</f>
        <v>#REF!</v>
      </c>
      <c r="B48" s="120">
        <v>52.1</v>
      </c>
      <c r="C48" s="120">
        <v>91.1</v>
      </c>
      <c r="D48" s="120">
        <v>87.2</v>
      </c>
    </row>
    <row r="49" spans="1:4">
      <c r="A49" s="89" t="e">
        <f>#REF!</f>
        <v>#REF!</v>
      </c>
      <c r="B49" s="120">
        <v>51.9</v>
      </c>
      <c r="C49" s="120">
        <v>91.3</v>
      </c>
      <c r="D49" s="120">
        <v>87.6</v>
      </c>
    </row>
    <row r="50" spans="1:4">
      <c r="A50" s="89">
        <f>A8</f>
        <v>2017</v>
      </c>
      <c r="B50" s="120">
        <v>52.0999312014537</v>
      </c>
      <c r="C50" s="120">
        <v>92.074840739861301</v>
      </c>
      <c r="D50" s="120">
        <v>88.62707387027632</v>
      </c>
    </row>
    <row r="51" spans="1:4">
      <c r="A51" s="89">
        <v>2016</v>
      </c>
      <c r="B51" s="120">
        <v>52.387202371761219</v>
      </c>
      <c r="C51" s="120">
        <v>92.450413111675729</v>
      </c>
      <c r="D51" s="120">
        <v>89.077032757720289</v>
      </c>
    </row>
    <row r="52" spans="1:4">
      <c r="A52" s="89">
        <f>A13</f>
        <v>2022</v>
      </c>
      <c r="B52" s="120">
        <v>52.2</v>
      </c>
      <c r="C52" s="120">
        <v>91.8</v>
      </c>
      <c r="D52" s="120">
        <v>88.4</v>
      </c>
    </row>
  </sheetData>
  <mergeCells count="9">
    <mergeCell ref="A26:K26"/>
    <mergeCell ref="A1:K1"/>
    <mergeCell ref="A2:K2"/>
    <mergeCell ref="A3:K3"/>
    <mergeCell ref="A6:A7"/>
    <mergeCell ref="B6:D6"/>
    <mergeCell ref="E6:G6"/>
    <mergeCell ref="H6:J6"/>
    <mergeCell ref="K6:K7"/>
  </mergeCells>
  <printOptions horizontalCentered="1" verticalCentered="1"/>
  <pageMargins left="0" right="0" top="0.74803149606299002" bottom="0" header="0" footer="0"/>
  <pageSetup paperSize="9" scale="95"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36"/>
  <sheetViews>
    <sheetView rightToLeft="1" view="pageBreakPreview" zoomScaleNormal="100" zoomScaleSheetLayoutView="100" workbookViewId="0">
      <selection activeCell="A8" sqref="A8:A13"/>
    </sheetView>
  </sheetViews>
  <sheetFormatPr defaultColWidth="11.42578125" defaultRowHeight="12.75"/>
  <cols>
    <col min="1" max="1" width="22" style="89" customWidth="1"/>
    <col min="2" max="10" width="11" style="89" customWidth="1"/>
    <col min="11" max="11" width="23.85546875" style="89" customWidth="1"/>
    <col min="12" max="16384" width="11.42578125" style="89"/>
  </cols>
  <sheetData>
    <row r="1" spans="1:11" ht="21.75">
      <c r="A1" s="1256" t="s">
        <v>1050</v>
      </c>
      <c r="B1" s="1256"/>
      <c r="C1" s="1256"/>
      <c r="D1" s="1256"/>
      <c r="E1" s="1256"/>
      <c r="F1" s="1256"/>
      <c r="G1" s="1256"/>
      <c r="H1" s="1256"/>
      <c r="I1" s="1256"/>
      <c r="J1" s="1256"/>
      <c r="K1" s="1256"/>
    </row>
    <row r="2" spans="1:11" ht="15.75">
      <c r="A2" s="1255" t="s">
        <v>1176</v>
      </c>
      <c r="B2" s="1255"/>
      <c r="C2" s="1255"/>
      <c r="D2" s="1255"/>
      <c r="E2" s="1255"/>
      <c r="F2" s="1255"/>
      <c r="G2" s="1255"/>
      <c r="H2" s="1255"/>
      <c r="I2" s="1255"/>
      <c r="J2" s="1255"/>
      <c r="K2" s="1255"/>
    </row>
    <row r="3" spans="1:11" ht="15.75">
      <c r="A3" s="1255" t="s">
        <v>1763</v>
      </c>
      <c r="B3" s="1255"/>
      <c r="C3" s="1255"/>
      <c r="D3" s="1255"/>
      <c r="E3" s="1255"/>
      <c r="F3" s="1255"/>
      <c r="G3" s="1255"/>
      <c r="H3" s="1255"/>
      <c r="I3" s="1255"/>
      <c r="J3" s="1255"/>
      <c r="K3" s="1255"/>
    </row>
    <row r="4" spans="1:11" ht="12" customHeight="1">
      <c r="A4" s="540"/>
      <c r="B4" s="540"/>
      <c r="C4" s="540"/>
      <c r="D4" s="540"/>
      <c r="E4" s="540"/>
      <c r="F4" s="540"/>
      <c r="G4" s="540"/>
      <c r="H4" s="540"/>
      <c r="I4" s="540"/>
      <c r="J4" s="540"/>
      <c r="K4" s="540"/>
    </row>
    <row r="5" spans="1:11" ht="15.75">
      <c r="A5" s="229" t="s">
        <v>507</v>
      </c>
      <c r="B5" s="230"/>
      <c r="C5" s="230"/>
      <c r="D5" s="230"/>
      <c r="E5" s="230"/>
      <c r="F5" s="230"/>
      <c r="G5" s="230"/>
      <c r="H5" s="230"/>
      <c r="I5" s="230"/>
      <c r="J5" s="230"/>
      <c r="K5" s="231" t="s">
        <v>508</v>
      </c>
    </row>
    <row r="6" spans="1:11" ht="29.25" customHeight="1" thickBot="1">
      <c r="A6" s="1257" t="s">
        <v>1757</v>
      </c>
      <c r="B6" s="1259" t="s">
        <v>1299</v>
      </c>
      <c r="C6" s="1260"/>
      <c r="D6" s="1261"/>
      <c r="E6" s="1259" t="s">
        <v>1300</v>
      </c>
      <c r="F6" s="1260"/>
      <c r="G6" s="1261"/>
      <c r="H6" s="1262" t="s">
        <v>1301</v>
      </c>
      <c r="I6" s="1263"/>
      <c r="J6" s="1264"/>
      <c r="K6" s="1265" t="s">
        <v>1325</v>
      </c>
    </row>
    <row r="7" spans="1:11" ht="41.25" customHeight="1">
      <c r="A7" s="1258"/>
      <c r="B7" s="220" t="s">
        <v>1267</v>
      </c>
      <c r="C7" s="220" t="s">
        <v>1266</v>
      </c>
      <c r="D7" s="220" t="s">
        <v>809</v>
      </c>
      <c r="E7" s="220" t="s">
        <v>1267</v>
      </c>
      <c r="F7" s="220" t="s">
        <v>1266</v>
      </c>
      <c r="G7" s="220" t="s">
        <v>809</v>
      </c>
      <c r="H7" s="220" t="s">
        <v>1267</v>
      </c>
      <c r="I7" s="220" t="s">
        <v>1266</v>
      </c>
      <c r="J7" s="220" t="s">
        <v>809</v>
      </c>
      <c r="K7" s="1266"/>
    </row>
    <row r="8" spans="1:11" ht="21.75" customHeight="1" thickBot="1">
      <c r="A8" s="1103">
        <v>2017</v>
      </c>
      <c r="B8" s="233">
        <v>42.449680137306913</v>
      </c>
      <c r="C8" s="233">
        <v>17.571059431524546</v>
      </c>
      <c r="D8" s="286">
        <v>30.071026513429182</v>
      </c>
      <c r="E8" s="233">
        <v>83.843220182469622</v>
      </c>
      <c r="F8" s="233">
        <v>53.076652332930351</v>
      </c>
      <c r="G8" s="286">
        <v>76.712032376716294</v>
      </c>
      <c r="H8" s="286">
        <v>78.508138632259303</v>
      </c>
      <c r="I8" s="286">
        <v>41.470524613467106</v>
      </c>
      <c r="J8" s="286">
        <v>68.107373231899572</v>
      </c>
      <c r="K8" s="444">
        <v>2017</v>
      </c>
    </row>
    <row r="9" spans="1:11" ht="21.75" customHeight="1" thickTop="1" thickBot="1">
      <c r="A9" s="1104">
        <v>2018</v>
      </c>
      <c r="B9" s="155">
        <v>40.700000000000003</v>
      </c>
      <c r="C9" s="155">
        <v>18.5</v>
      </c>
      <c r="D9" s="287">
        <v>29.4</v>
      </c>
      <c r="E9" s="155">
        <v>83.4</v>
      </c>
      <c r="F9" s="155">
        <v>52.7</v>
      </c>
      <c r="G9" s="287">
        <v>76.099999999999994</v>
      </c>
      <c r="H9" s="287">
        <v>78.099999999999994</v>
      </c>
      <c r="I9" s="287">
        <v>41.8</v>
      </c>
      <c r="J9" s="287">
        <v>67.7</v>
      </c>
      <c r="K9" s="445">
        <v>2018</v>
      </c>
    </row>
    <row r="10" spans="1:11" ht="21.75" customHeight="1" thickTop="1" thickBot="1">
      <c r="A10" s="1105">
        <v>2019</v>
      </c>
      <c r="B10" s="154">
        <v>42.127834011288748</v>
      </c>
      <c r="C10" s="154">
        <v>19.051708274550698</v>
      </c>
      <c r="D10" s="288">
        <v>30.429577574278206</v>
      </c>
      <c r="E10" s="154">
        <v>83.232734662683256</v>
      </c>
      <c r="F10" s="154">
        <v>50.114789840738119</v>
      </c>
      <c r="G10" s="288">
        <v>75.575623028259528</v>
      </c>
      <c r="H10" s="288">
        <v>78.257334895668336</v>
      </c>
      <c r="I10" s="288">
        <v>40.171603035449579</v>
      </c>
      <c r="J10" s="288">
        <v>67.595310335729835</v>
      </c>
      <c r="K10" s="446">
        <v>2019</v>
      </c>
    </row>
    <row r="11" spans="1:11" ht="21.75" customHeight="1" thickTop="1" thickBot="1">
      <c r="A11" s="1104">
        <v>2020</v>
      </c>
      <c r="B11" s="155">
        <v>35.291120320673954</v>
      </c>
      <c r="C11" s="155">
        <v>9.7030086098481192</v>
      </c>
      <c r="D11" s="287">
        <v>22.164138364571787</v>
      </c>
      <c r="E11" s="155">
        <v>82.346949715878637</v>
      </c>
      <c r="F11" s="155">
        <v>53.916333823838556</v>
      </c>
      <c r="G11" s="287">
        <v>75.474842735338058</v>
      </c>
      <c r="H11" s="287">
        <v>76.877916663376581</v>
      </c>
      <c r="I11" s="287">
        <v>40.522243713733076</v>
      </c>
      <c r="J11" s="287">
        <v>66.41379775735831</v>
      </c>
      <c r="K11" s="445">
        <v>2020</v>
      </c>
    </row>
    <row r="12" spans="1:11" ht="21.75" customHeight="1" thickTop="1" thickBot="1">
      <c r="A12" s="1105">
        <v>2021</v>
      </c>
      <c r="B12" s="154">
        <v>36.129619397406302</v>
      </c>
      <c r="C12" s="154">
        <v>9.9054035660813895</v>
      </c>
      <c r="D12" s="288">
        <v>23.3180949214529</v>
      </c>
      <c r="E12" s="154">
        <v>72.163243380783399</v>
      </c>
      <c r="F12" s="154">
        <v>52.343891908507899</v>
      </c>
      <c r="G12" s="288">
        <v>65.505442358871804</v>
      </c>
      <c r="H12" s="288">
        <v>65.726941810982893</v>
      </c>
      <c r="I12" s="288">
        <v>39.990292896975902</v>
      </c>
      <c r="J12" s="288">
        <v>56.2165545412619</v>
      </c>
      <c r="K12" s="446">
        <v>2021</v>
      </c>
    </row>
    <row r="13" spans="1:11" ht="21.75" customHeight="1" thickTop="1">
      <c r="A13" s="1104">
        <v>2022</v>
      </c>
      <c r="B13" s="155">
        <v>33.971595232056814</v>
      </c>
      <c r="C13" s="155">
        <v>9.7671410090556279</v>
      </c>
      <c r="D13" s="287">
        <v>21.990266393442624</v>
      </c>
      <c r="E13" s="155">
        <v>76.080549534982396</v>
      </c>
      <c r="F13" s="155">
        <v>52.199558927497392</v>
      </c>
      <c r="G13" s="287">
        <v>67.672594744604737</v>
      </c>
      <c r="H13" s="287">
        <v>69.630874112631474</v>
      </c>
      <c r="I13" s="287">
        <v>41.761013294719504</v>
      </c>
      <c r="J13" s="287">
        <v>59.068252747749781</v>
      </c>
      <c r="K13" s="445">
        <v>2022</v>
      </c>
    </row>
    <row r="14" spans="1:11" ht="7.5" customHeight="1">
      <c r="A14" s="541"/>
      <c r="B14" s="541"/>
      <c r="C14" s="541"/>
      <c r="D14" s="541"/>
      <c r="E14" s="541"/>
      <c r="F14" s="541"/>
      <c r="G14" s="541"/>
      <c r="H14" s="541"/>
      <c r="I14" s="541"/>
      <c r="J14" s="541"/>
      <c r="K14" s="541"/>
    </row>
    <row r="15" spans="1:11">
      <c r="A15" s="541"/>
      <c r="B15" s="541"/>
      <c r="C15" s="541"/>
      <c r="D15" s="541"/>
      <c r="E15" s="541"/>
      <c r="F15" s="541"/>
      <c r="G15" s="541"/>
      <c r="H15" s="541"/>
      <c r="I15" s="541"/>
      <c r="J15" s="541"/>
      <c r="K15" s="541"/>
    </row>
    <row r="16" spans="1:11">
      <c r="A16" s="541"/>
      <c r="B16" s="541"/>
      <c r="C16" s="541"/>
      <c r="D16" s="541"/>
      <c r="E16" s="541"/>
      <c r="F16" s="541"/>
      <c r="G16" s="541"/>
      <c r="H16" s="541"/>
      <c r="I16" s="541"/>
      <c r="J16" s="541"/>
      <c r="K16" s="541"/>
    </row>
    <row r="17" spans="1:11">
      <c r="A17" s="541"/>
      <c r="B17" s="541"/>
      <c r="C17" s="541"/>
      <c r="D17" s="541"/>
      <c r="E17" s="541"/>
      <c r="F17" s="541"/>
      <c r="G17" s="541"/>
      <c r="H17" s="541"/>
      <c r="I17" s="541"/>
      <c r="J17" s="541"/>
      <c r="K17" s="541"/>
    </row>
    <row r="18" spans="1:11">
      <c r="A18" s="541"/>
      <c r="B18" s="541"/>
      <c r="C18" s="541"/>
      <c r="D18" s="541"/>
      <c r="E18" s="541"/>
      <c r="F18" s="541"/>
      <c r="G18" s="541"/>
      <c r="H18" s="541"/>
      <c r="I18" s="541"/>
      <c r="J18" s="541"/>
      <c r="K18" s="541"/>
    </row>
    <row r="19" spans="1:11">
      <c r="A19" s="541"/>
      <c r="B19" s="541"/>
      <c r="C19" s="541"/>
      <c r="D19" s="541"/>
      <c r="E19" s="541"/>
      <c r="F19" s="541"/>
      <c r="G19" s="541"/>
      <c r="H19" s="541"/>
      <c r="I19" s="541"/>
      <c r="J19" s="541"/>
      <c r="K19" s="541"/>
    </row>
    <row r="20" spans="1:11">
      <c r="A20" s="541"/>
      <c r="B20" s="541"/>
      <c r="C20" s="541"/>
      <c r="D20" s="541"/>
      <c r="E20" s="541"/>
      <c r="F20" s="541"/>
      <c r="G20" s="541"/>
      <c r="H20" s="541"/>
      <c r="I20" s="541"/>
      <c r="J20" s="541"/>
      <c r="K20" s="541"/>
    </row>
    <row r="21" spans="1:11">
      <c r="A21" s="541"/>
      <c r="B21" s="541"/>
      <c r="C21" s="541"/>
      <c r="D21" s="541"/>
      <c r="E21" s="541"/>
      <c r="F21" s="541"/>
      <c r="G21" s="541"/>
      <c r="H21" s="541"/>
      <c r="I21" s="541"/>
      <c r="J21" s="541"/>
      <c r="K21" s="541"/>
    </row>
    <row r="22" spans="1:11">
      <c r="A22" s="541"/>
      <c r="B22" s="541"/>
      <c r="C22" s="541"/>
      <c r="D22" s="541"/>
      <c r="E22" s="541"/>
      <c r="F22" s="541"/>
      <c r="G22" s="541"/>
      <c r="H22" s="541"/>
      <c r="I22" s="541"/>
      <c r="J22" s="541"/>
      <c r="K22" s="541"/>
    </row>
    <row r="23" spans="1:11">
      <c r="A23" s="541"/>
      <c r="B23" s="541"/>
      <c r="C23" s="541"/>
      <c r="D23" s="541"/>
      <c r="E23" s="541"/>
      <c r="F23" s="541"/>
      <c r="G23" s="541"/>
      <c r="H23" s="541"/>
      <c r="I23" s="541"/>
      <c r="J23" s="541"/>
      <c r="K23" s="541"/>
    </row>
    <row r="24" spans="1:11">
      <c r="A24" s="541"/>
      <c r="B24" s="541"/>
      <c r="C24" s="541"/>
      <c r="D24" s="541"/>
      <c r="E24" s="541"/>
      <c r="F24" s="541"/>
      <c r="G24" s="541"/>
      <c r="H24" s="541"/>
      <c r="I24" s="541"/>
      <c r="J24" s="541"/>
      <c r="K24" s="541"/>
    </row>
    <row r="25" spans="1:11">
      <c r="A25" s="541"/>
      <c r="B25" s="541"/>
      <c r="C25" s="541"/>
      <c r="D25" s="541"/>
      <c r="E25" s="541"/>
      <c r="F25" s="541"/>
      <c r="G25" s="541"/>
      <c r="H25" s="541"/>
      <c r="I25" s="541"/>
      <c r="J25" s="541"/>
      <c r="K25" s="541"/>
    </row>
    <row r="26" spans="1:11">
      <c r="A26" s="541"/>
      <c r="B26" s="541"/>
      <c r="C26" s="541"/>
      <c r="D26" s="541"/>
      <c r="E26" s="541"/>
      <c r="F26" s="541"/>
      <c r="G26" s="541"/>
      <c r="H26" s="541"/>
      <c r="I26" s="541"/>
      <c r="J26" s="541"/>
      <c r="K26" s="541"/>
    </row>
    <row r="27" spans="1:11">
      <c r="A27" s="541"/>
      <c r="B27" s="541"/>
      <c r="C27" s="541"/>
      <c r="D27" s="541"/>
      <c r="E27" s="541"/>
      <c r="F27" s="541"/>
      <c r="G27" s="541"/>
      <c r="H27" s="541"/>
      <c r="I27" s="541"/>
      <c r="J27" s="541"/>
      <c r="K27" s="541"/>
    </row>
    <row r="28" spans="1:11">
      <c r="A28" s="541"/>
      <c r="B28" s="541"/>
      <c r="C28" s="541"/>
      <c r="D28" s="541"/>
      <c r="E28" s="541"/>
      <c r="F28" s="541"/>
      <c r="G28" s="541"/>
      <c r="H28" s="541"/>
      <c r="I28" s="541"/>
      <c r="J28" s="541"/>
      <c r="K28" s="541"/>
    </row>
    <row r="29" spans="1:11">
      <c r="A29" s="541"/>
      <c r="B29" s="541"/>
      <c r="C29" s="541"/>
      <c r="D29" s="541"/>
      <c r="E29" s="541"/>
      <c r="F29" s="541"/>
      <c r="G29" s="541"/>
      <c r="H29" s="541"/>
      <c r="I29" s="541"/>
      <c r="J29" s="541"/>
      <c r="K29" s="541"/>
    </row>
    <row r="30" spans="1:11">
      <c r="A30" s="541"/>
      <c r="B30" s="541"/>
      <c r="C30" s="541"/>
      <c r="D30" s="541"/>
      <c r="E30" s="541"/>
      <c r="F30" s="541"/>
      <c r="G30" s="541"/>
      <c r="H30" s="541"/>
      <c r="I30" s="541"/>
      <c r="J30" s="541"/>
      <c r="K30" s="541"/>
    </row>
    <row r="31" spans="1:11">
      <c r="A31" s="541"/>
      <c r="B31" s="541"/>
      <c r="C31" s="541"/>
      <c r="D31" s="541"/>
      <c r="E31" s="541"/>
      <c r="F31" s="541"/>
      <c r="G31" s="541"/>
      <c r="H31" s="541"/>
      <c r="I31" s="541"/>
      <c r="J31" s="541"/>
      <c r="K31" s="541"/>
    </row>
    <row r="32" spans="1:11">
      <c r="A32" s="541"/>
      <c r="B32" s="541"/>
      <c r="C32" s="541"/>
      <c r="D32" s="541"/>
      <c r="E32" s="541"/>
      <c r="F32" s="541"/>
      <c r="G32" s="541"/>
      <c r="H32" s="541"/>
      <c r="I32" s="541"/>
      <c r="J32" s="541"/>
      <c r="K32" s="541"/>
    </row>
    <row r="33" spans="1:11">
      <c r="A33" s="541"/>
      <c r="B33" s="541"/>
      <c r="C33" s="541"/>
      <c r="D33" s="541"/>
      <c r="E33" s="541"/>
      <c r="F33" s="541"/>
      <c r="G33" s="541"/>
      <c r="H33" s="541"/>
      <c r="I33" s="541"/>
      <c r="J33" s="541"/>
      <c r="K33" s="541"/>
    </row>
    <row r="34" spans="1:11">
      <c r="A34" s="541"/>
      <c r="B34" s="541"/>
      <c r="C34" s="541"/>
      <c r="D34" s="541"/>
      <c r="E34" s="541"/>
      <c r="F34" s="541"/>
      <c r="G34" s="541"/>
      <c r="H34" s="541"/>
      <c r="I34" s="541"/>
      <c r="J34" s="541"/>
      <c r="K34" s="541"/>
    </row>
    <row r="35" spans="1:11">
      <c r="A35" s="541"/>
      <c r="B35" s="541"/>
      <c r="C35" s="541"/>
      <c r="D35" s="541"/>
      <c r="E35" s="541"/>
      <c r="F35" s="541"/>
      <c r="G35" s="541"/>
      <c r="H35" s="541"/>
      <c r="I35" s="541"/>
      <c r="J35" s="541"/>
      <c r="K35" s="541"/>
    </row>
    <row r="36" spans="1:11">
      <c r="A36" s="541"/>
      <c r="B36" s="541"/>
      <c r="C36" s="541"/>
      <c r="D36" s="541"/>
      <c r="E36" s="541"/>
      <c r="F36" s="541"/>
      <c r="G36" s="541"/>
      <c r="H36" s="541"/>
      <c r="I36" s="541"/>
      <c r="J36" s="541"/>
      <c r="K36" s="541"/>
    </row>
  </sheetData>
  <mergeCells count="8">
    <mergeCell ref="A1:K1"/>
    <mergeCell ref="A2:K2"/>
    <mergeCell ref="A3:K3"/>
    <mergeCell ref="A6:A7"/>
    <mergeCell ref="B6:D6"/>
    <mergeCell ref="E6:G6"/>
    <mergeCell ref="H6:J6"/>
    <mergeCell ref="K6:K7"/>
  </mergeCells>
  <printOptions horizontalCentered="1" verticalCentered="1"/>
  <pageMargins left="0" right="0" top="0.74803149606299002" bottom="0" header="0" footer="0"/>
  <pageSetup paperSize="9" scale="95"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H46"/>
  <sheetViews>
    <sheetView rightToLeft="1" view="pageBreakPreview" zoomScaleNormal="100" zoomScaleSheetLayoutView="100" workbookViewId="0">
      <selection activeCell="A7" sqref="A7:A17"/>
    </sheetView>
  </sheetViews>
  <sheetFormatPr defaultColWidth="11.42578125" defaultRowHeight="12.75"/>
  <cols>
    <col min="1" max="1" width="17.42578125" style="89" customWidth="1"/>
    <col min="2" max="7" width="9.140625" style="89" customWidth="1"/>
    <col min="8" max="8" width="18.42578125" style="89" customWidth="1"/>
    <col min="9" max="16384" width="11.42578125" style="89"/>
  </cols>
  <sheetData>
    <row r="1" spans="1:8" ht="19.5" customHeight="1">
      <c r="A1" s="1256" t="s">
        <v>1057</v>
      </c>
      <c r="B1" s="1256"/>
      <c r="C1" s="1256"/>
      <c r="D1" s="1256"/>
      <c r="E1" s="1256"/>
      <c r="F1" s="1256"/>
      <c r="G1" s="1256"/>
      <c r="H1" s="1256"/>
    </row>
    <row r="2" spans="1:8" ht="34.5" customHeight="1">
      <c r="A2" s="1268" t="s">
        <v>1531</v>
      </c>
      <c r="B2" s="1255"/>
      <c r="C2" s="1255"/>
      <c r="D2" s="1255"/>
      <c r="E2" s="1255"/>
      <c r="F2" s="1255"/>
      <c r="G2" s="1255"/>
      <c r="H2" s="1255"/>
    </row>
    <row r="3" spans="1:8" ht="15.75">
      <c r="A3" s="1255" t="s">
        <v>1763</v>
      </c>
      <c r="B3" s="1255"/>
      <c r="C3" s="1255"/>
      <c r="D3" s="1255"/>
      <c r="E3" s="1255"/>
      <c r="F3" s="1255"/>
      <c r="G3" s="1255"/>
      <c r="H3" s="1255"/>
    </row>
    <row r="4" spans="1:8" ht="15.75">
      <c r="A4" s="540"/>
      <c r="B4" s="540"/>
      <c r="C4" s="540"/>
      <c r="D4" s="540"/>
      <c r="E4" s="540"/>
      <c r="F4" s="540"/>
      <c r="G4" s="540"/>
      <c r="H4" s="540"/>
    </row>
    <row r="5" spans="1:8" ht="15.75">
      <c r="A5" s="229" t="s">
        <v>372</v>
      </c>
      <c r="B5" s="230"/>
      <c r="C5" s="230"/>
      <c r="D5" s="230"/>
      <c r="E5" s="230"/>
      <c r="F5" s="230"/>
      <c r="G5" s="230"/>
      <c r="H5" s="231" t="s">
        <v>596</v>
      </c>
    </row>
    <row r="6" spans="1:8" ht="52.5" customHeight="1">
      <c r="A6" s="125" t="s">
        <v>1758</v>
      </c>
      <c r="B6" s="119">
        <v>2017</v>
      </c>
      <c r="C6" s="253">
        <v>2018</v>
      </c>
      <c r="D6" s="253">
        <v>2019</v>
      </c>
      <c r="E6" s="253">
        <v>2020</v>
      </c>
      <c r="F6" s="253">
        <v>2021</v>
      </c>
      <c r="G6" s="253">
        <v>2022</v>
      </c>
      <c r="H6" s="124" t="s">
        <v>1532</v>
      </c>
    </row>
    <row r="7" spans="1:8" ht="20.25" customHeight="1" thickBot="1">
      <c r="A7" s="1106" t="s">
        <v>492</v>
      </c>
      <c r="B7" s="664">
        <v>18.700683850604946</v>
      </c>
      <c r="C7" s="665">
        <v>12.1</v>
      </c>
      <c r="D7" s="665">
        <v>11.826964057394516</v>
      </c>
      <c r="E7" s="665">
        <v>7.5128393250183416</v>
      </c>
      <c r="F7" s="665">
        <v>5.546094039244724</v>
      </c>
      <c r="G7" s="966">
        <v>4.7490293954520242</v>
      </c>
      <c r="H7" s="118" t="s">
        <v>492</v>
      </c>
    </row>
    <row r="8" spans="1:8" ht="20.25" customHeight="1" thickTop="1" thickBot="1">
      <c r="A8" s="1107" t="s">
        <v>493</v>
      </c>
      <c r="B8" s="666">
        <v>63.900932470155013</v>
      </c>
      <c r="C8" s="667">
        <v>64.3</v>
      </c>
      <c r="D8" s="667">
        <v>66.316983271902458</v>
      </c>
      <c r="E8" s="667">
        <v>59.242155870445345</v>
      </c>
      <c r="F8" s="667">
        <v>60.427528675703854</v>
      </c>
      <c r="G8" s="967">
        <v>58.592289719626166</v>
      </c>
      <c r="H8" s="116" t="s">
        <v>493</v>
      </c>
    </row>
    <row r="9" spans="1:8" ht="20.25" customHeight="1" thickTop="1" thickBot="1">
      <c r="A9" s="1108" t="s">
        <v>494</v>
      </c>
      <c r="B9" s="668">
        <v>95.270270270270274</v>
      </c>
      <c r="C9" s="669">
        <v>95.4</v>
      </c>
      <c r="D9" s="669">
        <v>92.249939452651972</v>
      </c>
      <c r="E9" s="669">
        <v>87.414261679823994</v>
      </c>
      <c r="F9" s="669">
        <v>86.210275794484119</v>
      </c>
      <c r="G9" s="968">
        <v>85.365853658536579</v>
      </c>
      <c r="H9" s="117" t="s">
        <v>494</v>
      </c>
    </row>
    <row r="10" spans="1:8" ht="20.25" customHeight="1" thickTop="1" thickBot="1">
      <c r="A10" s="1107" t="s">
        <v>495</v>
      </c>
      <c r="B10" s="666">
        <v>97.348749127877994</v>
      </c>
      <c r="C10" s="667">
        <v>96.8</v>
      </c>
      <c r="D10" s="667">
        <v>98.734533183352085</v>
      </c>
      <c r="E10" s="667">
        <v>98.63489910123792</v>
      </c>
      <c r="F10" s="667">
        <v>98.249586345031787</v>
      </c>
      <c r="G10" s="967">
        <v>96.572837150127228</v>
      </c>
      <c r="H10" s="116" t="s">
        <v>495</v>
      </c>
    </row>
    <row r="11" spans="1:8" ht="20.25" customHeight="1" thickTop="1" thickBot="1">
      <c r="A11" s="1106" t="s">
        <v>496</v>
      </c>
      <c r="B11" s="668">
        <v>96.460707858428322</v>
      </c>
      <c r="C11" s="665">
        <v>95.9</v>
      </c>
      <c r="D11" s="665">
        <v>98.971193415637856</v>
      </c>
      <c r="E11" s="665">
        <v>97.35066846559549</v>
      </c>
      <c r="F11" s="665">
        <v>96.165054202121453</v>
      </c>
      <c r="G11" s="966">
        <v>96.505200037477749</v>
      </c>
      <c r="H11" s="118" t="s">
        <v>496</v>
      </c>
    </row>
    <row r="12" spans="1:8" ht="20.25" customHeight="1" thickTop="1" thickBot="1">
      <c r="A12" s="1107" t="s">
        <v>497</v>
      </c>
      <c r="B12" s="666">
        <v>98.669923995656887</v>
      </c>
      <c r="C12" s="667">
        <v>98.6</v>
      </c>
      <c r="D12" s="667">
        <v>96.789727126805786</v>
      </c>
      <c r="E12" s="667">
        <v>98.475153165418646</v>
      </c>
      <c r="F12" s="667">
        <v>97.389297562382808</v>
      </c>
      <c r="G12" s="967">
        <v>96.904417089065902</v>
      </c>
      <c r="H12" s="116" t="s">
        <v>497</v>
      </c>
    </row>
    <row r="13" spans="1:8" ht="20.25" customHeight="1" thickTop="1" thickBot="1">
      <c r="A13" s="1108" t="s">
        <v>498</v>
      </c>
      <c r="B13" s="668">
        <v>95.883025649403692</v>
      </c>
      <c r="C13" s="669">
        <v>96.5</v>
      </c>
      <c r="D13" s="669">
        <v>92.148558397133087</v>
      </c>
      <c r="E13" s="669">
        <v>93.333333333333329</v>
      </c>
      <c r="F13" s="669">
        <v>93.019197207678886</v>
      </c>
      <c r="G13" s="968">
        <v>94.701986754966882</v>
      </c>
      <c r="H13" s="117" t="s">
        <v>498</v>
      </c>
    </row>
    <row r="14" spans="1:8" ht="20.25" customHeight="1" thickTop="1" thickBot="1">
      <c r="A14" s="1107" t="s">
        <v>499</v>
      </c>
      <c r="B14" s="666">
        <v>82.333292094519365</v>
      </c>
      <c r="C14" s="667">
        <v>82.4</v>
      </c>
      <c r="D14" s="667">
        <v>90.274784482758619</v>
      </c>
      <c r="E14" s="666">
        <v>90.393294648613804</v>
      </c>
      <c r="F14" s="666">
        <v>92.159416514717378</v>
      </c>
      <c r="G14" s="969">
        <v>85.94776748104465</v>
      </c>
      <c r="H14" s="116" t="s">
        <v>499</v>
      </c>
    </row>
    <row r="15" spans="1:8" ht="20.25" customHeight="1" thickTop="1" thickBot="1">
      <c r="A15" s="1106" t="s">
        <v>500</v>
      </c>
      <c r="B15" s="668">
        <v>54.166666666666664</v>
      </c>
      <c r="C15" s="665">
        <v>56.4</v>
      </c>
      <c r="D15" s="665">
        <v>60.246066962484868</v>
      </c>
      <c r="E15" s="665">
        <v>75.141055426485224</v>
      </c>
      <c r="F15" s="665">
        <v>82.12921705919797</v>
      </c>
      <c r="G15" s="966">
        <v>73.150559044264057</v>
      </c>
      <c r="H15" s="118" t="s">
        <v>500</v>
      </c>
    </row>
    <row r="16" spans="1:8" ht="20.25" customHeight="1" thickTop="1" thickBot="1">
      <c r="A16" s="1107" t="s">
        <v>501</v>
      </c>
      <c r="B16" s="666">
        <v>28.842105263157897</v>
      </c>
      <c r="C16" s="667">
        <v>31.5</v>
      </c>
      <c r="D16" s="667">
        <v>29.007455731593662</v>
      </c>
      <c r="E16" s="667">
        <v>25.639277190589837</v>
      </c>
      <c r="F16" s="667">
        <v>27.774281518774913</v>
      </c>
      <c r="G16" s="967">
        <v>26.739703793872998</v>
      </c>
      <c r="H16" s="116" t="s">
        <v>501</v>
      </c>
    </row>
    <row r="17" spans="1:8" ht="20.25" customHeight="1" thickTop="1">
      <c r="A17" s="1109" t="s">
        <v>595</v>
      </c>
      <c r="B17" s="670">
        <v>7.3364654860860137</v>
      </c>
      <c r="C17" s="671">
        <v>6.7</v>
      </c>
      <c r="D17" s="671">
        <v>7.6285963382737574</v>
      </c>
      <c r="E17" s="671">
        <v>8.5450045590725541</v>
      </c>
      <c r="F17" s="671">
        <v>8.1190626979100688</v>
      </c>
      <c r="G17" s="970">
        <v>10.199180675236615</v>
      </c>
      <c r="H17" s="123" t="s">
        <v>595</v>
      </c>
    </row>
    <row r="18" spans="1:8" ht="20.25" customHeight="1">
      <c r="A18" s="122" t="s">
        <v>468</v>
      </c>
      <c r="B18" s="160">
        <v>68.186075872039751</v>
      </c>
      <c r="C18" s="258">
        <v>68.099999999999994</v>
      </c>
      <c r="D18" s="258">
        <v>67.863775859842875</v>
      </c>
      <c r="E18" s="258">
        <v>66.405984037523169</v>
      </c>
      <c r="F18" s="258">
        <v>66.678667525675522</v>
      </c>
      <c r="G18" s="971">
        <v>66.122239718753434</v>
      </c>
      <c r="H18" s="121" t="s">
        <v>469</v>
      </c>
    </row>
    <row r="19" spans="1:8">
      <c r="A19" s="541"/>
      <c r="B19" s="541"/>
      <c r="C19" s="541"/>
      <c r="D19" s="541"/>
      <c r="E19" s="541"/>
      <c r="F19" s="541"/>
      <c r="G19" s="541"/>
      <c r="H19" s="541"/>
    </row>
    <row r="20" spans="1:8">
      <c r="A20" s="541"/>
      <c r="B20" s="541"/>
      <c r="C20" s="541"/>
      <c r="D20" s="541"/>
      <c r="E20" s="541"/>
      <c r="F20" s="541"/>
      <c r="G20" s="541"/>
      <c r="H20" s="541"/>
    </row>
    <row r="21" spans="1:8">
      <c r="A21" s="541"/>
      <c r="B21" s="541"/>
      <c r="C21" s="541"/>
      <c r="D21" s="541"/>
      <c r="E21" s="541"/>
      <c r="F21" s="541"/>
      <c r="G21" s="541"/>
      <c r="H21" s="541"/>
    </row>
    <row r="22" spans="1:8">
      <c r="A22" s="541"/>
      <c r="B22" s="541"/>
      <c r="C22" s="541"/>
      <c r="D22" s="541"/>
      <c r="E22" s="541"/>
      <c r="F22" s="541"/>
      <c r="G22" s="541"/>
      <c r="H22" s="541"/>
    </row>
    <row r="23" spans="1:8">
      <c r="A23" s="541"/>
      <c r="B23" s="541"/>
      <c r="C23" s="541"/>
      <c r="D23" s="541"/>
      <c r="E23" s="541"/>
      <c r="F23" s="541"/>
      <c r="G23" s="541"/>
      <c r="H23" s="541"/>
    </row>
    <row r="24" spans="1:8">
      <c r="A24" s="541"/>
      <c r="B24" s="541"/>
      <c r="C24" s="541"/>
      <c r="D24" s="541"/>
      <c r="E24" s="541"/>
      <c r="F24" s="541"/>
      <c r="G24" s="541"/>
      <c r="H24" s="541"/>
    </row>
    <row r="25" spans="1:8">
      <c r="A25" s="541"/>
      <c r="B25" s="541"/>
      <c r="C25" s="541"/>
      <c r="D25" s="541"/>
      <c r="E25" s="541"/>
      <c r="F25" s="541"/>
      <c r="G25" s="541"/>
      <c r="H25" s="541"/>
    </row>
    <row r="26" spans="1:8">
      <c r="A26" s="541"/>
      <c r="B26" s="541"/>
      <c r="C26" s="541"/>
      <c r="D26" s="541"/>
      <c r="E26" s="541"/>
      <c r="F26" s="541"/>
      <c r="G26" s="541"/>
      <c r="H26" s="541"/>
    </row>
    <row r="27" spans="1:8">
      <c r="A27" s="541"/>
      <c r="B27" s="541"/>
      <c r="C27" s="541"/>
      <c r="D27" s="541"/>
      <c r="E27" s="541"/>
      <c r="F27" s="541"/>
      <c r="G27" s="541"/>
      <c r="H27" s="541"/>
    </row>
    <row r="28" spans="1:8">
      <c r="A28" s="541"/>
      <c r="B28" s="541"/>
      <c r="C28" s="541"/>
      <c r="D28" s="541"/>
      <c r="E28" s="541"/>
      <c r="F28" s="541"/>
      <c r="G28" s="541"/>
      <c r="H28" s="541"/>
    </row>
    <row r="29" spans="1:8">
      <c r="A29" s="541"/>
      <c r="B29" s="541"/>
      <c r="C29" s="541"/>
      <c r="D29" s="541"/>
      <c r="E29" s="541"/>
      <c r="F29" s="541"/>
      <c r="G29" s="541"/>
      <c r="H29" s="541"/>
    </row>
    <row r="30" spans="1:8">
      <c r="A30" s="541"/>
      <c r="B30" s="541"/>
      <c r="C30" s="541"/>
      <c r="D30" s="541"/>
      <c r="E30" s="541"/>
      <c r="F30" s="541"/>
      <c r="G30" s="541"/>
      <c r="H30" s="541"/>
    </row>
    <row r="31" spans="1:8">
      <c r="A31" s="541"/>
      <c r="B31" s="541"/>
      <c r="C31" s="541"/>
      <c r="D31" s="541"/>
      <c r="E31" s="541"/>
      <c r="F31" s="541"/>
      <c r="G31" s="541"/>
      <c r="H31" s="541"/>
    </row>
    <row r="32" spans="1:8">
      <c r="A32" s="541"/>
      <c r="B32" s="541"/>
      <c r="C32" s="541"/>
      <c r="D32" s="541"/>
      <c r="E32" s="541"/>
      <c r="F32" s="541"/>
      <c r="G32" s="541"/>
      <c r="H32" s="541"/>
    </row>
    <row r="33" spans="1:8">
      <c r="A33" s="541"/>
      <c r="B33" s="541"/>
      <c r="C33" s="541"/>
      <c r="D33" s="541"/>
      <c r="E33" s="541"/>
      <c r="F33" s="541"/>
      <c r="G33" s="541"/>
      <c r="H33" s="541"/>
    </row>
    <row r="34" spans="1:8">
      <c r="A34" s="541"/>
      <c r="B34" s="541"/>
      <c r="C34" s="541"/>
      <c r="D34" s="541"/>
      <c r="E34" s="541"/>
      <c r="F34" s="541"/>
      <c r="G34" s="541"/>
      <c r="H34" s="541"/>
    </row>
    <row r="35" spans="1:8">
      <c r="A35" s="541"/>
      <c r="B35" s="541"/>
      <c r="C35" s="541"/>
      <c r="D35" s="541"/>
      <c r="E35" s="541"/>
      <c r="F35" s="541"/>
      <c r="G35" s="541"/>
      <c r="H35" s="541"/>
    </row>
    <row r="36" spans="1:8">
      <c r="A36" s="541"/>
      <c r="B36" s="541"/>
      <c r="C36" s="541"/>
      <c r="D36" s="541"/>
      <c r="E36" s="541"/>
      <c r="F36" s="541"/>
      <c r="G36" s="541"/>
      <c r="H36" s="541"/>
    </row>
    <row r="37" spans="1:8">
      <c r="A37" s="541"/>
      <c r="B37" s="541"/>
      <c r="C37" s="541"/>
      <c r="D37" s="541"/>
      <c r="E37" s="541"/>
      <c r="F37" s="541"/>
      <c r="G37" s="541"/>
      <c r="H37" s="541"/>
    </row>
    <row r="38" spans="1:8">
      <c r="A38" s="541"/>
      <c r="B38" s="541"/>
      <c r="C38" s="541"/>
      <c r="D38" s="541"/>
      <c r="E38" s="541"/>
      <c r="F38" s="541"/>
      <c r="G38" s="541"/>
      <c r="H38" s="541"/>
    </row>
    <row r="39" spans="1:8">
      <c r="A39" s="541"/>
      <c r="B39" s="541"/>
      <c r="C39" s="541"/>
      <c r="D39" s="541"/>
      <c r="E39" s="541"/>
      <c r="F39" s="541"/>
      <c r="G39" s="541"/>
      <c r="H39" s="541"/>
    </row>
    <row r="40" spans="1:8">
      <c r="A40" s="541"/>
      <c r="B40" s="541"/>
      <c r="C40" s="541"/>
      <c r="D40" s="541"/>
      <c r="E40" s="541"/>
      <c r="F40" s="541"/>
      <c r="G40" s="541"/>
      <c r="H40" s="541"/>
    </row>
    <row r="41" spans="1:8">
      <c r="A41" s="541"/>
      <c r="B41" s="541"/>
      <c r="C41" s="541"/>
      <c r="D41" s="541"/>
      <c r="E41" s="541"/>
      <c r="F41" s="541"/>
      <c r="G41" s="541"/>
      <c r="H41" s="541"/>
    </row>
    <row r="42" spans="1:8">
      <c r="A42" s="541"/>
      <c r="B42" s="541"/>
      <c r="C42" s="541"/>
      <c r="D42" s="541"/>
      <c r="E42" s="541"/>
      <c r="F42" s="541"/>
      <c r="G42" s="541"/>
      <c r="H42" s="541"/>
    </row>
    <row r="43" spans="1:8">
      <c r="A43" s="541"/>
      <c r="B43" s="541"/>
      <c r="C43" s="541"/>
      <c r="D43" s="541"/>
      <c r="E43" s="541"/>
      <c r="F43" s="541"/>
      <c r="G43" s="541"/>
      <c r="H43" s="541"/>
    </row>
    <row r="44" spans="1:8">
      <c r="A44" s="541"/>
      <c r="B44" s="541"/>
      <c r="C44" s="541"/>
      <c r="D44" s="541"/>
      <c r="E44" s="541"/>
      <c r="F44" s="541"/>
      <c r="G44" s="541"/>
      <c r="H44" s="541"/>
    </row>
    <row r="45" spans="1:8">
      <c r="A45" s="541"/>
      <c r="B45" s="541"/>
      <c r="C45" s="541"/>
      <c r="D45" s="541"/>
      <c r="E45" s="541"/>
      <c r="F45" s="541"/>
      <c r="G45" s="541"/>
      <c r="H45" s="541"/>
    </row>
    <row r="46" spans="1:8">
      <c r="A46" s="541"/>
      <c r="B46" s="541"/>
      <c r="C46" s="541"/>
      <c r="D46" s="541"/>
      <c r="E46" s="541"/>
      <c r="F46" s="541"/>
      <c r="G46" s="541"/>
      <c r="H46" s="541"/>
    </row>
  </sheetData>
  <mergeCells count="3">
    <mergeCell ref="A1:H1"/>
    <mergeCell ref="A2:H2"/>
    <mergeCell ref="A3:H3"/>
  </mergeCells>
  <printOptions horizontalCentered="1" verticalCentered="1"/>
  <pageMargins left="0" right="0" top="0.74803149606299002" bottom="0" header="0" footer="0"/>
  <pageSetup paperSize="9" scale="9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H46"/>
  <sheetViews>
    <sheetView rightToLeft="1" view="pageBreakPreview" zoomScaleNormal="100" zoomScaleSheetLayoutView="100" workbookViewId="0">
      <selection sqref="A1:H1"/>
    </sheetView>
  </sheetViews>
  <sheetFormatPr defaultColWidth="11.42578125" defaultRowHeight="12.75"/>
  <cols>
    <col min="1" max="1" width="17.42578125" style="89" customWidth="1"/>
    <col min="2" max="7" width="9.140625" style="89" customWidth="1"/>
    <col min="8" max="8" width="18.42578125" style="89" customWidth="1"/>
    <col min="9" max="16384" width="11.42578125" style="89"/>
  </cols>
  <sheetData>
    <row r="1" spans="1:8" ht="19.5" customHeight="1">
      <c r="A1" s="1256" t="s">
        <v>869</v>
      </c>
      <c r="B1" s="1256"/>
      <c r="C1" s="1256"/>
      <c r="D1" s="1256"/>
      <c r="E1" s="1256"/>
      <c r="F1" s="1256"/>
      <c r="G1" s="1256"/>
      <c r="H1" s="1256"/>
    </row>
    <row r="2" spans="1:8" ht="34.5" customHeight="1">
      <c r="A2" s="1268" t="s">
        <v>1533</v>
      </c>
      <c r="B2" s="1255"/>
      <c r="C2" s="1255"/>
      <c r="D2" s="1255"/>
      <c r="E2" s="1255"/>
      <c r="F2" s="1255"/>
      <c r="G2" s="1255"/>
      <c r="H2" s="1255"/>
    </row>
    <row r="3" spans="1:8" ht="15.75">
      <c r="A3" s="1255" t="s">
        <v>1763</v>
      </c>
      <c r="B3" s="1255"/>
      <c r="C3" s="1255"/>
      <c r="D3" s="1255"/>
      <c r="E3" s="1255"/>
      <c r="F3" s="1255"/>
      <c r="G3" s="1255"/>
      <c r="H3" s="1255"/>
    </row>
    <row r="4" spans="1:8" ht="15.75">
      <c r="A4" s="540"/>
      <c r="B4" s="540"/>
      <c r="C4" s="540"/>
      <c r="D4" s="540"/>
      <c r="E4" s="540"/>
      <c r="F4" s="540"/>
      <c r="G4" s="540"/>
      <c r="H4" s="540"/>
    </row>
    <row r="5" spans="1:8" ht="15.75">
      <c r="A5" s="229" t="s">
        <v>70</v>
      </c>
      <c r="B5" s="230"/>
      <c r="C5" s="230"/>
      <c r="D5" s="230"/>
      <c r="E5" s="230"/>
      <c r="F5" s="230"/>
      <c r="G5" s="230"/>
      <c r="H5" s="231" t="s">
        <v>597</v>
      </c>
    </row>
    <row r="6" spans="1:8" ht="52.5" customHeight="1">
      <c r="A6" s="125" t="s">
        <v>1534</v>
      </c>
      <c r="B6" s="119">
        <v>2017</v>
      </c>
      <c r="C6" s="253">
        <v>2018</v>
      </c>
      <c r="D6" s="253">
        <v>2019</v>
      </c>
      <c r="E6" s="253">
        <v>2020</v>
      </c>
      <c r="F6" s="253">
        <v>2021</v>
      </c>
      <c r="G6" s="253">
        <v>2022</v>
      </c>
      <c r="H6" s="124" t="s">
        <v>1535</v>
      </c>
    </row>
    <row r="7" spans="1:8" ht="20.25" customHeight="1" thickBot="1">
      <c r="A7" s="1106" t="s">
        <v>492</v>
      </c>
      <c r="B7" s="665">
        <v>0.50155242417005008</v>
      </c>
      <c r="C7" s="665">
        <v>1.9</v>
      </c>
      <c r="D7" s="665">
        <v>1.9471203115392497</v>
      </c>
      <c r="E7" s="665">
        <v>0.90427410808901454</v>
      </c>
      <c r="F7" s="665">
        <v>0.33254815020091449</v>
      </c>
      <c r="G7" s="966">
        <v>0.20857162080333713</v>
      </c>
      <c r="H7" s="118" t="s">
        <v>492</v>
      </c>
    </row>
    <row r="8" spans="1:8" ht="20.25" customHeight="1" thickTop="1" thickBot="1">
      <c r="A8" s="1107" t="s">
        <v>493</v>
      </c>
      <c r="B8" s="667">
        <v>36.647537701855065</v>
      </c>
      <c r="C8" s="667">
        <v>37.1</v>
      </c>
      <c r="D8" s="667">
        <v>32.984584562301741</v>
      </c>
      <c r="E8" s="667">
        <v>17.091836734693878</v>
      </c>
      <c r="F8" s="667">
        <v>19.894342650795775</v>
      </c>
      <c r="G8" s="967">
        <v>18.614934296568475</v>
      </c>
      <c r="H8" s="116" t="s">
        <v>493</v>
      </c>
    </row>
    <row r="9" spans="1:8" ht="20.25" customHeight="1" thickTop="1" thickBot="1">
      <c r="A9" s="1108" t="s">
        <v>494</v>
      </c>
      <c r="B9" s="669">
        <v>57.472474093264246</v>
      </c>
      <c r="C9" s="669">
        <v>59.3</v>
      </c>
      <c r="D9" s="669">
        <v>60.332601722100286</v>
      </c>
      <c r="E9" s="669">
        <v>67.487349898043959</v>
      </c>
      <c r="F9" s="669">
        <v>69.571221432023762</v>
      </c>
      <c r="G9" s="968">
        <v>69.501771940796331</v>
      </c>
      <c r="H9" s="117" t="s">
        <v>494</v>
      </c>
    </row>
    <row r="10" spans="1:8" ht="20.25" customHeight="1" thickTop="1" thickBot="1">
      <c r="A10" s="1107" t="s">
        <v>495</v>
      </c>
      <c r="B10" s="667">
        <v>68.593206541848588</v>
      </c>
      <c r="C10" s="667">
        <v>65.099999999999994</v>
      </c>
      <c r="D10" s="667">
        <v>64.61344600103773</v>
      </c>
      <c r="E10" s="667">
        <v>63.258179609807939</v>
      </c>
      <c r="F10" s="667">
        <v>72.001561432614423</v>
      </c>
      <c r="G10" s="967">
        <v>71.768982229402269</v>
      </c>
      <c r="H10" s="116" t="s">
        <v>495</v>
      </c>
    </row>
    <row r="11" spans="1:8" ht="20.25" customHeight="1" thickTop="1" thickBot="1">
      <c r="A11" s="1106" t="s">
        <v>496</v>
      </c>
      <c r="B11" s="665">
        <v>68.601876888818197</v>
      </c>
      <c r="C11" s="665">
        <v>70.3</v>
      </c>
      <c r="D11" s="665">
        <v>70.20951852365755</v>
      </c>
      <c r="E11" s="665">
        <v>69.985225593817475</v>
      </c>
      <c r="F11" s="665">
        <v>73.71788839747812</v>
      </c>
      <c r="G11" s="966">
        <v>75.293650793650784</v>
      </c>
      <c r="H11" s="118" t="s">
        <v>496</v>
      </c>
    </row>
    <row r="12" spans="1:8" ht="20.25" customHeight="1" thickTop="1" thickBot="1">
      <c r="A12" s="1107" t="s">
        <v>497</v>
      </c>
      <c r="B12" s="667">
        <v>59.092891408634976</v>
      </c>
      <c r="C12" s="667">
        <v>58.5</v>
      </c>
      <c r="D12" s="667">
        <v>62.074091013034526</v>
      </c>
      <c r="E12" s="667">
        <v>66.37028700056274</v>
      </c>
      <c r="F12" s="667">
        <v>70.2588664613981</v>
      </c>
      <c r="G12" s="967">
        <v>72.527996187753146</v>
      </c>
      <c r="H12" s="116" t="s">
        <v>497</v>
      </c>
    </row>
    <row r="13" spans="1:8" ht="20.25" customHeight="1" thickTop="1" thickBot="1">
      <c r="A13" s="1108" t="s">
        <v>498</v>
      </c>
      <c r="B13" s="669">
        <v>43.159184924161174</v>
      </c>
      <c r="C13" s="669">
        <v>44.7</v>
      </c>
      <c r="D13" s="669">
        <v>48.438438438438439</v>
      </c>
      <c r="E13" s="669">
        <v>47.298687934139437</v>
      </c>
      <c r="F13" s="669">
        <v>61.529796102286802</v>
      </c>
      <c r="G13" s="968">
        <v>69.997632015155091</v>
      </c>
      <c r="H13" s="117" t="s">
        <v>498</v>
      </c>
    </row>
    <row r="14" spans="1:8" ht="20.25" customHeight="1" thickTop="1" thickBot="1">
      <c r="A14" s="1107" t="s">
        <v>499</v>
      </c>
      <c r="B14" s="667">
        <v>27.475284048989231</v>
      </c>
      <c r="C14" s="667">
        <v>31</v>
      </c>
      <c r="D14" s="667">
        <v>33.161921485011916</v>
      </c>
      <c r="E14" s="667">
        <v>32.944168304242282</v>
      </c>
      <c r="F14" s="667">
        <v>37.293596455900122</v>
      </c>
      <c r="G14" s="967">
        <v>35.320374370050395</v>
      </c>
      <c r="H14" s="116" t="s">
        <v>499</v>
      </c>
    </row>
    <row r="15" spans="1:8" ht="20.25" customHeight="1" thickTop="1" thickBot="1">
      <c r="A15" s="1106" t="s">
        <v>500</v>
      </c>
      <c r="B15" s="665">
        <v>11.000163692912098</v>
      </c>
      <c r="C15" s="665">
        <v>11.2</v>
      </c>
      <c r="D15" s="665">
        <v>13.239436619718308</v>
      </c>
      <c r="E15" s="665">
        <v>21.477532368621478</v>
      </c>
      <c r="F15" s="665">
        <v>30.426488622428121</v>
      </c>
      <c r="G15" s="966">
        <v>39.842726081258192</v>
      </c>
      <c r="H15" s="118" t="s">
        <v>500</v>
      </c>
    </row>
    <row r="16" spans="1:8" ht="20.25" customHeight="1" thickTop="1" thickBot="1">
      <c r="A16" s="1107" t="s">
        <v>501</v>
      </c>
      <c r="B16" s="667">
        <v>3.7652811735941323</v>
      </c>
      <c r="C16" s="667">
        <v>4.0999999999999996</v>
      </c>
      <c r="D16" s="667">
        <v>3.045966402067565</v>
      </c>
      <c r="E16" s="667">
        <v>3.7722161770039895</v>
      </c>
      <c r="F16" s="667">
        <v>8.6769591557553269</v>
      </c>
      <c r="G16" s="967">
        <v>3.8641321283889063</v>
      </c>
      <c r="H16" s="116" t="s">
        <v>501</v>
      </c>
    </row>
    <row r="17" spans="1:8" ht="20.25" customHeight="1" thickTop="1">
      <c r="A17" s="1109" t="s">
        <v>595</v>
      </c>
      <c r="B17" s="671">
        <v>2.1971611899669452</v>
      </c>
      <c r="C17" s="671">
        <v>2.2000000000000002</v>
      </c>
      <c r="D17" s="671">
        <v>1.731435167372066</v>
      </c>
      <c r="E17" s="671">
        <v>1.3614703880190604</v>
      </c>
      <c r="F17" s="671">
        <v>1.6456759026028549</v>
      </c>
      <c r="G17" s="970">
        <v>2.1091997008227374</v>
      </c>
      <c r="H17" s="123" t="s">
        <v>595</v>
      </c>
    </row>
    <row r="18" spans="1:8" ht="20.25" customHeight="1">
      <c r="A18" s="122" t="s">
        <v>468</v>
      </c>
      <c r="B18" s="258">
        <v>36.670140800755128</v>
      </c>
      <c r="C18" s="258">
        <v>37.1</v>
      </c>
      <c r="D18" s="258">
        <v>37.626879340609023</v>
      </c>
      <c r="E18" s="258">
        <v>37.042990620062291</v>
      </c>
      <c r="F18" s="258">
        <v>42.019935150714545</v>
      </c>
      <c r="G18" s="971">
        <v>42.940567841046594</v>
      </c>
      <c r="H18" s="121" t="s">
        <v>469</v>
      </c>
    </row>
    <row r="19" spans="1:8">
      <c r="A19" s="541"/>
      <c r="B19" s="541"/>
      <c r="C19" s="541"/>
      <c r="D19" s="541"/>
      <c r="E19" s="541"/>
      <c r="F19" s="541"/>
      <c r="G19" s="541"/>
      <c r="H19" s="541"/>
    </row>
    <row r="20" spans="1:8">
      <c r="A20" s="541"/>
      <c r="B20" s="541"/>
      <c r="C20" s="541"/>
      <c r="D20" s="541"/>
      <c r="E20" s="541"/>
      <c r="F20" s="541"/>
      <c r="G20" s="541"/>
      <c r="H20" s="541"/>
    </row>
    <row r="21" spans="1:8">
      <c r="A21" s="541"/>
      <c r="B21" s="541"/>
      <c r="C21" s="541"/>
      <c r="D21" s="541"/>
      <c r="E21" s="541"/>
      <c r="F21" s="541"/>
      <c r="G21" s="541"/>
      <c r="H21" s="541"/>
    </row>
    <row r="22" spans="1:8">
      <c r="A22" s="541"/>
      <c r="B22" s="541"/>
      <c r="C22" s="541"/>
      <c r="D22" s="541"/>
      <c r="E22" s="541"/>
      <c r="F22" s="541"/>
      <c r="G22" s="541"/>
      <c r="H22" s="541"/>
    </row>
    <row r="23" spans="1:8">
      <c r="A23" s="541"/>
      <c r="B23" s="541"/>
      <c r="C23" s="541"/>
      <c r="D23" s="541"/>
      <c r="E23" s="541"/>
      <c r="F23" s="541"/>
      <c r="G23" s="541"/>
      <c r="H23" s="541"/>
    </row>
    <row r="24" spans="1:8">
      <c r="A24" s="541"/>
      <c r="B24" s="541"/>
      <c r="C24" s="541"/>
      <c r="D24" s="541"/>
      <c r="E24" s="541"/>
      <c r="F24" s="541"/>
      <c r="G24" s="541"/>
      <c r="H24" s="541"/>
    </row>
    <row r="25" spans="1:8">
      <c r="A25" s="541"/>
      <c r="B25" s="541"/>
      <c r="C25" s="541"/>
      <c r="D25" s="541"/>
      <c r="E25" s="541"/>
      <c r="F25" s="541"/>
      <c r="G25" s="541"/>
      <c r="H25" s="541"/>
    </row>
    <row r="26" spans="1:8">
      <c r="A26" s="541"/>
      <c r="B26" s="541"/>
      <c r="C26" s="541"/>
      <c r="D26" s="541"/>
      <c r="E26" s="541"/>
      <c r="F26" s="541"/>
      <c r="G26" s="541"/>
      <c r="H26" s="541"/>
    </row>
    <row r="27" spans="1:8">
      <c r="A27" s="541"/>
      <c r="B27" s="541"/>
      <c r="C27" s="541"/>
      <c r="D27" s="541"/>
      <c r="E27" s="541"/>
      <c r="F27" s="541"/>
      <c r="G27" s="541"/>
      <c r="H27" s="541"/>
    </row>
    <row r="28" spans="1:8">
      <c r="A28" s="541"/>
      <c r="B28" s="541"/>
      <c r="C28" s="541"/>
      <c r="D28" s="541"/>
      <c r="E28" s="541"/>
      <c r="F28" s="541"/>
      <c r="G28" s="541"/>
      <c r="H28" s="541"/>
    </row>
    <row r="29" spans="1:8">
      <c r="A29" s="541"/>
      <c r="B29" s="541"/>
      <c r="C29" s="541"/>
      <c r="D29" s="541"/>
      <c r="E29" s="541"/>
      <c r="F29" s="541"/>
      <c r="G29" s="541"/>
      <c r="H29" s="541"/>
    </row>
    <row r="30" spans="1:8">
      <c r="A30" s="541"/>
      <c r="B30" s="541"/>
      <c r="C30" s="541"/>
      <c r="D30" s="541"/>
      <c r="E30" s="541"/>
      <c r="F30" s="541"/>
      <c r="G30" s="541"/>
      <c r="H30" s="541"/>
    </row>
    <row r="31" spans="1:8">
      <c r="A31" s="541"/>
      <c r="B31" s="541"/>
      <c r="C31" s="541"/>
      <c r="D31" s="541"/>
      <c r="E31" s="541"/>
      <c r="F31" s="541"/>
      <c r="G31" s="541"/>
      <c r="H31" s="541"/>
    </row>
    <row r="32" spans="1:8">
      <c r="A32" s="541"/>
      <c r="B32" s="541"/>
      <c r="C32" s="541"/>
      <c r="D32" s="541"/>
      <c r="E32" s="541"/>
      <c r="F32" s="541"/>
      <c r="G32" s="541"/>
      <c r="H32" s="541"/>
    </row>
    <row r="33" spans="1:8">
      <c r="A33" s="541"/>
      <c r="B33" s="541"/>
      <c r="C33" s="541"/>
      <c r="D33" s="541"/>
      <c r="E33" s="541"/>
      <c r="F33" s="541"/>
      <c r="G33" s="541"/>
      <c r="H33" s="541"/>
    </row>
    <row r="34" spans="1:8">
      <c r="A34" s="541"/>
      <c r="B34" s="541"/>
      <c r="C34" s="541"/>
      <c r="D34" s="541"/>
      <c r="E34" s="541"/>
      <c r="F34" s="541"/>
      <c r="G34" s="541"/>
      <c r="H34" s="541"/>
    </row>
    <row r="35" spans="1:8">
      <c r="A35" s="541"/>
      <c r="B35" s="541"/>
      <c r="C35" s="541"/>
      <c r="D35" s="541"/>
      <c r="E35" s="541"/>
      <c r="F35" s="541"/>
      <c r="G35" s="541"/>
      <c r="H35" s="541"/>
    </row>
    <row r="36" spans="1:8">
      <c r="A36" s="541"/>
      <c r="B36" s="541"/>
      <c r="C36" s="541"/>
      <c r="D36" s="541"/>
      <c r="E36" s="541"/>
      <c r="F36" s="541"/>
      <c r="G36" s="541"/>
      <c r="H36" s="541"/>
    </row>
    <row r="37" spans="1:8">
      <c r="A37" s="541"/>
      <c r="B37" s="541"/>
      <c r="C37" s="541"/>
      <c r="D37" s="541"/>
      <c r="E37" s="541"/>
      <c r="F37" s="541"/>
      <c r="G37" s="541"/>
      <c r="H37" s="541"/>
    </row>
    <row r="38" spans="1:8">
      <c r="A38" s="541"/>
      <c r="B38" s="541"/>
      <c r="C38" s="541"/>
      <c r="D38" s="541"/>
      <c r="E38" s="541"/>
      <c r="F38" s="541"/>
      <c r="G38" s="541"/>
      <c r="H38" s="541"/>
    </row>
    <row r="39" spans="1:8">
      <c r="A39" s="541"/>
      <c r="B39" s="541"/>
      <c r="C39" s="541"/>
      <c r="D39" s="541"/>
      <c r="E39" s="541"/>
      <c r="F39" s="541"/>
      <c r="G39" s="541"/>
      <c r="H39" s="541"/>
    </row>
    <row r="40" spans="1:8">
      <c r="A40" s="541"/>
      <c r="B40" s="541"/>
      <c r="C40" s="541"/>
      <c r="D40" s="541"/>
      <c r="E40" s="541"/>
      <c r="F40" s="541"/>
      <c r="G40" s="541"/>
      <c r="H40" s="541"/>
    </row>
    <row r="41" spans="1:8">
      <c r="A41" s="541"/>
      <c r="B41" s="541"/>
      <c r="C41" s="541"/>
      <c r="D41" s="541"/>
      <c r="E41" s="541"/>
      <c r="F41" s="541"/>
      <c r="G41" s="541"/>
      <c r="H41" s="541"/>
    </row>
    <row r="42" spans="1:8">
      <c r="A42" s="541"/>
      <c r="B42" s="541"/>
      <c r="C42" s="541"/>
      <c r="D42" s="541"/>
      <c r="E42" s="541"/>
      <c r="F42" s="541"/>
      <c r="G42" s="541"/>
      <c r="H42" s="541"/>
    </row>
    <row r="43" spans="1:8">
      <c r="A43" s="541"/>
      <c r="B43" s="541"/>
      <c r="C43" s="541"/>
      <c r="D43" s="541"/>
      <c r="E43" s="541"/>
      <c r="F43" s="541"/>
      <c r="G43" s="541"/>
      <c r="H43" s="541"/>
    </row>
    <row r="44" spans="1:8">
      <c r="A44" s="541"/>
      <c r="B44" s="541"/>
      <c r="C44" s="541"/>
      <c r="D44" s="541"/>
      <c r="E44" s="541"/>
      <c r="F44" s="541"/>
      <c r="G44" s="541"/>
      <c r="H44" s="541"/>
    </row>
    <row r="45" spans="1:8">
      <c r="A45" s="541"/>
      <c r="B45" s="541"/>
      <c r="C45" s="541"/>
      <c r="D45" s="541"/>
      <c r="E45" s="541"/>
      <c r="F45" s="541"/>
      <c r="G45" s="541"/>
      <c r="H45" s="541"/>
    </row>
    <row r="46" spans="1:8">
      <c r="A46" s="541"/>
      <c r="B46" s="541"/>
      <c r="C46" s="541"/>
      <c r="D46" s="541"/>
      <c r="E46" s="541"/>
      <c r="F46" s="541"/>
      <c r="G46" s="541"/>
      <c r="H46" s="541"/>
    </row>
  </sheetData>
  <mergeCells count="3">
    <mergeCell ref="A1:H1"/>
    <mergeCell ref="A2:H2"/>
    <mergeCell ref="A3:H3"/>
  </mergeCells>
  <printOptions horizontalCentered="1" verticalCentered="1"/>
  <pageMargins left="0" right="0" top="0.74803149606299002" bottom="0" header="0" footer="0"/>
  <pageSetup paperSize="9" scale="9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59"/>
  <sheetViews>
    <sheetView rightToLeft="1" view="pageBreakPreview" topLeftCell="A13" zoomScaleNormal="100" zoomScaleSheetLayoutView="100" workbookViewId="0">
      <selection activeCell="M29" sqref="M29"/>
    </sheetView>
  </sheetViews>
  <sheetFormatPr defaultRowHeight="12.75"/>
  <sheetData>
    <row r="1" spans="1:9">
      <c r="A1" s="1196"/>
      <c r="B1" s="1196"/>
      <c r="C1" s="1196"/>
      <c r="D1" s="1196"/>
      <c r="E1" s="1196"/>
      <c r="F1" s="1196"/>
      <c r="G1" s="1196"/>
      <c r="H1" s="1196"/>
      <c r="I1" s="135"/>
    </row>
    <row r="2" spans="1:9">
      <c r="A2" s="1196"/>
      <c r="B2" s="1196"/>
      <c r="C2" s="1196"/>
      <c r="D2" s="1196"/>
      <c r="E2" s="1196"/>
      <c r="F2" s="1196"/>
      <c r="G2" s="1196"/>
      <c r="H2" s="1196"/>
      <c r="I2" s="135"/>
    </row>
    <row r="3" spans="1:9">
      <c r="A3" s="1196"/>
      <c r="B3" s="1196"/>
      <c r="C3" s="1196"/>
      <c r="D3" s="1196"/>
      <c r="E3" s="1196"/>
      <c r="F3" s="1196"/>
      <c r="G3" s="1196"/>
      <c r="H3" s="1196"/>
      <c r="I3" s="135"/>
    </row>
    <row r="4" spans="1:9">
      <c r="A4" s="1196"/>
      <c r="B4" s="1196"/>
      <c r="C4" s="1196"/>
      <c r="D4" s="1196"/>
      <c r="E4" s="1196"/>
      <c r="F4" s="1196"/>
      <c r="G4" s="1196"/>
      <c r="H4" s="1196"/>
      <c r="I4" s="135"/>
    </row>
    <row r="5" spans="1:9">
      <c r="A5" s="1196"/>
      <c r="B5" s="1196"/>
      <c r="C5" s="1196"/>
      <c r="D5" s="1196"/>
      <c r="E5" s="1196"/>
      <c r="F5" s="1196"/>
      <c r="G5" s="1196"/>
      <c r="H5" s="1196"/>
      <c r="I5" s="135"/>
    </row>
    <row r="6" spans="1:9">
      <c r="A6" s="1196"/>
      <c r="B6" s="1196"/>
      <c r="C6" s="1196"/>
      <c r="D6" s="1196"/>
      <c r="E6" s="1196"/>
      <c r="F6" s="1196"/>
      <c r="G6" s="1196"/>
      <c r="H6" s="1196"/>
      <c r="I6" s="135"/>
    </row>
    <row r="7" spans="1:9">
      <c r="A7" s="1196"/>
      <c r="B7" s="1196"/>
      <c r="C7" s="1196"/>
      <c r="D7" s="1196"/>
      <c r="E7" s="1196"/>
      <c r="F7" s="1196"/>
      <c r="G7" s="1196"/>
      <c r="H7" s="1196"/>
      <c r="I7" s="135"/>
    </row>
    <row r="8" spans="1:9">
      <c r="A8" s="1196"/>
      <c r="B8" s="1196"/>
      <c r="C8" s="1196"/>
      <c r="D8" s="1196"/>
      <c r="E8" s="1196"/>
      <c r="F8" s="1196"/>
      <c r="G8" s="1196"/>
      <c r="H8" s="1196"/>
      <c r="I8" s="135"/>
    </row>
    <row r="9" spans="1:9">
      <c r="A9" s="1196"/>
      <c r="B9" s="1196"/>
      <c r="C9" s="1196"/>
      <c r="D9" s="1196"/>
      <c r="E9" s="1196"/>
      <c r="F9" s="1196"/>
      <c r="G9" s="1196"/>
      <c r="H9" s="1196"/>
      <c r="I9" s="135"/>
    </row>
    <row r="10" spans="1:9">
      <c r="A10" s="1196"/>
      <c r="B10" s="1196"/>
      <c r="C10" s="1196"/>
      <c r="D10" s="1196"/>
      <c r="E10" s="1196"/>
      <c r="F10" s="1196"/>
      <c r="G10" s="1196"/>
      <c r="H10" s="1196"/>
      <c r="I10" s="135"/>
    </row>
    <row r="11" spans="1:9">
      <c r="A11" s="1196"/>
      <c r="B11" s="1196"/>
      <c r="C11" s="1196"/>
      <c r="D11" s="1196"/>
      <c r="E11" s="1196"/>
      <c r="F11" s="1196"/>
      <c r="G11" s="1196"/>
      <c r="H11" s="1196"/>
      <c r="I11" s="135"/>
    </row>
    <row r="12" spans="1:9">
      <c r="A12" s="1196"/>
      <c r="B12" s="1196"/>
      <c r="C12" s="1196"/>
      <c r="D12" s="1196"/>
      <c r="E12" s="1196"/>
      <c r="F12" s="1196"/>
      <c r="G12" s="1196"/>
      <c r="H12" s="1196"/>
      <c r="I12" s="135"/>
    </row>
    <row r="13" spans="1:9">
      <c r="A13" s="1196"/>
      <c r="B13" s="1196"/>
      <c r="C13" s="1196"/>
      <c r="D13" s="1196"/>
      <c r="E13" s="1196"/>
      <c r="F13" s="1196"/>
      <c r="G13" s="1196"/>
      <c r="H13" s="1196"/>
      <c r="I13" s="135"/>
    </row>
    <row r="14" spans="1:9">
      <c r="A14" s="1196"/>
      <c r="B14" s="1196"/>
      <c r="C14" s="1196"/>
      <c r="D14" s="1196"/>
      <c r="E14" s="1196"/>
      <c r="F14" s="1196"/>
      <c r="G14" s="1196"/>
      <c r="H14" s="1196"/>
      <c r="I14" s="135"/>
    </row>
    <row r="15" spans="1:9">
      <c r="A15" s="1196"/>
      <c r="B15" s="1196"/>
      <c r="C15" s="1196"/>
      <c r="D15" s="1196"/>
      <c r="E15" s="1196"/>
      <c r="F15" s="1196"/>
      <c r="G15" s="1196"/>
      <c r="H15" s="1196"/>
      <c r="I15" s="135"/>
    </row>
    <row r="16" spans="1:9">
      <c r="A16" s="1196"/>
      <c r="B16" s="1196"/>
      <c r="C16" s="1196"/>
      <c r="D16" s="1196"/>
      <c r="E16" s="1196"/>
      <c r="F16" s="1196"/>
      <c r="G16" s="1196"/>
      <c r="H16" s="1196"/>
      <c r="I16" s="135"/>
    </row>
    <row r="17" spans="1:9">
      <c r="A17" s="1196"/>
      <c r="B17" s="1196"/>
      <c r="C17" s="1196"/>
      <c r="D17" s="1196"/>
      <c r="E17" s="1196"/>
      <c r="F17" s="1196"/>
      <c r="G17" s="1196"/>
      <c r="H17" s="1196"/>
      <c r="I17" s="135"/>
    </row>
    <row r="18" spans="1:9">
      <c r="A18" s="1196"/>
      <c r="B18" s="1196"/>
      <c r="C18" s="1196"/>
      <c r="D18" s="1196"/>
      <c r="E18" s="1196"/>
      <c r="F18" s="1196"/>
      <c r="G18" s="1196"/>
      <c r="H18" s="1196"/>
      <c r="I18" s="135"/>
    </row>
    <row r="19" spans="1:9">
      <c r="A19" s="1196"/>
      <c r="B19" s="1196"/>
      <c r="C19" s="1196"/>
      <c r="D19" s="1196"/>
      <c r="E19" s="1196"/>
      <c r="F19" s="1196"/>
      <c r="G19" s="1196"/>
      <c r="H19" s="1196"/>
      <c r="I19" s="135"/>
    </row>
    <row r="20" spans="1:9">
      <c r="A20" s="1196"/>
      <c r="B20" s="1196"/>
      <c r="C20" s="1196"/>
      <c r="D20" s="1196"/>
      <c r="E20" s="1196"/>
      <c r="F20" s="1196"/>
      <c r="G20" s="1196"/>
      <c r="H20" s="1196"/>
      <c r="I20" s="135"/>
    </row>
    <row r="21" spans="1:9">
      <c r="A21" s="1196"/>
      <c r="B21" s="1196"/>
      <c r="C21" s="1196"/>
      <c r="D21" s="1196"/>
      <c r="E21" s="1196"/>
      <c r="F21" s="1196"/>
      <c r="G21" s="1196"/>
      <c r="H21" s="1196"/>
      <c r="I21" s="135"/>
    </row>
    <row r="22" spans="1:9">
      <c r="A22" s="1196"/>
      <c r="B22" s="1196"/>
      <c r="C22" s="1196"/>
      <c r="D22" s="1196"/>
      <c r="E22" s="1196"/>
      <c r="F22" s="1196"/>
      <c r="G22" s="1196"/>
      <c r="H22" s="1196"/>
      <c r="I22" s="135"/>
    </row>
    <row r="23" spans="1:9">
      <c r="A23" s="1196"/>
      <c r="B23" s="1196"/>
      <c r="C23" s="1196"/>
      <c r="D23" s="1196"/>
      <c r="E23" s="1196"/>
      <c r="F23" s="1196"/>
      <c r="G23" s="1196"/>
      <c r="H23" s="1196"/>
      <c r="I23" s="135"/>
    </row>
    <row r="24" spans="1:9">
      <c r="A24" s="1196"/>
      <c r="B24" s="1196"/>
      <c r="C24" s="1196"/>
      <c r="D24" s="1196"/>
      <c r="E24" s="1196"/>
      <c r="F24" s="1196"/>
      <c r="G24" s="1196"/>
      <c r="H24" s="1196"/>
      <c r="I24" s="135"/>
    </row>
    <row r="25" spans="1:9">
      <c r="A25" s="1196"/>
      <c r="B25" s="1196"/>
      <c r="C25" s="1196"/>
      <c r="D25" s="1196"/>
      <c r="E25" s="1196"/>
      <c r="F25" s="1196"/>
      <c r="G25" s="1196"/>
      <c r="H25" s="1196"/>
      <c r="I25" s="135"/>
    </row>
    <row r="26" spans="1:9">
      <c r="A26" s="1196"/>
      <c r="B26" s="1196"/>
      <c r="C26" s="1196"/>
      <c r="D26" s="1196"/>
      <c r="E26" s="1196"/>
      <c r="F26" s="1196"/>
      <c r="G26" s="1196"/>
      <c r="H26" s="1196"/>
      <c r="I26" s="135"/>
    </row>
    <row r="27" spans="1:9">
      <c r="A27" s="1196"/>
      <c r="B27" s="1196"/>
      <c r="C27" s="1196"/>
      <c r="D27" s="1196"/>
      <c r="E27" s="1196"/>
      <c r="F27" s="1196"/>
      <c r="G27" s="1196"/>
      <c r="H27" s="1196"/>
      <c r="I27" s="135"/>
    </row>
    <row r="28" spans="1:9">
      <c r="A28" s="1196"/>
      <c r="B28" s="1196"/>
      <c r="C28" s="1196"/>
      <c r="D28" s="1196"/>
      <c r="E28" s="1196"/>
      <c r="F28" s="1196"/>
      <c r="G28" s="1196"/>
      <c r="H28" s="1196"/>
      <c r="I28" s="135"/>
    </row>
    <row r="29" spans="1:9">
      <c r="A29" s="1196"/>
      <c r="B29" s="1196"/>
      <c r="C29" s="1196"/>
      <c r="D29" s="1196"/>
      <c r="E29" s="1196"/>
      <c r="F29" s="1196"/>
      <c r="G29" s="1196"/>
      <c r="H29" s="1196"/>
      <c r="I29" s="135"/>
    </row>
    <row r="30" spans="1:9">
      <c r="A30" s="1196"/>
      <c r="B30" s="1196"/>
      <c r="C30" s="1196"/>
      <c r="D30" s="1196"/>
      <c r="E30" s="1196"/>
      <c r="F30" s="1196"/>
      <c r="G30" s="1196"/>
      <c r="H30" s="1196"/>
      <c r="I30" s="135"/>
    </row>
    <row r="31" spans="1:9">
      <c r="A31" s="1196"/>
      <c r="B31" s="1196"/>
      <c r="C31" s="1196"/>
      <c r="D31" s="1196"/>
      <c r="E31" s="1196"/>
      <c r="F31" s="1196"/>
      <c r="G31" s="1196"/>
      <c r="H31" s="1196"/>
      <c r="I31" s="135"/>
    </row>
    <row r="32" spans="1:9">
      <c r="A32" s="1196"/>
      <c r="B32" s="1196"/>
      <c r="C32" s="1196"/>
      <c r="D32" s="1196"/>
      <c r="E32" s="1196"/>
      <c r="F32" s="1196"/>
      <c r="G32" s="1196"/>
      <c r="H32" s="1196"/>
      <c r="I32" s="135"/>
    </row>
    <row r="33" spans="1:9">
      <c r="A33" s="1196"/>
      <c r="B33" s="1196"/>
      <c r="C33" s="1196"/>
      <c r="D33" s="1196"/>
      <c r="E33" s="1196"/>
      <c r="F33" s="1196"/>
      <c r="G33" s="1196"/>
      <c r="H33" s="1196"/>
      <c r="I33" s="135"/>
    </row>
    <row r="34" spans="1:9">
      <c r="A34" s="1196"/>
      <c r="B34" s="1196"/>
      <c r="C34" s="1196"/>
      <c r="D34" s="1196"/>
      <c r="E34" s="1196"/>
      <c r="F34" s="1196"/>
      <c r="G34" s="1196"/>
      <c r="H34" s="1196"/>
      <c r="I34" s="135"/>
    </row>
    <row r="35" spans="1:9">
      <c r="A35" s="1196"/>
      <c r="B35" s="1196"/>
      <c r="C35" s="1196"/>
      <c r="D35" s="1196"/>
      <c r="E35" s="1196"/>
      <c r="F35" s="1196"/>
      <c r="G35" s="1196"/>
      <c r="H35" s="1196"/>
      <c r="I35" s="135"/>
    </row>
    <row r="36" spans="1:9">
      <c r="A36" s="1196"/>
      <c r="B36" s="1196"/>
      <c r="C36" s="1196"/>
      <c r="D36" s="1196"/>
      <c r="E36" s="1196"/>
      <c r="F36" s="1196"/>
      <c r="G36" s="1196"/>
      <c r="H36" s="1196"/>
      <c r="I36" s="135"/>
    </row>
    <row r="37" spans="1:9">
      <c r="A37" s="135"/>
      <c r="B37" s="135"/>
      <c r="C37" s="135"/>
      <c r="D37" s="135"/>
      <c r="E37" s="135"/>
      <c r="F37" s="135"/>
      <c r="G37" s="135"/>
      <c r="H37" s="135"/>
      <c r="I37" s="135"/>
    </row>
    <row r="38" spans="1:9">
      <c r="A38" s="135"/>
      <c r="B38" s="135"/>
      <c r="C38" s="135"/>
      <c r="D38" s="135"/>
      <c r="E38" s="135"/>
      <c r="F38" s="135"/>
      <c r="G38" s="135"/>
      <c r="H38" s="135"/>
      <c r="I38" s="135"/>
    </row>
    <row r="39" spans="1:9">
      <c r="A39" s="135"/>
      <c r="B39" s="135"/>
      <c r="C39" s="135"/>
      <c r="D39" s="135"/>
      <c r="E39" s="135"/>
      <c r="F39" s="135"/>
      <c r="G39" s="135"/>
      <c r="H39" s="135"/>
      <c r="I39" s="135"/>
    </row>
    <row r="40" spans="1:9">
      <c r="A40" s="135"/>
      <c r="B40" s="135"/>
      <c r="C40" s="135"/>
      <c r="D40" s="135"/>
      <c r="E40" s="135"/>
      <c r="F40" s="135"/>
      <c r="G40" s="135"/>
      <c r="H40" s="135"/>
      <c r="I40" s="135"/>
    </row>
    <row r="41" spans="1:9">
      <c r="A41" s="135"/>
      <c r="B41" s="135"/>
      <c r="C41" s="135"/>
      <c r="D41" s="135"/>
      <c r="E41" s="135"/>
      <c r="F41" s="135"/>
      <c r="G41" s="135"/>
      <c r="H41" s="135"/>
      <c r="I41" s="135"/>
    </row>
    <row r="42" spans="1:9">
      <c r="A42" s="135"/>
      <c r="B42" s="135"/>
      <c r="C42" s="135"/>
      <c r="D42" s="135"/>
      <c r="E42" s="135"/>
      <c r="F42" s="135"/>
      <c r="G42" s="135"/>
      <c r="H42" s="135"/>
      <c r="I42" s="135"/>
    </row>
    <row r="43" spans="1:9">
      <c r="A43" s="135"/>
      <c r="B43" s="135"/>
      <c r="C43" s="135"/>
      <c r="D43" s="135"/>
      <c r="E43" s="135"/>
      <c r="F43" s="135"/>
      <c r="G43" s="135"/>
      <c r="H43" s="135"/>
      <c r="I43" s="135"/>
    </row>
    <row r="44" spans="1:9">
      <c r="A44" s="135"/>
      <c r="B44" s="135"/>
      <c r="C44" s="135"/>
      <c r="D44" s="135"/>
      <c r="E44" s="135"/>
      <c r="F44" s="135"/>
      <c r="G44" s="135"/>
      <c r="H44" s="135"/>
      <c r="I44" s="135"/>
    </row>
    <row r="45" spans="1:9">
      <c r="A45" s="135"/>
      <c r="B45" s="135"/>
      <c r="C45" s="135"/>
      <c r="D45" s="135"/>
      <c r="E45" s="135"/>
      <c r="F45" s="135"/>
      <c r="G45" s="135"/>
      <c r="H45" s="135"/>
      <c r="I45" s="135"/>
    </row>
    <row r="46" spans="1:9">
      <c r="A46" s="135"/>
      <c r="B46" s="135"/>
      <c r="C46" s="135"/>
      <c r="D46" s="135"/>
      <c r="E46" s="135"/>
      <c r="F46" s="135"/>
      <c r="G46" s="135"/>
      <c r="H46" s="135"/>
      <c r="I46" s="135"/>
    </row>
    <row r="47" spans="1:9">
      <c r="A47" s="135"/>
      <c r="B47" s="135"/>
      <c r="C47" s="135"/>
      <c r="D47" s="135"/>
      <c r="E47" s="135"/>
      <c r="F47" s="135"/>
      <c r="G47" s="135"/>
      <c r="H47" s="135"/>
      <c r="I47" s="135"/>
    </row>
    <row r="48" spans="1:9">
      <c r="A48" s="135"/>
      <c r="B48" s="135"/>
      <c r="C48" s="135"/>
      <c r="D48" s="135"/>
      <c r="E48" s="135"/>
      <c r="F48" s="135"/>
      <c r="G48" s="135"/>
      <c r="H48" s="135"/>
      <c r="I48" s="135"/>
    </row>
    <row r="49" spans="1:9">
      <c r="A49" s="135"/>
      <c r="B49" s="135"/>
      <c r="C49" s="135"/>
      <c r="D49" s="135"/>
      <c r="E49" s="135"/>
      <c r="F49" s="135"/>
      <c r="G49" s="135"/>
      <c r="H49" s="135"/>
      <c r="I49" s="135"/>
    </row>
    <row r="50" spans="1:9">
      <c r="A50" s="135"/>
      <c r="B50" s="135"/>
      <c r="C50" s="135"/>
      <c r="D50" s="135"/>
      <c r="E50" s="135"/>
      <c r="F50" s="135"/>
      <c r="G50" s="135"/>
      <c r="H50" s="135"/>
      <c r="I50" s="135"/>
    </row>
    <row r="51" spans="1:9">
      <c r="A51" s="135"/>
      <c r="B51" s="135"/>
      <c r="C51" s="135"/>
      <c r="D51" s="135"/>
      <c r="E51" s="135"/>
      <c r="F51" s="135"/>
      <c r="G51" s="135"/>
      <c r="H51" s="135"/>
      <c r="I51" s="135"/>
    </row>
    <row r="52" spans="1:9">
      <c r="A52" s="135"/>
      <c r="B52" s="135"/>
      <c r="C52" s="135"/>
      <c r="D52" s="135"/>
      <c r="E52" s="135"/>
      <c r="F52" s="135"/>
      <c r="G52" s="135"/>
      <c r="H52" s="135"/>
      <c r="I52" s="135"/>
    </row>
    <row r="53" spans="1:9">
      <c r="A53" s="135"/>
      <c r="B53" s="135"/>
      <c r="C53" s="135"/>
      <c r="D53" s="135"/>
      <c r="E53" s="135"/>
      <c r="F53" s="135"/>
      <c r="G53" s="135"/>
      <c r="H53" s="135"/>
      <c r="I53" s="135"/>
    </row>
    <row r="54" spans="1:9">
      <c r="A54" s="135"/>
      <c r="B54" s="135"/>
      <c r="C54" s="135"/>
      <c r="D54" s="135"/>
      <c r="E54" s="135"/>
      <c r="F54" s="135"/>
      <c r="G54" s="135"/>
      <c r="H54" s="135"/>
      <c r="I54" s="135"/>
    </row>
    <row r="55" spans="1:9">
      <c r="A55" s="135"/>
      <c r="B55" s="135"/>
      <c r="C55" s="135"/>
      <c r="D55" s="135"/>
      <c r="E55" s="135"/>
      <c r="F55" s="135"/>
      <c r="G55" s="135"/>
      <c r="H55" s="135"/>
      <c r="I55" s="135"/>
    </row>
    <row r="56" spans="1:9">
      <c r="A56" s="135"/>
      <c r="B56" s="135"/>
      <c r="C56" s="135"/>
      <c r="D56" s="135"/>
      <c r="E56" s="135"/>
      <c r="F56" s="135"/>
      <c r="G56" s="135"/>
      <c r="H56" s="135"/>
      <c r="I56" s="135"/>
    </row>
    <row r="57" spans="1:9">
      <c r="A57" s="135"/>
      <c r="B57" s="135"/>
      <c r="C57" s="135"/>
      <c r="D57" s="135"/>
      <c r="E57" s="135"/>
      <c r="F57" s="135"/>
      <c r="G57" s="135"/>
      <c r="H57" s="135"/>
      <c r="I57" s="135"/>
    </row>
    <row r="58" spans="1:9">
      <c r="A58" s="135"/>
      <c r="B58" s="135"/>
      <c r="C58" s="135"/>
      <c r="D58" s="135"/>
      <c r="E58" s="135"/>
      <c r="F58" s="135"/>
      <c r="G58" s="135"/>
      <c r="H58" s="135"/>
      <c r="I58" s="135"/>
    </row>
    <row r="59" spans="1:9">
      <c r="A59" s="135"/>
      <c r="B59" s="135"/>
      <c r="C59" s="135"/>
      <c r="D59" s="135"/>
      <c r="E59" s="135"/>
      <c r="F59" s="135"/>
      <c r="G59" s="135"/>
      <c r="H59" s="135"/>
      <c r="I59" s="135"/>
    </row>
  </sheetData>
  <mergeCells count="1">
    <mergeCell ref="A1:H36"/>
  </mergeCells>
  <printOptions horizontalCentered="1" verticalCentered="1"/>
  <pageMargins left="0.70866141732282995" right="0.70866141732282995" top="0.74803149606299002" bottom="0.74803149606299002" header="0.31496062992126" footer="0.31496062992126"/>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I46"/>
  <sheetViews>
    <sheetView rightToLeft="1" view="pageBreakPreview" zoomScaleNormal="100" zoomScaleSheetLayoutView="100" workbookViewId="0">
      <selection activeCell="A7" sqref="A7:A17"/>
    </sheetView>
  </sheetViews>
  <sheetFormatPr defaultColWidth="11.42578125" defaultRowHeight="12.75"/>
  <cols>
    <col min="1" max="1" width="17.42578125" style="89" customWidth="1"/>
    <col min="2" max="7" width="9" style="89" customWidth="1"/>
    <col min="8" max="8" width="18.42578125" style="89" customWidth="1"/>
    <col min="9" max="16384" width="11.42578125" style="89"/>
  </cols>
  <sheetData>
    <row r="1" spans="1:9" ht="19.5" customHeight="1">
      <c r="A1" s="1256" t="s">
        <v>1058</v>
      </c>
      <c r="B1" s="1256"/>
      <c r="C1" s="1256"/>
      <c r="D1" s="1256"/>
      <c r="E1" s="1256"/>
      <c r="F1" s="1256"/>
      <c r="G1" s="1256"/>
      <c r="H1" s="1256"/>
    </row>
    <row r="2" spans="1:9" ht="34.5" customHeight="1">
      <c r="A2" s="1268" t="s">
        <v>1536</v>
      </c>
      <c r="B2" s="1255"/>
      <c r="C2" s="1255"/>
      <c r="D2" s="1255"/>
      <c r="E2" s="1255"/>
      <c r="F2" s="1255"/>
      <c r="G2" s="1255"/>
      <c r="H2" s="1255"/>
    </row>
    <row r="3" spans="1:9" ht="15.75">
      <c r="A3" s="1255" t="s">
        <v>1763</v>
      </c>
      <c r="B3" s="1255"/>
      <c r="C3" s="1255"/>
      <c r="D3" s="1255"/>
      <c r="E3" s="1255"/>
      <c r="F3" s="1255"/>
      <c r="G3" s="1255"/>
      <c r="H3" s="1255"/>
    </row>
    <row r="4" spans="1:9" ht="15.75">
      <c r="A4" s="540"/>
      <c r="B4" s="540"/>
      <c r="C4" s="540"/>
      <c r="D4" s="540"/>
      <c r="E4" s="540"/>
      <c r="F4" s="540"/>
      <c r="G4" s="540"/>
      <c r="H4" s="540"/>
    </row>
    <row r="5" spans="1:9" ht="15.75">
      <c r="A5" s="229" t="s">
        <v>15</v>
      </c>
      <c r="B5" s="230"/>
      <c r="C5" s="230"/>
      <c r="D5" s="230"/>
      <c r="E5" s="230"/>
      <c r="F5" s="230"/>
      <c r="G5" s="230"/>
      <c r="H5" s="231" t="s">
        <v>599</v>
      </c>
    </row>
    <row r="6" spans="1:9" ht="52.5" customHeight="1">
      <c r="A6" s="125" t="s">
        <v>1537</v>
      </c>
      <c r="B6" s="119">
        <v>2017</v>
      </c>
      <c r="C6" s="253">
        <v>2018</v>
      </c>
      <c r="D6" s="253">
        <v>2019</v>
      </c>
      <c r="E6" s="253">
        <v>2020</v>
      </c>
      <c r="F6" s="253">
        <v>2021</v>
      </c>
      <c r="G6" s="253">
        <v>2022</v>
      </c>
      <c r="H6" s="124" t="s">
        <v>1532</v>
      </c>
    </row>
    <row r="7" spans="1:9" ht="20.25" customHeight="1" thickBot="1">
      <c r="A7" s="1106" t="s">
        <v>492</v>
      </c>
      <c r="B7" s="664">
        <v>9.1625985730379274</v>
      </c>
      <c r="C7" s="665">
        <v>6.5071892913184106</v>
      </c>
      <c r="D7" s="665">
        <v>6.790875848859482</v>
      </c>
      <c r="E7" s="665">
        <v>4.1461220082778478</v>
      </c>
      <c r="F7" s="665">
        <v>2.8526432585275061</v>
      </c>
      <c r="G7" s="966">
        <v>2.4447707173831392</v>
      </c>
      <c r="H7" s="118" t="s">
        <v>492</v>
      </c>
      <c r="I7" s="120"/>
    </row>
    <row r="8" spans="1:9" ht="20.25" customHeight="1" thickTop="1" thickBot="1">
      <c r="A8" s="1107" t="s">
        <v>493</v>
      </c>
      <c r="B8" s="666">
        <v>51.066838450177542</v>
      </c>
      <c r="C8" s="667">
        <v>51.436968290796592</v>
      </c>
      <c r="D8" s="667">
        <v>49.49443882709808</v>
      </c>
      <c r="E8" s="667">
        <v>37.490815576781777</v>
      </c>
      <c r="F8" s="667">
        <v>41.612863173578347</v>
      </c>
      <c r="G8" s="967">
        <v>39.244054616149739</v>
      </c>
      <c r="H8" s="116" t="s">
        <v>493</v>
      </c>
      <c r="I8" s="120"/>
    </row>
    <row r="9" spans="1:9" ht="20.25" customHeight="1" thickTop="1" thickBot="1">
      <c r="A9" s="1108" t="s">
        <v>494</v>
      </c>
      <c r="B9" s="668">
        <v>76.654704944178633</v>
      </c>
      <c r="C9" s="669">
        <v>77.395937910263342</v>
      </c>
      <c r="D9" s="669">
        <v>76.647546733792765</v>
      </c>
      <c r="E9" s="669">
        <v>78.219201951559498</v>
      </c>
      <c r="F9" s="669">
        <v>77.833779415342903</v>
      </c>
      <c r="G9" s="968">
        <v>77.456347006651882</v>
      </c>
      <c r="H9" s="117" t="s">
        <v>494</v>
      </c>
      <c r="I9" s="120"/>
    </row>
    <row r="10" spans="1:9" ht="20.25" customHeight="1" thickTop="1" thickBot="1">
      <c r="A10" s="1107" t="s">
        <v>495</v>
      </c>
      <c r="B10" s="666">
        <v>80.846003567484928</v>
      </c>
      <c r="C10" s="667">
        <v>78.897843790877261</v>
      </c>
      <c r="D10" s="667">
        <v>79.680450349766133</v>
      </c>
      <c r="E10" s="667">
        <v>79.969559818961031</v>
      </c>
      <c r="F10" s="667">
        <v>85.872066267832494</v>
      </c>
      <c r="G10" s="967">
        <v>84.268312229523971</v>
      </c>
      <c r="H10" s="116" t="s">
        <v>495</v>
      </c>
      <c r="I10" s="120"/>
    </row>
    <row r="11" spans="1:9" ht="20.25" customHeight="1" thickTop="1" thickBot="1">
      <c r="A11" s="1106" t="s">
        <v>496</v>
      </c>
      <c r="B11" s="668">
        <v>84.482286964847489</v>
      </c>
      <c r="C11" s="665">
        <v>85.325131810193326</v>
      </c>
      <c r="D11" s="665">
        <v>85.979316828580394</v>
      </c>
      <c r="E11" s="665">
        <v>83.146531382727701</v>
      </c>
      <c r="F11" s="665">
        <v>83.744663126106417</v>
      </c>
      <c r="G11" s="966">
        <v>85.021269282000603</v>
      </c>
      <c r="H11" s="118" t="s">
        <v>496</v>
      </c>
      <c r="I11" s="120"/>
    </row>
    <row r="12" spans="1:9" ht="20.25" customHeight="1" thickTop="1" thickBot="1">
      <c r="A12" s="1107" t="s">
        <v>497</v>
      </c>
      <c r="B12" s="666">
        <v>76.723095525997593</v>
      </c>
      <c r="C12" s="667">
        <v>76.32226322263223</v>
      </c>
      <c r="D12" s="667">
        <v>78.072987301195909</v>
      </c>
      <c r="E12" s="667">
        <v>80.899568699938385</v>
      </c>
      <c r="F12" s="667">
        <v>82.237931473697628</v>
      </c>
      <c r="G12" s="967">
        <v>82.202902715907456</v>
      </c>
      <c r="H12" s="116" t="s">
        <v>497</v>
      </c>
      <c r="I12" s="120"/>
    </row>
    <row r="13" spans="1:9" ht="20.25" customHeight="1" thickTop="1" thickBot="1">
      <c r="A13" s="1108" t="s">
        <v>498</v>
      </c>
      <c r="B13" s="668">
        <v>68.674889310562932</v>
      </c>
      <c r="C13" s="669">
        <v>69.697660285627478</v>
      </c>
      <c r="D13" s="669">
        <v>69.403859676537223</v>
      </c>
      <c r="E13" s="669">
        <v>67.796489225060654</v>
      </c>
      <c r="F13" s="669">
        <v>75.274550879197605</v>
      </c>
      <c r="G13" s="968">
        <v>83.369541603302196</v>
      </c>
      <c r="H13" s="117" t="s">
        <v>498</v>
      </c>
      <c r="I13" s="120"/>
    </row>
    <row r="14" spans="1:9" ht="20.25" customHeight="1" thickTop="1" thickBot="1">
      <c r="A14" s="1107" t="s">
        <v>499</v>
      </c>
      <c r="B14" s="666">
        <v>57.314939434724089</v>
      </c>
      <c r="C14" s="667">
        <v>57.926991739941379</v>
      </c>
      <c r="D14" s="667">
        <v>60.700136390205884</v>
      </c>
      <c r="E14" s="667">
        <v>60.099963428014135</v>
      </c>
      <c r="F14" s="667">
        <v>65.141799431480123</v>
      </c>
      <c r="G14" s="967">
        <v>58.649068322981371</v>
      </c>
      <c r="H14" s="116" t="s">
        <v>499</v>
      </c>
      <c r="I14" s="120"/>
    </row>
    <row r="15" spans="1:9" ht="20.25" customHeight="1" thickTop="1" thickBot="1">
      <c r="A15" s="1106" t="s">
        <v>500</v>
      </c>
      <c r="B15" s="668">
        <v>27.271800101988781</v>
      </c>
      <c r="C15" s="665">
        <v>28.881618084473526</v>
      </c>
      <c r="D15" s="665">
        <v>35.147584132355711</v>
      </c>
      <c r="E15" s="665">
        <v>47.16067032006989</v>
      </c>
      <c r="F15" s="665">
        <v>54.275857006533066</v>
      </c>
      <c r="G15" s="966">
        <v>56.07644072857569</v>
      </c>
      <c r="H15" s="118" t="s">
        <v>500</v>
      </c>
      <c r="I15" s="120"/>
    </row>
    <row r="16" spans="1:9" ht="20.25" customHeight="1" thickTop="1" thickBot="1">
      <c r="A16" s="1107" t="s">
        <v>501</v>
      </c>
      <c r="B16" s="666">
        <v>16.580992229527794</v>
      </c>
      <c r="C16" s="667">
        <v>18.262287444677384</v>
      </c>
      <c r="D16" s="667">
        <v>14.522607889586981</v>
      </c>
      <c r="E16" s="667">
        <v>15.043936731107205</v>
      </c>
      <c r="F16" s="667">
        <v>17.887494941319304</v>
      </c>
      <c r="G16" s="967">
        <v>13.801004670838108</v>
      </c>
      <c r="H16" s="116" t="s">
        <v>501</v>
      </c>
      <c r="I16" s="120"/>
    </row>
    <row r="17" spans="1:9" ht="20.25" customHeight="1" thickTop="1">
      <c r="A17" s="1109" t="s">
        <v>595</v>
      </c>
      <c r="B17" s="670">
        <v>4.860915987636977</v>
      </c>
      <c r="C17" s="671">
        <v>4.5792528110264783</v>
      </c>
      <c r="D17" s="671">
        <v>5.0910596026490067</v>
      </c>
      <c r="E17" s="671">
        <v>5.4305319855382574</v>
      </c>
      <c r="F17" s="671">
        <v>5.3357400722021664</v>
      </c>
      <c r="G17" s="970">
        <v>6.2699796570764317</v>
      </c>
      <c r="H17" s="123" t="s">
        <v>595</v>
      </c>
      <c r="I17" s="120"/>
    </row>
    <row r="18" spans="1:9" ht="20.25" customHeight="1">
      <c r="A18" s="122" t="s">
        <v>468</v>
      </c>
      <c r="B18" s="160">
        <v>52.153339802522979</v>
      </c>
      <c r="C18" s="258">
        <v>52.289916690040691</v>
      </c>
      <c r="D18" s="258">
        <v>52.440988560223055</v>
      </c>
      <c r="E18" s="258">
        <v>51.469310573925483</v>
      </c>
      <c r="F18" s="258">
        <v>54.193424665222942</v>
      </c>
      <c r="G18" s="971">
        <v>54.281286670189985</v>
      </c>
      <c r="H18" s="121" t="s">
        <v>469</v>
      </c>
    </row>
    <row r="19" spans="1:9">
      <c r="A19" s="541"/>
      <c r="B19" s="541"/>
      <c r="C19" s="541"/>
      <c r="D19" s="541"/>
      <c r="E19" s="541"/>
      <c r="F19" s="541"/>
      <c r="G19" s="541"/>
      <c r="H19" s="541"/>
    </row>
    <row r="20" spans="1:9">
      <c r="A20" s="541"/>
      <c r="B20" s="541"/>
      <c r="C20" s="541"/>
      <c r="D20" s="541"/>
      <c r="E20" s="541"/>
      <c r="F20" s="541"/>
      <c r="G20" s="541"/>
      <c r="H20" s="541"/>
    </row>
    <row r="21" spans="1:9">
      <c r="A21" s="541"/>
      <c r="B21" s="541"/>
      <c r="C21" s="541"/>
      <c r="D21" s="541"/>
      <c r="E21" s="541"/>
      <c r="F21" s="541"/>
      <c r="G21" s="541"/>
      <c r="H21" s="541"/>
    </row>
    <row r="22" spans="1:9">
      <c r="A22" s="541"/>
      <c r="B22" s="541"/>
      <c r="C22" s="541"/>
      <c r="D22" s="541"/>
      <c r="E22" s="541"/>
      <c r="F22" s="541"/>
      <c r="G22" s="541"/>
      <c r="H22" s="541"/>
    </row>
    <row r="23" spans="1:9">
      <c r="A23" s="541"/>
      <c r="B23" s="541"/>
      <c r="C23" s="541"/>
      <c r="D23" s="541"/>
      <c r="E23" s="541"/>
      <c r="F23" s="541"/>
      <c r="G23" s="541"/>
      <c r="H23" s="541"/>
    </row>
    <row r="24" spans="1:9">
      <c r="A24" s="541"/>
      <c r="B24" s="541"/>
      <c r="C24" s="541"/>
      <c r="D24" s="541"/>
      <c r="E24" s="541"/>
      <c r="F24" s="541"/>
      <c r="G24" s="541"/>
      <c r="H24" s="541"/>
    </row>
    <row r="25" spans="1:9">
      <c r="A25" s="541"/>
      <c r="B25" s="541"/>
      <c r="C25" s="541"/>
      <c r="D25" s="541"/>
      <c r="E25" s="541"/>
      <c r="F25" s="541"/>
      <c r="G25" s="541"/>
      <c r="H25" s="541"/>
    </row>
    <row r="26" spans="1:9">
      <c r="A26" s="541"/>
      <c r="B26" s="541"/>
      <c r="C26" s="541"/>
      <c r="D26" s="541"/>
      <c r="E26" s="541"/>
      <c r="F26" s="541"/>
      <c r="G26" s="541"/>
      <c r="H26" s="541"/>
    </row>
    <row r="27" spans="1:9">
      <c r="A27" s="541"/>
      <c r="B27" s="541"/>
      <c r="C27" s="541"/>
      <c r="D27" s="541"/>
      <c r="E27" s="541"/>
      <c r="F27" s="541"/>
      <c r="G27" s="541"/>
      <c r="H27" s="541"/>
    </row>
    <row r="28" spans="1:9">
      <c r="A28" s="541"/>
      <c r="B28" s="541"/>
      <c r="C28" s="541"/>
      <c r="D28" s="541"/>
      <c r="E28" s="541"/>
      <c r="F28" s="541"/>
      <c r="G28" s="541"/>
      <c r="H28" s="541"/>
    </row>
    <row r="29" spans="1:9">
      <c r="A29" s="541"/>
      <c r="B29" s="541"/>
      <c r="C29" s="541"/>
      <c r="D29" s="541"/>
      <c r="E29" s="541"/>
      <c r="F29" s="541"/>
      <c r="G29" s="541"/>
      <c r="H29" s="541"/>
    </row>
    <row r="30" spans="1:9">
      <c r="A30" s="541"/>
      <c r="B30" s="541"/>
      <c r="C30" s="541"/>
      <c r="D30" s="541"/>
      <c r="E30" s="541"/>
      <c r="F30" s="541"/>
      <c r="G30" s="541"/>
      <c r="H30" s="541"/>
    </row>
    <row r="31" spans="1:9">
      <c r="A31" s="541"/>
      <c r="B31" s="541"/>
      <c r="C31" s="541"/>
      <c r="D31" s="541"/>
      <c r="E31" s="541"/>
      <c r="F31" s="541"/>
      <c r="G31" s="541"/>
      <c r="H31" s="541"/>
    </row>
    <row r="32" spans="1:9">
      <c r="A32" s="541"/>
      <c r="B32" s="541"/>
      <c r="C32" s="541"/>
      <c r="D32" s="541"/>
      <c r="E32" s="541"/>
      <c r="F32" s="541"/>
      <c r="G32" s="541"/>
      <c r="H32" s="541"/>
    </row>
    <row r="33" spans="1:8">
      <c r="A33" s="541"/>
      <c r="B33" s="541"/>
      <c r="C33" s="541"/>
      <c r="D33" s="541"/>
      <c r="E33" s="541"/>
      <c r="F33" s="541"/>
      <c r="G33" s="541"/>
      <c r="H33" s="541"/>
    </row>
    <row r="34" spans="1:8">
      <c r="A34" s="541"/>
      <c r="B34" s="541"/>
      <c r="C34" s="541"/>
      <c r="D34" s="541"/>
      <c r="E34" s="541"/>
      <c r="F34" s="541"/>
      <c r="G34" s="541"/>
      <c r="H34" s="541"/>
    </row>
    <row r="35" spans="1:8">
      <c r="A35" s="541"/>
      <c r="B35" s="541"/>
      <c r="C35" s="541"/>
      <c r="D35" s="541"/>
      <c r="E35" s="541"/>
      <c r="F35" s="541"/>
      <c r="G35" s="541"/>
      <c r="H35" s="541"/>
    </row>
    <row r="36" spans="1:8">
      <c r="A36" s="541"/>
      <c r="B36" s="541"/>
      <c r="C36" s="541"/>
      <c r="D36" s="541"/>
      <c r="E36" s="541"/>
      <c r="F36" s="541"/>
      <c r="G36" s="541"/>
      <c r="H36" s="541"/>
    </row>
    <row r="37" spans="1:8">
      <c r="A37" s="541"/>
      <c r="B37" s="541"/>
      <c r="C37" s="541"/>
      <c r="D37" s="541"/>
      <c r="E37" s="541"/>
      <c r="F37" s="541"/>
      <c r="G37" s="541"/>
      <c r="H37" s="541"/>
    </row>
    <row r="38" spans="1:8">
      <c r="A38" s="541"/>
      <c r="B38" s="541"/>
      <c r="C38" s="541"/>
      <c r="D38" s="541"/>
      <c r="E38" s="541"/>
      <c r="F38" s="541"/>
      <c r="G38" s="541"/>
      <c r="H38" s="541"/>
    </row>
    <row r="39" spans="1:8">
      <c r="A39" s="541"/>
      <c r="B39" s="541"/>
      <c r="C39" s="541"/>
      <c r="D39" s="541"/>
      <c r="E39" s="541"/>
      <c r="F39" s="541"/>
      <c r="G39" s="541"/>
      <c r="H39" s="541"/>
    </row>
    <row r="40" spans="1:8">
      <c r="A40" s="541"/>
      <c r="B40" s="541"/>
      <c r="C40" s="541"/>
      <c r="D40" s="541"/>
      <c r="E40" s="541"/>
      <c r="F40" s="541"/>
      <c r="G40" s="541"/>
      <c r="H40" s="541"/>
    </row>
    <row r="41" spans="1:8">
      <c r="A41" s="541"/>
      <c r="B41" s="541"/>
      <c r="C41" s="541"/>
      <c r="D41" s="541"/>
      <c r="E41" s="541"/>
      <c r="F41" s="541"/>
      <c r="G41" s="541"/>
      <c r="H41" s="541"/>
    </row>
    <row r="42" spans="1:8">
      <c r="A42" s="541"/>
      <c r="B42" s="541"/>
      <c r="C42" s="541"/>
      <c r="D42" s="541"/>
      <c r="E42" s="541"/>
      <c r="F42" s="541"/>
      <c r="G42" s="541"/>
      <c r="H42" s="541"/>
    </row>
    <row r="43" spans="1:8">
      <c r="A43" s="541"/>
      <c r="B43" s="541"/>
      <c r="C43" s="541"/>
      <c r="D43" s="541"/>
      <c r="E43" s="541"/>
      <c r="F43" s="541"/>
      <c r="G43" s="541"/>
      <c r="H43" s="541"/>
    </row>
    <row r="44" spans="1:8">
      <c r="A44" s="541"/>
      <c r="B44" s="541"/>
      <c r="C44" s="541"/>
      <c r="D44" s="541"/>
      <c r="E44" s="541"/>
      <c r="F44" s="541"/>
      <c r="G44" s="541"/>
      <c r="H44" s="541"/>
    </row>
    <row r="45" spans="1:8">
      <c r="A45" s="541"/>
      <c r="B45" s="541"/>
      <c r="C45" s="541"/>
      <c r="D45" s="541"/>
      <c r="E45" s="541"/>
      <c r="F45" s="541"/>
      <c r="G45" s="541"/>
      <c r="H45" s="541"/>
    </row>
    <row r="46" spans="1:8">
      <c r="A46" s="541"/>
      <c r="B46" s="541"/>
      <c r="C46" s="541"/>
      <c r="D46" s="541"/>
      <c r="E46" s="541"/>
      <c r="F46" s="541"/>
      <c r="G46" s="541"/>
      <c r="H46" s="541"/>
    </row>
  </sheetData>
  <mergeCells count="3">
    <mergeCell ref="A1:H1"/>
    <mergeCell ref="A2:H2"/>
    <mergeCell ref="A3:H3"/>
  </mergeCells>
  <printOptions horizontalCentered="1" verticalCentered="1"/>
  <pageMargins left="0" right="0" top="0.74803149606299002" bottom="0" header="0" footer="0"/>
  <pageSetup paperSize="9" scale="9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H46"/>
  <sheetViews>
    <sheetView rightToLeft="1" view="pageBreakPreview" zoomScaleNormal="100" zoomScaleSheetLayoutView="100" workbookViewId="0">
      <selection activeCell="A7" sqref="A7:A17"/>
    </sheetView>
  </sheetViews>
  <sheetFormatPr defaultColWidth="11.42578125" defaultRowHeight="12.75"/>
  <cols>
    <col min="1" max="1" width="17.42578125" style="89" customWidth="1"/>
    <col min="2" max="7" width="9.140625" style="89" customWidth="1"/>
    <col min="8" max="8" width="18.42578125" style="89" customWidth="1"/>
    <col min="9" max="16384" width="11.42578125" style="89"/>
  </cols>
  <sheetData>
    <row r="1" spans="1:8" ht="37.5" customHeight="1">
      <c r="A1" s="1269" t="s">
        <v>1538</v>
      </c>
      <c r="B1" s="1256"/>
      <c r="C1" s="1256"/>
      <c r="D1" s="1256"/>
      <c r="E1" s="1256"/>
      <c r="F1" s="1256"/>
      <c r="G1" s="1256"/>
      <c r="H1" s="1256"/>
    </row>
    <row r="2" spans="1:8" ht="34.5" customHeight="1">
      <c r="A2" s="1268" t="s">
        <v>1539</v>
      </c>
      <c r="B2" s="1255"/>
      <c r="C2" s="1255"/>
      <c r="D2" s="1255"/>
      <c r="E2" s="1255"/>
      <c r="F2" s="1255"/>
      <c r="G2" s="1255"/>
      <c r="H2" s="1255"/>
    </row>
    <row r="3" spans="1:8" ht="15.75">
      <c r="A3" s="1255" t="s">
        <v>1763</v>
      </c>
      <c r="B3" s="1255"/>
      <c r="C3" s="1255"/>
      <c r="D3" s="1255"/>
      <c r="E3" s="1255"/>
      <c r="F3" s="1255"/>
      <c r="G3" s="1255"/>
      <c r="H3" s="1255"/>
    </row>
    <row r="4" spans="1:8" ht="15.75">
      <c r="A4" s="540"/>
      <c r="B4" s="540"/>
      <c r="C4" s="540"/>
      <c r="D4" s="540"/>
      <c r="E4" s="540"/>
      <c r="F4" s="540"/>
      <c r="G4" s="540"/>
      <c r="H4" s="540"/>
    </row>
    <row r="5" spans="1:8" ht="15.75">
      <c r="A5" s="229" t="s">
        <v>75</v>
      </c>
      <c r="B5" s="230"/>
      <c r="C5" s="230"/>
      <c r="D5" s="230"/>
      <c r="E5" s="230"/>
      <c r="F5" s="230"/>
      <c r="G5" s="230"/>
      <c r="H5" s="231" t="s">
        <v>598</v>
      </c>
    </row>
    <row r="6" spans="1:8" ht="52.5" customHeight="1">
      <c r="A6" s="125" t="s">
        <v>1537</v>
      </c>
      <c r="B6" s="119">
        <v>2017</v>
      </c>
      <c r="C6" s="253">
        <v>2018</v>
      </c>
      <c r="D6" s="253">
        <v>2019</v>
      </c>
      <c r="E6" s="253">
        <v>2020</v>
      </c>
      <c r="F6" s="253">
        <v>2021</v>
      </c>
      <c r="G6" s="253">
        <v>2022</v>
      </c>
      <c r="H6" s="124" t="s">
        <v>1540</v>
      </c>
    </row>
    <row r="7" spans="1:8" ht="20.25" customHeight="1" thickBot="1">
      <c r="A7" s="1106" t="s">
        <v>492</v>
      </c>
      <c r="B7" s="664">
        <v>13.349099986861122</v>
      </c>
      <c r="C7" s="664">
        <v>15.380551325480935</v>
      </c>
      <c r="D7" s="664">
        <v>15.439606350385294</v>
      </c>
      <c r="E7" s="664">
        <v>18.244154353751256</v>
      </c>
      <c r="F7" s="664">
        <v>9.9440945893843971</v>
      </c>
      <c r="G7" s="972">
        <v>11.873868436934218</v>
      </c>
      <c r="H7" s="118" t="s">
        <v>492</v>
      </c>
    </row>
    <row r="8" spans="1:8" ht="20.25" customHeight="1" thickTop="1" thickBot="1">
      <c r="A8" s="1107" t="s">
        <v>493</v>
      </c>
      <c r="B8" s="666">
        <v>95.372837649081333</v>
      </c>
      <c r="C8" s="666">
        <v>95.072002892878416</v>
      </c>
      <c r="D8" s="666">
        <v>94.297764869301687</v>
      </c>
      <c r="E8" s="666">
        <v>94.169096209912539</v>
      </c>
      <c r="F8" s="666">
        <v>89.93367041809384</v>
      </c>
      <c r="G8" s="969">
        <v>91.143407285752716</v>
      </c>
      <c r="H8" s="116" t="s">
        <v>493</v>
      </c>
    </row>
    <row r="9" spans="1:8" ht="20.25" customHeight="1" thickTop="1" thickBot="1">
      <c r="A9" s="1108" t="s">
        <v>494</v>
      </c>
      <c r="B9" s="668">
        <v>99.269059603656601</v>
      </c>
      <c r="C9" s="668">
        <v>99.120496972954172</v>
      </c>
      <c r="D9" s="668">
        <v>99.291086042910862</v>
      </c>
      <c r="E9" s="668">
        <v>99.389947751858116</v>
      </c>
      <c r="F9" s="668">
        <v>99.25967139873525</v>
      </c>
      <c r="G9" s="973">
        <v>99.171631776117636</v>
      </c>
      <c r="H9" s="117" t="s">
        <v>494</v>
      </c>
    </row>
    <row r="10" spans="1:8" ht="20.25" customHeight="1" thickTop="1" thickBot="1">
      <c r="A10" s="1107" t="s">
        <v>495</v>
      </c>
      <c r="B10" s="666">
        <v>99.957758340037287</v>
      </c>
      <c r="C10" s="666">
        <v>99.974929227297892</v>
      </c>
      <c r="D10" s="666">
        <v>99.974597529609753</v>
      </c>
      <c r="E10" s="666">
        <v>99.973129531161987</v>
      </c>
      <c r="F10" s="666">
        <v>99.66772342389342</v>
      </c>
      <c r="G10" s="969">
        <v>99.708593697351091</v>
      </c>
      <c r="H10" s="116" t="s">
        <v>495</v>
      </c>
    </row>
    <row r="11" spans="1:8" ht="20.25" customHeight="1" thickTop="1" thickBot="1">
      <c r="A11" s="1106" t="s">
        <v>496</v>
      </c>
      <c r="B11" s="668">
        <v>99.807659918482841</v>
      </c>
      <c r="C11" s="668">
        <v>99.846085247634306</v>
      </c>
      <c r="D11" s="668">
        <v>99.831754671474329</v>
      </c>
      <c r="E11" s="668">
        <v>99.961156751927589</v>
      </c>
      <c r="F11" s="668">
        <v>99.934147972194324</v>
      </c>
      <c r="G11" s="973">
        <v>99.970999716102483</v>
      </c>
      <c r="H11" s="118" t="s">
        <v>496</v>
      </c>
    </row>
    <row r="12" spans="1:8" ht="20.25" customHeight="1" thickTop="1" thickBot="1">
      <c r="A12" s="1107" t="s">
        <v>497</v>
      </c>
      <c r="B12" s="666">
        <v>99.93448931442839</v>
      </c>
      <c r="C12" s="666">
        <v>99.927601490349801</v>
      </c>
      <c r="D12" s="666">
        <v>99.960300329931243</v>
      </c>
      <c r="E12" s="666">
        <v>100</v>
      </c>
      <c r="F12" s="666">
        <v>99.988280167913231</v>
      </c>
      <c r="G12" s="969">
        <v>99.91198441296612</v>
      </c>
      <c r="H12" s="116" t="s">
        <v>497</v>
      </c>
    </row>
    <row r="13" spans="1:8" ht="20.25" customHeight="1" thickTop="1" thickBot="1">
      <c r="A13" s="1108" t="s">
        <v>498</v>
      </c>
      <c r="B13" s="668">
        <v>99.879317168754824</v>
      </c>
      <c r="C13" s="668">
        <v>99.867110491820199</v>
      </c>
      <c r="D13" s="668">
        <v>99.834876025446192</v>
      </c>
      <c r="E13" s="668">
        <v>99.972008575554568</v>
      </c>
      <c r="F13" s="668">
        <v>99.942608838238911</v>
      </c>
      <c r="G13" s="973">
        <v>99.961182949610617</v>
      </c>
      <c r="H13" s="117" t="s">
        <v>498</v>
      </c>
    </row>
    <row r="14" spans="1:8" ht="20.25" customHeight="1" thickTop="1" thickBot="1">
      <c r="A14" s="1107" t="s">
        <v>499</v>
      </c>
      <c r="B14" s="666">
        <v>99.819819819819827</v>
      </c>
      <c r="C14" s="666">
        <v>99.812597605413842</v>
      </c>
      <c r="D14" s="666">
        <v>99.740550958571546</v>
      </c>
      <c r="E14" s="666">
        <v>99.84204940891928</v>
      </c>
      <c r="F14" s="666">
        <v>99.87123798968274</v>
      </c>
      <c r="G14" s="969">
        <v>99.937931376930337</v>
      </c>
      <c r="H14" s="116" t="s">
        <v>499</v>
      </c>
    </row>
    <row r="15" spans="1:8" ht="20.25" customHeight="1" thickTop="1" thickBot="1">
      <c r="A15" s="1106" t="s">
        <v>500</v>
      </c>
      <c r="B15" s="668">
        <v>99.525690240661447</v>
      </c>
      <c r="C15" s="668">
        <v>99.518506266769577</v>
      </c>
      <c r="D15" s="668">
        <v>99.297904515014039</v>
      </c>
      <c r="E15" s="668">
        <v>99.423835667912243</v>
      </c>
      <c r="F15" s="668">
        <v>99.493593770822613</v>
      </c>
      <c r="G15" s="973">
        <v>99.777229344573797</v>
      </c>
      <c r="H15" s="118" t="s">
        <v>500</v>
      </c>
    </row>
    <row r="16" spans="1:8" ht="20.25" customHeight="1" thickTop="1" thickBot="1">
      <c r="A16" s="1107" t="s">
        <v>501</v>
      </c>
      <c r="B16" s="666">
        <v>97.791978845306303</v>
      </c>
      <c r="C16" s="666">
        <v>98.017071569271181</v>
      </c>
      <c r="D16" s="666">
        <v>98.266139213870886</v>
      </c>
      <c r="E16" s="666">
        <v>95.643416635583733</v>
      </c>
      <c r="F16" s="666">
        <v>95.855129177814163</v>
      </c>
      <c r="G16" s="969">
        <v>96.089016622650306</v>
      </c>
      <c r="H16" s="116" t="s">
        <v>501</v>
      </c>
    </row>
    <row r="17" spans="1:8" ht="20.25" customHeight="1" thickTop="1">
      <c r="A17" s="1109" t="s">
        <v>595</v>
      </c>
      <c r="B17" s="670">
        <v>77.702243371855872</v>
      </c>
      <c r="C17" s="670">
        <v>77.235772357723576</v>
      </c>
      <c r="D17" s="670">
        <v>76.862659539653094</v>
      </c>
      <c r="E17" s="670">
        <v>71.481481481481481</v>
      </c>
      <c r="F17" s="670">
        <v>67.355460385438974</v>
      </c>
      <c r="G17" s="974">
        <v>72.633698814052366</v>
      </c>
      <c r="H17" s="123" t="s">
        <v>595</v>
      </c>
    </row>
    <row r="18" spans="1:8" ht="20.25" customHeight="1">
      <c r="A18" s="122" t="s">
        <v>468</v>
      </c>
      <c r="B18" s="160">
        <v>97.647554604127905</v>
      </c>
      <c r="C18" s="160">
        <v>97.582763586037629</v>
      </c>
      <c r="D18" s="160">
        <v>97.521329586340173</v>
      </c>
      <c r="E18" s="160">
        <v>97.466480947718281</v>
      </c>
      <c r="F18" s="160">
        <v>97.221837902013718</v>
      </c>
      <c r="G18" s="975">
        <v>97.147810541059116</v>
      </c>
      <c r="H18" s="121" t="s">
        <v>469</v>
      </c>
    </row>
    <row r="19" spans="1:8">
      <c r="A19" s="541"/>
      <c r="B19" s="541"/>
      <c r="C19" s="541"/>
      <c r="D19" s="541"/>
      <c r="E19" s="541"/>
      <c r="F19" s="541"/>
      <c r="G19" s="541"/>
      <c r="H19" s="541"/>
    </row>
    <row r="20" spans="1:8">
      <c r="A20" s="541"/>
      <c r="B20" s="541"/>
      <c r="C20" s="541"/>
      <c r="D20" s="541"/>
      <c r="E20" s="541"/>
      <c r="F20" s="541"/>
      <c r="G20" s="541"/>
      <c r="H20" s="541"/>
    </row>
    <row r="21" spans="1:8">
      <c r="A21" s="541"/>
      <c r="B21" s="541"/>
      <c r="C21" s="541"/>
      <c r="D21" s="541"/>
      <c r="E21" s="541"/>
      <c r="F21" s="541"/>
      <c r="G21" s="541"/>
      <c r="H21" s="541"/>
    </row>
    <row r="22" spans="1:8">
      <c r="A22" s="541"/>
      <c r="B22" s="541"/>
      <c r="C22" s="541"/>
      <c r="D22" s="541"/>
      <c r="E22" s="541"/>
      <c r="F22" s="541"/>
      <c r="G22" s="541"/>
      <c r="H22" s="541"/>
    </row>
    <row r="23" spans="1:8">
      <c r="A23" s="541"/>
      <c r="B23" s="541"/>
      <c r="C23" s="541"/>
      <c r="D23" s="541"/>
      <c r="E23" s="541"/>
      <c r="F23" s="541"/>
      <c r="G23" s="541"/>
      <c r="H23" s="541"/>
    </row>
    <row r="24" spans="1:8">
      <c r="A24" s="541"/>
      <c r="B24" s="541"/>
      <c r="C24" s="541"/>
      <c r="D24" s="541"/>
      <c r="E24" s="541"/>
      <c r="F24" s="541"/>
      <c r="G24" s="541"/>
      <c r="H24" s="541"/>
    </row>
    <row r="25" spans="1:8">
      <c r="A25" s="541"/>
      <c r="B25" s="541"/>
      <c r="C25" s="541"/>
      <c r="D25" s="541"/>
      <c r="E25" s="541"/>
      <c r="F25" s="541"/>
      <c r="G25" s="541"/>
      <c r="H25" s="541"/>
    </row>
    <row r="26" spans="1:8">
      <c r="A26" s="541"/>
      <c r="B26" s="541"/>
      <c r="C26" s="541"/>
      <c r="D26" s="541"/>
      <c r="E26" s="541"/>
      <c r="F26" s="541"/>
      <c r="G26" s="541"/>
      <c r="H26" s="541"/>
    </row>
    <row r="27" spans="1:8">
      <c r="A27" s="541"/>
      <c r="B27" s="541"/>
      <c r="C27" s="541"/>
      <c r="D27" s="541"/>
      <c r="E27" s="541"/>
      <c r="F27" s="541"/>
      <c r="G27" s="541"/>
      <c r="H27" s="541"/>
    </row>
    <row r="28" spans="1:8">
      <c r="A28" s="541"/>
      <c r="B28" s="541"/>
      <c r="C28" s="541"/>
      <c r="D28" s="541"/>
      <c r="E28" s="541"/>
      <c r="F28" s="541"/>
      <c r="G28" s="541"/>
      <c r="H28" s="541"/>
    </row>
    <row r="29" spans="1:8">
      <c r="A29" s="541"/>
      <c r="B29" s="541"/>
      <c r="C29" s="541"/>
      <c r="D29" s="541"/>
      <c r="E29" s="541"/>
      <c r="F29" s="541"/>
      <c r="G29" s="541"/>
      <c r="H29" s="541"/>
    </row>
    <row r="30" spans="1:8">
      <c r="A30" s="541"/>
      <c r="B30" s="541"/>
      <c r="C30" s="541"/>
      <c r="D30" s="541"/>
      <c r="E30" s="541"/>
      <c r="F30" s="541"/>
      <c r="G30" s="541"/>
      <c r="H30" s="541"/>
    </row>
    <row r="31" spans="1:8">
      <c r="A31" s="541"/>
      <c r="B31" s="541"/>
      <c r="C31" s="541"/>
      <c r="D31" s="541"/>
      <c r="E31" s="541"/>
      <c r="F31" s="541"/>
      <c r="G31" s="541"/>
      <c r="H31" s="541"/>
    </row>
    <row r="32" spans="1:8">
      <c r="A32" s="541"/>
      <c r="B32" s="541"/>
      <c r="C32" s="541"/>
      <c r="D32" s="541"/>
      <c r="E32" s="541"/>
      <c r="F32" s="541"/>
      <c r="G32" s="541"/>
      <c r="H32" s="541"/>
    </row>
    <row r="33" spans="1:8">
      <c r="A33" s="541"/>
      <c r="B33" s="541"/>
      <c r="C33" s="541"/>
      <c r="D33" s="541"/>
      <c r="E33" s="541"/>
      <c r="F33" s="541"/>
      <c r="G33" s="541"/>
      <c r="H33" s="541"/>
    </row>
    <row r="34" spans="1:8">
      <c r="A34" s="541"/>
      <c r="B34" s="541"/>
      <c r="C34" s="541"/>
      <c r="D34" s="541"/>
      <c r="E34" s="541"/>
      <c r="F34" s="541"/>
      <c r="G34" s="541"/>
      <c r="H34" s="541"/>
    </row>
    <row r="35" spans="1:8">
      <c r="A35" s="541"/>
      <c r="B35" s="541"/>
      <c r="C35" s="541"/>
      <c r="D35" s="541"/>
      <c r="E35" s="541"/>
      <c r="F35" s="541"/>
      <c r="G35" s="541"/>
      <c r="H35" s="541"/>
    </row>
    <row r="36" spans="1:8">
      <c r="A36" s="541"/>
      <c r="B36" s="541"/>
      <c r="C36" s="541"/>
      <c r="D36" s="541"/>
      <c r="E36" s="541"/>
      <c r="F36" s="541"/>
      <c r="G36" s="541"/>
      <c r="H36" s="541"/>
    </row>
    <row r="37" spans="1:8">
      <c r="A37" s="541"/>
      <c r="B37" s="541"/>
      <c r="C37" s="541"/>
      <c r="D37" s="541"/>
      <c r="E37" s="541"/>
      <c r="F37" s="541"/>
      <c r="G37" s="541"/>
      <c r="H37" s="541"/>
    </row>
    <row r="38" spans="1:8">
      <c r="A38" s="541"/>
      <c r="B38" s="541"/>
      <c r="C38" s="541"/>
      <c r="D38" s="541"/>
      <c r="E38" s="541"/>
      <c r="F38" s="541"/>
      <c r="G38" s="541"/>
      <c r="H38" s="541"/>
    </row>
    <row r="39" spans="1:8">
      <c r="A39" s="541"/>
      <c r="B39" s="541"/>
      <c r="C39" s="541"/>
      <c r="D39" s="541"/>
      <c r="E39" s="541"/>
      <c r="F39" s="541"/>
      <c r="G39" s="541"/>
      <c r="H39" s="541"/>
    </row>
    <row r="40" spans="1:8">
      <c r="A40" s="541"/>
      <c r="B40" s="541"/>
      <c r="C40" s="541"/>
      <c r="D40" s="541"/>
      <c r="E40" s="541"/>
      <c r="F40" s="541"/>
      <c r="G40" s="541"/>
      <c r="H40" s="541"/>
    </row>
    <row r="41" spans="1:8">
      <c r="A41" s="541"/>
      <c r="B41" s="541"/>
      <c r="C41" s="541"/>
      <c r="D41" s="541"/>
      <c r="E41" s="541"/>
      <c r="F41" s="541"/>
      <c r="G41" s="541"/>
      <c r="H41" s="541"/>
    </row>
    <row r="42" spans="1:8">
      <c r="A42" s="541"/>
      <c r="B42" s="541"/>
      <c r="C42" s="541"/>
      <c r="D42" s="541"/>
      <c r="E42" s="541"/>
      <c r="F42" s="541"/>
      <c r="G42" s="541"/>
      <c r="H42" s="541"/>
    </row>
    <row r="43" spans="1:8">
      <c r="A43" s="541"/>
      <c r="B43" s="541"/>
      <c r="C43" s="541"/>
      <c r="D43" s="541"/>
      <c r="E43" s="541"/>
      <c r="F43" s="541"/>
      <c r="G43" s="541"/>
      <c r="H43" s="541"/>
    </row>
    <row r="44" spans="1:8">
      <c r="A44" s="541"/>
      <c r="B44" s="541"/>
      <c r="C44" s="541"/>
      <c r="D44" s="541"/>
      <c r="E44" s="541"/>
      <c r="F44" s="541"/>
      <c r="G44" s="541"/>
      <c r="H44" s="541"/>
    </row>
    <row r="45" spans="1:8">
      <c r="A45" s="541"/>
      <c r="B45" s="541"/>
      <c r="C45" s="541"/>
      <c r="D45" s="541"/>
      <c r="E45" s="541"/>
      <c r="F45" s="541"/>
      <c r="G45" s="541"/>
      <c r="H45" s="541"/>
    </row>
    <row r="46" spans="1:8">
      <c r="A46" s="541"/>
      <c r="B46" s="541"/>
      <c r="C46" s="541"/>
      <c r="D46" s="541"/>
      <c r="E46" s="541"/>
      <c r="F46" s="541"/>
      <c r="G46" s="541"/>
      <c r="H46" s="541"/>
    </row>
  </sheetData>
  <mergeCells count="3">
    <mergeCell ref="A1:H1"/>
    <mergeCell ref="A2:H2"/>
    <mergeCell ref="A3:H3"/>
  </mergeCells>
  <printOptions horizontalCentered="1" verticalCentered="1"/>
  <pageMargins left="0" right="0" top="0.74803149606299002" bottom="0" header="0" footer="0"/>
  <pageSetup paperSize="9" scale="9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H46"/>
  <sheetViews>
    <sheetView rightToLeft="1" view="pageBreakPreview" zoomScaleNormal="100" zoomScaleSheetLayoutView="100" workbookViewId="0">
      <selection activeCell="I11" sqref="I11"/>
    </sheetView>
  </sheetViews>
  <sheetFormatPr defaultColWidth="11.42578125" defaultRowHeight="12.75"/>
  <cols>
    <col min="1" max="1" width="17.42578125" style="89" customWidth="1"/>
    <col min="2" max="7" width="9.140625" style="89" customWidth="1"/>
    <col min="8" max="8" width="18.42578125" style="89" customWidth="1"/>
    <col min="9" max="16384" width="11.42578125" style="89"/>
  </cols>
  <sheetData>
    <row r="1" spans="1:8" ht="42" customHeight="1">
      <c r="A1" s="1269" t="s">
        <v>1541</v>
      </c>
      <c r="B1" s="1256"/>
      <c r="C1" s="1256"/>
      <c r="D1" s="1256"/>
      <c r="E1" s="1256"/>
      <c r="F1" s="1256"/>
      <c r="G1" s="1256"/>
      <c r="H1" s="1256"/>
    </row>
    <row r="2" spans="1:8" ht="34.5" customHeight="1">
      <c r="A2" s="1268" t="s">
        <v>1542</v>
      </c>
      <c r="B2" s="1255"/>
      <c r="C2" s="1255"/>
      <c r="D2" s="1255"/>
      <c r="E2" s="1255"/>
      <c r="F2" s="1255"/>
      <c r="G2" s="1255"/>
      <c r="H2" s="1255"/>
    </row>
    <row r="3" spans="1:8" ht="15.75">
      <c r="A3" s="1255" t="s">
        <v>1763</v>
      </c>
      <c r="B3" s="1255"/>
      <c r="C3" s="1255"/>
      <c r="D3" s="1255"/>
      <c r="E3" s="1255"/>
      <c r="F3" s="1255"/>
      <c r="G3" s="1255"/>
      <c r="H3" s="1255"/>
    </row>
    <row r="4" spans="1:8" ht="15.75">
      <c r="A4" s="540"/>
      <c r="B4" s="540"/>
      <c r="C4" s="540"/>
      <c r="D4" s="540"/>
      <c r="E4" s="540"/>
      <c r="F4" s="540"/>
      <c r="G4" s="540"/>
      <c r="H4" s="540"/>
    </row>
    <row r="5" spans="1:8" ht="15.75">
      <c r="A5" s="229" t="s">
        <v>76</v>
      </c>
      <c r="B5" s="230"/>
      <c r="C5" s="230"/>
      <c r="D5" s="230"/>
      <c r="E5" s="230"/>
      <c r="F5" s="230"/>
      <c r="G5" s="230"/>
      <c r="H5" s="231" t="s">
        <v>1345</v>
      </c>
    </row>
    <row r="6" spans="1:8" ht="52.5" customHeight="1">
      <c r="A6" s="125" t="s">
        <v>1537</v>
      </c>
      <c r="B6" s="119">
        <v>2017</v>
      </c>
      <c r="C6" s="253">
        <v>2018</v>
      </c>
      <c r="D6" s="253">
        <v>2019</v>
      </c>
      <c r="E6" s="253">
        <v>2020</v>
      </c>
      <c r="F6" s="253">
        <v>2021</v>
      </c>
      <c r="G6" s="253">
        <v>2022</v>
      </c>
      <c r="H6" s="124" t="s">
        <v>1540</v>
      </c>
    </row>
    <row r="7" spans="1:8" ht="20.25" customHeight="1" thickBot="1">
      <c r="A7" s="1106" t="s">
        <v>492</v>
      </c>
      <c r="B7" s="156">
        <v>4.3391851606492216</v>
      </c>
      <c r="C7" s="156">
        <v>4.8723591549295771</v>
      </c>
      <c r="D7" s="156">
        <v>13.668600902643455</v>
      </c>
      <c r="E7" s="156">
        <v>16.009112935305392</v>
      </c>
      <c r="F7" s="156">
        <v>17.549112086289629</v>
      </c>
      <c r="G7" s="156">
        <v>14.936793080505653</v>
      </c>
      <c r="H7" s="118" t="s">
        <v>492</v>
      </c>
    </row>
    <row r="8" spans="1:8" ht="20.25" customHeight="1" thickTop="1" thickBot="1">
      <c r="A8" s="1107" t="s">
        <v>493</v>
      </c>
      <c r="B8" s="157">
        <v>76.371737458723487</v>
      </c>
      <c r="C8" s="157">
        <v>76.118471995181963</v>
      </c>
      <c r="D8" s="157">
        <v>74.728464645975961</v>
      </c>
      <c r="E8" s="157">
        <v>77.902613152716128</v>
      </c>
      <c r="F8" s="157">
        <v>71.425846649429914</v>
      </c>
      <c r="G8" s="157">
        <v>69.509650898638512</v>
      </c>
      <c r="H8" s="116" t="s">
        <v>493</v>
      </c>
    </row>
    <row r="9" spans="1:8" ht="20.25" customHeight="1" thickTop="1" thickBot="1">
      <c r="A9" s="1108" t="s">
        <v>494</v>
      </c>
      <c r="B9" s="158">
        <v>71.586455981941313</v>
      </c>
      <c r="C9" s="158">
        <v>70.873576473980108</v>
      </c>
      <c r="D9" s="158">
        <v>70.502141581111047</v>
      </c>
      <c r="E9" s="158">
        <v>74.794555726759114</v>
      </c>
      <c r="F9" s="158">
        <v>76.713000016333737</v>
      </c>
      <c r="G9" s="158">
        <v>68.516774978758576</v>
      </c>
      <c r="H9" s="117" t="s">
        <v>494</v>
      </c>
    </row>
    <row r="10" spans="1:8" ht="20.25" customHeight="1" thickTop="1" thickBot="1">
      <c r="A10" s="1107" t="s">
        <v>495</v>
      </c>
      <c r="B10" s="157">
        <v>75.418591406694929</v>
      </c>
      <c r="C10" s="157">
        <v>76.087490783976406</v>
      </c>
      <c r="D10" s="157">
        <v>72.959729585136913</v>
      </c>
      <c r="E10" s="157">
        <v>73.587096774193554</v>
      </c>
      <c r="F10" s="157">
        <v>76.772669986662905</v>
      </c>
      <c r="G10" s="157">
        <v>83.521755203452628</v>
      </c>
      <c r="H10" s="116" t="s">
        <v>495</v>
      </c>
    </row>
    <row r="11" spans="1:8" ht="20.25" customHeight="1" thickTop="1" thickBot="1">
      <c r="A11" s="1106" t="s">
        <v>496</v>
      </c>
      <c r="B11" s="158">
        <v>69.932141698291545</v>
      </c>
      <c r="C11" s="158">
        <v>69.69474935714878</v>
      </c>
      <c r="D11" s="158">
        <v>72.033709698956955</v>
      </c>
      <c r="E11" s="158">
        <v>74.464899396808647</v>
      </c>
      <c r="F11" s="158">
        <v>69.172970162521182</v>
      </c>
      <c r="G11" s="158">
        <v>68.085994158437472</v>
      </c>
      <c r="H11" s="118" t="s">
        <v>496</v>
      </c>
    </row>
    <row r="12" spans="1:8" ht="20.25" customHeight="1" thickTop="1" thickBot="1">
      <c r="A12" s="1107" t="s">
        <v>497</v>
      </c>
      <c r="B12" s="157">
        <v>71.081069536989574</v>
      </c>
      <c r="C12" s="157">
        <v>69.721262950172672</v>
      </c>
      <c r="D12" s="157">
        <v>65.506810543074479</v>
      </c>
      <c r="E12" s="157">
        <v>61.536867553099633</v>
      </c>
      <c r="F12" s="157">
        <v>60.698064003592208</v>
      </c>
      <c r="G12" s="157">
        <v>69.357068299150839</v>
      </c>
      <c r="H12" s="116" t="s">
        <v>497</v>
      </c>
    </row>
    <row r="13" spans="1:8" ht="20.25" customHeight="1" thickTop="1" thickBot="1">
      <c r="A13" s="1108" t="s">
        <v>498</v>
      </c>
      <c r="B13" s="158">
        <v>47.024696829297774</v>
      </c>
      <c r="C13" s="158">
        <v>47.43316773125148</v>
      </c>
      <c r="D13" s="158">
        <v>61.333650707290531</v>
      </c>
      <c r="E13" s="158">
        <v>61.297493936944221</v>
      </c>
      <c r="F13" s="158">
        <v>63.144118094658353</v>
      </c>
      <c r="G13" s="158">
        <v>63.438114525549594</v>
      </c>
      <c r="H13" s="117" t="s">
        <v>498</v>
      </c>
    </row>
    <row r="14" spans="1:8" ht="20.25" customHeight="1" thickTop="1" thickBot="1">
      <c r="A14" s="1107" t="s">
        <v>499</v>
      </c>
      <c r="B14" s="157">
        <v>45.255948089401592</v>
      </c>
      <c r="C14" s="157">
        <v>46.63445406348567</v>
      </c>
      <c r="D14" s="157">
        <v>48.059160197200654</v>
      </c>
      <c r="E14" s="157">
        <v>48.355845365626458</v>
      </c>
      <c r="F14" s="157">
        <v>49.485146710406411</v>
      </c>
      <c r="G14" s="157">
        <v>63.149122807017541</v>
      </c>
      <c r="H14" s="116" t="s">
        <v>499</v>
      </c>
    </row>
    <row r="15" spans="1:8" ht="20.25" customHeight="1" thickTop="1" thickBot="1">
      <c r="A15" s="1106" t="s">
        <v>500</v>
      </c>
      <c r="B15" s="158">
        <v>41.767580199702572</v>
      </c>
      <c r="C15" s="158">
        <v>42.623954295041827</v>
      </c>
      <c r="D15" s="158">
        <v>50.869483919222134</v>
      </c>
      <c r="E15" s="158">
        <v>42.710453283996301</v>
      </c>
      <c r="F15" s="158">
        <v>42.741078208048592</v>
      </c>
      <c r="G15" s="158">
        <v>44.444444444444443</v>
      </c>
      <c r="H15" s="118" t="s">
        <v>500</v>
      </c>
    </row>
    <row r="16" spans="1:8" ht="20.25" customHeight="1" thickTop="1" thickBot="1">
      <c r="A16" s="1107" t="s">
        <v>501</v>
      </c>
      <c r="B16" s="157">
        <v>27.831558567279767</v>
      </c>
      <c r="C16" s="157">
        <v>29.706317346291993</v>
      </c>
      <c r="D16" s="157">
        <v>28.515720204728247</v>
      </c>
      <c r="E16" s="157">
        <v>37.378815080789941</v>
      </c>
      <c r="F16" s="157">
        <v>29.756262694651319</v>
      </c>
      <c r="G16" s="157">
        <v>37.820605709317491</v>
      </c>
      <c r="H16" s="116" t="s">
        <v>501</v>
      </c>
    </row>
    <row r="17" spans="1:8" ht="20.25" customHeight="1" thickTop="1">
      <c r="A17" s="1109" t="s">
        <v>595</v>
      </c>
      <c r="B17" s="159">
        <v>16.909722222222221</v>
      </c>
      <c r="C17" s="159">
        <v>20.100000000000001</v>
      </c>
      <c r="D17" s="159">
        <v>11.811524992040752</v>
      </c>
      <c r="E17" s="159">
        <v>10.113519091847266</v>
      </c>
      <c r="F17" s="159">
        <v>14.353448275862068</v>
      </c>
      <c r="G17" s="159">
        <v>11.663959840543333</v>
      </c>
      <c r="H17" s="123" t="s">
        <v>595</v>
      </c>
    </row>
    <row r="18" spans="1:8" ht="20.25" customHeight="1">
      <c r="A18" s="122" t="s">
        <v>468</v>
      </c>
      <c r="B18" s="160">
        <v>64.496283830030521</v>
      </c>
      <c r="C18" s="160">
        <v>64.216731370996015</v>
      </c>
      <c r="D18" s="160">
        <v>63.726782566440768</v>
      </c>
      <c r="E18" s="160">
        <v>64.317643366272478</v>
      </c>
      <c r="F18" s="160">
        <v>64.238392852793453</v>
      </c>
      <c r="G18" s="160">
        <v>66.394389420995736</v>
      </c>
      <c r="H18" s="121" t="s">
        <v>469</v>
      </c>
    </row>
    <row r="19" spans="1:8">
      <c r="A19" s="541"/>
      <c r="B19" s="541"/>
      <c r="C19" s="541"/>
      <c r="D19" s="541"/>
      <c r="E19" s="541"/>
      <c r="F19" s="541"/>
      <c r="G19" s="541"/>
      <c r="H19" s="541"/>
    </row>
    <row r="20" spans="1:8">
      <c r="A20" s="541"/>
      <c r="B20" s="541"/>
      <c r="C20" s="541"/>
      <c r="D20" s="541"/>
      <c r="E20" s="541"/>
      <c r="F20" s="541"/>
      <c r="G20" s="541"/>
      <c r="H20" s="541"/>
    </row>
    <row r="21" spans="1:8">
      <c r="A21" s="541"/>
      <c r="B21" s="541"/>
      <c r="C21" s="541"/>
      <c r="D21" s="541"/>
      <c r="E21" s="541"/>
      <c r="F21" s="541"/>
      <c r="G21" s="541"/>
      <c r="H21" s="541"/>
    </row>
    <row r="22" spans="1:8">
      <c r="A22" s="541"/>
      <c r="B22" s="541"/>
      <c r="C22" s="541"/>
      <c r="D22" s="541"/>
      <c r="E22" s="541"/>
      <c r="F22" s="541"/>
      <c r="G22" s="541"/>
      <c r="H22" s="541"/>
    </row>
    <row r="23" spans="1:8">
      <c r="A23" s="541"/>
      <c r="B23" s="541"/>
      <c r="C23" s="541"/>
      <c r="D23" s="541"/>
      <c r="E23" s="541"/>
      <c r="F23" s="541"/>
      <c r="G23" s="541"/>
      <c r="H23" s="541"/>
    </row>
    <row r="24" spans="1:8">
      <c r="A24" s="541"/>
      <c r="B24" s="541"/>
      <c r="C24" s="541"/>
      <c r="D24" s="541"/>
      <c r="E24" s="541"/>
      <c r="F24" s="541"/>
      <c r="G24" s="541"/>
      <c r="H24" s="541"/>
    </row>
    <row r="25" spans="1:8">
      <c r="A25" s="541"/>
      <c r="B25" s="541"/>
      <c r="C25" s="541"/>
      <c r="D25" s="541"/>
      <c r="E25" s="541"/>
      <c r="F25" s="541"/>
      <c r="G25" s="541"/>
      <c r="H25" s="541"/>
    </row>
    <row r="26" spans="1:8">
      <c r="A26" s="541"/>
      <c r="B26" s="541"/>
      <c r="C26" s="541"/>
      <c r="D26" s="541"/>
      <c r="E26" s="541"/>
      <c r="F26" s="541"/>
      <c r="G26" s="541"/>
      <c r="H26" s="541"/>
    </row>
    <row r="27" spans="1:8">
      <c r="A27" s="541"/>
      <c r="B27" s="541"/>
      <c r="C27" s="541"/>
      <c r="D27" s="541"/>
      <c r="E27" s="541"/>
      <c r="F27" s="541"/>
      <c r="G27" s="541"/>
      <c r="H27" s="541"/>
    </row>
    <row r="28" spans="1:8">
      <c r="A28" s="541"/>
      <c r="B28" s="541"/>
      <c r="C28" s="541"/>
      <c r="D28" s="541"/>
      <c r="E28" s="541"/>
      <c r="F28" s="541"/>
      <c r="G28" s="541"/>
      <c r="H28" s="541"/>
    </row>
    <row r="29" spans="1:8">
      <c r="A29" s="541"/>
      <c r="B29" s="541"/>
      <c r="C29" s="541"/>
      <c r="D29" s="541"/>
      <c r="E29" s="541"/>
      <c r="F29" s="541"/>
      <c r="G29" s="541"/>
      <c r="H29" s="541"/>
    </row>
    <row r="30" spans="1:8">
      <c r="A30" s="541"/>
      <c r="B30" s="541"/>
      <c r="C30" s="541"/>
      <c r="D30" s="541"/>
      <c r="E30" s="541"/>
      <c r="F30" s="541"/>
      <c r="G30" s="541"/>
      <c r="H30" s="541"/>
    </row>
    <row r="31" spans="1:8">
      <c r="A31" s="541"/>
      <c r="B31" s="541"/>
      <c r="C31" s="541"/>
      <c r="D31" s="541"/>
      <c r="E31" s="541"/>
      <c r="F31" s="541"/>
      <c r="G31" s="541"/>
      <c r="H31" s="541"/>
    </row>
    <row r="32" spans="1:8">
      <c r="A32" s="541"/>
      <c r="B32" s="541"/>
      <c r="C32" s="541"/>
      <c r="D32" s="541"/>
      <c r="E32" s="541"/>
      <c r="F32" s="541"/>
      <c r="G32" s="541"/>
      <c r="H32" s="541"/>
    </row>
    <row r="33" spans="1:8">
      <c r="A33" s="541"/>
      <c r="B33" s="541"/>
      <c r="C33" s="541"/>
      <c r="D33" s="541"/>
      <c r="E33" s="541"/>
      <c r="F33" s="541"/>
      <c r="G33" s="541"/>
      <c r="H33" s="541"/>
    </row>
    <row r="34" spans="1:8">
      <c r="A34" s="541"/>
      <c r="B34" s="541"/>
      <c r="C34" s="541"/>
      <c r="D34" s="541"/>
      <c r="E34" s="541"/>
      <c r="F34" s="541"/>
      <c r="G34" s="541"/>
      <c r="H34" s="541"/>
    </row>
    <row r="35" spans="1:8">
      <c r="A35" s="541"/>
      <c r="B35" s="541"/>
      <c r="C35" s="541"/>
      <c r="D35" s="541"/>
      <c r="E35" s="541"/>
      <c r="F35" s="541"/>
      <c r="G35" s="541"/>
      <c r="H35" s="541"/>
    </row>
    <row r="36" spans="1:8">
      <c r="A36" s="541"/>
      <c r="B36" s="541"/>
      <c r="C36" s="541"/>
      <c r="D36" s="541"/>
      <c r="E36" s="541"/>
      <c r="F36" s="541"/>
      <c r="G36" s="541"/>
      <c r="H36" s="541"/>
    </row>
    <row r="37" spans="1:8">
      <c r="A37" s="541"/>
      <c r="B37" s="541"/>
      <c r="C37" s="541"/>
      <c r="D37" s="541"/>
      <c r="E37" s="541"/>
      <c r="F37" s="541"/>
      <c r="G37" s="541"/>
      <c r="H37" s="541"/>
    </row>
    <row r="38" spans="1:8">
      <c r="A38" s="541"/>
      <c r="B38" s="541"/>
      <c r="C38" s="541"/>
      <c r="D38" s="541"/>
      <c r="E38" s="541"/>
      <c r="F38" s="541"/>
      <c r="G38" s="541"/>
      <c r="H38" s="541"/>
    </row>
    <row r="39" spans="1:8">
      <c r="A39" s="541"/>
      <c r="B39" s="541"/>
      <c r="C39" s="541"/>
      <c r="D39" s="541"/>
      <c r="E39" s="541"/>
      <c r="F39" s="541"/>
      <c r="G39" s="541"/>
      <c r="H39" s="541"/>
    </row>
    <row r="40" spans="1:8">
      <c r="A40" s="541"/>
      <c r="B40" s="541"/>
      <c r="C40" s="541"/>
      <c r="D40" s="541"/>
      <c r="E40" s="541"/>
      <c r="F40" s="541"/>
      <c r="G40" s="541"/>
      <c r="H40" s="541"/>
    </row>
    <row r="41" spans="1:8">
      <c r="A41" s="541"/>
      <c r="B41" s="541"/>
      <c r="C41" s="541"/>
      <c r="D41" s="541"/>
      <c r="E41" s="541"/>
      <c r="F41" s="541"/>
      <c r="G41" s="541"/>
      <c r="H41" s="541"/>
    </row>
    <row r="42" spans="1:8">
      <c r="A42" s="541"/>
      <c r="B42" s="541"/>
      <c r="C42" s="541"/>
      <c r="D42" s="541"/>
      <c r="E42" s="541"/>
      <c r="F42" s="541"/>
      <c r="G42" s="541"/>
      <c r="H42" s="541"/>
    </row>
    <row r="43" spans="1:8">
      <c r="A43" s="541"/>
      <c r="B43" s="541"/>
      <c r="C43" s="541"/>
      <c r="D43" s="541"/>
      <c r="E43" s="541"/>
      <c r="F43" s="541"/>
      <c r="G43" s="541"/>
      <c r="H43" s="541"/>
    </row>
    <row r="44" spans="1:8">
      <c r="A44" s="541"/>
      <c r="B44" s="541"/>
      <c r="C44" s="541"/>
      <c r="D44" s="541"/>
      <c r="E44" s="541"/>
      <c r="F44" s="541"/>
      <c r="G44" s="541"/>
      <c r="H44" s="541"/>
    </row>
    <row r="45" spans="1:8">
      <c r="A45" s="541"/>
      <c r="B45" s="541"/>
      <c r="C45" s="541"/>
      <c r="D45" s="541"/>
      <c r="E45" s="541"/>
      <c r="F45" s="541"/>
      <c r="G45" s="541"/>
      <c r="H45" s="541"/>
    </row>
    <row r="46" spans="1:8">
      <c r="A46" s="541"/>
      <c r="B46" s="541"/>
      <c r="C46" s="541"/>
      <c r="D46" s="541"/>
      <c r="E46" s="541"/>
      <c r="F46" s="541"/>
      <c r="G46" s="541"/>
      <c r="H46" s="541"/>
    </row>
  </sheetData>
  <mergeCells count="3">
    <mergeCell ref="A1:H1"/>
    <mergeCell ref="A2:H2"/>
    <mergeCell ref="A3:H3"/>
  </mergeCells>
  <printOptions horizontalCentered="1" verticalCentered="1"/>
  <pageMargins left="0" right="0" top="0.74803149606299002" bottom="0" header="0" footer="0"/>
  <pageSetup paperSize="9" scale="92"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I46"/>
  <sheetViews>
    <sheetView rightToLeft="1" view="pageBreakPreview" zoomScaleNormal="100" zoomScaleSheetLayoutView="100" workbookViewId="0">
      <selection activeCell="L6" sqref="L6"/>
    </sheetView>
  </sheetViews>
  <sheetFormatPr defaultColWidth="11.42578125" defaultRowHeight="12.75"/>
  <cols>
    <col min="1" max="1" width="17.42578125" style="89" customWidth="1"/>
    <col min="2" max="7" width="9.140625" style="89" customWidth="1"/>
    <col min="8" max="8" width="18.42578125" style="89" customWidth="1"/>
    <col min="9" max="16384" width="11.42578125" style="89"/>
  </cols>
  <sheetData>
    <row r="1" spans="1:9" ht="39" customHeight="1">
      <c r="A1" s="1269" t="s">
        <v>1543</v>
      </c>
      <c r="B1" s="1256"/>
      <c r="C1" s="1256"/>
      <c r="D1" s="1256"/>
      <c r="E1" s="1256"/>
      <c r="F1" s="1256"/>
      <c r="G1" s="1256"/>
      <c r="H1" s="1256"/>
    </row>
    <row r="2" spans="1:9" ht="34.5" customHeight="1">
      <c r="A2" s="1268" t="s">
        <v>1821</v>
      </c>
      <c r="B2" s="1255"/>
      <c r="C2" s="1255"/>
      <c r="D2" s="1255"/>
      <c r="E2" s="1255"/>
      <c r="F2" s="1255"/>
      <c r="G2" s="1255"/>
      <c r="H2" s="1255"/>
    </row>
    <row r="3" spans="1:9" ht="15.75">
      <c r="A3" s="1255" t="s">
        <v>1763</v>
      </c>
      <c r="B3" s="1255"/>
      <c r="C3" s="1255"/>
      <c r="D3" s="1255"/>
      <c r="E3" s="1255"/>
      <c r="F3" s="1255"/>
      <c r="G3" s="1255"/>
      <c r="H3" s="1255"/>
    </row>
    <row r="4" spans="1:9" ht="15.75">
      <c r="A4" s="540"/>
      <c r="B4" s="540"/>
      <c r="C4" s="540"/>
      <c r="D4" s="540"/>
      <c r="E4" s="540"/>
      <c r="F4" s="540"/>
      <c r="G4" s="540"/>
      <c r="H4" s="540"/>
    </row>
    <row r="5" spans="1:9" ht="15.75">
      <c r="A5" s="229" t="s">
        <v>77</v>
      </c>
      <c r="B5" s="230"/>
      <c r="C5" s="230"/>
      <c r="D5" s="230"/>
      <c r="E5" s="230"/>
      <c r="F5" s="230"/>
      <c r="G5" s="230"/>
      <c r="H5" s="231" t="s">
        <v>1344</v>
      </c>
    </row>
    <row r="6" spans="1:9" ht="52.5" customHeight="1">
      <c r="A6" s="125" t="s">
        <v>1537</v>
      </c>
      <c r="B6" s="119">
        <v>2017</v>
      </c>
      <c r="C6" s="253">
        <v>2018</v>
      </c>
      <c r="D6" s="253">
        <v>2019</v>
      </c>
      <c r="E6" s="253">
        <v>2020</v>
      </c>
      <c r="F6" s="253">
        <v>2021</v>
      </c>
      <c r="G6" s="253">
        <v>2022</v>
      </c>
      <c r="H6" s="124" t="s">
        <v>1540</v>
      </c>
    </row>
    <row r="7" spans="1:9" ht="20.25" customHeight="1" thickBot="1">
      <c r="A7" s="1106" t="s">
        <v>492</v>
      </c>
      <c r="B7" s="156">
        <v>9.657405432654091</v>
      </c>
      <c r="C7" s="156">
        <v>11.031568209556077</v>
      </c>
      <c r="D7" s="156">
        <v>14.6</v>
      </c>
      <c r="E7" s="156">
        <v>17.25539130991233</v>
      </c>
      <c r="F7" s="156">
        <v>13.28481092474823</v>
      </c>
      <c r="G7" s="156">
        <v>13.330696202531646</v>
      </c>
      <c r="H7" s="118" t="s">
        <v>492</v>
      </c>
      <c r="I7" s="120"/>
    </row>
    <row r="8" spans="1:9" ht="20.25" customHeight="1" thickTop="1" thickBot="1">
      <c r="A8" s="1107" t="s">
        <v>493</v>
      </c>
      <c r="B8" s="157">
        <v>91.725778584265953</v>
      </c>
      <c r="C8" s="157">
        <v>91.314914300332561</v>
      </c>
      <c r="D8" s="157">
        <v>90.9</v>
      </c>
      <c r="E8" s="157">
        <v>91.114119340767971</v>
      </c>
      <c r="F8" s="157">
        <v>84.390392525262783</v>
      </c>
      <c r="G8" s="157">
        <v>84.346825523981536</v>
      </c>
      <c r="H8" s="116" t="s">
        <v>493</v>
      </c>
      <c r="I8" s="120"/>
    </row>
    <row r="9" spans="1:9" ht="20.25" customHeight="1" thickTop="1" thickBot="1">
      <c r="A9" s="1108" t="s">
        <v>494</v>
      </c>
      <c r="B9" s="158">
        <v>95.135617579727068</v>
      </c>
      <c r="C9" s="158">
        <v>94.904400353943259</v>
      </c>
      <c r="D9" s="158">
        <v>95.1</v>
      </c>
      <c r="E9" s="158">
        <v>95.280665408095714</v>
      </c>
      <c r="F9" s="158">
        <v>94.689831888817537</v>
      </c>
      <c r="G9" s="158">
        <v>94.269398846902433</v>
      </c>
      <c r="H9" s="117" t="s">
        <v>494</v>
      </c>
      <c r="I9" s="120"/>
    </row>
    <row r="10" spans="1:9" ht="20.25" customHeight="1" thickTop="1" thickBot="1">
      <c r="A10" s="1107" t="s">
        <v>495</v>
      </c>
      <c r="B10" s="157">
        <v>95.655511819759212</v>
      </c>
      <c r="C10" s="157">
        <v>95.788031772834572</v>
      </c>
      <c r="D10" s="157">
        <v>95.5</v>
      </c>
      <c r="E10" s="157">
        <v>95.94410585124082</v>
      </c>
      <c r="F10" s="157">
        <v>95.559941340733062</v>
      </c>
      <c r="G10" s="157">
        <v>96.264296324481748</v>
      </c>
      <c r="H10" s="116" t="s">
        <v>495</v>
      </c>
      <c r="I10" s="120"/>
    </row>
    <row r="11" spans="1:9" ht="20.25" customHeight="1" thickTop="1" thickBot="1">
      <c r="A11" s="1106" t="s">
        <v>496</v>
      </c>
      <c r="B11" s="158">
        <v>94.049266763289481</v>
      </c>
      <c r="C11" s="158">
        <v>94.031708962167329</v>
      </c>
      <c r="D11" s="158">
        <v>94.6</v>
      </c>
      <c r="E11" s="158">
        <v>95.244301049171497</v>
      </c>
      <c r="F11" s="158">
        <v>94.800425460448977</v>
      </c>
      <c r="G11" s="158">
        <v>95.724666059823448</v>
      </c>
      <c r="H11" s="118" t="s">
        <v>496</v>
      </c>
      <c r="I11" s="120"/>
    </row>
    <row r="12" spans="1:9" ht="20.25" customHeight="1" thickTop="1" thickBot="1">
      <c r="A12" s="1107" t="s">
        <v>497</v>
      </c>
      <c r="B12" s="157">
        <v>94.838349509069843</v>
      </c>
      <c r="C12" s="157">
        <v>94.587385344439113</v>
      </c>
      <c r="D12" s="157">
        <v>93.8</v>
      </c>
      <c r="E12" s="157">
        <v>92.943002883122645</v>
      </c>
      <c r="F12" s="157">
        <v>93.286732238119228</v>
      </c>
      <c r="G12" s="157">
        <v>93.479551960469891</v>
      </c>
      <c r="H12" s="116" t="s">
        <v>497</v>
      </c>
      <c r="I12" s="120"/>
    </row>
    <row r="13" spans="1:9" ht="20.25" customHeight="1" thickTop="1" thickBot="1">
      <c r="A13" s="1108" t="s">
        <v>498</v>
      </c>
      <c r="B13" s="158">
        <v>92.547947961373382</v>
      </c>
      <c r="C13" s="158">
        <v>92.494650123629256</v>
      </c>
      <c r="D13" s="158">
        <v>93.6</v>
      </c>
      <c r="E13" s="158">
        <v>93.828091973951061</v>
      </c>
      <c r="F13" s="158">
        <v>93.196591879209237</v>
      </c>
      <c r="G13" s="158">
        <v>92.071794481639273</v>
      </c>
      <c r="H13" s="117" t="s">
        <v>498</v>
      </c>
      <c r="I13" s="120"/>
    </row>
    <row r="14" spans="1:9" ht="20.25" customHeight="1" thickTop="1" thickBot="1">
      <c r="A14" s="1107" t="s">
        <v>499</v>
      </c>
      <c r="B14" s="157">
        <v>92.862330498735929</v>
      </c>
      <c r="C14" s="157">
        <v>92.670638389919873</v>
      </c>
      <c r="D14" s="157">
        <v>92.5</v>
      </c>
      <c r="E14" s="157">
        <v>92.113377194515721</v>
      </c>
      <c r="F14" s="157">
        <v>92.226331616605023</v>
      </c>
      <c r="G14" s="157">
        <v>94.098194020914278</v>
      </c>
      <c r="H14" s="116" t="s">
        <v>499</v>
      </c>
      <c r="I14" s="120"/>
    </row>
    <row r="15" spans="1:9" ht="20.25" customHeight="1" thickTop="1" thickBot="1">
      <c r="A15" s="1106" t="s">
        <v>500</v>
      </c>
      <c r="B15" s="158">
        <v>90.976131324884435</v>
      </c>
      <c r="C15" s="158">
        <v>90.83406004734023</v>
      </c>
      <c r="D15" s="158">
        <v>90.2</v>
      </c>
      <c r="E15" s="158">
        <v>88.981997172687485</v>
      </c>
      <c r="F15" s="158">
        <v>88.116656772759796</v>
      </c>
      <c r="G15" s="158">
        <v>87.320821134221262</v>
      </c>
      <c r="H15" s="118" t="s">
        <v>500</v>
      </c>
      <c r="I15" s="120"/>
    </row>
    <row r="16" spans="1:9" ht="20.25" customHeight="1" thickTop="1" thickBot="1">
      <c r="A16" s="1107" t="s">
        <v>501</v>
      </c>
      <c r="B16" s="157">
        <v>87.014391171426439</v>
      </c>
      <c r="C16" s="157">
        <v>86.29342229313221</v>
      </c>
      <c r="D16" s="157">
        <v>88</v>
      </c>
      <c r="E16" s="157">
        <v>85.620753551575049</v>
      </c>
      <c r="F16" s="157">
        <v>83.238021388646573</v>
      </c>
      <c r="G16" s="157">
        <v>83.772856749058164</v>
      </c>
      <c r="H16" s="116" t="s">
        <v>501</v>
      </c>
      <c r="I16" s="120"/>
    </row>
    <row r="17" spans="1:9" ht="20.25" customHeight="1" thickTop="1">
      <c r="A17" s="1109" t="s">
        <v>595</v>
      </c>
      <c r="B17" s="159">
        <v>62.74560054672817</v>
      </c>
      <c r="C17" s="159">
        <v>62.3</v>
      </c>
      <c r="D17" s="159">
        <v>60.3</v>
      </c>
      <c r="E17" s="159">
        <v>54.327131112072699</v>
      </c>
      <c r="F17" s="159">
        <v>49.763948497854074</v>
      </c>
      <c r="G17" s="159">
        <v>52.170465807730423</v>
      </c>
      <c r="H17" s="123" t="s">
        <v>595</v>
      </c>
      <c r="I17" s="120"/>
    </row>
    <row r="18" spans="1:9" ht="20.25" customHeight="1">
      <c r="A18" s="122" t="s">
        <v>468</v>
      </c>
      <c r="B18" s="160">
        <v>91.838614079785216</v>
      </c>
      <c r="C18" s="160">
        <v>91.66510459148779</v>
      </c>
      <c r="D18" s="160">
        <v>91.5</v>
      </c>
      <c r="E18" s="160">
        <v>91.534830085599225</v>
      </c>
      <c r="F18" s="160">
        <v>90.77904184095641</v>
      </c>
      <c r="G18" s="160">
        <v>90.768309527709604</v>
      </c>
      <c r="H18" s="121" t="s">
        <v>469</v>
      </c>
    </row>
    <row r="19" spans="1:9">
      <c r="A19" s="541"/>
      <c r="B19" s="541"/>
      <c r="C19" s="541"/>
      <c r="D19" s="541"/>
      <c r="E19" s="541"/>
      <c r="F19" s="541"/>
      <c r="G19" s="541"/>
      <c r="H19" s="541"/>
    </row>
    <row r="20" spans="1:9">
      <c r="A20" s="541"/>
      <c r="B20" s="541"/>
      <c r="C20" s="541"/>
      <c r="D20" s="541"/>
      <c r="E20" s="541"/>
      <c r="F20" s="541"/>
      <c r="G20" s="541"/>
      <c r="H20" s="541"/>
    </row>
    <row r="21" spans="1:9">
      <c r="A21" s="541"/>
      <c r="B21" s="541"/>
      <c r="C21" s="541"/>
      <c r="D21" s="541"/>
      <c r="E21" s="541"/>
      <c r="F21" s="541"/>
      <c r="G21" s="541"/>
      <c r="H21" s="541"/>
    </row>
    <row r="22" spans="1:9">
      <c r="A22" s="541"/>
      <c r="B22" s="541"/>
      <c r="C22" s="541"/>
      <c r="D22" s="541"/>
      <c r="E22" s="541"/>
      <c r="F22" s="541"/>
      <c r="G22" s="541"/>
      <c r="H22" s="541"/>
    </row>
    <row r="23" spans="1:9">
      <c r="A23" s="541"/>
      <c r="B23" s="541"/>
      <c r="C23" s="541"/>
      <c r="D23" s="541"/>
      <c r="E23" s="541"/>
      <c r="F23" s="541"/>
      <c r="G23" s="541"/>
      <c r="H23" s="541"/>
    </row>
    <row r="24" spans="1:9">
      <c r="A24" s="541"/>
      <c r="B24" s="541"/>
      <c r="C24" s="541"/>
      <c r="D24" s="541"/>
      <c r="E24" s="541"/>
      <c r="F24" s="541"/>
      <c r="G24" s="541"/>
      <c r="H24" s="541"/>
    </row>
    <row r="25" spans="1:9">
      <c r="A25" s="541"/>
      <c r="B25" s="541"/>
      <c r="C25" s="541"/>
      <c r="D25" s="541"/>
      <c r="E25" s="541"/>
      <c r="F25" s="541"/>
      <c r="G25" s="541"/>
      <c r="H25" s="541"/>
    </row>
    <row r="26" spans="1:9">
      <c r="A26" s="541"/>
      <c r="B26" s="541"/>
      <c r="C26" s="541"/>
      <c r="D26" s="541"/>
      <c r="E26" s="541"/>
      <c r="F26" s="541"/>
      <c r="G26" s="541"/>
      <c r="H26" s="541"/>
    </row>
    <row r="27" spans="1:9">
      <c r="A27" s="541"/>
      <c r="B27" s="541"/>
      <c r="C27" s="541"/>
      <c r="D27" s="541"/>
      <c r="E27" s="541"/>
      <c r="F27" s="541"/>
      <c r="G27" s="541"/>
      <c r="H27" s="541"/>
    </row>
    <row r="28" spans="1:9">
      <c r="A28" s="541"/>
      <c r="B28" s="541"/>
      <c r="C28" s="541"/>
      <c r="D28" s="541"/>
      <c r="E28" s="541"/>
      <c r="F28" s="541"/>
      <c r="G28" s="541"/>
      <c r="H28" s="541"/>
    </row>
    <row r="29" spans="1:9">
      <c r="A29" s="541"/>
      <c r="B29" s="541"/>
      <c r="C29" s="541"/>
      <c r="D29" s="541"/>
      <c r="E29" s="541"/>
      <c r="F29" s="541"/>
      <c r="G29" s="541"/>
      <c r="H29" s="541"/>
    </row>
    <row r="30" spans="1:9">
      <c r="A30" s="541"/>
      <c r="B30" s="541"/>
      <c r="C30" s="541"/>
      <c r="D30" s="541"/>
      <c r="E30" s="541"/>
      <c r="F30" s="541"/>
      <c r="G30" s="541"/>
      <c r="H30" s="541"/>
    </row>
    <row r="31" spans="1:9">
      <c r="A31" s="541"/>
      <c r="B31" s="541"/>
      <c r="C31" s="541"/>
      <c r="D31" s="541"/>
      <c r="E31" s="541"/>
      <c r="F31" s="541"/>
      <c r="G31" s="541"/>
      <c r="H31" s="541"/>
    </row>
    <row r="32" spans="1:9">
      <c r="A32" s="541"/>
      <c r="B32" s="541"/>
      <c r="C32" s="541"/>
      <c r="D32" s="541"/>
      <c r="E32" s="541"/>
      <c r="F32" s="541"/>
      <c r="G32" s="541"/>
      <c r="H32" s="541"/>
    </row>
    <row r="33" spans="1:8">
      <c r="A33" s="541"/>
      <c r="B33" s="541"/>
      <c r="C33" s="541"/>
      <c r="D33" s="541"/>
      <c r="E33" s="541"/>
      <c r="F33" s="541"/>
      <c r="G33" s="541"/>
      <c r="H33" s="541"/>
    </row>
    <row r="34" spans="1:8">
      <c r="A34" s="541"/>
      <c r="B34" s="541"/>
      <c r="C34" s="541"/>
      <c r="D34" s="541"/>
      <c r="E34" s="541"/>
      <c r="F34" s="541"/>
      <c r="G34" s="541"/>
      <c r="H34" s="541"/>
    </row>
    <row r="35" spans="1:8">
      <c r="A35" s="541"/>
      <c r="B35" s="541"/>
      <c r="C35" s="541"/>
      <c r="D35" s="541"/>
      <c r="E35" s="541"/>
      <c r="F35" s="541"/>
      <c r="G35" s="541"/>
      <c r="H35" s="541"/>
    </row>
    <row r="36" spans="1:8">
      <c r="A36" s="541"/>
      <c r="B36" s="541"/>
      <c r="C36" s="541"/>
      <c r="D36" s="541"/>
      <c r="E36" s="541"/>
      <c r="F36" s="541"/>
      <c r="G36" s="541"/>
      <c r="H36" s="541"/>
    </row>
    <row r="37" spans="1:8">
      <c r="A37" s="541"/>
      <c r="B37" s="541"/>
      <c r="C37" s="541"/>
      <c r="D37" s="541"/>
      <c r="E37" s="541"/>
      <c r="F37" s="541"/>
      <c r="G37" s="541"/>
      <c r="H37" s="541"/>
    </row>
    <row r="38" spans="1:8">
      <c r="A38" s="541"/>
      <c r="B38" s="541"/>
      <c r="C38" s="541"/>
      <c r="D38" s="541"/>
      <c r="E38" s="541"/>
      <c r="F38" s="541"/>
      <c r="G38" s="541"/>
      <c r="H38" s="541"/>
    </row>
    <row r="39" spans="1:8">
      <c r="A39" s="541"/>
      <c r="B39" s="541"/>
      <c r="C39" s="541"/>
      <c r="D39" s="541"/>
      <c r="E39" s="541"/>
      <c r="F39" s="541"/>
      <c r="G39" s="541"/>
      <c r="H39" s="541"/>
    </row>
    <row r="40" spans="1:8">
      <c r="A40" s="541"/>
      <c r="B40" s="541"/>
      <c r="C40" s="541"/>
      <c r="D40" s="541"/>
      <c r="E40" s="541"/>
      <c r="F40" s="541"/>
      <c r="G40" s="541"/>
      <c r="H40" s="541"/>
    </row>
    <row r="41" spans="1:8">
      <c r="A41" s="541"/>
      <c r="B41" s="541"/>
      <c r="C41" s="541"/>
      <c r="D41" s="541"/>
      <c r="E41" s="541"/>
      <c r="F41" s="541"/>
      <c r="G41" s="541"/>
      <c r="H41" s="541"/>
    </row>
    <row r="42" spans="1:8">
      <c r="A42" s="541"/>
      <c r="B42" s="541"/>
      <c r="C42" s="541"/>
      <c r="D42" s="541"/>
      <c r="E42" s="541"/>
      <c r="F42" s="541"/>
      <c r="G42" s="541"/>
      <c r="H42" s="541"/>
    </row>
    <row r="43" spans="1:8">
      <c r="A43" s="541"/>
      <c r="B43" s="541"/>
      <c r="C43" s="541"/>
      <c r="D43" s="541"/>
      <c r="E43" s="541"/>
      <c r="F43" s="541"/>
      <c r="G43" s="541"/>
      <c r="H43" s="541"/>
    </row>
    <row r="44" spans="1:8">
      <c r="A44" s="541"/>
      <c r="B44" s="541"/>
      <c r="C44" s="541"/>
      <c r="D44" s="541"/>
      <c r="E44" s="541"/>
      <c r="F44" s="541"/>
      <c r="G44" s="541"/>
      <c r="H44" s="541"/>
    </row>
    <row r="45" spans="1:8">
      <c r="A45" s="541"/>
      <c r="B45" s="541"/>
      <c r="C45" s="541"/>
      <c r="D45" s="541"/>
      <c r="E45" s="541"/>
      <c r="F45" s="541"/>
      <c r="G45" s="541"/>
      <c r="H45" s="541"/>
    </row>
    <row r="46" spans="1:8">
      <c r="A46" s="541"/>
      <c r="B46" s="541"/>
      <c r="C46" s="541"/>
      <c r="D46" s="541"/>
      <c r="E46" s="541"/>
      <c r="F46" s="541"/>
      <c r="G46" s="541"/>
      <c r="H46" s="541"/>
    </row>
  </sheetData>
  <mergeCells count="3">
    <mergeCell ref="A1:H1"/>
    <mergeCell ref="A2:H2"/>
    <mergeCell ref="A3:H3"/>
  </mergeCells>
  <printOptions horizontalCentered="1" verticalCentered="1"/>
  <pageMargins left="0" right="0" top="0.74803149606299002" bottom="0" header="0" footer="0"/>
  <pageSetup paperSize="9" scale="9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I46"/>
  <sheetViews>
    <sheetView rightToLeft="1" view="pageBreakPreview" zoomScaleNormal="100" zoomScaleSheetLayoutView="100" workbookViewId="0">
      <selection sqref="A1:H1"/>
    </sheetView>
  </sheetViews>
  <sheetFormatPr defaultColWidth="11.42578125" defaultRowHeight="12.75"/>
  <cols>
    <col min="1" max="1" width="17.42578125" style="89" customWidth="1"/>
    <col min="2" max="7" width="9.140625" style="89" customWidth="1"/>
    <col min="8" max="8" width="18.42578125" style="89" customWidth="1"/>
    <col min="9" max="16384" width="11.42578125" style="89"/>
  </cols>
  <sheetData>
    <row r="1" spans="1:9" ht="19.5" customHeight="1">
      <c r="A1" s="1256" t="s">
        <v>1059</v>
      </c>
      <c r="B1" s="1256"/>
      <c r="C1" s="1256"/>
      <c r="D1" s="1256"/>
      <c r="E1" s="1256"/>
      <c r="F1" s="1256"/>
      <c r="G1" s="1256"/>
      <c r="H1" s="1256"/>
    </row>
    <row r="2" spans="1:9" ht="34.5" customHeight="1">
      <c r="A2" s="1268" t="s">
        <v>1544</v>
      </c>
      <c r="B2" s="1255"/>
      <c r="C2" s="1255"/>
      <c r="D2" s="1255"/>
      <c r="E2" s="1255"/>
      <c r="F2" s="1255"/>
      <c r="G2" s="1255"/>
      <c r="H2" s="1255"/>
    </row>
    <row r="3" spans="1:9" ht="15.75">
      <c r="A3" s="1255" t="s">
        <v>1763</v>
      </c>
      <c r="B3" s="1255"/>
      <c r="C3" s="1255"/>
      <c r="D3" s="1255"/>
      <c r="E3" s="1255"/>
      <c r="F3" s="1255"/>
      <c r="G3" s="1255"/>
      <c r="H3" s="1255"/>
    </row>
    <row r="4" spans="1:9" ht="15.75">
      <c r="A4" s="540"/>
      <c r="B4" s="540"/>
      <c r="C4" s="540"/>
      <c r="D4" s="540"/>
      <c r="E4" s="540"/>
      <c r="F4" s="540"/>
      <c r="G4" s="540"/>
      <c r="H4" s="540"/>
    </row>
    <row r="5" spans="1:9" ht="15.75">
      <c r="A5" s="229" t="s">
        <v>78</v>
      </c>
      <c r="B5" s="230"/>
      <c r="C5" s="230"/>
      <c r="D5" s="230"/>
      <c r="E5" s="230"/>
      <c r="F5" s="230"/>
      <c r="G5" s="230"/>
      <c r="H5" s="231" t="s">
        <v>1343</v>
      </c>
    </row>
    <row r="6" spans="1:9" ht="52.5" customHeight="1">
      <c r="A6" s="125" t="s">
        <v>1537</v>
      </c>
      <c r="B6" s="119">
        <v>2017</v>
      </c>
      <c r="C6" s="253">
        <v>2018</v>
      </c>
      <c r="D6" s="253">
        <v>2019</v>
      </c>
      <c r="E6" s="253">
        <v>2020</v>
      </c>
      <c r="F6" s="253">
        <v>2021</v>
      </c>
      <c r="G6" s="253">
        <v>2022</v>
      </c>
      <c r="H6" s="124" t="s">
        <v>1540</v>
      </c>
    </row>
    <row r="7" spans="1:9" ht="20.25" customHeight="1" thickBot="1">
      <c r="A7" s="1106" t="s">
        <v>492</v>
      </c>
      <c r="B7" s="254">
        <v>15.131867169017788</v>
      </c>
      <c r="C7" s="254">
        <v>14.38665485425355</v>
      </c>
      <c r="D7" s="254">
        <v>14.343299346856069</v>
      </c>
      <c r="E7" s="254">
        <v>15.227389914406517</v>
      </c>
      <c r="F7" s="254">
        <v>8.6132335476932038</v>
      </c>
      <c r="G7" s="254">
        <v>9.7132284921369099</v>
      </c>
      <c r="H7" s="118" t="s">
        <v>492</v>
      </c>
      <c r="I7" s="120"/>
    </row>
    <row r="8" spans="1:9" ht="20.25" customHeight="1" thickTop="1" thickBot="1">
      <c r="A8" s="1107" t="s">
        <v>493</v>
      </c>
      <c r="B8" s="255">
        <v>92.762234144755311</v>
      </c>
      <c r="C8" s="255">
        <v>92.518041739808851</v>
      </c>
      <c r="D8" s="255">
        <v>92.009183247530274</v>
      </c>
      <c r="E8" s="255">
        <v>91.473186166083167</v>
      </c>
      <c r="F8" s="255">
        <v>85.942642219087915</v>
      </c>
      <c r="G8" s="255">
        <v>87.624856359939898</v>
      </c>
      <c r="H8" s="116" t="s">
        <v>493</v>
      </c>
      <c r="I8" s="120"/>
    </row>
    <row r="9" spans="1:9" ht="20.25" customHeight="1" thickTop="1" thickBot="1">
      <c r="A9" s="1108" t="s">
        <v>494</v>
      </c>
      <c r="B9" s="256">
        <v>99.113987300890898</v>
      </c>
      <c r="C9" s="256">
        <v>98.975916421174119</v>
      </c>
      <c r="D9" s="256">
        <v>98.983595807464908</v>
      </c>
      <c r="E9" s="256">
        <v>98.74562203638844</v>
      </c>
      <c r="F9" s="256">
        <v>98.528956393924545</v>
      </c>
      <c r="G9" s="256">
        <v>98.35016198260125</v>
      </c>
      <c r="H9" s="117" t="s">
        <v>494</v>
      </c>
      <c r="I9" s="120"/>
    </row>
    <row r="10" spans="1:9" ht="20.25" customHeight="1" thickTop="1" thickBot="1">
      <c r="A10" s="1107" t="s">
        <v>495</v>
      </c>
      <c r="B10" s="255">
        <v>99.889181145599736</v>
      </c>
      <c r="C10" s="255">
        <v>99.892929534408779</v>
      </c>
      <c r="D10" s="255">
        <v>99.943105668722637</v>
      </c>
      <c r="E10" s="255">
        <v>99.93355664985107</v>
      </c>
      <c r="F10" s="255">
        <v>99.625455527061675</v>
      </c>
      <c r="G10" s="255">
        <v>99.619555523444191</v>
      </c>
      <c r="H10" s="116" t="s">
        <v>495</v>
      </c>
      <c r="I10" s="120"/>
    </row>
    <row r="11" spans="1:9" ht="20.25" customHeight="1" thickTop="1" thickBot="1">
      <c r="A11" s="1106" t="s">
        <v>496</v>
      </c>
      <c r="B11" s="254">
        <v>99.716256286758082</v>
      </c>
      <c r="C11" s="254">
        <v>99.729571255090562</v>
      </c>
      <c r="D11" s="254">
        <v>99.806609996826936</v>
      </c>
      <c r="E11" s="254">
        <v>99.894035390917949</v>
      </c>
      <c r="F11" s="254">
        <v>99.828552394388268</v>
      </c>
      <c r="G11" s="254">
        <v>99.861643252447848</v>
      </c>
      <c r="H11" s="118" t="s">
        <v>496</v>
      </c>
      <c r="I11" s="120"/>
    </row>
    <row r="12" spans="1:9" ht="20.25" customHeight="1" thickTop="1" thickBot="1">
      <c r="A12" s="1107" t="s">
        <v>497</v>
      </c>
      <c r="B12" s="255">
        <v>99.893198849561045</v>
      </c>
      <c r="C12" s="255">
        <v>99.887915397515314</v>
      </c>
      <c r="D12" s="255">
        <v>99.871499003461665</v>
      </c>
      <c r="E12" s="255">
        <v>99.957746213192991</v>
      </c>
      <c r="F12" s="255">
        <v>99.925825023309656</v>
      </c>
      <c r="G12" s="255">
        <v>99.850766067520055</v>
      </c>
      <c r="H12" s="116" t="s">
        <v>497</v>
      </c>
      <c r="I12" s="120"/>
    </row>
    <row r="13" spans="1:9" ht="20.25" customHeight="1" thickTop="1" thickBot="1">
      <c r="A13" s="1108" t="s">
        <v>498</v>
      </c>
      <c r="B13" s="256">
        <v>99.726666833079548</v>
      </c>
      <c r="C13" s="256">
        <v>99.73353989155693</v>
      </c>
      <c r="D13" s="256">
        <v>99.536504242914773</v>
      </c>
      <c r="E13" s="256">
        <v>99.718535651131063</v>
      </c>
      <c r="F13" s="256">
        <v>99.631949882537199</v>
      </c>
      <c r="G13" s="256">
        <v>99.568936485485281</v>
      </c>
      <c r="H13" s="117" t="s">
        <v>498</v>
      </c>
      <c r="I13" s="120"/>
    </row>
    <row r="14" spans="1:9" ht="20.25" customHeight="1" thickTop="1" thickBot="1">
      <c r="A14" s="1107" t="s">
        <v>499</v>
      </c>
      <c r="B14" s="255">
        <v>98.44739192915678</v>
      </c>
      <c r="C14" s="255">
        <v>98.492109314857572</v>
      </c>
      <c r="D14" s="255">
        <v>99.131301746933104</v>
      </c>
      <c r="E14" s="255">
        <v>99.275395941598617</v>
      </c>
      <c r="F14" s="255">
        <v>99.417110863979758</v>
      </c>
      <c r="G14" s="255">
        <v>99.282947723812597</v>
      </c>
      <c r="H14" s="116" t="s">
        <v>499</v>
      </c>
      <c r="I14" s="120"/>
    </row>
    <row r="15" spans="1:9" ht="20.25" customHeight="1" thickTop="1" thickBot="1">
      <c r="A15" s="1106" t="s">
        <v>500</v>
      </c>
      <c r="B15" s="254">
        <v>96.629232895646169</v>
      </c>
      <c r="C15" s="254">
        <v>96.600585987697684</v>
      </c>
      <c r="D15" s="254">
        <v>95.519825163908834</v>
      </c>
      <c r="E15" s="254">
        <v>96.710489717962517</v>
      </c>
      <c r="F15" s="254">
        <v>97.638196935947349</v>
      </c>
      <c r="G15" s="254">
        <v>96.454239620766117</v>
      </c>
      <c r="H15" s="118" t="s">
        <v>500</v>
      </c>
      <c r="I15" s="120"/>
    </row>
    <row r="16" spans="1:9" ht="20.25" customHeight="1" thickTop="1" thickBot="1">
      <c r="A16" s="1107" t="s">
        <v>501</v>
      </c>
      <c r="B16" s="255">
        <v>86.860745410717598</v>
      </c>
      <c r="C16" s="255">
        <v>87.201290133411518</v>
      </c>
      <c r="D16" s="255">
        <v>87.670207457047127</v>
      </c>
      <c r="E16" s="255">
        <v>83.076263924592979</v>
      </c>
      <c r="F16" s="255">
        <v>84.968131499496806</v>
      </c>
      <c r="G16" s="255">
        <v>84.946376764351143</v>
      </c>
      <c r="H16" s="116" t="s">
        <v>501</v>
      </c>
      <c r="I16" s="120"/>
    </row>
    <row r="17" spans="1:9" ht="20.25" customHeight="1" thickTop="1">
      <c r="A17" s="1109" t="s">
        <v>595</v>
      </c>
      <c r="B17" s="257">
        <v>50.584958217270199</v>
      </c>
      <c r="C17" s="257">
        <v>49.6</v>
      </c>
      <c r="D17" s="257">
        <v>47.174278771263005</v>
      </c>
      <c r="E17" s="257">
        <v>44.133129563593144</v>
      </c>
      <c r="F17" s="257">
        <v>40.220481578183929</v>
      </c>
      <c r="G17" s="257">
        <v>51.059259982427022</v>
      </c>
      <c r="H17" s="123" t="s">
        <v>595</v>
      </c>
      <c r="I17" s="120"/>
    </row>
    <row r="18" spans="1:9" ht="20.25" customHeight="1">
      <c r="A18" s="122" t="s">
        <v>468</v>
      </c>
      <c r="B18" s="258">
        <v>96.08497494383964</v>
      </c>
      <c r="C18" s="258">
        <v>96.028358187583436</v>
      </c>
      <c r="D18" s="258">
        <v>95.950414701355044</v>
      </c>
      <c r="E18" s="258">
        <v>95.754442349661701</v>
      </c>
      <c r="F18" s="258">
        <v>95.427710555050353</v>
      </c>
      <c r="G18" s="258">
        <v>95.331309317441381</v>
      </c>
      <c r="H18" s="121" t="s">
        <v>469</v>
      </c>
      <c r="I18" s="120"/>
    </row>
    <row r="19" spans="1:9">
      <c r="A19" s="541"/>
      <c r="B19" s="541"/>
      <c r="C19" s="541"/>
      <c r="D19" s="541"/>
      <c r="E19" s="541"/>
      <c r="F19" s="541"/>
      <c r="G19" s="541"/>
      <c r="H19" s="541"/>
    </row>
    <row r="20" spans="1:9">
      <c r="A20" s="541"/>
      <c r="B20" s="541"/>
      <c r="C20" s="541"/>
      <c r="D20" s="541"/>
      <c r="E20" s="541"/>
      <c r="F20" s="541"/>
      <c r="G20" s="541"/>
      <c r="H20" s="541"/>
    </row>
    <row r="21" spans="1:9">
      <c r="A21" s="541"/>
      <c r="B21" s="541"/>
      <c r="C21" s="541"/>
      <c r="D21" s="541"/>
      <c r="E21" s="541"/>
      <c r="F21" s="541"/>
      <c r="G21" s="541"/>
      <c r="H21" s="541"/>
    </row>
    <row r="22" spans="1:9">
      <c r="A22" s="541"/>
      <c r="B22" s="541"/>
      <c r="C22" s="541"/>
      <c r="D22" s="541"/>
      <c r="E22" s="541"/>
      <c r="F22" s="541"/>
      <c r="G22" s="541"/>
      <c r="H22" s="541"/>
    </row>
    <row r="23" spans="1:9">
      <c r="A23" s="541"/>
      <c r="B23" s="541"/>
      <c r="C23" s="541"/>
      <c r="D23" s="541"/>
      <c r="E23" s="541"/>
      <c r="F23" s="541"/>
      <c r="G23" s="541"/>
      <c r="H23" s="541"/>
    </row>
    <row r="24" spans="1:9">
      <c r="A24" s="541"/>
      <c r="B24" s="541"/>
      <c r="C24" s="541"/>
      <c r="D24" s="541"/>
      <c r="E24" s="541"/>
      <c r="F24" s="541"/>
      <c r="G24" s="541"/>
      <c r="H24" s="541"/>
    </row>
    <row r="25" spans="1:9">
      <c r="A25" s="541"/>
      <c r="B25" s="541"/>
      <c r="C25" s="541"/>
      <c r="D25" s="541"/>
      <c r="E25" s="541"/>
      <c r="F25" s="541"/>
      <c r="G25" s="541"/>
      <c r="H25" s="541"/>
    </row>
    <row r="26" spans="1:9">
      <c r="A26" s="541"/>
      <c r="B26" s="541"/>
      <c r="C26" s="541"/>
      <c r="D26" s="541"/>
      <c r="E26" s="541"/>
      <c r="F26" s="541"/>
      <c r="G26" s="541"/>
      <c r="H26" s="541"/>
    </row>
    <row r="27" spans="1:9">
      <c r="A27" s="541"/>
      <c r="B27" s="541"/>
      <c r="C27" s="541"/>
      <c r="D27" s="541"/>
      <c r="E27" s="541"/>
      <c r="F27" s="541"/>
      <c r="G27" s="541"/>
      <c r="H27" s="541"/>
    </row>
    <row r="28" spans="1:9">
      <c r="A28" s="541"/>
      <c r="B28" s="541"/>
      <c r="C28" s="541"/>
      <c r="D28" s="541"/>
      <c r="E28" s="541"/>
      <c r="F28" s="541"/>
      <c r="G28" s="541"/>
      <c r="H28" s="541"/>
    </row>
    <row r="29" spans="1:9">
      <c r="A29" s="541"/>
      <c r="B29" s="541"/>
      <c r="C29" s="541"/>
      <c r="D29" s="541"/>
      <c r="E29" s="541"/>
      <c r="F29" s="541"/>
      <c r="G29" s="541"/>
      <c r="H29" s="541"/>
    </row>
    <row r="30" spans="1:9">
      <c r="A30" s="541"/>
      <c r="B30" s="541"/>
      <c r="C30" s="541"/>
      <c r="D30" s="541"/>
      <c r="E30" s="541"/>
      <c r="F30" s="541"/>
      <c r="G30" s="541"/>
      <c r="H30" s="541"/>
    </row>
    <row r="31" spans="1:9">
      <c r="A31" s="541"/>
      <c r="B31" s="541"/>
      <c r="C31" s="541"/>
      <c r="D31" s="541"/>
      <c r="E31" s="541"/>
      <c r="F31" s="541"/>
      <c r="G31" s="541"/>
      <c r="H31" s="541"/>
    </row>
    <row r="32" spans="1:9">
      <c r="A32" s="541"/>
      <c r="B32" s="541"/>
      <c r="C32" s="541"/>
      <c r="D32" s="541"/>
      <c r="E32" s="541"/>
      <c r="F32" s="541"/>
      <c r="G32" s="541"/>
      <c r="H32" s="541"/>
    </row>
    <row r="33" spans="1:8">
      <c r="A33" s="541"/>
      <c r="B33" s="541"/>
      <c r="C33" s="541"/>
      <c r="D33" s="541"/>
      <c r="E33" s="541"/>
      <c r="F33" s="541"/>
      <c r="G33" s="541"/>
      <c r="H33" s="541"/>
    </row>
    <row r="34" spans="1:8">
      <c r="A34" s="541"/>
      <c r="B34" s="541"/>
      <c r="C34" s="541"/>
      <c r="D34" s="541"/>
      <c r="E34" s="541"/>
      <c r="F34" s="541"/>
      <c r="G34" s="541"/>
      <c r="H34" s="541"/>
    </row>
    <row r="35" spans="1:8">
      <c r="A35" s="541"/>
      <c r="B35" s="541"/>
      <c r="C35" s="541"/>
      <c r="D35" s="541"/>
      <c r="E35" s="541"/>
      <c r="F35" s="541"/>
      <c r="G35" s="541"/>
      <c r="H35" s="541"/>
    </row>
    <row r="36" spans="1:8">
      <c r="A36" s="541"/>
      <c r="B36" s="541"/>
      <c r="C36" s="541"/>
      <c r="D36" s="541"/>
      <c r="E36" s="541"/>
      <c r="F36" s="541"/>
      <c r="G36" s="541"/>
      <c r="H36" s="541"/>
    </row>
    <row r="37" spans="1:8">
      <c r="A37" s="541"/>
      <c r="B37" s="541"/>
      <c r="C37" s="541"/>
      <c r="D37" s="541"/>
      <c r="E37" s="541"/>
      <c r="F37" s="541"/>
      <c r="G37" s="541"/>
      <c r="H37" s="541"/>
    </row>
    <row r="38" spans="1:8">
      <c r="A38" s="541"/>
      <c r="B38" s="541"/>
      <c r="C38" s="541"/>
      <c r="D38" s="541"/>
      <c r="E38" s="541"/>
      <c r="F38" s="541"/>
      <c r="G38" s="541"/>
      <c r="H38" s="541"/>
    </row>
    <row r="39" spans="1:8">
      <c r="A39" s="541"/>
      <c r="B39" s="541"/>
      <c r="C39" s="541"/>
      <c r="D39" s="541"/>
      <c r="E39" s="541"/>
      <c r="F39" s="541"/>
      <c r="G39" s="541"/>
      <c r="H39" s="541"/>
    </row>
    <row r="40" spans="1:8">
      <c r="A40" s="541"/>
      <c r="B40" s="541"/>
      <c r="C40" s="541"/>
      <c r="D40" s="541"/>
      <c r="E40" s="541"/>
      <c r="F40" s="541"/>
      <c r="G40" s="541"/>
      <c r="H40" s="541"/>
    </row>
    <row r="41" spans="1:8">
      <c r="A41" s="541"/>
      <c r="B41" s="541"/>
      <c r="C41" s="541"/>
      <c r="D41" s="541"/>
      <c r="E41" s="541"/>
      <c r="F41" s="541"/>
      <c r="G41" s="541"/>
      <c r="H41" s="541"/>
    </row>
    <row r="42" spans="1:8">
      <c r="A42" s="541"/>
      <c r="B42" s="541"/>
      <c r="C42" s="541"/>
      <c r="D42" s="541"/>
      <c r="E42" s="541"/>
      <c r="F42" s="541"/>
      <c r="G42" s="541"/>
      <c r="H42" s="541"/>
    </row>
    <row r="43" spans="1:8">
      <c r="A43" s="541"/>
      <c r="B43" s="541"/>
      <c r="C43" s="541"/>
      <c r="D43" s="541"/>
      <c r="E43" s="541"/>
      <c r="F43" s="541"/>
      <c r="G43" s="541"/>
      <c r="H43" s="541"/>
    </row>
    <row r="44" spans="1:8">
      <c r="A44" s="541"/>
      <c r="B44" s="541"/>
      <c r="C44" s="541"/>
      <c r="D44" s="541"/>
      <c r="E44" s="541"/>
      <c r="F44" s="541"/>
      <c r="G44" s="541"/>
      <c r="H44" s="541"/>
    </row>
    <row r="45" spans="1:8">
      <c r="A45" s="541"/>
      <c r="B45" s="541"/>
      <c r="C45" s="541"/>
      <c r="D45" s="541"/>
      <c r="E45" s="541"/>
      <c r="F45" s="541"/>
      <c r="G45" s="541"/>
      <c r="H45" s="541"/>
    </row>
    <row r="46" spans="1:8">
      <c r="A46" s="541"/>
      <c r="B46" s="541"/>
      <c r="C46" s="541"/>
      <c r="D46" s="541"/>
      <c r="E46" s="541"/>
      <c r="F46" s="541"/>
      <c r="G46" s="541"/>
      <c r="H46" s="541"/>
    </row>
  </sheetData>
  <mergeCells count="3">
    <mergeCell ref="A1:H1"/>
    <mergeCell ref="A2:H2"/>
    <mergeCell ref="A3:H3"/>
  </mergeCells>
  <printOptions horizontalCentered="1" verticalCentered="1"/>
  <pageMargins left="0" right="0" top="0.74803149606299002" bottom="0" header="0" footer="0"/>
  <pageSetup paperSize="9" scale="9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H46"/>
  <sheetViews>
    <sheetView rightToLeft="1" view="pageBreakPreview" zoomScaleNormal="100" zoomScaleSheetLayoutView="100" workbookViewId="0">
      <selection sqref="A1:H1"/>
    </sheetView>
  </sheetViews>
  <sheetFormatPr defaultColWidth="11.42578125" defaultRowHeight="12.75"/>
  <cols>
    <col min="1" max="1" width="17.42578125" style="89" customWidth="1"/>
    <col min="2" max="7" width="9.140625" style="89" customWidth="1"/>
    <col min="8" max="8" width="18.42578125" style="89" customWidth="1"/>
    <col min="9" max="16384" width="11.42578125" style="89"/>
  </cols>
  <sheetData>
    <row r="1" spans="1:8" ht="19.5" customHeight="1">
      <c r="A1" s="1256" t="s">
        <v>870</v>
      </c>
      <c r="B1" s="1256"/>
      <c r="C1" s="1256"/>
      <c r="D1" s="1256"/>
      <c r="E1" s="1256"/>
      <c r="F1" s="1256"/>
      <c r="G1" s="1256"/>
      <c r="H1" s="1256"/>
    </row>
    <row r="2" spans="1:8" ht="34.5" customHeight="1">
      <c r="A2" s="1268" t="s">
        <v>1545</v>
      </c>
      <c r="B2" s="1255"/>
      <c r="C2" s="1255"/>
      <c r="D2" s="1255"/>
      <c r="E2" s="1255"/>
      <c r="F2" s="1255"/>
      <c r="G2" s="1255"/>
      <c r="H2" s="1255"/>
    </row>
    <row r="3" spans="1:8" ht="15.75">
      <c r="A3" s="1255" t="s">
        <v>1763</v>
      </c>
      <c r="B3" s="1255"/>
      <c r="C3" s="1255"/>
      <c r="D3" s="1255"/>
      <c r="E3" s="1255"/>
      <c r="F3" s="1255"/>
      <c r="G3" s="1255"/>
      <c r="H3" s="1255"/>
    </row>
    <row r="4" spans="1:8" ht="15.75">
      <c r="A4" s="540"/>
      <c r="B4" s="540"/>
      <c r="C4" s="540"/>
      <c r="D4" s="540"/>
      <c r="E4" s="540"/>
      <c r="F4" s="540"/>
      <c r="G4" s="540"/>
      <c r="H4" s="540"/>
    </row>
    <row r="5" spans="1:8" ht="15.75">
      <c r="A5" s="229" t="s">
        <v>292</v>
      </c>
      <c r="B5" s="230"/>
      <c r="C5" s="230"/>
      <c r="D5" s="230"/>
      <c r="E5" s="230"/>
      <c r="F5" s="230"/>
      <c r="G5" s="230"/>
      <c r="H5" s="231" t="s">
        <v>1342</v>
      </c>
    </row>
    <row r="6" spans="1:8" ht="52.5" customHeight="1">
      <c r="A6" s="125" t="s">
        <v>1537</v>
      </c>
      <c r="B6" s="119">
        <v>2017</v>
      </c>
      <c r="C6" s="253">
        <v>2018</v>
      </c>
      <c r="D6" s="253">
        <v>2019</v>
      </c>
      <c r="E6" s="253">
        <v>2020</v>
      </c>
      <c r="F6" s="253">
        <v>2021</v>
      </c>
      <c r="G6" s="253">
        <v>2022</v>
      </c>
      <c r="H6" s="124" t="s">
        <v>1540</v>
      </c>
    </row>
    <row r="7" spans="1:8" ht="20.25" customHeight="1" thickBot="1">
      <c r="A7" s="1106" t="s">
        <v>492</v>
      </c>
      <c r="B7" s="156">
        <v>2.6424856788363558</v>
      </c>
      <c r="C7" s="156">
        <v>3.588907014681892</v>
      </c>
      <c r="D7" s="156">
        <v>9.6369404300317232</v>
      </c>
      <c r="E7" s="156">
        <v>10.895044010715653</v>
      </c>
      <c r="F7" s="156">
        <v>11.147177782930159</v>
      </c>
      <c r="G7" s="156">
        <v>10.063887095697082</v>
      </c>
      <c r="H7" s="118" t="s">
        <v>492</v>
      </c>
    </row>
    <row r="8" spans="1:8" ht="20.25" customHeight="1" thickTop="1" thickBot="1">
      <c r="A8" s="1107" t="s">
        <v>493</v>
      </c>
      <c r="B8" s="157">
        <v>66.315878378378372</v>
      </c>
      <c r="C8" s="157">
        <v>66.457878125758683</v>
      </c>
      <c r="D8" s="157">
        <v>62.081000876778845</v>
      </c>
      <c r="E8" s="157">
        <v>60.976254169556455</v>
      </c>
      <c r="F8" s="157">
        <v>59.02478274863212</v>
      </c>
      <c r="G8" s="157">
        <v>59.391328034073744</v>
      </c>
      <c r="H8" s="116" t="s">
        <v>493</v>
      </c>
    </row>
    <row r="9" spans="1:8" ht="20.25" customHeight="1" thickTop="1" thickBot="1">
      <c r="A9" s="1108" t="s">
        <v>494</v>
      </c>
      <c r="B9" s="158">
        <v>69.012358439027267</v>
      </c>
      <c r="C9" s="158">
        <v>68.690366603836992</v>
      </c>
      <c r="D9" s="158">
        <v>68.436036839487542</v>
      </c>
      <c r="E9" s="158">
        <v>73.366589429874395</v>
      </c>
      <c r="F9" s="158">
        <v>75.346736057908231</v>
      </c>
      <c r="G9" s="158">
        <v>68.761434637025786</v>
      </c>
      <c r="H9" s="117" t="s">
        <v>494</v>
      </c>
    </row>
    <row r="10" spans="1:8" ht="20.25" customHeight="1" thickTop="1" thickBot="1">
      <c r="A10" s="1107" t="s">
        <v>495</v>
      </c>
      <c r="B10" s="157">
        <v>74.421796645339796</v>
      </c>
      <c r="C10" s="157">
        <v>74.539010084813711</v>
      </c>
      <c r="D10" s="157">
        <v>71.783569227555233</v>
      </c>
      <c r="E10" s="157">
        <v>71.946263400986453</v>
      </c>
      <c r="F10" s="157">
        <v>76.241111618500881</v>
      </c>
      <c r="G10" s="157">
        <v>82.391197930021676</v>
      </c>
      <c r="H10" s="116" t="s">
        <v>495</v>
      </c>
    </row>
    <row r="11" spans="1:8" ht="20.25" customHeight="1" thickTop="1" thickBot="1">
      <c r="A11" s="1106" t="s">
        <v>496</v>
      </c>
      <c r="B11" s="158">
        <v>69.823765712064272</v>
      </c>
      <c r="C11" s="158">
        <v>69.745610256670133</v>
      </c>
      <c r="D11" s="158">
        <v>71.857491354582734</v>
      </c>
      <c r="E11" s="158">
        <v>73.965486658388869</v>
      </c>
      <c r="F11" s="158">
        <v>69.860498220640565</v>
      </c>
      <c r="G11" s="158">
        <v>69.529151901349138</v>
      </c>
      <c r="H11" s="118" t="s">
        <v>496</v>
      </c>
    </row>
    <row r="12" spans="1:8" ht="20.25" customHeight="1" thickTop="1" thickBot="1">
      <c r="A12" s="1107" t="s">
        <v>497</v>
      </c>
      <c r="B12" s="157">
        <v>69.117436959782836</v>
      </c>
      <c r="C12" s="157">
        <v>67.957697642163666</v>
      </c>
      <c r="D12" s="157">
        <v>65.046877872418648</v>
      </c>
      <c r="E12" s="157">
        <v>62.17980387753574</v>
      </c>
      <c r="F12" s="157">
        <v>61.95554355651548</v>
      </c>
      <c r="G12" s="157">
        <v>69.692765613964283</v>
      </c>
      <c r="H12" s="116" t="s">
        <v>497</v>
      </c>
    </row>
    <row r="13" spans="1:8" ht="20.25" customHeight="1" thickTop="1" thickBot="1">
      <c r="A13" s="1108" t="s">
        <v>498</v>
      </c>
      <c r="B13" s="158">
        <v>46.219854536174552</v>
      </c>
      <c r="C13" s="158">
        <v>46.849255448130073</v>
      </c>
      <c r="D13" s="158">
        <v>58.952534102251306</v>
      </c>
      <c r="E13" s="158">
        <v>58.392504404463189</v>
      </c>
      <c r="F13" s="158">
        <v>62.800728457778199</v>
      </c>
      <c r="G13" s="158">
        <v>64.741162358585981</v>
      </c>
      <c r="H13" s="117" t="s">
        <v>498</v>
      </c>
    </row>
    <row r="14" spans="1:8" ht="20.25" customHeight="1" thickTop="1" thickBot="1">
      <c r="A14" s="1107" t="s">
        <v>499</v>
      </c>
      <c r="B14" s="157">
        <v>39.419770426696374</v>
      </c>
      <c r="C14" s="157">
        <v>41.564215397178245</v>
      </c>
      <c r="D14" s="157">
        <v>43.423106947697107</v>
      </c>
      <c r="E14" s="157">
        <v>43.929484412868099</v>
      </c>
      <c r="F14" s="157">
        <v>46.395890737150047</v>
      </c>
      <c r="G14" s="157">
        <v>56.651538073625822</v>
      </c>
      <c r="H14" s="116" t="s">
        <v>499</v>
      </c>
    </row>
    <row r="15" spans="1:8" ht="20.25" customHeight="1" thickTop="1" thickBot="1">
      <c r="A15" s="1106" t="s">
        <v>500</v>
      </c>
      <c r="B15" s="158">
        <v>29.659215357856088</v>
      </c>
      <c r="C15" s="158">
        <v>30.541253296496297</v>
      </c>
      <c r="D15" s="158">
        <v>37.817537860283338</v>
      </c>
      <c r="E15" s="158">
        <v>34.687769784172659</v>
      </c>
      <c r="F15" s="158">
        <v>38.334389780096544</v>
      </c>
      <c r="G15" s="158">
        <v>42.877683573801377</v>
      </c>
      <c r="H15" s="118" t="s">
        <v>500</v>
      </c>
    </row>
    <row r="16" spans="1:8" ht="20.25" customHeight="1" thickTop="1" thickBot="1">
      <c r="A16" s="1107" t="s">
        <v>501</v>
      </c>
      <c r="B16" s="157">
        <v>15.859888105083922</v>
      </c>
      <c r="C16" s="157">
        <v>17.725225225225223</v>
      </c>
      <c r="D16" s="157">
        <v>14.02310924369748</v>
      </c>
      <c r="E16" s="157">
        <v>20.660411403825332</v>
      </c>
      <c r="F16" s="157">
        <v>19.972789115646258</v>
      </c>
      <c r="G16" s="157">
        <v>21.458067422479164</v>
      </c>
      <c r="H16" s="116" t="s">
        <v>501</v>
      </c>
    </row>
    <row r="17" spans="1:8" ht="20.25" customHeight="1" thickTop="1">
      <c r="A17" s="1109" t="s">
        <v>595</v>
      </c>
      <c r="B17" s="159">
        <v>7.4784993144708958</v>
      </c>
      <c r="C17" s="159">
        <v>9.1</v>
      </c>
      <c r="D17" s="159">
        <v>5.5282407962585438</v>
      </c>
      <c r="E17" s="159">
        <v>4.8400328137817885</v>
      </c>
      <c r="F17" s="159">
        <v>7.2109485606418122</v>
      </c>
      <c r="G17" s="159">
        <v>6.9178183979788965</v>
      </c>
      <c r="H17" s="123" t="s">
        <v>595</v>
      </c>
    </row>
    <row r="18" spans="1:8" ht="20.25" customHeight="1">
      <c r="A18" s="122" t="s">
        <v>468</v>
      </c>
      <c r="B18" s="160">
        <v>58.529092385058988</v>
      </c>
      <c r="C18" s="160">
        <v>58.468829837936021</v>
      </c>
      <c r="D18" s="160">
        <v>58.162738199345142</v>
      </c>
      <c r="E18" s="160">
        <v>58.399083559767803</v>
      </c>
      <c r="F18" s="160">
        <v>59.602518807209478</v>
      </c>
      <c r="G18" s="160">
        <v>61.732395176287895</v>
      </c>
      <c r="H18" s="121" t="s">
        <v>469</v>
      </c>
    </row>
    <row r="19" spans="1:8">
      <c r="A19" s="541"/>
      <c r="B19" s="541"/>
      <c r="C19" s="541"/>
      <c r="D19" s="541"/>
      <c r="E19" s="541"/>
      <c r="F19" s="541"/>
      <c r="G19" s="541"/>
      <c r="H19" s="541"/>
    </row>
    <row r="20" spans="1:8">
      <c r="A20" s="541"/>
      <c r="B20" s="541"/>
      <c r="C20" s="541"/>
      <c r="D20" s="541"/>
      <c r="E20" s="541"/>
      <c r="F20" s="541"/>
      <c r="G20" s="541"/>
      <c r="H20" s="541"/>
    </row>
    <row r="21" spans="1:8">
      <c r="A21" s="541"/>
      <c r="B21" s="541"/>
      <c r="C21" s="541"/>
      <c r="D21" s="541"/>
      <c r="E21" s="541"/>
      <c r="F21" s="541"/>
      <c r="G21" s="541"/>
      <c r="H21" s="541"/>
    </row>
    <row r="22" spans="1:8">
      <c r="A22" s="541"/>
      <c r="B22" s="541"/>
      <c r="C22" s="541"/>
      <c r="D22" s="541"/>
      <c r="E22" s="541"/>
      <c r="F22" s="541"/>
      <c r="G22" s="541"/>
      <c r="H22" s="541"/>
    </row>
    <row r="23" spans="1:8">
      <c r="A23" s="541"/>
      <c r="B23" s="541"/>
      <c r="C23" s="541"/>
      <c r="D23" s="541"/>
      <c r="E23" s="541"/>
      <c r="F23" s="541"/>
      <c r="G23" s="541"/>
      <c r="H23" s="541"/>
    </row>
    <row r="24" spans="1:8">
      <c r="A24" s="541"/>
      <c r="B24" s="541"/>
      <c r="C24" s="541"/>
      <c r="D24" s="541"/>
      <c r="E24" s="541"/>
      <c r="F24" s="541"/>
      <c r="G24" s="541"/>
      <c r="H24" s="541"/>
    </row>
    <row r="25" spans="1:8">
      <c r="A25" s="541"/>
      <c r="B25" s="541"/>
      <c r="C25" s="541"/>
      <c r="D25" s="541"/>
      <c r="E25" s="541"/>
      <c r="F25" s="541"/>
      <c r="G25" s="541"/>
      <c r="H25" s="541"/>
    </row>
    <row r="26" spans="1:8">
      <c r="A26" s="541"/>
      <c r="B26" s="541"/>
      <c r="C26" s="541"/>
      <c r="D26" s="541"/>
      <c r="E26" s="541"/>
      <c r="F26" s="541"/>
      <c r="G26" s="541"/>
      <c r="H26" s="541"/>
    </row>
    <row r="27" spans="1:8">
      <c r="A27" s="541"/>
      <c r="B27" s="541"/>
      <c r="C27" s="541"/>
      <c r="D27" s="541"/>
      <c r="E27" s="541"/>
      <c r="F27" s="541"/>
      <c r="G27" s="541"/>
      <c r="H27" s="541"/>
    </row>
    <row r="28" spans="1:8">
      <c r="A28" s="541"/>
      <c r="B28" s="541"/>
      <c r="C28" s="541"/>
      <c r="D28" s="541"/>
      <c r="E28" s="541"/>
      <c r="F28" s="541"/>
      <c r="G28" s="541"/>
      <c r="H28" s="541"/>
    </row>
    <row r="29" spans="1:8">
      <c r="A29" s="541"/>
      <c r="B29" s="541"/>
      <c r="C29" s="541"/>
      <c r="D29" s="541"/>
      <c r="E29" s="541"/>
      <c r="F29" s="541"/>
      <c r="G29" s="541"/>
      <c r="H29" s="541"/>
    </row>
    <row r="30" spans="1:8">
      <c r="A30" s="541"/>
      <c r="B30" s="541"/>
      <c r="C30" s="541"/>
      <c r="D30" s="541"/>
      <c r="E30" s="541"/>
      <c r="F30" s="541"/>
      <c r="G30" s="541"/>
      <c r="H30" s="541"/>
    </row>
    <row r="31" spans="1:8">
      <c r="A31" s="541"/>
      <c r="B31" s="541"/>
      <c r="C31" s="541"/>
      <c r="D31" s="541"/>
      <c r="E31" s="541"/>
      <c r="F31" s="541"/>
      <c r="G31" s="541"/>
      <c r="H31" s="541"/>
    </row>
    <row r="32" spans="1:8">
      <c r="A32" s="541"/>
      <c r="B32" s="541"/>
      <c r="C32" s="541"/>
      <c r="D32" s="541"/>
      <c r="E32" s="541"/>
      <c r="F32" s="541"/>
      <c r="G32" s="541"/>
      <c r="H32" s="541"/>
    </row>
    <row r="33" spans="1:8">
      <c r="A33" s="541"/>
      <c r="B33" s="541"/>
      <c r="C33" s="541"/>
      <c r="D33" s="541"/>
      <c r="E33" s="541"/>
      <c r="F33" s="541"/>
      <c r="G33" s="541"/>
      <c r="H33" s="541"/>
    </row>
    <row r="34" spans="1:8">
      <c r="A34" s="541"/>
      <c r="B34" s="541"/>
      <c r="C34" s="541"/>
      <c r="D34" s="541"/>
      <c r="E34" s="541"/>
      <c r="F34" s="541"/>
      <c r="G34" s="541"/>
      <c r="H34" s="541"/>
    </row>
    <row r="35" spans="1:8">
      <c r="A35" s="541"/>
      <c r="B35" s="541"/>
      <c r="C35" s="541"/>
      <c r="D35" s="541"/>
      <c r="E35" s="541"/>
      <c r="F35" s="541"/>
      <c r="G35" s="541"/>
      <c r="H35" s="541"/>
    </row>
    <row r="36" spans="1:8">
      <c r="A36" s="541"/>
      <c r="B36" s="541"/>
      <c r="C36" s="541"/>
      <c r="D36" s="541"/>
      <c r="E36" s="541"/>
      <c r="F36" s="541"/>
      <c r="G36" s="541"/>
      <c r="H36" s="541"/>
    </row>
    <row r="37" spans="1:8">
      <c r="A37" s="541"/>
      <c r="B37" s="541"/>
      <c r="C37" s="541"/>
      <c r="D37" s="541"/>
      <c r="E37" s="541"/>
      <c r="F37" s="541"/>
      <c r="G37" s="541"/>
      <c r="H37" s="541"/>
    </row>
    <row r="38" spans="1:8">
      <c r="A38" s="541"/>
      <c r="B38" s="541"/>
      <c r="C38" s="541"/>
      <c r="D38" s="541"/>
      <c r="E38" s="541"/>
      <c r="F38" s="541"/>
      <c r="G38" s="541"/>
      <c r="H38" s="541"/>
    </row>
    <row r="39" spans="1:8">
      <c r="A39" s="541"/>
      <c r="B39" s="541"/>
      <c r="C39" s="541"/>
      <c r="D39" s="541"/>
      <c r="E39" s="541"/>
      <c r="F39" s="541"/>
      <c r="G39" s="541"/>
      <c r="H39" s="541"/>
    </row>
    <row r="40" spans="1:8">
      <c r="A40" s="541"/>
      <c r="B40" s="541"/>
      <c r="C40" s="541"/>
      <c r="D40" s="541"/>
      <c r="E40" s="541"/>
      <c r="F40" s="541"/>
      <c r="G40" s="541"/>
      <c r="H40" s="541"/>
    </row>
    <row r="41" spans="1:8">
      <c r="A41" s="541"/>
      <c r="B41" s="541"/>
      <c r="C41" s="541"/>
      <c r="D41" s="541"/>
      <c r="E41" s="541"/>
      <c r="F41" s="541"/>
      <c r="G41" s="541"/>
      <c r="H41" s="541"/>
    </row>
    <row r="42" spans="1:8">
      <c r="A42" s="541"/>
      <c r="B42" s="541"/>
      <c r="C42" s="541"/>
      <c r="D42" s="541"/>
      <c r="E42" s="541"/>
      <c r="F42" s="541"/>
      <c r="G42" s="541"/>
      <c r="H42" s="541"/>
    </row>
    <row r="43" spans="1:8">
      <c r="A43" s="541"/>
      <c r="B43" s="541"/>
      <c r="C43" s="541"/>
      <c r="D43" s="541"/>
      <c r="E43" s="541"/>
      <c r="F43" s="541"/>
      <c r="G43" s="541"/>
      <c r="H43" s="541"/>
    </row>
    <row r="44" spans="1:8">
      <c r="A44" s="541"/>
      <c r="B44" s="541"/>
      <c r="C44" s="541"/>
      <c r="D44" s="541"/>
      <c r="E44" s="541"/>
      <c r="F44" s="541"/>
      <c r="G44" s="541"/>
      <c r="H44" s="541"/>
    </row>
    <row r="45" spans="1:8">
      <c r="A45" s="541"/>
      <c r="B45" s="541"/>
      <c r="C45" s="541"/>
      <c r="D45" s="541"/>
      <c r="E45" s="541"/>
      <c r="F45" s="541"/>
      <c r="G45" s="541"/>
      <c r="H45" s="541"/>
    </row>
    <row r="46" spans="1:8">
      <c r="A46" s="541"/>
      <c r="B46" s="541"/>
      <c r="C46" s="541"/>
      <c r="D46" s="541"/>
      <c r="E46" s="541"/>
      <c r="F46" s="541"/>
      <c r="G46" s="541"/>
      <c r="H46" s="541"/>
    </row>
  </sheetData>
  <mergeCells count="3">
    <mergeCell ref="A1:H1"/>
    <mergeCell ref="A2:H2"/>
    <mergeCell ref="A3:H3"/>
  </mergeCells>
  <printOptions horizontalCentered="1" verticalCentered="1"/>
  <pageMargins left="0" right="0" top="0.74803149606299002" bottom="0" header="0" footer="0"/>
  <pageSetup paperSize="9" scale="9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H46"/>
  <sheetViews>
    <sheetView rightToLeft="1" view="pageBreakPreview" zoomScaleNormal="100" zoomScaleSheetLayoutView="100" workbookViewId="0">
      <selection activeCell="A7" sqref="A7:A17"/>
    </sheetView>
  </sheetViews>
  <sheetFormatPr defaultColWidth="11.42578125" defaultRowHeight="12.75"/>
  <cols>
    <col min="1" max="1" width="17.42578125" style="89" customWidth="1"/>
    <col min="2" max="7" width="9.140625" style="89" customWidth="1"/>
    <col min="8" max="8" width="18.42578125" style="89" customWidth="1"/>
    <col min="9" max="16384" width="11.42578125" style="89"/>
  </cols>
  <sheetData>
    <row r="1" spans="1:8" ht="19.5" customHeight="1">
      <c r="A1" s="1256" t="s">
        <v>871</v>
      </c>
      <c r="B1" s="1256"/>
      <c r="C1" s="1256"/>
      <c r="D1" s="1256"/>
      <c r="E1" s="1256"/>
      <c r="F1" s="1256"/>
      <c r="G1" s="1256"/>
      <c r="H1" s="1256"/>
    </row>
    <row r="2" spans="1:8" ht="34.5" customHeight="1">
      <c r="A2" s="1268" t="s">
        <v>1569</v>
      </c>
      <c r="B2" s="1255"/>
      <c r="C2" s="1255"/>
      <c r="D2" s="1255"/>
      <c r="E2" s="1255"/>
      <c r="F2" s="1255"/>
      <c r="G2" s="1255"/>
      <c r="H2" s="1255"/>
    </row>
    <row r="3" spans="1:8" ht="15.75">
      <c r="A3" s="1255" t="s">
        <v>1763</v>
      </c>
      <c r="B3" s="1255"/>
      <c r="C3" s="1255"/>
      <c r="D3" s="1255"/>
      <c r="E3" s="1255"/>
      <c r="F3" s="1255"/>
      <c r="G3" s="1255"/>
      <c r="H3" s="1255"/>
    </row>
    <row r="4" spans="1:8" ht="15.75">
      <c r="A4" s="540"/>
      <c r="B4" s="540"/>
      <c r="C4" s="540"/>
      <c r="D4" s="540"/>
      <c r="E4" s="540"/>
      <c r="F4" s="540"/>
      <c r="G4" s="540"/>
      <c r="H4" s="540"/>
    </row>
    <row r="5" spans="1:8" ht="15.75">
      <c r="A5" s="229" t="s">
        <v>82</v>
      </c>
      <c r="B5" s="230"/>
      <c r="C5" s="230"/>
      <c r="D5" s="230"/>
      <c r="E5" s="230"/>
      <c r="F5" s="230"/>
      <c r="G5" s="230"/>
      <c r="H5" s="231" t="s">
        <v>1341</v>
      </c>
    </row>
    <row r="6" spans="1:8" ht="52.5" customHeight="1">
      <c r="A6" s="125" t="s">
        <v>1537</v>
      </c>
      <c r="B6" s="119">
        <v>2017</v>
      </c>
      <c r="C6" s="253">
        <v>2018</v>
      </c>
      <c r="D6" s="253">
        <v>2019</v>
      </c>
      <c r="E6" s="253">
        <v>2020</v>
      </c>
      <c r="F6" s="253">
        <v>2021</v>
      </c>
      <c r="G6" s="253">
        <v>2022</v>
      </c>
      <c r="H6" s="124" t="s">
        <v>1540</v>
      </c>
    </row>
    <row r="7" spans="1:8" ht="20.25" customHeight="1" thickBot="1">
      <c r="A7" s="1106" t="s">
        <v>492</v>
      </c>
      <c r="B7" s="156">
        <v>9.4681143979026245</v>
      </c>
      <c r="C7" s="156">
        <v>9.391110491848961</v>
      </c>
      <c r="D7" s="156">
        <v>12.091606143053088</v>
      </c>
      <c r="E7" s="156">
        <v>13.221401437542223</v>
      </c>
      <c r="F7" s="156">
        <v>9.7919612683651707</v>
      </c>
      <c r="G7" s="156">
        <v>9.8835512017905227</v>
      </c>
      <c r="H7" s="118" t="s">
        <v>492</v>
      </c>
    </row>
    <row r="8" spans="1:8" ht="20.25" customHeight="1" thickTop="1" thickBot="1">
      <c r="A8" s="1107" t="s">
        <v>493</v>
      </c>
      <c r="B8" s="157">
        <v>86.790603294720739</v>
      </c>
      <c r="C8" s="157">
        <v>86.484552114364945</v>
      </c>
      <c r="D8" s="157">
        <v>85.55278301166166</v>
      </c>
      <c r="E8" s="157">
        <v>84.513432745827359</v>
      </c>
      <c r="F8" s="157">
        <v>77.127951096121421</v>
      </c>
      <c r="G8" s="157">
        <v>78.089718500677407</v>
      </c>
      <c r="H8" s="116" t="s">
        <v>493</v>
      </c>
    </row>
    <row r="9" spans="1:8" ht="20.25" customHeight="1" thickTop="1" thickBot="1">
      <c r="A9" s="1108" t="s">
        <v>494</v>
      </c>
      <c r="B9" s="158">
        <v>93.964979453905784</v>
      </c>
      <c r="C9" s="158">
        <v>93.764284942005332</v>
      </c>
      <c r="D9" s="158">
        <v>93.774893699152514</v>
      </c>
      <c r="E9" s="158">
        <v>93.901535531886722</v>
      </c>
      <c r="F9" s="158">
        <v>93.224032814337235</v>
      </c>
      <c r="G9" s="158">
        <v>92.658064773187604</v>
      </c>
      <c r="H9" s="117" t="s">
        <v>494</v>
      </c>
    </row>
    <row r="10" spans="1:8" ht="20.25" customHeight="1" thickTop="1" thickBot="1">
      <c r="A10" s="1107" t="s">
        <v>495</v>
      </c>
      <c r="B10" s="157">
        <v>94.920207830766387</v>
      </c>
      <c r="C10" s="157">
        <v>94.967776309183492</v>
      </c>
      <c r="D10" s="157">
        <v>94.716679720518329</v>
      </c>
      <c r="E10" s="157">
        <v>95.116230314327282</v>
      </c>
      <c r="F10" s="157">
        <v>95.118828602679557</v>
      </c>
      <c r="G10" s="157">
        <v>95.740552834149753</v>
      </c>
      <c r="H10" s="116" t="s">
        <v>495</v>
      </c>
    </row>
    <row r="11" spans="1:8" ht="20.25" customHeight="1" thickTop="1" thickBot="1">
      <c r="A11" s="1106" t="s">
        <v>496</v>
      </c>
      <c r="B11" s="158">
        <v>93.683425956194839</v>
      </c>
      <c r="C11" s="158">
        <v>93.67697190248343</v>
      </c>
      <c r="D11" s="158">
        <v>94.23129884679453</v>
      </c>
      <c r="E11" s="158">
        <v>94.726435748321393</v>
      </c>
      <c r="F11" s="158">
        <v>94.236398506106795</v>
      </c>
      <c r="G11" s="158">
        <v>95.103755125440884</v>
      </c>
      <c r="H11" s="118" t="s">
        <v>496</v>
      </c>
    </row>
    <row r="12" spans="1:8" ht="20.25" customHeight="1" thickTop="1" thickBot="1">
      <c r="A12" s="1107" t="s">
        <v>497</v>
      </c>
      <c r="B12" s="157">
        <v>93.774520768758279</v>
      </c>
      <c r="C12" s="157">
        <v>93.568310961047516</v>
      </c>
      <c r="D12" s="157">
        <v>93.028597230583983</v>
      </c>
      <c r="E12" s="157">
        <v>92.354004700777438</v>
      </c>
      <c r="F12" s="157">
        <v>92.79827917754146</v>
      </c>
      <c r="G12" s="157">
        <v>93.031989825307846</v>
      </c>
      <c r="H12" s="116" t="s">
        <v>497</v>
      </c>
    </row>
    <row r="13" spans="1:8" ht="20.25" customHeight="1" thickTop="1" thickBot="1">
      <c r="A13" s="1108" t="s">
        <v>498</v>
      </c>
      <c r="B13" s="158">
        <v>90.971961250991683</v>
      </c>
      <c r="C13" s="158">
        <v>90.944084488121447</v>
      </c>
      <c r="D13" s="158">
        <v>91.999546891573218</v>
      </c>
      <c r="E13" s="158">
        <v>92.012165680237729</v>
      </c>
      <c r="F13" s="158">
        <v>91.74855876741276</v>
      </c>
      <c r="G13" s="158">
        <v>91.162143749290337</v>
      </c>
      <c r="H13" s="117" t="s">
        <v>498</v>
      </c>
    </row>
    <row r="14" spans="1:8" ht="20.25" customHeight="1" thickTop="1" thickBot="1">
      <c r="A14" s="1107" t="s">
        <v>499</v>
      </c>
      <c r="B14" s="157">
        <v>88.589800622800993</v>
      </c>
      <c r="C14" s="157">
        <v>88.529965148495975</v>
      </c>
      <c r="D14" s="157">
        <v>89.006490972936547</v>
      </c>
      <c r="E14" s="157">
        <v>88.819127784084856</v>
      </c>
      <c r="F14" s="157">
        <v>89.662164699402936</v>
      </c>
      <c r="G14" s="157">
        <v>91.180980615152635</v>
      </c>
      <c r="H14" s="116" t="s">
        <v>499</v>
      </c>
    </row>
    <row r="15" spans="1:8" ht="20.25" customHeight="1" thickTop="1" thickBot="1">
      <c r="A15" s="1106" t="s">
        <v>500</v>
      </c>
      <c r="B15" s="158">
        <v>82.466656676157655</v>
      </c>
      <c r="C15" s="158">
        <v>82.438853666087837</v>
      </c>
      <c r="D15" s="158">
        <v>81.546492369572931</v>
      </c>
      <c r="E15" s="158">
        <v>81.597105351733418</v>
      </c>
      <c r="F15" s="158">
        <v>82.30458900655573</v>
      </c>
      <c r="G15" s="158">
        <v>81.546526867627776</v>
      </c>
      <c r="H15" s="118" t="s">
        <v>500</v>
      </c>
    </row>
    <row r="16" spans="1:8" ht="20.25" customHeight="1" thickTop="1" thickBot="1">
      <c r="A16" s="1107" t="s">
        <v>501</v>
      </c>
      <c r="B16" s="157">
        <v>70.270270270270274</v>
      </c>
      <c r="C16" s="157">
        <v>70.14157725915274</v>
      </c>
      <c r="D16" s="157">
        <v>69.010485974343965</v>
      </c>
      <c r="E16" s="157">
        <v>67.266910420475327</v>
      </c>
      <c r="F16" s="157">
        <v>67.420105301824421</v>
      </c>
      <c r="G16" s="157">
        <v>65.726429675425038</v>
      </c>
      <c r="H16" s="116" t="s">
        <v>501</v>
      </c>
    </row>
    <row r="17" spans="1:8" ht="20.25" customHeight="1" thickTop="1">
      <c r="A17" s="1109" t="s">
        <v>595</v>
      </c>
      <c r="B17" s="159">
        <v>35.133806907027655</v>
      </c>
      <c r="C17" s="159">
        <v>35</v>
      </c>
      <c r="D17" s="159">
        <v>32.934229949155323</v>
      </c>
      <c r="E17" s="159">
        <v>30.157919690725411</v>
      </c>
      <c r="F17" s="159">
        <v>27.653611210923462</v>
      </c>
      <c r="G17" s="159">
        <v>33.558213528164032</v>
      </c>
      <c r="H17" s="123" t="s">
        <v>595</v>
      </c>
    </row>
    <row r="18" spans="1:8" ht="20.25" customHeight="1">
      <c r="A18" s="122" t="s">
        <v>468</v>
      </c>
      <c r="B18" s="160">
        <v>88.427779485448852</v>
      </c>
      <c r="C18" s="160">
        <v>88.29521822517323</v>
      </c>
      <c r="D18" s="160">
        <v>88.184549334697536</v>
      </c>
      <c r="E18" s="160">
        <v>87.975901784667798</v>
      </c>
      <c r="F18" s="160">
        <v>87.401189205855943</v>
      </c>
      <c r="G18" s="160">
        <v>87.428643813282818</v>
      </c>
      <c r="H18" s="121" t="s">
        <v>469</v>
      </c>
    </row>
    <row r="19" spans="1:8">
      <c r="A19" s="541"/>
      <c r="B19" s="541"/>
      <c r="C19" s="541"/>
      <c r="D19" s="541"/>
      <c r="E19" s="541"/>
      <c r="F19" s="541"/>
      <c r="G19" s="541"/>
      <c r="H19" s="541"/>
    </row>
    <row r="20" spans="1:8">
      <c r="A20" s="541"/>
      <c r="B20" s="541"/>
      <c r="C20" s="541"/>
      <c r="D20" s="541"/>
      <c r="E20" s="541"/>
      <c r="F20" s="541"/>
      <c r="G20" s="541"/>
      <c r="H20" s="541"/>
    </row>
    <row r="21" spans="1:8">
      <c r="A21" s="541"/>
      <c r="B21" s="541"/>
      <c r="C21" s="541"/>
      <c r="D21" s="541"/>
      <c r="E21" s="541"/>
      <c r="F21" s="541"/>
      <c r="G21" s="541"/>
      <c r="H21" s="541"/>
    </row>
    <row r="22" spans="1:8">
      <c r="A22" s="541"/>
      <c r="B22" s="541"/>
      <c r="C22" s="541"/>
      <c r="D22" s="541"/>
      <c r="E22" s="541"/>
      <c r="F22" s="541"/>
      <c r="G22" s="541"/>
      <c r="H22" s="541"/>
    </row>
    <row r="23" spans="1:8">
      <c r="A23" s="541"/>
      <c r="B23" s="541"/>
      <c r="C23" s="541"/>
      <c r="D23" s="541"/>
      <c r="E23" s="541"/>
      <c r="F23" s="541"/>
      <c r="G23" s="541"/>
      <c r="H23" s="541"/>
    </row>
    <row r="24" spans="1:8">
      <c r="A24" s="541"/>
      <c r="B24" s="541"/>
      <c r="C24" s="541"/>
      <c r="D24" s="541"/>
      <c r="E24" s="541"/>
      <c r="F24" s="541"/>
      <c r="G24" s="541"/>
      <c r="H24" s="541"/>
    </row>
    <row r="25" spans="1:8">
      <c r="A25" s="541"/>
      <c r="B25" s="541"/>
      <c r="C25" s="541"/>
      <c r="D25" s="541"/>
      <c r="E25" s="541"/>
      <c r="F25" s="541"/>
      <c r="G25" s="541"/>
      <c r="H25" s="541"/>
    </row>
    <row r="26" spans="1:8">
      <c r="A26" s="541"/>
      <c r="B26" s="541"/>
      <c r="C26" s="541"/>
      <c r="D26" s="541"/>
      <c r="E26" s="541"/>
      <c r="F26" s="541"/>
      <c r="G26" s="541"/>
      <c r="H26" s="541"/>
    </row>
    <row r="27" spans="1:8">
      <c r="A27" s="541"/>
      <c r="B27" s="541"/>
      <c r="C27" s="541"/>
      <c r="D27" s="541"/>
      <c r="E27" s="541"/>
      <c r="F27" s="541"/>
      <c r="G27" s="541"/>
      <c r="H27" s="541"/>
    </row>
    <row r="28" spans="1:8">
      <c r="A28" s="541"/>
      <c r="B28" s="541"/>
      <c r="C28" s="541"/>
      <c r="D28" s="541"/>
      <c r="E28" s="541"/>
      <c r="F28" s="541"/>
      <c r="G28" s="541"/>
      <c r="H28" s="541"/>
    </row>
    <row r="29" spans="1:8">
      <c r="A29" s="541"/>
      <c r="B29" s="541"/>
      <c r="C29" s="541"/>
      <c r="D29" s="541"/>
      <c r="E29" s="541"/>
      <c r="F29" s="541"/>
      <c r="G29" s="541"/>
      <c r="H29" s="541"/>
    </row>
    <row r="30" spans="1:8">
      <c r="A30" s="541"/>
      <c r="B30" s="541"/>
      <c r="C30" s="541"/>
      <c r="D30" s="541"/>
      <c r="E30" s="541"/>
      <c r="F30" s="541"/>
      <c r="G30" s="541"/>
      <c r="H30" s="541"/>
    </row>
    <row r="31" spans="1:8">
      <c r="A31" s="541"/>
      <c r="B31" s="541"/>
      <c r="C31" s="541"/>
      <c r="D31" s="541"/>
      <c r="E31" s="541"/>
      <c r="F31" s="541"/>
      <c r="G31" s="541"/>
      <c r="H31" s="541"/>
    </row>
    <row r="32" spans="1:8">
      <c r="A32" s="541"/>
      <c r="B32" s="541"/>
      <c r="C32" s="541"/>
      <c r="D32" s="541"/>
      <c r="E32" s="541"/>
      <c r="F32" s="541"/>
      <c r="G32" s="541"/>
      <c r="H32" s="541"/>
    </row>
    <row r="33" spans="1:8">
      <c r="A33" s="541"/>
      <c r="B33" s="541"/>
      <c r="C33" s="541"/>
      <c r="D33" s="541"/>
      <c r="E33" s="541"/>
      <c r="F33" s="541"/>
      <c r="G33" s="541"/>
      <c r="H33" s="541"/>
    </row>
    <row r="34" spans="1:8">
      <c r="A34" s="541"/>
      <c r="B34" s="541"/>
      <c r="C34" s="541"/>
      <c r="D34" s="541"/>
      <c r="E34" s="541"/>
      <c r="F34" s="541"/>
      <c r="G34" s="541"/>
      <c r="H34" s="541"/>
    </row>
    <row r="35" spans="1:8">
      <c r="A35" s="541"/>
      <c r="B35" s="541"/>
      <c r="C35" s="541"/>
      <c r="D35" s="541"/>
      <c r="E35" s="541"/>
      <c r="F35" s="541"/>
      <c r="G35" s="541"/>
      <c r="H35" s="541"/>
    </row>
    <row r="36" spans="1:8">
      <c r="A36" s="541"/>
      <c r="B36" s="541"/>
      <c r="C36" s="541"/>
      <c r="D36" s="541"/>
      <c r="E36" s="541"/>
      <c r="F36" s="541"/>
      <c r="G36" s="541"/>
      <c r="H36" s="541"/>
    </row>
    <row r="37" spans="1:8">
      <c r="A37" s="541"/>
      <c r="B37" s="541"/>
      <c r="C37" s="541"/>
      <c r="D37" s="541"/>
      <c r="E37" s="541"/>
      <c r="F37" s="541"/>
      <c r="G37" s="541"/>
      <c r="H37" s="541"/>
    </row>
    <row r="38" spans="1:8">
      <c r="A38" s="541"/>
      <c r="B38" s="541"/>
      <c r="C38" s="541"/>
      <c r="D38" s="541"/>
      <c r="E38" s="541"/>
      <c r="F38" s="541"/>
      <c r="G38" s="541"/>
      <c r="H38" s="541"/>
    </row>
    <row r="39" spans="1:8">
      <c r="A39" s="541"/>
      <c r="B39" s="541"/>
      <c r="C39" s="541"/>
      <c r="D39" s="541"/>
      <c r="E39" s="541"/>
      <c r="F39" s="541"/>
      <c r="G39" s="541"/>
      <c r="H39" s="541"/>
    </row>
    <row r="40" spans="1:8">
      <c r="A40" s="541"/>
      <c r="B40" s="541"/>
      <c r="C40" s="541"/>
      <c r="D40" s="541"/>
      <c r="E40" s="541"/>
      <c r="F40" s="541"/>
      <c r="G40" s="541"/>
      <c r="H40" s="541"/>
    </row>
    <row r="41" spans="1:8">
      <c r="A41" s="541"/>
      <c r="B41" s="541"/>
      <c r="C41" s="541"/>
      <c r="D41" s="541"/>
      <c r="E41" s="541"/>
      <c r="F41" s="541"/>
      <c r="G41" s="541"/>
      <c r="H41" s="541"/>
    </row>
    <row r="42" spans="1:8">
      <c r="A42" s="541"/>
      <c r="B42" s="541"/>
      <c r="C42" s="541"/>
      <c r="D42" s="541"/>
      <c r="E42" s="541"/>
      <c r="F42" s="541"/>
      <c r="G42" s="541"/>
      <c r="H42" s="541"/>
    </row>
    <row r="43" spans="1:8">
      <c r="A43" s="541"/>
      <c r="B43" s="541"/>
      <c r="C43" s="541"/>
      <c r="D43" s="541"/>
      <c r="E43" s="541"/>
      <c r="F43" s="541"/>
      <c r="G43" s="541"/>
      <c r="H43" s="541"/>
    </row>
    <row r="44" spans="1:8">
      <c r="A44" s="541"/>
      <c r="B44" s="541"/>
      <c r="C44" s="541"/>
      <c r="D44" s="541"/>
      <c r="E44" s="541"/>
      <c r="F44" s="541"/>
      <c r="G44" s="541"/>
      <c r="H44" s="541"/>
    </row>
    <row r="45" spans="1:8">
      <c r="A45" s="541"/>
      <c r="B45" s="541"/>
      <c r="C45" s="541"/>
      <c r="D45" s="541"/>
      <c r="E45" s="541"/>
      <c r="F45" s="541"/>
      <c r="G45" s="541"/>
      <c r="H45" s="541"/>
    </row>
    <row r="46" spans="1:8">
      <c r="A46" s="541"/>
      <c r="B46" s="541"/>
      <c r="C46" s="541"/>
      <c r="D46" s="541"/>
      <c r="E46" s="541"/>
      <c r="F46" s="541"/>
      <c r="G46" s="541"/>
      <c r="H46" s="541"/>
    </row>
  </sheetData>
  <mergeCells count="3">
    <mergeCell ref="A1:H1"/>
    <mergeCell ref="A2:H2"/>
    <mergeCell ref="A3:H3"/>
  </mergeCells>
  <printOptions horizontalCentered="1" verticalCentered="1"/>
  <pageMargins left="0" right="0" top="0.74803149606299002" bottom="0" header="0" footer="0"/>
  <pageSetup paperSize="9" scale="9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dimension ref="A1:E51"/>
  <sheetViews>
    <sheetView rightToLeft="1" view="pageBreakPreview" zoomScaleNormal="100" zoomScaleSheetLayoutView="100" workbookViewId="0">
      <selection sqref="A1:E1"/>
    </sheetView>
  </sheetViews>
  <sheetFormatPr defaultColWidth="11.42578125" defaultRowHeight="12.75"/>
  <cols>
    <col min="1" max="1" width="26" style="89" customWidth="1"/>
    <col min="2" max="4" width="13.42578125" style="89" customWidth="1"/>
    <col min="5" max="5" width="26.85546875" style="89" customWidth="1"/>
    <col min="6" max="16384" width="11.42578125" style="89"/>
  </cols>
  <sheetData>
    <row r="1" spans="1:5" ht="21.75">
      <c r="A1" s="1256" t="s">
        <v>1731</v>
      </c>
      <c r="B1" s="1256"/>
      <c r="C1" s="1256"/>
      <c r="D1" s="1256"/>
      <c r="E1" s="1256"/>
    </row>
    <row r="2" spans="1:5" ht="15.75">
      <c r="A2" s="1255" t="s">
        <v>1065</v>
      </c>
      <c r="B2" s="1255"/>
      <c r="C2" s="1255"/>
      <c r="D2" s="1255"/>
      <c r="E2" s="1255"/>
    </row>
    <row r="3" spans="1:5" ht="15.75">
      <c r="A3" s="1255" t="s">
        <v>1763</v>
      </c>
      <c r="B3" s="1255"/>
      <c r="C3" s="1255"/>
      <c r="D3" s="1255"/>
      <c r="E3" s="1255"/>
    </row>
    <row r="4" spans="1:5" ht="15.75">
      <c r="A4" s="540"/>
      <c r="B4" s="540"/>
      <c r="C4" s="540"/>
      <c r="D4" s="540"/>
      <c r="E4" s="540"/>
    </row>
    <row r="5" spans="1:5" ht="17.25" customHeight="1">
      <c r="A5" s="229" t="s">
        <v>81</v>
      </c>
      <c r="B5" s="230"/>
      <c r="C5" s="230"/>
      <c r="D5" s="230"/>
      <c r="E5" s="231" t="s">
        <v>1340</v>
      </c>
    </row>
    <row r="6" spans="1:5" ht="35.25" customHeight="1">
      <c r="A6" s="234" t="s">
        <v>813</v>
      </c>
      <c r="B6" s="234" t="s">
        <v>1225</v>
      </c>
      <c r="C6" s="234" t="s">
        <v>1226</v>
      </c>
      <c r="D6" s="235" t="s">
        <v>504</v>
      </c>
      <c r="E6" s="220" t="s">
        <v>812</v>
      </c>
    </row>
    <row r="7" spans="1:5" ht="24.75" customHeight="1" thickBot="1">
      <c r="A7" s="1110">
        <v>2017</v>
      </c>
      <c r="B7" s="236">
        <v>96</v>
      </c>
      <c r="C7" s="236">
        <v>58.2</v>
      </c>
      <c r="D7" s="290">
        <v>88.31</v>
      </c>
      <c r="E7" s="237">
        <v>2017</v>
      </c>
    </row>
    <row r="8" spans="1:5" ht="24.75" customHeight="1" thickTop="1" thickBot="1">
      <c r="A8" s="1104">
        <v>2018</v>
      </c>
      <c r="B8" s="161">
        <v>96</v>
      </c>
      <c r="C8" s="161">
        <v>58.2</v>
      </c>
      <c r="D8" s="291">
        <v>88.2</v>
      </c>
      <c r="E8" s="127">
        <v>2018</v>
      </c>
    </row>
    <row r="9" spans="1:5" ht="24.75" customHeight="1" thickTop="1" thickBot="1">
      <c r="A9" s="1111">
        <v>2019</v>
      </c>
      <c r="B9" s="162">
        <v>95.9</v>
      </c>
      <c r="C9" s="162">
        <v>57.9</v>
      </c>
      <c r="D9" s="292">
        <v>88.09</v>
      </c>
      <c r="E9" s="126">
        <v>2019</v>
      </c>
    </row>
    <row r="10" spans="1:5" ht="24.75" customHeight="1" thickTop="1" thickBot="1">
      <c r="A10" s="1104">
        <v>2020</v>
      </c>
      <c r="B10" s="161">
        <v>95.68334599063968</v>
      </c>
      <c r="C10" s="161">
        <v>58.081976212985154</v>
      </c>
      <c r="D10" s="291">
        <v>87.85357833240613</v>
      </c>
      <c r="E10" s="127">
        <v>2020</v>
      </c>
    </row>
    <row r="11" spans="1:5" ht="24.75" customHeight="1" thickTop="1" thickBot="1">
      <c r="A11" s="1111">
        <v>2021</v>
      </c>
      <c r="B11" s="162">
        <v>95.352857173068799</v>
      </c>
      <c r="C11" s="162">
        <v>59.331710410414459</v>
      </c>
      <c r="D11" s="292">
        <v>87.282432720132419</v>
      </c>
      <c r="E11" s="126">
        <v>2021</v>
      </c>
    </row>
    <row r="12" spans="1:5" ht="24.75" customHeight="1" thickTop="1">
      <c r="A12" s="1104">
        <v>2022</v>
      </c>
      <c r="B12" s="161">
        <v>95.256427161692926</v>
      </c>
      <c r="C12" s="161">
        <v>61.48803745191713</v>
      </c>
      <c r="D12" s="291">
        <v>87.313899990448263</v>
      </c>
      <c r="E12" s="127">
        <v>2022</v>
      </c>
    </row>
    <row r="13" spans="1:5">
      <c r="A13" s="1270" t="s">
        <v>1732</v>
      </c>
      <c r="B13" s="1270"/>
      <c r="C13" s="1271" t="s">
        <v>1733</v>
      </c>
      <c r="D13" s="1271"/>
      <c r="E13" s="1271"/>
    </row>
    <row r="14" spans="1:5">
      <c r="A14" s="541"/>
      <c r="B14" s="541"/>
      <c r="C14" s="541"/>
      <c r="D14" s="541"/>
      <c r="E14" s="541"/>
    </row>
    <row r="15" spans="1:5">
      <c r="A15" s="541"/>
      <c r="B15" s="541"/>
      <c r="C15" s="541"/>
      <c r="D15" s="541"/>
      <c r="E15" s="541"/>
    </row>
    <row r="16" spans="1:5">
      <c r="A16" s="541"/>
      <c r="B16" s="541"/>
      <c r="C16" s="541"/>
      <c r="D16" s="541"/>
      <c r="E16" s="541"/>
    </row>
    <row r="17" spans="1:5">
      <c r="A17" s="541"/>
      <c r="B17" s="541"/>
      <c r="C17" s="541"/>
      <c r="D17" s="541"/>
      <c r="E17" s="541"/>
    </row>
    <row r="18" spans="1:5">
      <c r="A18" s="541"/>
      <c r="B18" s="541"/>
      <c r="C18" s="541"/>
      <c r="D18" s="541"/>
      <c r="E18" s="541"/>
    </row>
    <row r="19" spans="1:5">
      <c r="A19" s="541"/>
      <c r="B19" s="541"/>
      <c r="C19" s="541"/>
      <c r="D19" s="541"/>
      <c r="E19" s="541"/>
    </row>
    <row r="20" spans="1:5">
      <c r="A20" s="541"/>
      <c r="B20" s="541"/>
      <c r="C20" s="541"/>
      <c r="D20" s="541"/>
      <c r="E20" s="541"/>
    </row>
    <row r="21" spans="1:5">
      <c r="A21" s="541"/>
      <c r="B21" s="541"/>
      <c r="C21" s="541"/>
      <c r="D21" s="541"/>
      <c r="E21" s="541"/>
    </row>
    <row r="22" spans="1:5">
      <c r="A22" s="541"/>
      <c r="B22" s="541"/>
      <c r="C22" s="541"/>
      <c r="D22" s="541"/>
      <c r="E22" s="541"/>
    </row>
    <row r="23" spans="1:5">
      <c r="A23" s="541"/>
      <c r="B23" s="541"/>
      <c r="C23" s="541"/>
      <c r="D23" s="541"/>
      <c r="E23" s="541"/>
    </row>
    <row r="24" spans="1:5">
      <c r="A24" s="541"/>
      <c r="B24" s="541"/>
      <c r="C24" s="541"/>
      <c r="D24" s="541"/>
      <c r="E24" s="541"/>
    </row>
    <row r="25" spans="1:5">
      <c r="A25" s="541"/>
      <c r="B25" s="541"/>
      <c r="C25" s="541"/>
      <c r="D25" s="541"/>
      <c r="E25" s="541"/>
    </row>
    <row r="26" spans="1:5">
      <c r="A26" s="541"/>
      <c r="B26" s="541"/>
      <c r="C26" s="541"/>
      <c r="D26" s="541"/>
      <c r="E26" s="541"/>
    </row>
    <row r="27" spans="1:5">
      <c r="A27" s="541"/>
      <c r="B27" s="541"/>
      <c r="C27" s="541"/>
      <c r="D27" s="541"/>
      <c r="E27" s="541"/>
    </row>
    <row r="28" spans="1:5">
      <c r="A28" s="541"/>
      <c r="B28" s="541"/>
      <c r="C28" s="541"/>
      <c r="D28" s="541"/>
      <c r="E28" s="541"/>
    </row>
    <row r="29" spans="1:5">
      <c r="A29" s="541"/>
      <c r="B29" s="541"/>
      <c r="C29" s="541"/>
      <c r="D29" s="541"/>
      <c r="E29" s="541"/>
    </row>
    <row r="30" spans="1:5">
      <c r="A30" s="541"/>
      <c r="B30" s="541"/>
      <c r="C30" s="541"/>
      <c r="D30" s="541"/>
      <c r="E30" s="541"/>
    </row>
    <row r="31" spans="1:5">
      <c r="A31" s="541"/>
      <c r="B31" s="541"/>
      <c r="C31" s="541"/>
      <c r="D31" s="541"/>
      <c r="E31" s="541"/>
    </row>
    <row r="32" spans="1:5">
      <c r="A32" s="541"/>
      <c r="B32" s="541"/>
      <c r="C32" s="541"/>
      <c r="D32" s="541"/>
      <c r="E32" s="541"/>
    </row>
    <row r="33" spans="1:5">
      <c r="A33" s="541"/>
      <c r="B33" s="541"/>
      <c r="C33" s="541"/>
      <c r="D33" s="541"/>
      <c r="E33" s="541"/>
    </row>
    <row r="34" spans="1:5">
      <c r="A34" s="541"/>
      <c r="B34" s="541"/>
      <c r="C34" s="541"/>
      <c r="D34" s="541"/>
      <c r="E34" s="541"/>
    </row>
    <row r="35" spans="1:5">
      <c r="A35" s="541"/>
      <c r="B35" s="541"/>
      <c r="C35" s="541"/>
      <c r="D35" s="541"/>
      <c r="E35" s="541"/>
    </row>
    <row r="36" spans="1:5">
      <c r="A36" s="541"/>
      <c r="B36" s="541"/>
      <c r="C36" s="541"/>
      <c r="D36" s="541"/>
      <c r="E36" s="541"/>
    </row>
    <row r="37" spans="1:5">
      <c r="A37" s="541"/>
      <c r="B37" s="541"/>
      <c r="C37" s="541"/>
      <c r="D37" s="541"/>
      <c r="E37" s="541"/>
    </row>
    <row r="38" spans="1:5">
      <c r="A38" s="541"/>
      <c r="B38" s="541"/>
      <c r="C38" s="541"/>
      <c r="D38" s="541"/>
      <c r="E38" s="541"/>
    </row>
    <row r="39" spans="1:5">
      <c r="A39" s="541"/>
      <c r="B39" s="541"/>
      <c r="C39" s="541"/>
      <c r="D39" s="541"/>
      <c r="E39" s="541"/>
    </row>
    <row r="40" spans="1:5">
      <c r="A40" s="541"/>
      <c r="B40" s="541"/>
      <c r="C40" s="541"/>
      <c r="D40" s="541"/>
      <c r="E40" s="541"/>
    </row>
    <row r="41" spans="1:5">
      <c r="A41" s="541"/>
      <c r="B41" s="541"/>
      <c r="C41" s="541"/>
      <c r="D41" s="541"/>
      <c r="E41" s="541"/>
    </row>
    <row r="42" spans="1:5">
      <c r="A42" s="541"/>
      <c r="B42" s="541"/>
      <c r="C42" s="541"/>
      <c r="D42" s="541"/>
      <c r="E42" s="541"/>
    </row>
    <row r="43" spans="1:5">
      <c r="A43" s="541"/>
      <c r="B43" s="541"/>
      <c r="C43" s="541"/>
      <c r="D43" s="541"/>
      <c r="E43" s="541"/>
    </row>
    <row r="44" spans="1:5">
      <c r="A44" s="541"/>
      <c r="B44" s="541"/>
      <c r="C44" s="541"/>
      <c r="D44" s="541"/>
      <c r="E44" s="541"/>
    </row>
    <row r="45" spans="1:5">
      <c r="A45" s="541"/>
      <c r="B45" s="541"/>
      <c r="C45" s="541"/>
      <c r="D45" s="541"/>
      <c r="E45" s="541"/>
    </row>
    <row r="46" spans="1:5">
      <c r="A46" s="541"/>
      <c r="B46" s="541"/>
      <c r="C46" s="541"/>
      <c r="D46" s="541"/>
      <c r="E46" s="541"/>
    </row>
    <row r="47" spans="1:5">
      <c r="A47" s="541"/>
      <c r="B47" s="541"/>
      <c r="C47" s="541"/>
      <c r="D47" s="541"/>
      <c r="E47" s="541"/>
    </row>
    <row r="48" spans="1:5">
      <c r="A48" s="541"/>
      <c r="B48" s="541"/>
      <c r="C48" s="541"/>
      <c r="D48" s="541"/>
      <c r="E48" s="541"/>
    </row>
    <row r="49" spans="1:5">
      <c r="A49" s="541"/>
      <c r="B49" s="541"/>
      <c r="C49" s="541"/>
      <c r="D49" s="541"/>
      <c r="E49" s="541"/>
    </row>
    <row r="50" spans="1:5">
      <c r="A50" s="541"/>
      <c r="B50" s="541"/>
      <c r="C50" s="541"/>
      <c r="D50" s="541"/>
      <c r="E50" s="541"/>
    </row>
    <row r="51" spans="1:5">
      <c r="A51" s="541"/>
      <c r="B51" s="541"/>
      <c r="C51" s="541"/>
      <c r="D51" s="541"/>
      <c r="E51" s="541"/>
    </row>
  </sheetData>
  <mergeCells count="5">
    <mergeCell ref="A1:E1"/>
    <mergeCell ref="A2:E2"/>
    <mergeCell ref="A3:E3"/>
    <mergeCell ref="A13:B13"/>
    <mergeCell ref="C13:E13"/>
  </mergeCells>
  <printOptions horizontalCentered="1" verticalCentered="1"/>
  <pageMargins left="0" right="0" top="0.74803149606299002" bottom="0" header="0" footer="0"/>
  <pageSetup paperSize="9" scale="95"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dimension ref="A1:K53"/>
  <sheetViews>
    <sheetView rightToLeft="1" view="pageBreakPreview" zoomScale="90" zoomScaleNormal="100" zoomScaleSheetLayoutView="90" workbookViewId="0">
      <selection activeCell="A8" sqref="A8:A13"/>
    </sheetView>
  </sheetViews>
  <sheetFormatPr defaultColWidth="11.42578125" defaultRowHeight="12.75"/>
  <cols>
    <col min="1" max="1" width="20.7109375" style="89" customWidth="1"/>
    <col min="2" max="2" width="10.28515625" style="89" bestFit="1" customWidth="1"/>
    <col min="3" max="4" width="9.42578125" style="89" bestFit="1" customWidth="1"/>
    <col min="5" max="5" width="12" style="89" bestFit="1" customWidth="1"/>
    <col min="6" max="6" width="10.42578125" style="89" bestFit="1" customWidth="1"/>
    <col min="7" max="8" width="12" style="89" bestFit="1" customWidth="1"/>
    <col min="9" max="9" width="10.42578125" style="89" bestFit="1" customWidth="1"/>
    <col min="10" max="10" width="12" style="89" bestFit="1" customWidth="1"/>
    <col min="11" max="11" width="20.7109375" style="89" customWidth="1"/>
    <col min="12" max="16384" width="11.42578125" style="89"/>
  </cols>
  <sheetData>
    <row r="1" spans="1:11" ht="21.75">
      <c r="A1" s="1256" t="s">
        <v>1677</v>
      </c>
      <c r="B1" s="1256"/>
      <c r="C1" s="1256"/>
      <c r="D1" s="1256"/>
      <c r="E1" s="1256"/>
      <c r="F1" s="1256"/>
      <c r="G1" s="1256"/>
      <c r="H1" s="1256"/>
      <c r="I1" s="1256"/>
      <c r="J1" s="1256"/>
      <c r="K1" s="1256"/>
    </row>
    <row r="2" spans="1:11" ht="15.75">
      <c r="A2" s="1255" t="s">
        <v>1066</v>
      </c>
      <c r="B2" s="1255"/>
      <c r="C2" s="1255"/>
      <c r="D2" s="1255"/>
      <c r="E2" s="1255"/>
      <c r="F2" s="1255"/>
      <c r="G2" s="1255"/>
      <c r="H2" s="1255"/>
      <c r="I2" s="1255"/>
      <c r="J2" s="1255"/>
      <c r="K2" s="1255"/>
    </row>
    <row r="3" spans="1:11" ht="15.75">
      <c r="A3" s="1255" t="s">
        <v>1763</v>
      </c>
      <c r="B3" s="1255"/>
      <c r="C3" s="1255"/>
      <c r="D3" s="1255"/>
      <c r="E3" s="1255"/>
      <c r="F3" s="1255"/>
      <c r="G3" s="1255"/>
      <c r="H3" s="1255"/>
      <c r="I3" s="1255"/>
      <c r="J3" s="1255"/>
      <c r="K3" s="1255"/>
    </row>
    <row r="4" spans="1:11" ht="15.75">
      <c r="A4" s="540"/>
      <c r="B4" s="540"/>
      <c r="C4" s="540"/>
      <c r="D4" s="540"/>
      <c r="E4" s="540"/>
      <c r="F4" s="540"/>
      <c r="G4" s="540"/>
      <c r="H4" s="540"/>
      <c r="I4" s="540"/>
      <c r="J4" s="540"/>
      <c r="K4" s="540"/>
    </row>
    <row r="5" spans="1:11" ht="15.75">
      <c r="A5" s="229" t="s">
        <v>80</v>
      </c>
      <c r="B5" s="230"/>
      <c r="C5" s="230"/>
      <c r="D5" s="230"/>
      <c r="E5" s="230"/>
      <c r="F5" s="230"/>
      <c r="G5" s="230"/>
      <c r="H5" s="230"/>
      <c r="I5" s="230"/>
      <c r="J5" s="230"/>
      <c r="K5" s="231" t="s">
        <v>1339</v>
      </c>
    </row>
    <row r="6" spans="1:11" ht="29.25" customHeight="1" thickBot="1">
      <c r="A6" s="1257" t="s">
        <v>863</v>
      </c>
      <c r="B6" s="1259" t="s">
        <v>1299</v>
      </c>
      <c r="C6" s="1260"/>
      <c r="D6" s="1261"/>
      <c r="E6" s="1259" t="s">
        <v>1300</v>
      </c>
      <c r="F6" s="1260"/>
      <c r="G6" s="1261"/>
      <c r="H6" s="1262" t="s">
        <v>1301</v>
      </c>
      <c r="I6" s="1263"/>
      <c r="J6" s="1264"/>
      <c r="K6" s="1272" t="s">
        <v>1710</v>
      </c>
    </row>
    <row r="7" spans="1:11" ht="41.25" customHeight="1">
      <c r="A7" s="1258"/>
      <c r="B7" s="220" t="s">
        <v>1267</v>
      </c>
      <c r="C7" s="220" t="s">
        <v>1266</v>
      </c>
      <c r="D7" s="220" t="s">
        <v>809</v>
      </c>
      <c r="E7" s="220" t="s">
        <v>1267</v>
      </c>
      <c r="F7" s="220" t="s">
        <v>1266</v>
      </c>
      <c r="G7" s="220" t="s">
        <v>809</v>
      </c>
      <c r="H7" s="220" t="s">
        <v>1267</v>
      </c>
      <c r="I7" s="220" t="s">
        <v>1266</v>
      </c>
      <c r="J7" s="220" t="s">
        <v>809</v>
      </c>
      <c r="K7" s="1273"/>
    </row>
    <row r="8" spans="1:11" ht="21" customHeight="1" thickBot="1">
      <c r="A8" s="1110">
        <v>2017</v>
      </c>
      <c r="B8" s="238">
        <v>99.832763434919585</v>
      </c>
      <c r="C8" s="238">
        <v>99.361844751307146</v>
      </c>
      <c r="D8" s="293">
        <v>99.664320104348491</v>
      </c>
      <c r="E8" s="238">
        <v>99.945981269224092</v>
      </c>
      <c r="F8" s="238">
        <v>99.391979624450656</v>
      </c>
      <c r="G8" s="293">
        <v>99.87780752072689</v>
      </c>
      <c r="H8" s="293">
        <v>99.941719963582003</v>
      </c>
      <c r="I8" s="293">
        <v>99.387930817088943</v>
      </c>
      <c r="J8" s="293">
        <v>99.86698578410568</v>
      </c>
      <c r="K8" s="239">
        <v>2017</v>
      </c>
    </row>
    <row r="9" spans="1:11" ht="21" customHeight="1" thickTop="1" thickBot="1">
      <c r="A9" s="1104">
        <v>2018</v>
      </c>
      <c r="B9" s="163">
        <v>99.85526082589945</v>
      </c>
      <c r="C9" s="163">
        <v>99.673185661669351</v>
      </c>
      <c r="D9" s="294">
        <v>99.789200278556777</v>
      </c>
      <c r="E9" s="163">
        <v>99.952552960534618</v>
      </c>
      <c r="F9" s="163">
        <v>99.543044777567943</v>
      </c>
      <c r="G9" s="294">
        <v>99.901672373554533</v>
      </c>
      <c r="H9" s="294">
        <v>99.948914897189155</v>
      </c>
      <c r="I9" s="294">
        <v>99.560597950623247</v>
      </c>
      <c r="J9" s="294">
        <v>99.895971805068058</v>
      </c>
      <c r="K9" s="130">
        <v>2018</v>
      </c>
    </row>
    <row r="10" spans="1:11" ht="21" customHeight="1" thickTop="1" thickBot="1">
      <c r="A10" s="1111">
        <v>2019</v>
      </c>
      <c r="B10" s="164">
        <v>99.824381677154989</v>
      </c>
      <c r="C10" s="164">
        <v>99.581664215810562</v>
      </c>
      <c r="D10" s="295">
        <v>99.735552833760153</v>
      </c>
      <c r="E10" s="164">
        <v>99.95294996861432</v>
      </c>
      <c r="F10" s="164">
        <v>99.558710200770633</v>
      </c>
      <c r="G10" s="295">
        <v>99.90440171657356</v>
      </c>
      <c r="H10" s="295">
        <v>99.948133348831192</v>
      </c>
      <c r="I10" s="295">
        <v>99.561875856667314</v>
      </c>
      <c r="J10" s="295">
        <v>99.895777051045073</v>
      </c>
      <c r="K10" s="129">
        <v>2019</v>
      </c>
    </row>
    <row r="11" spans="1:11" ht="21" customHeight="1" thickTop="1" thickBot="1">
      <c r="A11" s="1104">
        <v>2020</v>
      </c>
      <c r="B11" s="163">
        <v>99.749369864574291</v>
      </c>
      <c r="C11" s="163">
        <v>99.211006459884615</v>
      </c>
      <c r="D11" s="294">
        <v>99.552269793556661</v>
      </c>
      <c r="E11" s="163">
        <v>99.932761618430106</v>
      </c>
      <c r="F11" s="163">
        <v>99.496263296878013</v>
      </c>
      <c r="G11" s="294">
        <v>99.877879154793121</v>
      </c>
      <c r="H11" s="294">
        <v>99.925751372701427</v>
      </c>
      <c r="I11" s="294">
        <v>99.456999446818187</v>
      </c>
      <c r="J11" s="294">
        <v>99.860958001247809</v>
      </c>
      <c r="K11" s="130">
        <v>2020</v>
      </c>
    </row>
    <row r="12" spans="1:11" ht="21" customHeight="1" thickTop="1" thickBot="1">
      <c r="A12" s="1111">
        <v>2021</v>
      </c>
      <c r="B12" s="164">
        <v>99.813862286509988</v>
      </c>
      <c r="C12" s="164">
        <v>99.349264625057714</v>
      </c>
      <c r="D12" s="295">
        <v>99.631467656324162</v>
      </c>
      <c r="E12" s="164">
        <v>99.926169684445341</v>
      </c>
      <c r="F12" s="164">
        <v>99.579511717935404</v>
      </c>
      <c r="G12" s="295">
        <v>99.878252793949002</v>
      </c>
      <c r="H12" s="295">
        <v>99.921560119648518</v>
      </c>
      <c r="I12" s="295">
        <v>99.545642697297794</v>
      </c>
      <c r="J12" s="295">
        <v>99.864124862827879</v>
      </c>
      <c r="K12" s="129">
        <v>2021</v>
      </c>
    </row>
    <row r="13" spans="1:11" ht="21" customHeight="1" thickTop="1">
      <c r="A13" s="1104">
        <v>2022</v>
      </c>
      <c r="B13" s="650">
        <v>99.808927780239259</v>
      </c>
      <c r="C13" s="163">
        <v>99.41190884587111</v>
      </c>
      <c r="D13" s="294">
        <v>99.648503250932379</v>
      </c>
      <c r="E13" s="163">
        <v>99.92621353533282</v>
      </c>
      <c r="F13" s="163">
        <v>99.635013777083188</v>
      </c>
      <c r="G13" s="294">
        <v>99.882027867871216</v>
      </c>
      <c r="H13" s="294">
        <v>99.921450616503023</v>
      </c>
      <c r="I13" s="294">
        <v>99.604166137288288</v>
      </c>
      <c r="J13" s="294">
        <v>99.868757174045157</v>
      </c>
      <c r="K13" s="130">
        <v>2022</v>
      </c>
    </row>
    <row r="14" spans="1:11">
      <c r="A14" s="541"/>
      <c r="B14" s="541"/>
      <c r="C14" s="541"/>
      <c r="D14" s="541"/>
      <c r="E14" s="541"/>
      <c r="F14" s="541"/>
      <c r="G14" s="541"/>
      <c r="H14" s="541"/>
      <c r="I14" s="541"/>
      <c r="J14" s="541"/>
      <c r="K14" s="541"/>
    </row>
    <row r="15" spans="1:11">
      <c r="A15" s="541"/>
      <c r="B15" s="541"/>
      <c r="C15" s="541"/>
      <c r="D15" s="541"/>
      <c r="E15" s="541"/>
      <c r="F15" s="541"/>
      <c r="G15" s="541"/>
      <c r="H15" s="541"/>
      <c r="I15" s="541"/>
      <c r="J15" s="541"/>
      <c r="K15" s="541"/>
    </row>
    <row r="16" spans="1:11">
      <c r="A16" s="541"/>
      <c r="B16" s="541"/>
      <c r="C16" s="541"/>
      <c r="D16" s="541"/>
      <c r="E16" s="541"/>
      <c r="F16" s="541"/>
      <c r="G16" s="541"/>
      <c r="H16" s="541"/>
      <c r="I16" s="541"/>
      <c r="J16" s="541"/>
      <c r="K16" s="541"/>
    </row>
    <row r="17" spans="1:11">
      <c r="A17" s="541"/>
      <c r="B17" s="541"/>
      <c r="C17" s="541"/>
      <c r="D17" s="541"/>
      <c r="E17" s="541"/>
      <c r="F17" s="541"/>
      <c r="G17" s="541"/>
      <c r="H17" s="541"/>
      <c r="I17" s="541"/>
      <c r="J17" s="541"/>
      <c r="K17" s="541"/>
    </row>
    <row r="18" spans="1:11">
      <c r="A18" s="541"/>
      <c r="B18" s="541"/>
      <c r="C18" s="541"/>
      <c r="D18" s="541"/>
      <c r="E18" s="541"/>
      <c r="F18" s="541"/>
      <c r="G18" s="541"/>
      <c r="H18" s="541"/>
      <c r="I18" s="541"/>
      <c r="J18" s="541"/>
      <c r="K18" s="541"/>
    </row>
    <row r="19" spans="1:11">
      <c r="A19" s="541"/>
      <c r="B19" s="541"/>
      <c r="C19" s="541"/>
      <c r="D19" s="541"/>
      <c r="E19" s="541"/>
      <c r="F19" s="541"/>
      <c r="G19" s="541"/>
      <c r="H19" s="541"/>
      <c r="I19" s="541"/>
      <c r="J19" s="541"/>
      <c r="K19" s="541"/>
    </row>
    <row r="20" spans="1:11">
      <c r="A20" s="541"/>
      <c r="B20" s="541"/>
      <c r="C20" s="541"/>
      <c r="D20" s="541"/>
      <c r="E20" s="541"/>
      <c r="F20" s="541"/>
      <c r="G20" s="541"/>
      <c r="H20" s="541"/>
      <c r="I20" s="541"/>
      <c r="J20" s="541"/>
      <c r="K20" s="541"/>
    </row>
    <row r="21" spans="1:11">
      <c r="A21" s="541"/>
      <c r="B21" s="541"/>
      <c r="C21" s="541"/>
      <c r="D21" s="541"/>
      <c r="E21" s="541"/>
      <c r="F21" s="541"/>
      <c r="G21" s="541"/>
      <c r="H21" s="541"/>
      <c r="I21" s="541"/>
      <c r="J21" s="541"/>
      <c r="K21" s="541"/>
    </row>
    <row r="22" spans="1:11">
      <c r="A22" s="541"/>
      <c r="B22" s="541"/>
      <c r="C22" s="541"/>
      <c r="D22" s="541"/>
      <c r="E22" s="541"/>
      <c r="F22" s="541"/>
      <c r="G22" s="541"/>
      <c r="H22" s="541"/>
      <c r="I22" s="541"/>
      <c r="J22" s="541"/>
      <c r="K22" s="541"/>
    </row>
    <row r="23" spans="1:11">
      <c r="A23" s="541"/>
      <c r="B23" s="541"/>
      <c r="C23" s="541"/>
      <c r="D23" s="541"/>
      <c r="E23" s="541"/>
      <c r="F23" s="541"/>
      <c r="G23" s="541"/>
      <c r="H23" s="541"/>
      <c r="I23" s="541"/>
      <c r="J23" s="541"/>
      <c r="K23" s="541"/>
    </row>
    <row r="24" spans="1:11">
      <c r="A24" s="541"/>
      <c r="B24" s="541"/>
      <c r="C24" s="541"/>
      <c r="D24" s="541"/>
      <c r="E24" s="541"/>
      <c r="F24" s="541"/>
      <c r="G24" s="541"/>
      <c r="H24" s="541"/>
      <c r="I24" s="541"/>
      <c r="J24" s="541"/>
      <c r="K24" s="541"/>
    </row>
    <row r="25" spans="1:11">
      <c r="A25" s="541"/>
      <c r="B25" s="541"/>
      <c r="C25" s="541"/>
      <c r="D25" s="541"/>
      <c r="E25" s="541"/>
      <c r="F25" s="541"/>
      <c r="G25" s="541"/>
      <c r="H25" s="541"/>
      <c r="I25" s="541"/>
      <c r="J25" s="541"/>
      <c r="K25" s="541"/>
    </row>
    <row r="26" spans="1:11">
      <c r="A26" s="541"/>
      <c r="B26" s="541"/>
      <c r="C26" s="541"/>
      <c r="D26" s="541"/>
      <c r="E26" s="541"/>
      <c r="F26" s="541"/>
      <c r="G26" s="541"/>
      <c r="H26" s="541"/>
      <c r="I26" s="541"/>
      <c r="J26" s="541"/>
      <c r="K26" s="541"/>
    </row>
    <row r="27" spans="1:11">
      <c r="A27" s="541"/>
      <c r="B27" s="541"/>
      <c r="C27" s="541"/>
      <c r="D27" s="541"/>
      <c r="E27" s="541"/>
      <c r="F27" s="541"/>
      <c r="G27" s="541"/>
      <c r="H27" s="541"/>
      <c r="I27" s="541"/>
      <c r="J27" s="541"/>
      <c r="K27" s="541"/>
    </row>
    <row r="28" spans="1:11">
      <c r="A28" s="541"/>
      <c r="B28" s="541"/>
      <c r="C28" s="541"/>
      <c r="D28" s="541"/>
      <c r="E28" s="541"/>
      <c r="F28" s="541"/>
      <c r="G28" s="541"/>
      <c r="H28" s="541"/>
      <c r="I28" s="541"/>
      <c r="J28" s="541"/>
      <c r="K28" s="541"/>
    </row>
    <row r="29" spans="1:11">
      <c r="A29" s="541"/>
      <c r="B29" s="541"/>
      <c r="C29" s="541"/>
      <c r="D29" s="541"/>
      <c r="E29" s="541"/>
      <c r="F29" s="541"/>
      <c r="G29" s="541"/>
      <c r="H29" s="541"/>
      <c r="I29" s="541"/>
      <c r="J29" s="541"/>
      <c r="K29" s="541"/>
    </row>
    <row r="30" spans="1:11">
      <c r="A30" s="541"/>
      <c r="B30" s="541"/>
      <c r="C30" s="541"/>
      <c r="D30" s="541"/>
      <c r="E30" s="541"/>
      <c r="F30" s="541"/>
      <c r="G30" s="541"/>
      <c r="H30" s="541"/>
      <c r="I30" s="541"/>
      <c r="J30" s="541"/>
      <c r="K30" s="541"/>
    </row>
    <row r="31" spans="1:11">
      <c r="A31" s="541"/>
      <c r="B31" s="541"/>
      <c r="C31" s="541"/>
      <c r="D31" s="541"/>
      <c r="E31" s="541"/>
      <c r="F31" s="541"/>
      <c r="G31" s="541"/>
      <c r="H31" s="541"/>
      <c r="I31" s="541"/>
      <c r="J31" s="541"/>
      <c r="K31" s="541"/>
    </row>
    <row r="32" spans="1:11">
      <c r="A32" s="541"/>
      <c r="B32" s="541"/>
      <c r="C32" s="541"/>
      <c r="D32" s="541"/>
      <c r="E32" s="541"/>
      <c r="F32" s="541"/>
      <c r="G32" s="541"/>
      <c r="H32" s="541"/>
      <c r="I32" s="541"/>
      <c r="J32" s="541"/>
      <c r="K32" s="541"/>
    </row>
    <row r="33" spans="1:11">
      <c r="A33" s="541"/>
      <c r="B33" s="541"/>
      <c r="C33" s="541"/>
      <c r="D33" s="541"/>
      <c r="E33" s="541"/>
      <c r="F33" s="541"/>
      <c r="G33" s="541"/>
      <c r="H33" s="541"/>
      <c r="I33" s="541"/>
      <c r="J33" s="541"/>
      <c r="K33" s="541"/>
    </row>
    <row r="34" spans="1:11">
      <c r="A34" s="541"/>
      <c r="B34" s="541"/>
      <c r="C34" s="541"/>
      <c r="D34" s="541"/>
      <c r="E34" s="541"/>
      <c r="F34" s="541"/>
      <c r="G34" s="541"/>
      <c r="H34" s="541"/>
      <c r="I34" s="541"/>
      <c r="J34" s="541"/>
      <c r="K34" s="541"/>
    </row>
    <row r="47" spans="1:11">
      <c r="B47" s="115"/>
      <c r="C47" s="115"/>
    </row>
    <row r="48" spans="1:11">
      <c r="B48" s="115"/>
      <c r="C48" s="115"/>
    </row>
    <row r="49" spans="2:3">
      <c r="B49" s="115"/>
      <c r="C49" s="115"/>
    </row>
    <row r="50" spans="2:3">
      <c r="B50" s="115"/>
      <c r="C50" s="115"/>
    </row>
    <row r="51" spans="2:3">
      <c r="B51" s="115"/>
      <c r="C51" s="115"/>
    </row>
    <row r="52" spans="2:3">
      <c r="B52" s="115"/>
      <c r="C52" s="115"/>
    </row>
    <row r="53" spans="2:3">
      <c r="B53" s="115"/>
      <c r="C53" s="115"/>
    </row>
  </sheetData>
  <mergeCells count="8">
    <mergeCell ref="A1:K1"/>
    <mergeCell ref="A2:K2"/>
    <mergeCell ref="A3:K3"/>
    <mergeCell ref="A6:A7"/>
    <mergeCell ref="B6:D6"/>
    <mergeCell ref="E6:G6"/>
    <mergeCell ref="H6:J6"/>
    <mergeCell ref="K6:K7"/>
  </mergeCells>
  <printOptions horizontalCentered="1" verticalCentered="1"/>
  <pageMargins left="0" right="0" top="0.74803149606299002" bottom="0" header="0" footer="0"/>
  <pageSetup paperSize="9" scale="95"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A1:E36"/>
  <sheetViews>
    <sheetView rightToLeft="1" view="pageBreakPreview" zoomScaleNormal="100" zoomScaleSheetLayoutView="100" workbookViewId="0">
      <selection activeCell="A7" sqref="A7:A12"/>
    </sheetView>
  </sheetViews>
  <sheetFormatPr defaultColWidth="11.42578125" defaultRowHeight="12.75"/>
  <cols>
    <col min="1" max="1" width="26.85546875" style="89" customWidth="1"/>
    <col min="2" max="4" width="12.42578125" style="89" customWidth="1"/>
    <col min="5" max="5" width="28.42578125" style="89" customWidth="1"/>
    <col min="6" max="16384" width="11.42578125" style="89"/>
  </cols>
  <sheetData>
    <row r="1" spans="1:5" ht="21.75">
      <c r="A1" s="1256" t="s">
        <v>1049</v>
      </c>
      <c r="B1" s="1256"/>
      <c r="C1" s="1256"/>
      <c r="D1" s="1256"/>
      <c r="E1" s="1256"/>
    </row>
    <row r="2" spans="1:5" ht="15.75">
      <c r="A2" s="1255" t="s">
        <v>1067</v>
      </c>
      <c r="B2" s="1255"/>
      <c r="C2" s="1255"/>
      <c r="D2" s="1255"/>
      <c r="E2" s="1255"/>
    </row>
    <row r="3" spans="1:5" ht="15.75">
      <c r="A3" s="1255" t="s">
        <v>1763</v>
      </c>
      <c r="B3" s="1255"/>
      <c r="C3" s="1255"/>
      <c r="D3" s="1255"/>
      <c r="E3" s="1255"/>
    </row>
    <row r="4" spans="1:5" ht="15.75">
      <c r="A4" s="540"/>
      <c r="B4" s="540"/>
      <c r="C4" s="540"/>
      <c r="D4" s="540"/>
      <c r="E4" s="540"/>
    </row>
    <row r="5" spans="1:5" ht="17.25" customHeight="1">
      <c r="A5" s="229" t="s">
        <v>79</v>
      </c>
      <c r="B5" s="230"/>
      <c r="C5" s="230"/>
      <c r="D5" s="230"/>
      <c r="E5" s="231" t="s">
        <v>1338</v>
      </c>
    </row>
    <row r="6" spans="1:5" ht="35.25" customHeight="1">
      <c r="A6" s="234" t="s">
        <v>813</v>
      </c>
      <c r="B6" s="234" t="s">
        <v>1225</v>
      </c>
      <c r="C6" s="234" t="s">
        <v>1226</v>
      </c>
      <c r="D6" s="235" t="s">
        <v>504</v>
      </c>
      <c r="E6" s="220" t="s">
        <v>812</v>
      </c>
    </row>
    <row r="7" spans="1:5" ht="24.75" customHeight="1" thickBot="1">
      <c r="A7" s="1110">
        <v>2017</v>
      </c>
      <c r="B7" s="236">
        <v>13.299420852351934</v>
      </c>
      <c r="C7" s="236">
        <v>131.37768047440227</v>
      </c>
      <c r="D7" s="290">
        <v>29.157715436812715</v>
      </c>
      <c r="E7" s="237">
        <v>2017</v>
      </c>
    </row>
    <row r="8" spans="1:5" ht="24.75" customHeight="1" thickTop="1" thickBot="1">
      <c r="A8" s="1104">
        <v>2018</v>
      </c>
      <c r="B8" s="161">
        <v>13.614756276871375</v>
      </c>
      <c r="C8" s="161">
        <v>129.70480028954239</v>
      </c>
      <c r="D8" s="291">
        <v>29.389323547078209</v>
      </c>
      <c r="E8" s="127">
        <v>2018</v>
      </c>
    </row>
    <row r="9" spans="1:5" ht="24.75" customHeight="1" thickTop="1" thickBot="1">
      <c r="A9" s="1111">
        <v>2019</v>
      </c>
      <c r="B9" s="162">
        <v>13.6</v>
      </c>
      <c r="C9" s="162">
        <v>129</v>
      </c>
      <c r="D9" s="292">
        <v>29.2</v>
      </c>
      <c r="E9" s="126">
        <v>2019</v>
      </c>
    </row>
    <row r="10" spans="1:5" ht="24.75" customHeight="1" thickTop="1" thickBot="1">
      <c r="A10" s="1104">
        <v>2020</v>
      </c>
      <c r="B10" s="161">
        <v>14.177153543566593</v>
      </c>
      <c r="C10" s="161">
        <v>129.05967740284379</v>
      </c>
      <c r="D10" s="291">
        <v>29.992587254775771</v>
      </c>
      <c r="E10" s="127">
        <v>2020</v>
      </c>
    </row>
    <row r="11" spans="1:5" ht="24.75" customHeight="1" thickTop="1" thickBot="1">
      <c r="A11" s="1111">
        <v>2021</v>
      </c>
      <c r="B11" s="162">
        <v>14.254989073997985</v>
      </c>
      <c r="C11" s="162">
        <v>117.04453533361705</v>
      </c>
      <c r="D11" s="292">
        <v>29.909799635557082</v>
      </c>
      <c r="E11" s="126">
        <v>2021</v>
      </c>
    </row>
    <row r="12" spans="1:5" ht="24.75" customHeight="1" thickTop="1">
      <c r="A12" s="1104">
        <v>2022</v>
      </c>
      <c r="B12" s="161">
        <v>17.467089677463647</v>
      </c>
      <c r="C12" s="161">
        <v>124.12730627829256</v>
      </c>
      <c r="D12" s="291">
        <v>35.133896649074202</v>
      </c>
      <c r="E12" s="127">
        <v>2022</v>
      </c>
    </row>
    <row r="13" spans="1:5">
      <c r="A13" s="541"/>
      <c r="B13" s="541"/>
      <c r="C13" s="541"/>
      <c r="D13" s="541"/>
      <c r="E13" s="541"/>
    </row>
    <row r="14" spans="1:5">
      <c r="A14" s="541"/>
      <c r="B14" s="541"/>
      <c r="C14" s="541"/>
      <c r="D14" s="541"/>
      <c r="E14" s="541"/>
    </row>
    <row r="15" spans="1:5">
      <c r="A15" s="541"/>
      <c r="B15" s="541"/>
      <c r="C15" s="541"/>
      <c r="D15" s="541"/>
      <c r="E15" s="541"/>
    </row>
    <row r="16" spans="1:5">
      <c r="A16" s="541"/>
      <c r="B16" s="544"/>
      <c r="C16" s="541"/>
      <c r="D16" s="541"/>
      <c r="E16" s="541"/>
    </row>
    <row r="17" spans="1:5">
      <c r="A17" s="541"/>
      <c r="B17" s="544"/>
      <c r="C17" s="541"/>
      <c r="D17" s="541"/>
      <c r="E17" s="541"/>
    </row>
    <row r="18" spans="1:5">
      <c r="A18" s="541"/>
      <c r="B18" s="544"/>
      <c r="C18" s="541"/>
      <c r="D18" s="541"/>
      <c r="E18" s="541"/>
    </row>
    <row r="19" spans="1:5">
      <c r="A19" s="541"/>
      <c r="B19" s="544"/>
      <c r="C19" s="541"/>
      <c r="D19" s="541"/>
      <c r="E19" s="541"/>
    </row>
    <row r="20" spans="1:5">
      <c r="A20" s="541"/>
      <c r="B20" s="544"/>
      <c r="C20" s="541"/>
      <c r="D20" s="541"/>
      <c r="E20" s="541"/>
    </row>
    <row r="21" spans="1:5">
      <c r="A21" s="541"/>
      <c r="B21" s="541"/>
      <c r="C21" s="541"/>
      <c r="D21" s="541"/>
      <c r="E21" s="541"/>
    </row>
    <row r="22" spans="1:5">
      <c r="A22" s="541"/>
      <c r="B22" s="541"/>
      <c r="C22" s="541"/>
      <c r="D22" s="541"/>
      <c r="E22" s="541"/>
    </row>
    <row r="23" spans="1:5">
      <c r="A23" s="541"/>
      <c r="B23" s="541"/>
      <c r="C23" s="541"/>
      <c r="D23" s="541"/>
      <c r="E23" s="541"/>
    </row>
    <row r="24" spans="1:5">
      <c r="A24" s="541"/>
      <c r="B24" s="541"/>
      <c r="C24" s="541"/>
      <c r="D24" s="541"/>
      <c r="E24" s="541"/>
    </row>
    <row r="25" spans="1:5">
      <c r="A25" s="541"/>
      <c r="B25" s="541"/>
      <c r="C25" s="541"/>
      <c r="D25" s="541"/>
      <c r="E25" s="541"/>
    </row>
    <row r="26" spans="1:5">
      <c r="A26" s="541"/>
      <c r="B26" s="541"/>
      <c r="C26" s="541"/>
      <c r="D26" s="541"/>
      <c r="E26" s="541"/>
    </row>
    <row r="27" spans="1:5">
      <c r="A27" s="541"/>
      <c r="B27" s="541"/>
      <c r="C27" s="541"/>
      <c r="D27" s="541"/>
      <c r="E27" s="541"/>
    </row>
    <row r="28" spans="1:5">
      <c r="A28" s="541"/>
      <c r="B28" s="541"/>
      <c r="C28" s="541"/>
      <c r="D28" s="541"/>
      <c r="E28" s="541"/>
    </row>
    <row r="29" spans="1:5">
      <c r="A29" s="541"/>
      <c r="B29" s="541"/>
      <c r="C29" s="541"/>
      <c r="D29" s="541"/>
      <c r="E29" s="541"/>
    </row>
    <row r="30" spans="1:5">
      <c r="A30" s="541"/>
      <c r="B30" s="541"/>
      <c r="C30" s="541"/>
      <c r="D30" s="541"/>
      <c r="E30" s="541"/>
    </row>
    <row r="31" spans="1:5">
      <c r="A31" s="541"/>
      <c r="B31" s="541"/>
      <c r="C31" s="541"/>
      <c r="D31" s="541"/>
      <c r="E31" s="541"/>
    </row>
    <row r="32" spans="1:5">
      <c r="A32" s="541"/>
      <c r="B32" s="541"/>
      <c r="C32" s="541"/>
      <c r="D32" s="541"/>
      <c r="E32" s="541"/>
    </row>
    <row r="33" spans="1:5">
      <c r="A33" s="541"/>
      <c r="B33" s="541"/>
      <c r="C33" s="541"/>
      <c r="D33" s="541"/>
      <c r="E33" s="541"/>
    </row>
    <row r="34" spans="1:5">
      <c r="A34" s="541"/>
      <c r="B34" s="541"/>
      <c r="C34" s="541"/>
      <c r="D34" s="541"/>
      <c r="E34" s="541"/>
    </row>
    <row r="35" spans="1:5">
      <c r="A35" s="541"/>
      <c r="B35" s="541"/>
      <c r="C35" s="541"/>
      <c r="D35" s="541"/>
      <c r="E35" s="541"/>
    </row>
    <row r="36" spans="1:5">
      <c r="A36" s="541"/>
      <c r="B36" s="541"/>
      <c r="C36" s="541"/>
      <c r="D36" s="541"/>
      <c r="E36" s="541"/>
    </row>
  </sheetData>
  <mergeCells count="3">
    <mergeCell ref="A1:E1"/>
    <mergeCell ref="A2:E2"/>
    <mergeCell ref="A3:E3"/>
  </mergeCells>
  <printOptions horizontalCentered="1" verticalCentered="1"/>
  <pageMargins left="0" right="0" top="0.74803149606299002" bottom="0" header="0" footer="0"/>
  <pageSetup paperSize="9" scale="9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G12"/>
  <sheetViews>
    <sheetView rightToLeft="1" view="pageBreakPreview" zoomScaleNormal="100" zoomScaleSheetLayoutView="100" workbookViewId="0">
      <selection activeCell="A24" sqref="A24"/>
    </sheetView>
  </sheetViews>
  <sheetFormatPr defaultColWidth="11.42578125" defaultRowHeight="12.75"/>
  <cols>
    <col min="1" max="1" width="43.7109375" style="135" customWidth="1"/>
    <col min="2" max="2" width="3.140625" style="135" customWidth="1"/>
    <col min="3" max="3" width="43.7109375" style="135" customWidth="1"/>
    <col min="4" max="16384" width="11.42578125" style="135"/>
  </cols>
  <sheetData>
    <row r="2" spans="1:7" ht="36.75">
      <c r="A2" s="630" t="s">
        <v>1328</v>
      </c>
      <c r="B2" s="631"/>
      <c r="C2" s="632" t="s">
        <v>1329</v>
      </c>
    </row>
    <row r="3" spans="1:7">
      <c r="A3" s="88"/>
      <c r="B3" s="88"/>
      <c r="C3" s="87"/>
    </row>
    <row r="4" spans="1:7" ht="130.5">
      <c r="A4" s="409" t="s">
        <v>1199</v>
      </c>
      <c r="B4" s="410"/>
      <c r="C4" s="639" t="s">
        <v>1200</v>
      </c>
    </row>
    <row r="5" spans="1:7" ht="213.75">
      <c r="A5" s="409" t="s">
        <v>1761</v>
      </c>
      <c r="B5" s="410"/>
      <c r="C5" s="639" t="s">
        <v>1762</v>
      </c>
    </row>
    <row r="6" spans="1:7" ht="108.75">
      <c r="A6" s="409" t="s">
        <v>1719</v>
      </c>
      <c r="B6" s="410"/>
      <c r="C6" s="639" t="s">
        <v>1720</v>
      </c>
    </row>
    <row r="7" spans="1:7" ht="110.25">
      <c r="A7" s="409" t="s">
        <v>1715</v>
      </c>
      <c r="C7" s="411" t="s">
        <v>1714</v>
      </c>
    </row>
    <row r="11" spans="1:7" ht="21.75">
      <c r="A11" s="412" t="s">
        <v>1510</v>
      </c>
      <c r="B11" s="413"/>
      <c r="C11" s="574" t="s">
        <v>1511</v>
      </c>
      <c r="D11"/>
      <c r="E11"/>
      <c r="F11"/>
      <c r="G11"/>
    </row>
    <row r="12" spans="1:7" ht="21.75">
      <c r="A12" s="412" t="s">
        <v>1716</v>
      </c>
      <c r="B12" s="413"/>
      <c r="C12" s="574" t="s">
        <v>1717</v>
      </c>
      <c r="D12"/>
      <c r="E12"/>
      <c r="F12"/>
      <c r="G12"/>
    </row>
  </sheetData>
  <printOptions horizontalCentered="1" verticalCentered="1"/>
  <pageMargins left="0" right="0" top="0.55118110236219997" bottom="0" header="0" footer="0"/>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dimension ref="A1:S53"/>
  <sheetViews>
    <sheetView rightToLeft="1" view="pageBreakPreview" zoomScaleNormal="100" zoomScaleSheetLayoutView="100" workbookViewId="0">
      <selection activeCell="E33" sqref="E33"/>
    </sheetView>
  </sheetViews>
  <sheetFormatPr defaultColWidth="11.42578125" defaultRowHeight="12.75"/>
  <cols>
    <col min="1" max="1" width="28.7109375" style="89" customWidth="1"/>
    <col min="2" max="13" width="7.42578125" style="89" customWidth="1"/>
    <col min="14" max="14" width="30.7109375" style="89" customWidth="1"/>
    <col min="15" max="16384" width="11.42578125" style="89"/>
  </cols>
  <sheetData>
    <row r="1" spans="1:19" ht="21.75">
      <c r="A1" s="1256" t="s">
        <v>1709</v>
      </c>
      <c r="B1" s="1256"/>
      <c r="C1" s="1256"/>
      <c r="D1" s="1256"/>
      <c r="E1" s="1256"/>
      <c r="F1" s="1256"/>
      <c r="G1" s="1256"/>
      <c r="H1" s="1256"/>
      <c r="I1" s="1256"/>
      <c r="J1" s="1256"/>
      <c r="K1" s="1256"/>
      <c r="L1" s="1256"/>
      <c r="M1" s="1256"/>
      <c r="N1" s="1256"/>
    </row>
    <row r="2" spans="1:19" ht="15.75">
      <c r="A2" s="1255" t="s">
        <v>1822</v>
      </c>
      <c r="B2" s="1255"/>
      <c r="C2" s="1255"/>
      <c r="D2" s="1255"/>
      <c r="E2" s="1255"/>
      <c r="F2" s="1255"/>
      <c r="G2" s="1255"/>
      <c r="H2" s="1255"/>
      <c r="I2" s="1255"/>
      <c r="J2" s="1255"/>
      <c r="K2" s="1255"/>
      <c r="L2" s="1255"/>
      <c r="M2" s="1255"/>
      <c r="N2" s="1255"/>
    </row>
    <row r="3" spans="1:19" ht="15.75">
      <c r="A3" s="1255" t="s">
        <v>1763</v>
      </c>
      <c r="B3" s="1255"/>
      <c r="C3" s="1255"/>
      <c r="D3" s="1255"/>
      <c r="E3" s="1255"/>
      <c r="F3" s="1255"/>
      <c r="G3" s="1255"/>
      <c r="H3" s="1255"/>
      <c r="I3" s="1255"/>
      <c r="J3" s="1255"/>
      <c r="K3" s="1255"/>
      <c r="L3" s="1255"/>
      <c r="M3" s="1255"/>
      <c r="N3" s="1255"/>
    </row>
    <row r="4" spans="1:19" ht="15.75">
      <c r="A4" s="540"/>
      <c r="B4" s="540"/>
      <c r="C4" s="540"/>
      <c r="D4" s="540"/>
      <c r="E4" s="540"/>
      <c r="F4" s="540"/>
      <c r="G4" s="540"/>
      <c r="H4" s="540"/>
      <c r="I4" s="540"/>
      <c r="J4" s="540"/>
      <c r="K4" s="540"/>
      <c r="L4" s="540"/>
      <c r="M4" s="540"/>
      <c r="N4" s="540"/>
    </row>
    <row r="5" spans="1:19" ht="15.75">
      <c r="A5" s="229" t="s">
        <v>128</v>
      </c>
      <c r="B5" s="230"/>
      <c r="C5" s="230"/>
      <c r="D5" s="230"/>
      <c r="E5" s="230"/>
      <c r="F5" s="230"/>
      <c r="G5" s="230"/>
      <c r="H5" s="230"/>
      <c r="I5" s="230"/>
      <c r="J5" s="230"/>
      <c r="K5" s="230"/>
      <c r="L5" s="230"/>
      <c r="M5" s="230"/>
      <c r="N5" s="231" t="s">
        <v>129</v>
      </c>
    </row>
    <row r="6" spans="1:19" ht="30" customHeight="1" thickBot="1">
      <c r="A6" s="1257" t="s">
        <v>1191</v>
      </c>
      <c r="B6" s="1275" t="s">
        <v>1302</v>
      </c>
      <c r="C6" s="1275"/>
      <c r="D6" s="1275"/>
      <c r="E6" s="1275" t="s">
        <v>1303</v>
      </c>
      <c r="F6" s="1275"/>
      <c r="G6" s="1275"/>
      <c r="H6" s="1275" t="s">
        <v>1304</v>
      </c>
      <c r="I6" s="1275"/>
      <c r="J6" s="1275"/>
      <c r="K6" s="1275" t="s">
        <v>1305</v>
      </c>
      <c r="L6" s="1275"/>
      <c r="M6" s="1275"/>
      <c r="N6" s="1276" t="s">
        <v>1760</v>
      </c>
      <c r="Q6" s="627"/>
      <c r="R6" s="628"/>
      <c r="S6" s="628"/>
    </row>
    <row r="7" spans="1:19" ht="36.75" customHeight="1">
      <c r="A7" s="1258"/>
      <c r="B7" s="220" t="s">
        <v>1267</v>
      </c>
      <c r="C7" s="220" t="s">
        <v>1266</v>
      </c>
      <c r="D7" s="220" t="s">
        <v>809</v>
      </c>
      <c r="E7" s="220" t="s">
        <v>1267</v>
      </c>
      <c r="F7" s="220" t="s">
        <v>1266</v>
      </c>
      <c r="G7" s="220" t="s">
        <v>809</v>
      </c>
      <c r="H7" s="220" t="s">
        <v>1267</v>
      </c>
      <c r="I7" s="220" t="s">
        <v>1266</v>
      </c>
      <c r="J7" s="220" t="s">
        <v>809</v>
      </c>
      <c r="K7" s="220" t="s">
        <v>1267</v>
      </c>
      <c r="L7" s="220" t="s">
        <v>1266</v>
      </c>
      <c r="M7" s="220" t="s">
        <v>809</v>
      </c>
      <c r="N7" s="1277"/>
      <c r="Q7" s="627"/>
      <c r="R7" s="627"/>
      <c r="S7" s="627"/>
    </row>
    <row r="8" spans="1:19" ht="19.5" customHeight="1" thickBot="1">
      <c r="A8" s="1110">
        <v>2017</v>
      </c>
      <c r="B8" s="238">
        <v>1.4363012431562867</v>
      </c>
      <c r="C8" s="238">
        <v>0</v>
      </c>
      <c r="D8" s="293">
        <v>1.2</v>
      </c>
      <c r="E8" s="238">
        <v>61.841810063442637</v>
      </c>
      <c r="F8" s="238">
        <v>6.4130848231266633</v>
      </c>
      <c r="G8" s="293">
        <v>54.39434957960615</v>
      </c>
      <c r="H8" s="238">
        <v>36.721888693401077</v>
      </c>
      <c r="I8" s="238">
        <v>93.586915176873333</v>
      </c>
      <c r="J8" s="293">
        <v>44.362332088262754</v>
      </c>
      <c r="K8" s="293">
        <v>100</v>
      </c>
      <c r="L8" s="293">
        <v>100</v>
      </c>
      <c r="M8" s="293">
        <v>100</v>
      </c>
      <c r="N8" s="237">
        <v>2017</v>
      </c>
    </row>
    <row r="9" spans="1:19" ht="19.5" customHeight="1" thickTop="1" thickBot="1">
      <c r="A9" s="1104">
        <v>2018</v>
      </c>
      <c r="B9" s="163">
        <v>1.5418811314458223</v>
      </c>
      <c r="C9" s="163">
        <v>0</v>
      </c>
      <c r="D9" s="294">
        <v>1.3323008602404129</v>
      </c>
      <c r="E9" s="163">
        <v>62.87617435351163</v>
      </c>
      <c r="F9" s="163">
        <v>6.5353072370616232</v>
      </c>
      <c r="G9" s="294">
        <v>55.218039125446914</v>
      </c>
      <c r="H9" s="163">
        <v>35.581944515042551</v>
      </c>
      <c r="I9" s="163">
        <v>93.46469276293837</v>
      </c>
      <c r="J9" s="294">
        <v>43.449660014312677</v>
      </c>
      <c r="K9" s="294">
        <v>100</v>
      </c>
      <c r="L9" s="294">
        <v>100</v>
      </c>
      <c r="M9" s="294">
        <v>100</v>
      </c>
      <c r="N9" s="127">
        <v>2018</v>
      </c>
    </row>
    <row r="10" spans="1:19" ht="19.5" customHeight="1" thickTop="1" thickBot="1">
      <c r="A10" s="1111">
        <v>2019</v>
      </c>
      <c r="B10" s="164">
        <v>1.7692712335860394</v>
      </c>
      <c r="C10" s="164">
        <v>0</v>
      </c>
      <c r="D10" s="295">
        <v>1.5301364053393245</v>
      </c>
      <c r="E10" s="164">
        <v>62.080000351056768</v>
      </c>
      <c r="F10" s="164">
        <v>6.4443781478686626</v>
      </c>
      <c r="G10" s="295">
        <v>54.560285619137169</v>
      </c>
      <c r="H10" s="164">
        <v>36.1507284153572</v>
      </c>
      <c r="I10" s="164">
        <v>93.555621852131338</v>
      </c>
      <c r="J10" s="295">
        <v>43.909577975523511</v>
      </c>
      <c r="K10" s="295">
        <v>100</v>
      </c>
      <c r="L10" s="295">
        <v>100</v>
      </c>
      <c r="M10" s="295">
        <v>100</v>
      </c>
      <c r="N10" s="126">
        <v>2019</v>
      </c>
    </row>
    <row r="11" spans="1:19" ht="19.5" customHeight="1" thickTop="1" thickBot="1">
      <c r="A11" s="1104">
        <v>2020</v>
      </c>
      <c r="B11" s="163">
        <v>1.523061329307275</v>
      </c>
      <c r="C11" s="163">
        <v>0</v>
      </c>
      <c r="D11" s="294">
        <v>1.3133287558130906</v>
      </c>
      <c r="E11" s="163">
        <v>48.630666342054823</v>
      </c>
      <c r="F11" s="163">
        <v>3.5050322809482717</v>
      </c>
      <c r="G11" s="294">
        <v>42.416658291244879</v>
      </c>
      <c r="H11" s="163">
        <v>49.846272328637895</v>
      </c>
      <c r="I11" s="163">
        <v>96.494967719051729</v>
      </c>
      <c r="J11" s="294">
        <v>56.270012952942025</v>
      </c>
      <c r="K11" s="294">
        <v>100</v>
      </c>
      <c r="L11" s="294">
        <v>100</v>
      </c>
      <c r="M11" s="294">
        <v>100</v>
      </c>
      <c r="N11" s="127">
        <v>2020</v>
      </c>
    </row>
    <row r="12" spans="1:19" ht="19.5" customHeight="1" thickTop="1" thickBot="1">
      <c r="A12" s="1111">
        <v>2021</v>
      </c>
      <c r="B12" s="164">
        <v>1.5592347558965147</v>
      </c>
      <c r="C12" s="164">
        <v>0</v>
      </c>
      <c r="D12" s="295">
        <v>1.3216863607943079</v>
      </c>
      <c r="E12" s="164">
        <v>47.352323796085081</v>
      </c>
      <c r="F12" s="164">
        <v>3.7378201027965465</v>
      </c>
      <c r="G12" s="295">
        <v>40.707682688426502</v>
      </c>
      <c r="H12" s="164">
        <v>51.088441448018408</v>
      </c>
      <c r="I12" s="164">
        <v>96.262179897203453</v>
      </c>
      <c r="J12" s="295">
        <v>57.970630950779189</v>
      </c>
      <c r="K12" s="295">
        <v>100</v>
      </c>
      <c r="L12" s="295">
        <v>100</v>
      </c>
      <c r="M12" s="295">
        <v>100</v>
      </c>
      <c r="N12" s="126">
        <v>2021</v>
      </c>
    </row>
    <row r="13" spans="1:19" ht="19.5" customHeight="1" thickTop="1">
      <c r="A13" s="1104">
        <v>2022</v>
      </c>
      <c r="B13" s="163">
        <v>2.0791653632969589</v>
      </c>
      <c r="C13" s="163">
        <v>0</v>
      </c>
      <c r="D13" s="294">
        <v>1.734733537493264</v>
      </c>
      <c r="E13" s="163">
        <v>45.807519111713226</v>
      </c>
      <c r="F13" s="163">
        <v>4.7085392392437777</v>
      </c>
      <c r="G13" s="294">
        <v>38.999115640766149</v>
      </c>
      <c r="H13" s="163">
        <v>52.113315524989815</v>
      </c>
      <c r="I13" s="163">
        <v>95.291460760756223</v>
      </c>
      <c r="J13" s="294">
        <v>59.266150821740595</v>
      </c>
      <c r="K13" s="294">
        <v>100</v>
      </c>
      <c r="L13" s="294">
        <v>100</v>
      </c>
      <c r="M13" s="294">
        <v>100</v>
      </c>
      <c r="N13" s="127">
        <v>2022</v>
      </c>
    </row>
    <row r="14" spans="1:19">
      <c r="A14" s="541"/>
      <c r="B14" s="541"/>
      <c r="C14" s="541"/>
      <c r="D14" s="541"/>
      <c r="E14" s="541"/>
      <c r="F14" s="541"/>
      <c r="G14" s="541"/>
      <c r="H14" s="541"/>
      <c r="I14" s="541"/>
      <c r="J14" s="541"/>
      <c r="K14" s="541"/>
      <c r="L14" s="541"/>
      <c r="M14" s="541"/>
      <c r="N14" s="541"/>
    </row>
    <row r="15" spans="1:19" ht="12.75" customHeight="1">
      <c r="A15" s="541"/>
      <c r="B15" s="541"/>
      <c r="C15" s="541"/>
      <c r="D15" s="541"/>
      <c r="E15" s="541"/>
      <c r="F15" s="541"/>
      <c r="G15" s="541"/>
      <c r="H15" s="541"/>
      <c r="I15" s="541"/>
      <c r="J15" s="541"/>
      <c r="K15" s="541"/>
      <c r="L15" s="541"/>
      <c r="M15" s="541"/>
      <c r="N15" s="541"/>
    </row>
    <row r="16" spans="1:19">
      <c r="A16" s="541"/>
      <c r="B16" s="541"/>
      <c r="C16" s="541"/>
      <c r="D16" s="541"/>
      <c r="E16" s="541"/>
      <c r="F16" s="541"/>
      <c r="G16" s="541"/>
      <c r="H16" s="541"/>
      <c r="I16" s="541"/>
      <c r="J16" s="541"/>
      <c r="K16" s="541"/>
      <c r="L16" s="541"/>
      <c r="M16" s="541"/>
      <c r="N16" s="541"/>
    </row>
    <row r="17" spans="1:14">
      <c r="A17" s="541"/>
      <c r="B17" s="542"/>
      <c r="C17" s="542"/>
      <c r="D17" s="541"/>
      <c r="E17" s="541"/>
      <c r="F17" s="541"/>
      <c r="G17" s="541"/>
      <c r="H17" s="541"/>
      <c r="I17" s="541"/>
      <c r="J17" s="541"/>
      <c r="K17" s="541"/>
      <c r="L17" s="541"/>
      <c r="M17" s="541"/>
      <c r="N17" s="541"/>
    </row>
    <row r="18" spans="1:14">
      <c r="A18" s="541"/>
      <c r="B18" s="542"/>
      <c r="C18" s="542"/>
      <c r="D18" s="541"/>
      <c r="E18" s="541"/>
      <c r="F18" s="541"/>
      <c r="G18" s="541"/>
      <c r="H18" s="541"/>
      <c r="I18" s="541"/>
      <c r="J18" s="541"/>
      <c r="K18" s="541"/>
      <c r="L18" s="541"/>
      <c r="M18" s="541"/>
      <c r="N18" s="541"/>
    </row>
    <row r="19" spans="1:14">
      <c r="A19" s="541"/>
      <c r="B19" s="541"/>
      <c r="C19" s="541"/>
      <c r="D19" s="541"/>
      <c r="E19" s="541"/>
      <c r="F19" s="541"/>
      <c r="G19" s="541"/>
      <c r="H19" s="541"/>
      <c r="I19" s="541"/>
      <c r="J19" s="541"/>
      <c r="K19" s="541"/>
      <c r="L19" s="541"/>
      <c r="M19" s="541"/>
      <c r="N19" s="541"/>
    </row>
    <row r="20" spans="1:14">
      <c r="A20" s="541"/>
      <c r="B20" s="541"/>
      <c r="C20" s="541"/>
      <c r="D20" s="541"/>
      <c r="E20" s="541"/>
      <c r="F20" s="541"/>
      <c r="G20" s="541"/>
      <c r="H20" s="541"/>
      <c r="I20" s="541"/>
      <c r="J20" s="541"/>
      <c r="K20" s="541"/>
      <c r="L20" s="541"/>
      <c r="M20" s="541"/>
      <c r="N20" s="541"/>
    </row>
    <row r="21" spans="1:14">
      <c r="A21" s="541"/>
      <c r="B21" s="541"/>
      <c r="C21" s="541"/>
      <c r="D21" s="541"/>
      <c r="E21" s="541"/>
      <c r="F21" s="541"/>
      <c r="G21" s="541"/>
      <c r="H21" s="541"/>
      <c r="I21" s="541"/>
      <c r="J21" s="541"/>
      <c r="K21" s="541"/>
      <c r="L21" s="541"/>
      <c r="M21" s="541"/>
      <c r="N21" s="541"/>
    </row>
    <row r="22" spans="1:14" ht="25.5" customHeight="1">
      <c r="A22" s="541"/>
      <c r="B22" s="541"/>
      <c r="C22" s="541"/>
      <c r="D22" s="541"/>
      <c r="E22" s="541"/>
      <c r="F22" s="541"/>
      <c r="G22" s="541"/>
      <c r="H22" s="541"/>
      <c r="I22" s="541"/>
      <c r="J22" s="541"/>
      <c r="K22" s="541"/>
      <c r="L22" s="541"/>
      <c r="M22" s="541"/>
      <c r="N22" s="541"/>
    </row>
    <row r="23" spans="1:14">
      <c r="A23" s="541"/>
      <c r="B23" s="541"/>
      <c r="C23" s="541"/>
      <c r="D23" s="541"/>
      <c r="E23" s="541"/>
      <c r="F23" s="541"/>
      <c r="G23" s="541"/>
      <c r="H23" s="541"/>
      <c r="I23" s="541"/>
      <c r="J23" s="541"/>
      <c r="K23" s="541"/>
      <c r="L23" s="541"/>
      <c r="M23" s="541"/>
      <c r="N23" s="541"/>
    </row>
    <row r="24" spans="1:14" ht="25.5" customHeight="1">
      <c r="A24" s="541"/>
      <c r="B24" s="541"/>
      <c r="C24" s="541"/>
      <c r="D24" s="541"/>
      <c r="E24" s="541"/>
      <c r="F24" s="541"/>
      <c r="G24" s="541"/>
      <c r="H24" s="541"/>
      <c r="I24" s="541"/>
      <c r="J24" s="541"/>
      <c r="K24" s="541"/>
      <c r="L24" s="541"/>
      <c r="M24" s="541"/>
      <c r="N24" s="541"/>
    </row>
    <row r="25" spans="1:14">
      <c r="A25" s="541"/>
      <c r="B25" s="541"/>
      <c r="C25" s="541"/>
      <c r="D25" s="541"/>
      <c r="E25" s="541"/>
      <c r="F25" s="541"/>
      <c r="G25" s="541"/>
      <c r="H25" s="541"/>
      <c r="I25" s="541"/>
      <c r="J25" s="541"/>
      <c r="K25" s="541"/>
      <c r="L25" s="541"/>
      <c r="M25" s="541"/>
      <c r="N25" s="541"/>
    </row>
    <row r="26" spans="1:14" ht="25.5" customHeight="1">
      <c r="A26" s="541"/>
      <c r="B26" s="541"/>
      <c r="C26" s="541"/>
      <c r="D26" s="541"/>
      <c r="E26" s="541"/>
      <c r="F26" s="541"/>
      <c r="G26" s="541"/>
      <c r="H26" s="541"/>
      <c r="I26" s="541"/>
      <c r="J26" s="541"/>
      <c r="K26" s="541"/>
      <c r="L26" s="541"/>
      <c r="M26" s="541"/>
      <c r="N26" s="541"/>
    </row>
    <row r="27" spans="1:14">
      <c r="A27" s="541"/>
      <c r="B27" s="541"/>
      <c r="C27" s="541"/>
      <c r="D27" s="541"/>
      <c r="E27" s="541"/>
      <c r="F27" s="541"/>
      <c r="G27" s="541"/>
      <c r="H27" s="541"/>
      <c r="I27" s="541"/>
      <c r="J27" s="541"/>
      <c r="K27" s="541"/>
      <c r="L27" s="541"/>
      <c r="M27" s="541"/>
      <c r="N27" s="541"/>
    </row>
    <row r="28" spans="1:14">
      <c r="A28" s="541"/>
      <c r="B28" s="541"/>
      <c r="C28" s="541"/>
      <c r="D28" s="541"/>
      <c r="E28" s="541"/>
      <c r="F28" s="541"/>
      <c r="G28" s="541"/>
      <c r="H28" s="541"/>
      <c r="I28" s="541"/>
      <c r="J28" s="541"/>
      <c r="K28" s="541"/>
      <c r="L28" s="541"/>
      <c r="M28" s="541"/>
      <c r="N28" s="541"/>
    </row>
    <row r="29" spans="1:14">
      <c r="A29" s="541"/>
      <c r="B29" s="541"/>
      <c r="C29" s="541"/>
      <c r="D29" s="541"/>
      <c r="E29" s="541"/>
      <c r="F29" s="541"/>
      <c r="G29" s="541"/>
      <c r="H29" s="541"/>
      <c r="I29" s="541"/>
      <c r="J29" s="541"/>
      <c r="K29" s="541"/>
      <c r="L29" s="541"/>
      <c r="M29" s="541"/>
      <c r="N29" s="541"/>
    </row>
    <row r="30" spans="1:14">
      <c r="A30" s="541"/>
      <c r="B30" s="541"/>
      <c r="C30" s="541"/>
      <c r="D30" s="541"/>
      <c r="E30" s="541"/>
      <c r="F30" s="541"/>
      <c r="G30" s="541"/>
      <c r="H30" s="541"/>
      <c r="I30" s="541"/>
      <c r="J30" s="541"/>
      <c r="K30" s="541"/>
      <c r="L30" s="541"/>
      <c r="M30" s="541"/>
      <c r="N30" s="541"/>
    </row>
    <row r="31" spans="1:14">
      <c r="A31" s="541"/>
      <c r="B31" s="541"/>
      <c r="C31" s="541"/>
      <c r="D31" s="541"/>
      <c r="E31" s="541"/>
      <c r="F31" s="541"/>
      <c r="G31" s="541"/>
      <c r="H31" s="541"/>
      <c r="I31" s="541"/>
      <c r="J31" s="541"/>
      <c r="K31" s="541"/>
      <c r="L31" s="541"/>
      <c r="M31" s="541"/>
      <c r="N31" s="541"/>
    </row>
    <row r="32" spans="1:14">
      <c r="A32" s="541"/>
      <c r="B32" s="541"/>
      <c r="C32" s="541"/>
      <c r="D32" s="541"/>
      <c r="E32" s="541"/>
      <c r="F32" s="541"/>
      <c r="G32" s="541"/>
      <c r="H32" s="541"/>
      <c r="I32" s="541"/>
      <c r="J32" s="541"/>
      <c r="K32" s="541"/>
      <c r="L32" s="541"/>
      <c r="M32" s="541"/>
      <c r="N32" s="541"/>
    </row>
    <row r="47" spans="1:4">
      <c r="C47" s="89">
        <f>A8</f>
        <v>2017</v>
      </c>
      <c r="D47" s="89">
        <f>A13</f>
        <v>2022</v>
      </c>
    </row>
    <row r="48" spans="1:4" ht="25.5">
      <c r="A48" s="1274" t="s">
        <v>816</v>
      </c>
      <c r="B48" s="138" t="s">
        <v>1268</v>
      </c>
      <c r="C48" s="128">
        <f>B8</f>
        <v>1.4363012431562867</v>
      </c>
      <c r="D48" s="128">
        <f>B13</f>
        <v>2.0791653632969589</v>
      </c>
    </row>
    <row r="49" spans="1:4" ht="25.5">
      <c r="A49" s="1274"/>
      <c r="B49" s="138" t="s">
        <v>1269</v>
      </c>
      <c r="C49" s="128">
        <f>C8</f>
        <v>0</v>
      </c>
      <c r="D49" s="128">
        <f>C13</f>
        <v>0</v>
      </c>
    </row>
    <row r="50" spans="1:4" ht="25.5">
      <c r="A50" s="1274" t="s">
        <v>815</v>
      </c>
      <c r="B50" s="138" t="s">
        <v>1268</v>
      </c>
      <c r="C50" s="128">
        <f>E8</f>
        <v>61.841810063442637</v>
      </c>
      <c r="D50" s="128">
        <f>E13</f>
        <v>45.807519111713226</v>
      </c>
    </row>
    <row r="51" spans="1:4" ht="25.5">
      <c r="A51" s="1274"/>
      <c r="B51" s="138" t="s">
        <v>1269</v>
      </c>
      <c r="C51" s="128">
        <f>F8</f>
        <v>6.4130848231266633</v>
      </c>
      <c r="D51" s="128">
        <f>F13</f>
        <v>4.7085392392437777</v>
      </c>
    </row>
    <row r="52" spans="1:4" ht="25.5">
      <c r="A52" s="1274" t="s">
        <v>814</v>
      </c>
      <c r="B52" s="138" t="s">
        <v>1268</v>
      </c>
      <c r="C52" s="128">
        <f>H8</f>
        <v>36.721888693401077</v>
      </c>
      <c r="D52" s="128">
        <f>H13</f>
        <v>52.113315524989815</v>
      </c>
    </row>
    <row r="53" spans="1:4" ht="25.5">
      <c r="A53" s="1274"/>
      <c r="B53" s="138" t="s">
        <v>1269</v>
      </c>
      <c r="C53" s="128">
        <f>I8</f>
        <v>93.586915176873333</v>
      </c>
      <c r="D53" s="128">
        <f>I13</f>
        <v>95.291460760756223</v>
      </c>
    </row>
  </sheetData>
  <mergeCells count="12">
    <mergeCell ref="A48:A49"/>
    <mergeCell ref="A50:A51"/>
    <mergeCell ref="A52:A53"/>
    <mergeCell ref="A1:N1"/>
    <mergeCell ref="A2:N2"/>
    <mergeCell ref="A3:N3"/>
    <mergeCell ref="A6:A7"/>
    <mergeCell ref="B6:D6"/>
    <mergeCell ref="E6:G6"/>
    <mergeCell ref="H6:J6"/>
    <mergeCell ref="K6:M6"/>
    <mergeCell ref="N6:N7"/>
  </mergeCells>
  <printOptions horizontalCentered="1" verticalCentered="1"/>
  <pageMargins left="0" right="0" top="0.74803149606299002" bottom="0" header="0" footer="0"/>
  <pageSetup paperSize="9" scale="95"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dimension ref="A1:M32"/>
  <sheetViews>
    <sheetView rightToLeft="1" view="pageBreakPreview" zoomScaleNormal="100" zoomScaleSheetLayoutView="100" workbookViewId="0">
      <selection activeCell="M21" sqref="M21"/>
    </sheetView>
  </sheetViews>
  <sheetFormatPr defaultColWidth="11.42578125" defaultRowHeight="12.75"/>
  <cols>
    <col min="1" max="1" width="30.7109375" style="89" customWidth="1"/>
    <col min="2" max="2" width="6.85546875" style="89" customWidth="1"/>
    <col min="3" max="3" width="7.42578125" style="89" customWidth="1"/>
    <col min="4" max="5" width="6.85546875" style="89" customWidth="1"/>
    <col min="6" max="6" width="7.42578125" style="89" customWidth="1"/>
    <col min="7" max="8" width="6.85546875" style="89" customWidth="1"/>
    <col min="9" max="9" width="7.42578125" style="89" customWidth="1"/>
    <col min="10" max="10" width="6.85546875" style="89" customWidth="1"/>
    <col min="11" max="11" width="30.7109375" style="89" customWidth="1"/>
    <col min="12" max="16384" width="11.42578125" style="89"/>
  </cols>
  <sheetData>
    <row r="1" spans="1:13" ht="21.75">
      <c r="A1" s="1256" t="s">
        <v>873</v>
      </c>
      <c r="B1" s="1256"/>
      <c r="C1" s="1256"/>
      <c r="D1" s="1256"/>
      <c r="E1" s="1256"/>
      <c r="F1" s="1256"/>
      <c r="G1" s="1256"/>
      <c r="H1" s="1256"/>
      <c r="I1" s="1256"/>
      <c r="J1" s="1256"/>
      <c r="K1" s="1256"/>
    </row>
    <row r="2" spans="1:13" ht="15.75">
      <c r="A2" s="1255" t="s">
        <v>1495</v>
      </c>
      <c r="B2" s="1255"/>
      <c r="C2" s="1255"/>
      <c r="D2" s="1255"/>
      <c r="E2" s="1255"/>
      <c r="F2" s="1255"/>
      <c r="G2" s="1255"/>
      <c r="H2" s="1255"/>
      <c r="I2" s="1255"/>
      <c r="J2" s="1255"/>
      <c r="K2" s="1255"/>
    </row>
    <row r="3" spans="1:13" ht="15.75">
      <c r="A3" s="1255" t="s">
        <v>1763</v>
      </c>
      <c r="B3" s="1255"/>
      <c r="C3" s="1255"/>
      <c r="D3" s="1255"/>
      <c r="E3" s="1255"/>
      <c r="F3" s="1255"/>
      <c r="G3" s="1255"/>
      <c r="H3" s="1255"/>
      <c r="I3" s="1255"/>
      <c r="J3" s="1255"/>
      <c r="K3" s="1255"/>
    </row>
    <row r="4" spans="1:13" ht="15.75">
      <c r="A4" s="540"/>
      <c r="B4" s="540"/>
      <c r="C4" s="540"/>
      <c r="D4" s="540"/>
      <c r="E4" s="540"/>
      <c r="F4" s="540"/>
      <c r="G4" s="540"/>
      <c r="H4" s="540"/>
      <c r="I4" s="540"/>
      <c r="J4" s="540"/>
      <c r="K4" s="540"/>
    </row>
    <row r="5" spans="1:13" ht="15.75">
      <c r="A5" s="229" t="s">
        <v>148</v>
      </c>
      <c r="B5" s="230"/>
      <c r="C5" s="230"/>
      <c r="D5" s="230"/>
      <c r="E5" s="230"/>
      <c r="F5" s="230"/>
      <c r="G5" s="230"/>
      <c r="H5" s="230"/>
      <c r="I5" s="230"/>
      <c r="J5" s="230"/>
      <c r="K5" s="231" t="s">
        <v>149</v>
      </c>
    </row>
    <row r="6" spans="1:13" ht="30" customHeight="1" thickBot="1">
      <c r="A6" s="1257" t="s">
        <v>1193</v>
      </c>
      <c r="B6" s="1259" t="s">
        <v>1299</v>
      </c>
      <c r="C6" s="1260"/>
      <c r="D6" s="1261"/>
      <c r="E6" s="1259" t="s">
        <v>1300</v>
      </c>
      <c r="F6" s="1260"/>
      <c r="G6" s="1261"/>
      <c r="H6" s="1262" t="s">
        <v>1301</v>
      </c>
      <c r="I6" s="1263"/>
      <c r="J6" s="1264"/>
      <c r="K6" s="1276" t="s">
        <v>1192</v>
      </c>
    </row>
    <row r="7" spans="1:13" ht="36.75" customHeight="1">
      <c r="A7" s="1258"/>
      <c r="B7" s="220" t="s">
        <v>1267</v>
      </c>
      <c r="C7" s="220" t="s">
        <v>1266</v>
      </c>
      <c r="D7" s="220" t="s">
        <v>809</v>
      </c>
      <c r="E7" s="220" t="s">
        <v>1267</v>
      </c>
      <c r="F7" s="220" t="s">
        <v>1266</v>
      </c>
      <c r="G7" s="220" t="s">
        <v>809</v>
      </c>
      <c r="H7" s="220" t="s">
        <v>1267</v>
      </c>
      <c r="I7" s="220" t="s">
        <v>1266</v>
      </c>
      <c r="J7" s="220" t="s">
        <v>809</v>
      </c>
      <c r="K7" s="1279"/>
    </row>
    <row r="8" spans="1:13" ht="22.5" customHeight="1" thickBot="1">
      <c r="A8" s="1110">
        <v>2017</v>
      </c>
      <c r="B8" s="238">
        <v>0.16723656508040793</v>
      </c>
      <c r="C8" s="238">
        <v>0.63815524869285434</v>
      </c>
      <c r="D8" s="293">
        <v>0.33567989565150669</v>
      </c>
      <c r="E8" s="238">
        <v>5.4018730775901684E-2</v>
      </c>
      <c r="F8" s="238">
        <v>0.60802037554934074</v>
      </c>
      <c r="G8" s="293">
        <v>0.1221924792731135</v>
      </c>
      <c r="H8" s="293">
        <v>5.8280036417997685E-2</v>
      </c>
      <c r="I8" s="293">
        <v>0.61206918291105716</v>
      </c>
      <c r="J8" s="293">
        <v>0.13301421589432372</v>
      </c>
      <c r="K8" s="239">
        <v>2017</v>
      </c>
    </row>
    <row r="9" spans="1:13" ht="22.5" customHeight="1" thickTop="1" thickBot="1">
      <c r="A9" s="1104">
        <v>2018</v>
      </c>
      <c r="B9" s="163">
        <v>0.14485898421332705</v>
      </c>
      <c r="C9" s="163">
        <v>0.32788591651920473</v>
      </c>
      <c r="D9" s="294">
        <v>0.21116138763197587</v>
      </c>
      <c r="E9" s="163">
        <v>4.7466538099501798E-2</v>
      </c>
      <c r="F9" s="163">
        <v>0.45881431013411178</v>
      </c>
      <c r="G9" s="294">
        <v>9.8412575487775877E-2</v>
      </c>
      <c r="H9" s="294">
        <v>5.1106892413637639E-2</v>
      </c>
      <c r="I9" s="294">
        <v>0.44114289728324813</v>
      </c>
      <c r="J9" s="294">
        <v>0.10412255621114201</v>
      </c>
      <c r="K9" s="130">
        <v>2018</v>
      </c>
    </row>
    <row r="10" spans="1:13" ht="22.5" customHeight="1" thickTop="1" thickBot="1">
      <c r="A10" s="1111">
        <v>2019</v>
      </c>
      <c r="B10" s="164">
        <v>0.17561832284501686</v>
      </c>
      <c r="C10" s="164">
        <v>0.41833578418944273</v>
      </c>
      <c r="D10" s="295">
        <v>0.26444716623983966</v>
      </c>
      <c r="E10" s="164">
        <v>4.7050031385674693E-2</v>
      </c>
      <c r="F10" s="164">
        <v>0.44128979922936523</v>
      </c>
      <c r="G10" s="295">
        <v>9.5598283426434283E-2</v>
      </c>
      <c r="H10" s="295">
        <v>5.1866651168808946E-2</v>
      </c>
      <c r="I10" s="295">
        <v>0.43812414333268063</v>
      </c>
      <c r="J10" s="295">
        <v>0.10422294895492677</v>
      </c>
      <c r="K10" s="129">
        <v>2019</v>
      </c>
    </row>
    <row r="11" spans="1:13" ht="22.5" customHeight="1" thickTop="1" thickBot="1">
      <c r="A11" s="1104">
        <v>2020</v>
      </c>
      <c r="B11" s="163">
        <v>0.3</v>
      </c>
      <c r="C11" s="163">
        <v>0.8</v>
      </c>
      <c r="D11" s="294">
        <v>0.4</v>
      </c>
      <c r="E11" s="163">
        <v>0.1</v>
      </c>
      <c r="F11" s="163">
        <v>0.5</v>
      </c>
      <c r="G11" s="294">
        <v>0.1</v>
      </c>
      <c r="H11" s="294">
        <v>0.1</v>
      </c>
      <c r="I11" s="294">
        <v>0.5</v>
      </c>
      <c r="J11" s="294">
        <v>0.1</v>
      </c>
      <c r="K11" s="130">
        <v>2020</v>
      </c>
    </row>
    <row r="12" spans="1:13" ht="22.5" customHeight="1" thickTop="1" thickBot="1">
      <c r="A12" s="1111">
        <v>2021</v>
      </c>
      <c r="B12" s="164">
        <v>0.1861377134900111</v>
      </c>
      <c r="C12" s="164">
        <v>0.65073537494229117</v>
      </c>
      <c r="D12" s="295">
        <v>0.3685323436758296</v>
      </c>
      <c r="E12" s="164">
        <v>7.383031555466088E-2</v>
      </c>
      <c r="F12" s="164">
        <v>0.42048828206460126</v>
      </c>
      <c r="G12" s="295">
        <v>0.12174720605098813</v>
      </c>
      <c r="H12" s="295">
        <v>7.8439880351480654E-2</v>
      </c>
      <c r="I12" s="295">
        <v>0.45435730270221325</v>
      </c>
      <c r="J12" s="295">
        <v>0.13587513717212713</v>
      </c>
      <c r="K12" s="129">
        <v>2021</v>
      </c>
    </row>
    <row r="13" spans="1:13" ht="22.5" customHeight="1" thickTop="1">
      <c r="A13" s="1104">
        <v>2022</v>
      </c>
      <c r="B13" s="957">
        <v>0.19107221976074434</v>
      </c>
      <c r="C13" s="957">
        <v>0.6</v>
      </c>
      <c r="D13" s="958">
        <v>0.35149674906762601</v>
      </c>
      <c r="E13" s="957">
        <v>7.3786464667184359E-2</v>
      </c>
      <c r="F13" s="957">
        <v>0.36498622291680999</v>
      </c>
      <c r="G13" s="958">
        <v>0.11797213212878799</v>
      </c>
      <c r="H13" s="958">
        <v>7.8549383496982567E-2</v>
      </c>
      <c r="I13" s="958">
        <v>0.39583386271171606</v>
      </c>
      <c r="J13" s="958">
        <v>0.13124282595485134</v>
      </c>
      <c r="K13" s="130">
        <v>2022</v>
      </c>
    </row>
    <row r="14" spans="1:13">
      <c r="A14" s="541"/>
      <c r="B14" s="541"/>
      <c r="C14" s="541"/>
      <c r="D14" s="541"/>
      <c r="E14" s="541"/>
      <c r="F14" s="541"/>
      <c r="G14" s="541"/>
      <c r="H14" s="541"/>
      <c r="I14" s="541"/>
      <c r="J14" s="541"/>
      <c r="K14" s="541"/>
      <c r="M14" s="120"/>
    </row>
    <row r="15" spans="1:13" ht="12.75" customHeight="1">
      <c r="A15" s="541"/>
      <c r="B15" s="541"/>
      <c r="C15" s="541"/>
      <c r="D15" s="541"/>
      <c r="E15" s="541"/>
      <c r="F15" s="541"/>
      <c r="G15" s="541"/>
      <c r="H15" s="541"/>
      <c r="I15" s="541"/>
      <c r="J15" s="541"/>
      <c r="K15" s="541"/>
    </row>
    <row r="16" spans="1:13">
      <c r="A16" s="541"/>
      <c r="B16" s="541"/>
      <c r="C16" s="541"/>
      <c r="D16" s="541"/>
      <c r="E16" s="541"/>
      <c r="F16" s="541"/>
      <c r="G16" s="541"/>
      <c r="H16" s="541"/>
      <c r="I16" s="541"/>
      <c r="J16" s="541"/>
      <c r="K16" s="541"/>
    </row>
    <row r="17" spans="1:11">
      <c r="A17" s="541"/>
      <c r="B17" s="541"/>
      <c r="C17" s="541"/>
      <c r="D17" s="541"/>
      <c r="E17" s="541"/>
      <c r="F17" s="541"/>
      <c r="G17" s="541"/>
      <c r="H17" s="541"/>
      <c r="I17" s="541"/>
      <c r="J17" s="541"/>
      <c r="K17" s="541"/>
    </row>
    <row r="18" spans="1:11">
      <c r="A18" s="541"/>
      <c r="B18" s="541"/>
      <c r="C18" s="541"/>
      <c r="D18" s="541"/>
      <c r="E18" s="541"/>
      <c r="F18" s="541"/>
      <c r="G18" s="541"/>
      <c r="H18" s="541"/>
      <c r="I18" s="541"/>
      <c r="J18" s="541"/>
      <c r="K18" s="541"/>
    </row>
    <row r="19" spans="1:11">
      <c r="A19" s="541"/>
      <c r="B19" s="541"/>
      <c r="C19" s="541"/>
      <c r="D19" s="541"/>
      <c r="E19" s="541"/>
      <c r="F19" s="541"/>
      <c r="G19" s="541"/>
      <c r="H19" s="541"/>
      <c r="I19" s="541"/>
      <c r="J19" s="541"/>
      <c r="K19" s="541"/>
    </row>
    <row r="20" spans="1:11">
      <c r="A20" s="541"/>
      <c r="B20" s="541"/>
      <c r="C20" s="541"/>
      <c r="D20" s="541"/>
      <c r="E20" s="541"/>
      <c r="F20" s="541"/>
      <c r="G20" s="541"/>
      <c r="H20" s="541"/>
      <c r="I20" s="541"/>
      <c r="J20" s="541"/>
      <c r="K20" s="541"/>
    </row>
    <row r="21" spans="1:11">
      <c r="A21" s="541"/>
      <c r="B21" s="541"/>
      <c r="C21" s="541"/>
      <c r="D21" s="541"/>
      <c r="E21" s="541"/>
      <c r="F21" s="541"/>
      <c r="G21" s="541"/>
      <c r="H21" s="541"/>
      <c r="I21" s="541"/>
      <c r="J21" s="541"/>
      <c r="K21" s="541"/>
    </row>
    <row r="22" spans="1:11">
      <c r="A22" s="541"/>
      <c r="B22" s="541"/>
      <c r="C22" s="541"/>
      <c r="D22" s="545"/>
      <c r="E22" s="541"/>
      <c r="F22" s="541"/>
      <c r="G22" s="541"/>
      <c r="H22" s="541"/>
      <c r="I22" s="541"/>
      <c r="J22" s="541"/>
      <c r="K22" s="541"/>
    </row>
    <row r="23" spans="1:11">
      <c r="A23" s="546"/>
      <c r="B23" s="541"/>
      <c r="C23" s="545"/>
      <c r="D23" s="545"/>
      <c r="E23" s="541"/>
      <c r="F23" s="541"/>
      <c r="G23" s="541"/>
      <c r="H23" s="541"/>
      <c r="I23" s="541"/>
      <c r="J23" s="541"/>
      <c r="K23" s="541"/>
    </row>
    <row r="24" spans="1:11" ht="25.5" customHeight="1">
      <c r="A24" s="1278"/>
      <c r="B24" s="541"/>
      <c r="C24" s="545"/>
      <c r="D24" s="545"/>
      <c r="E24" s="541"/>
      <c r="F24" s="541"/>
      <c r="G24" s="541"/>
      <c r="H24" s="541"/>
      <c r="I24" s="541"/>
      <c r="J24" s="541"/>
      <c r="K24" s="541"/>
    </row>
    <row r="25" spans="1:11">
      <c r="A25" s="1278"/>
      <c r="B25" s="541"/>
      <c r="C25" s="545"/>
      <c r="D25" s="545"/>
      <c r="E25" s="541"/>
      <c r="F25" s="541"/>
      <c r="G25" s="541"/>
      <c r="H25" s="541"/>
      <c r="I25" s="541"/>
      <c r="J25" s="541"/>
      <c r="K25" s="541"/>
    </row>
    <row r="26" spans="1:11" ht="25.5" customHeight="1">
      <c r="A26" s="1278"/>
      <c r="B26" s="541"/>
      <c r="C26" s="545"/>
      <c r="D26" s="545"/>
      <c r="E26" s="541"/>
      <c r="F26" s="541"/>
      <c r="G26" s="541"/>
      <c r="H26" s="541"/>
      <c r="I26" s="541"/>
      <c r="J26" s="541"/>
      <c r="K26" s="541"/>
    </row>
    <row r="27" spans="1:11">
      <c r="A27" s="1278"/>
      <c r="B27" s="541"/>
      <c r="C27" s="545"/>
      <c r="D27" s="545"/>
      <c r="E27" s="541"/>
      <c r="F27" s="541"/>
      <c r="G27" s="541"/>
      <c r="H27" s="541"/>
      <c r="I27" s="541"/>
      <c r="J27" s="541"/>
      <c r="K27" s="541"/>
    </row>
    <row r="28" spans="1:11">
      <c r="A28" s="541"/>
      <c r="B28" s="541"/>
      <c r="C28" s="541"/>
      <c r="D28" s="541"/>
      <c r="E28" s="541"/>
      <c r="F28" s="541"/>
      <c r="G28" s="541"/>
      <c r="H28" s="541"/>
      <c r="I28" s="541"/>
      <c r="J28" s="541"/>
      <c r="K28" s="541"/>
    </row>
    <row r="29" spans="1:11">
      <c r="A29" s="541"/>
      <c r="B29" s="541"/>
      <c r="C29" s="541"/>
      <c r="D29" s="541"/>
      <c r="E29" s="541"/>
      <c r="F29" s="541"/>
      <c r="G29" s="541"/>
      <c r="H29" s="541"/>
      <c r="I29" s="541"/>
      <c r="J29" s="541"/>
      <c r="K29" s="541"/>
    </row>
    <row r="30" spans="1:11">
      <c r="A30" s="541"/>
      <c r="B30" s="541"/>
      <c r="C30" s="541"/>
      <c r="D30" s="541"/>
      <c r="E30" s="541"/>
      <c r="F30" s="541"/>
      <c r="G30" s="541"/>
      <c r="H30" s="541"/>
      <c r="I30" s="541"/>
      <c r="J30" s="541"/>
      <c r="K30" s="541"/>
    </row>
    <row r="31" spans="1:11">
      <c r="A31" s="541"/>
      <c r="B31" s="541"/>
      <c r="C31" s="541"/>
      <c r="D31" s="541"/>
      <c r="E31" s="541"/>
      <c r="F31" s="541"/>
      <c r="G31" s="541"/>
      <c r="H31" s="541"/>
      <c r="I31" s="541"/>
      <c r="J31" s="541"/>
      <c r="K31" s="541"/>
    </row>
    <row r="32" spans="1:11">
      <c r="A32" s="541"/>
      <c r="B32" s="541"/>
      <c r="C32" s="541"/>
      <c r="D32" s="541"/>
      <c r="E32" s="541"/>
      <c r="F32" s="541"/>
      <c r="G32" s="541"/>
      <c r="H32" s="541"/>
      <c r="I32" s="541"/>
      <c r="J32" s="541"/>
      <c r="K32" s="541"/>
    </row>
  </sheetData>
  <mergeCells count="10">
    <mergeCell ref="A24:A25"/>
    <mergeCell ref="A26:A27"/>
    <mergeCell ref="A1:K1"/>
    <mergeCell ref="A2:K2"/>
    <mergeCell ref="A3:K3"/>
    <mergeCell ref="A6:A7"/>
    <mergeCell ref="B6:D6"/>
    <mergeCell ref="E6:G6"/>
    <mergeCell ref="H6:J6"/>
    <mergeCell ref="K6:K7"/>
  </mergeCells>
  <printOptions horizontalCentered="1" verticalCentered="1"/>
  <pageMargins left="0" right="0" top="0.74803149606299002" bottom="0" header="0" footer="0"/>
  <pageSetup paperSize="9" scale="95"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dimension ref="A1:K32"/>
  <sheetViews>
    <sheetView rightToLeft="1" view="pageBreakPreview" zoomScaleNormal="100" zoomScaleSheetLayoutView="100" workbookViewId="0">
      <selection activeCell="A8" sqref="A8:A13"/>
    </sheetView>
  </sheetViews>
  <sheetFormatPr defaultColWidth="11.42578125" defaultRowHeight="12.75"/>
  <cols>
    <col min="1" max="1" width="30.7109375" style="89" customWidth="1"/>
    <col min="2" max="2" width="6.85546875" style="89" customWidth="1"/>
    <col min="3" max="3" width="7.42578125" style="89" customWidth="1"/>
    <col min="4" max="5" width="6.85546875" style="89" customWidth="1"/>
    <col min="6" max="6" width="7.42578125" style="89" customWidth="1"/>
    <col min="7" max="8" width="6.85546875" style="89" customWidth="1"/>
    <col min="9" max="9" width="7.42578125" style="89" customWidth="1"/>
    <col min="10" max="10" width="6.85546875" style="89" customWidth="1"/>
    <col min="11" max="11" width="30.7109375" style="89" customWidth="1"/>
    <col min="12" max="16384" width="11.42578125" style="89"/>
  </cols>
  <sheetData>
    <row r="1" spans="1:11" ht="21.75">
      <c r="A1" s="1256" t="s">
        <v>820</v>
      </c>
      <c r="B1" s="1256"/>
      <c r="C1" s="1256"/>
      <c r="D1" s="1256"/>
      <c r="E1" s="1256"/>
      <c r="F1" s="1256"/>
      <c r="G1" s="1256"/>
      <c r="H1" s="1256"/>
      <c r="I1" s="1256"/>
      <c r="J1" s="1256"/>
      <c r="K1" s="1256"/>
    </row>
    <row r="2" spans="1:11" ht="15.75">
      <c r="A2" s="1255" t="s">
        <v>1708</v>
      </c>
      <c r="B2" s="1255"/>
      <c r="C2" s="1255"/>
      <c r="D2" s="1255"/>
      <c r="E2" s="1255"/>
      <c r="F2" s="1255"/>
      <c r="G2" s="1255"/>
      <c r="H2" s="1255"/>
      <c r="I2" s="1255"/>
      <c r="J2" s="1255"/>
      <c r="K2" s="1255"/>
    </row>
    <row r="3" spans="1:11" ht="15.75">
      <c r="A3" s="1255" t="s">
        <v>1763</v>
      </c>
      <c r="B3" s="1255"/>
      <c r="C3" s="1255"/>
      <c r="D3" s="1255"/>
      <c r="E3" s="1255"/>
      <c r="F3" s="1255"/>
      <c r="G3" s="1255"/>
      <c r="H3" s="1255"/>
      <c r="I3" s="1255"/>
      <c r="J3" s="1255"/>
      <c r="K3" s="1255"/>
    </row>
    <row r="4" spans="1:11" ht="15.75">
      <c r="A4" s="540"/>
      <c r="B4" s="540"/>
      <c r="C4" s="540"/>
      <c r="D4" s="540"/>
      <c r="E4" s="540"/>
      <c r="F4" s="540"/>
      <c r="G4" s="540"/>
      <c r="H4" s="540"/>
      <c r="I4" s="540"/>
      <c r="J4" s="540"/>
      <c r="K4" s="540"/>
    </row>
    <row r="5" spans="1:11" ht="15.75">
      <c r="A5" s="229" t="s">
        <v>150</v>
      </c>
      <c r="B5" s="230"/>
      <c r="C5" s="230"/>
      <c r="D5" s="230"/>
      <c r="E5" s="230"/>
      <c r="F5" s="230"/>
      <c r="G5" s="230"/>
      <c r="H5" s="230"/>
      <c r="I5" s="230"/>
      <c r="J5" s="230"/>
      <c r="K5" s="231" t="s">
        <v>151</v>
      </c>
    </row>
    <row r="6" spans="1:11" ht="30" customHeight="1" thickBot="1">
      <c r="A6" s="1257" t="s">
        <v>1306</v>
      </c>
      <c r="B6" s="1259" t="s">
        <v>1299</v>
      </c>
      <c r="C6" s="1260"/>
      <c r="D6" s="1261"/>
      <c r="E6" s="1259" t="s">
        <v>1300</v>
      </c>
      <c r="F6" s="1260"/>
      <c r="G6" s="1261"/>
      <c r="H6" s="1262" t="s">
        <v>1301</v>
      </c>
      <c r="I6" s="1263"/>
      <c r="J6" s="1264"/>
      <c r="K6" s="1276" t="s">
        <v>1307</v>
      </c>
    </row>
    <row r="7" spans="1:11" ht="36.75" customHeight="1">
      <c r="A7" s="1258"/>
      <c r="B7" s="220" t="s">
        <v>1222</v>
      </c>
      <c r="C7" s="220" t="s">
        <v>1224</v>
      </c>
      <c r="D7" s="289" t="s">
        <v>1223</v>
      </c>
      <c r="E7" s="220" t="s">
        <v>1222</v>
      </c>
      <c r="F7" s="220" t="s">
        <v>1224</v>
      </c>
      <c r="G7" s="289" t="s">
        <v>1223</v>
      </c>
      <c r="H7" s="220" t="s">
        <v>1222</v>
      </c>
      <c r="I7" s="220" t="s">
        <v>1224</v>
      </c>
      <c r="J7" s="289" t="s">
        <v>1223</v>
      </c>
      <c r="K7" s="1279"/>
    </row>
    <row r="8" spans="1:11" ht="22.5" customHeight="1" thickBot="1">
      <c r="A8" s="1110">
        <v>2017</v>
      </c>
      <c r="B8" s="238">
        <v>0.20604901022886157</v>
      </c>
      <c r="C8" s="238">
        <v>1.529497450837582</v>
      </c>
      <c r="D8" s="293">
        <v>0.5869713327393743</v>
      </c>
      <c r="E8" s="238">
        <v>0.2130019479193683</v>
      </c>
      <c r="F8" s="238">
        <v>2.056343820686819</v>
      </c>
      <c r="G8" s="293">
        <v>0.50450617857474678</v>
      </c>
      <c r="H8" s="293">
        <v>0.2125169397560675</v>
      </c>
      <c r="I8" s="293">
        <v>1.9831533149520655</v>
      </c>
      <c r="J8" s="293">
        <v>0.51122082776808164</v>
      </c>
      <c r="K8" s="239">
        <v>2017</v>
      </c>
    </row>
    <row r="9" spans="1:11" ht="22.5" customHeight="1" thickTop="1" thickBot="1">
      <c r="A9" s="1104">
        <v>2018</v>
      </c>
      <c r="B9" s="163">
        <v>0.22158911047799934</v>
      </c>
      <c r="C9" s="163">
        <v>0.70552662523097598</v>
      </c>
      <c r="D9" s="294">
        <v>0.37656678680940342</v>
      </c>
      <c r="E9" s="163">
        <v>9.0424778568238023E-2</v>
      </c>
      <c r="F9" s="163">
        <v>1.4059460961378161</v>
      </c>
      <c r="G9" s="294">
        <v>0.30605552721708079</v>
      </c>
      <c r="H9" s="294">
        <v>9.8871640148001677E-2</v>
      </c>
      <c r="I9" s="294">
        <v>1.3065350594854923</v>
      </c>
      <c r="J9" s="294">
        <v>0.31155918154830642</v>
      </c>
      <c r="K9" s="130">
        <v>2018</v>
      </c>
    </row>
    <row r="10" spans="1:11" ht="22.5" customHeight="1" thickTop="1" thickBot="1">
      <c r="A10" s="1111">
        <v>2019</v>
      </c>
      <c r="B10" s="164">
        <v>0.22455089820359284</v>
      </c>
      <c r="C10" s="164">
        <v>0.72440437862202189</v>
      </c>
      <c r="D10" s="295">
        <v>0.38320049049662785</v>
      </c>
      <c r="E10" s="164">
        <v>8.4518064431981219E-2</v>
      </c>
      <c r="F10" s="164">
        <v>1.5</v>
      </c>
      <c r="G10" s="295">
        <v>0.2924247845465428</v>
      </c>
      <c r="H10" s="295">
        <v>9.364254883312606E-2</v>
      </c>
      <c r="I10" s="295">
        <v>1.3318670576735092</v>
      </c>
      <c r="J10" s="295">
        <v>0.29964830965013922</v>
      </c>
      <c r="K10" s="129">
        <v>2019</v>
      </c>
    </row>
    <row r="11" spans="1:11" ht="22.5" customHeight="1" thickTop="1" thickBot="1">
      <c r="A11" s="1104">
        <v>2020</v>
      </c>
      <c r="B11" s="163">
        <v>0.6</v>
      </c>
      <c r="C11" s="163">
        <v>3.2</v>
      </c>
      <c r="D11" s="294">
        <v>1.2</v>
      </c>
      <c r="E11" s="163">
        <v>0.2</v>
      </c>
      <c r="F11" s="163">
        <v>1.6</v>
      </c>
      <c r="G11" s="294">
        <v>0.4</v>
      </c>
      <c r="H11" s="294">
        <v>0.2</v>
      </c>
      <c r="I11" s="294">
        <v>1.7</v>
      </c>
      <c r="J11" s="294">
        <v>0.5</v>
      </c>
      <c r="K11" s="130">
        <v>2020</v>
      </c>
    </row>
    <row r="12" spans="1:11" ht="22.5" customHeight="1" thickTop="1" thickBot="1">
      <c r="A12" s="1111">
        <v>2021</v>
      </c>
      <c r="B12" s="164">
        <v>0.57245080500894452</v>
      </c>
      <c r="C12" s="164">
        <v>3.7049288785974199</v>
      </c>
      <c r="D12" s="295">
        <v>1.2391748222206576</v>
      </c>
      <c r="E12" s="164">
        <v>0.28238098960368951</v>
      </c>
      <c r="F12" s="164">
        <v>1.58496129745669</v>
      </c>
      <c r="G12" s="295">
        <v>0.6349500448954577</v>
      </c>
      <c r="H12" s="295">
        <v>0.31094746485324687</v>
      </c>
      <c r="I12" s="295">
        <v>1.7412510669430556</v>
      </c>
      <c r="J12" s="295">
        <v>0.69048528107992679</v>
      </c>
      <c r="K12" s="129">
        <v>2021</v>
      </c>
    </row>
    <row r="13" spans="1:11" ht="22.5" customHeight="1" thickTop="1">
      <c r="A13" s="1104">
        <v>2022</v>
      </c>
      <c r="B13" s="959">
        <v>0.56924225457260169</v>
      </c>
      <c r="C13" s="959">
        <v>3.5430463576158941</v>
      </c>
      <c r="D13" s="960">
        <v>1.22306348281887</v>
      </c>
      <c r="E13" s="959">
        <v>0.22232940928206441</v>
      </c>
      <c r="F13" s="959">
        <v>1.1967090501121915</v>
      </c>
      <c r="G13" s="960">
        <v>0.48694792896159861</v>
      </c>
      <c r="H13" s="960">
        <v>0.24825316243845971</v>
      </c>
      <c r="I13" s="960">
        <v>1.3317075958772315</v>
      </c>
      <c r="J13" s="960">
        <v>0.5385648141058037</v>
      </c>
      <c r="K13" s="130">
        <v>2022</v>
      </c>
    </row>
    <row r="14" spans="1:11">
      <c r="A14" s="541"/>
      <c r="B14" s="541"/>
      <c r="C14" s="541"/>
      <c r="D14" s="541"/>
      <c r="E14" s="541"/>
      <c r="F14" s="541"/>
      <c r="G14" s="541"/>
      <c r="H14" s="541"/>
      <c r="I14" s="541"/>
      <c r="J14" s="541"/>
      <c r="K14" s="541"/>
    </row>
    <row r="15" spans="1:11" ht="12.75" customHeight="1">
      <c r="A15" s="541"/>
      <c r="B15" s="541"/>
      <c r="C15" s="541"/>
      <c r="D15" s="541"/>
      <c r="E15" s="541"/>
      <c r="F15" s="541"/>
      <c r="G15" s="541"/>
      <c r="H15" s="541"/>
      <c r="I15" s="541"/>
      <c r="J15" s="541"/>
      <c r="K15" s="541"/>
    </row>
    <row r="16" spans="1:11">
      <c r="A16" s="541"/>
      <c r="B16" s="541"/>
      <c r="C16" s="541"/>
      <c r="D16" s="541"/>
      <c r="E16" s="541"/>
      <c r="F16" s="541"/>
      <c r="G16" s="541"/>
      <c r="H16" s="541"/>
      <c r="I16" s="541"/>
      <c r="J16" s="541"/>
      <c r="K16" s="541"/>
    </row>
    <row r="17" spans="1:11">
      <c r="A17" s="541"/>
      <c r="B17" s="541"/>
      <c r="C17" s="541"/>
      <c r="D17" s="541"/>
      <c r="E17" s="541"/>
      <c r="F17" s="541"/>
      <c r="G17" s="541"/>
      <c r="H17" s="541"/>
      <c r="I17" s="541"/>
      <c r="J17" s="541"/>
      <c r="K17" s="541"/>
    </row>
    <row r="18" spans="1:11">
      <c r="A18" s="541"/>
      <c r="B18" s="541"/>
      <c r="C18" s="541"/>
      <c r="D18" s="541"/>
      <c r="E18" s="541"/>
      <c r="F18" s="541"/>
      <c r="G18" s="541"/>
      <c r="H18" s="541"/>
      <c r="I18" s="541"/>
      <c r="J18" s="541"/>
      <c r="K18" s="541"/>
    </row>
    <row r="19" spans="1:11">
      <c r="A19" s="541"/>
      <c r="B19" s="541"/>
      <c r="C19" s="541"/>
      <c r="D19" s="541"/>
      <c r="E19" s="541"/>
      <c r="F19" s="541"/>
      <c r="G19" s="541"/>
      <c r="H19" s="541"/>
      <c r="I19" s="541"/>
      <c r="J19" s="541"/>
      <c r="K19" s="541"/>
    </row>
    <row r="20" spans="1:11">
      <c r="A20" s="541"/>
      <c r="B20" s="541"/>
      <c r="C20" s="541"/>
      <c r="D20" s="541"/>
      <c r="E20" s="541"/>
      <c r="F20" s="541"/>
      <c r="G20" s="541"/>
      <c r="H20" s="541"/>
      <c r="I20" s="541"/>
      <c r="J20" s="541"/>
      <c r="K20" s="541"/>
    </row>
    <row r="21" spans="1:11">
      <c r="A21" s="541"/>
      <c r="B21" s="541"/>
      <c r="C21" s="541"/>
      <c r="D21" s="541"/>
      <c r="E21" s="541"/>
      <c r="F21" s="541"/>
      <c r="G21" s="541"/>
      <c r="H21" s="541"/>
      <c r="I21" s="541"/>
      <c r="J21" s="541"/>
      <c r="K21" s="541"/>
    </row>
    <row r="22" spans="1:11">
      <c r="A22" s="541"/>
      <c r="B22" s="541"/>
      <c r="C22" s="541"/>
      <c r="D22" s="545"/>
      <c r="E22" s="541"/>
      <c r="F22" s="541"/>
      <c r="G22" s="541"/>
      <c r="H22" s="541"/>
      <c r="I22" s="541"/>
      <c r="J22" s="541"/>
      <c r="K22" s="541"/>
    </row>
    <row r="23" spans="1:11">
      <c r="A23" s="546"/>
      <c r="B23" s="541"/>
      <c r="C23" s="545"/>
      <c r="D23" s="545"/>
      <c r="E23" s="541"/>
      <c r="F23" s="541"/>
      <c r="G23" s="541"/>
      <c r="H23" s="541"/>
      <c r="I23" s="541"/>
      <c r="J23" s="541"/>
      <c r="K23" s="541"/>
    </row>
    <row r="24" spans="1:11" ht="25.5" customHeight="1">
      <c r="A24" s="1278"/>
      <c r="B24" s="541"/>
      <c r="C24" s="545"/>
      <c r="D24" s="545"/>
      <c r="E24" s="541"/>
      <c r="F24" s="541"/>
      <c r="G24" s="541"/>
      <c r="H24" s="541"/>
      <c r="I24" s="541"/>
      <c r="J24" s="541"/>
      <c r="K24" s="541"/>
    </row>
    <row r="25" spans="1:11">
      <c r="A25" s="1278"/>
      <c r="B25" s="541"/>
      <c r="C25" s="545"/>
      <c r="D25" s="545"/>
      <c r="E25" s="541"/>
      <c r="F25" s="541"/>
      <c r="G25" s="541"/>
      <c r="H25" s="541"/>
      <c r="I25" s="541"/>
      <c r="J25" s="541"/>
      <c r="K25" s="541"/>
    </row>
    <row r="26" spans="1:11" ht="25.5" customHeight="1">
      <c r="A26" s="1278"/>
      <c r="B26" s="541"/>
      <c r="C26" s="545"/>
      <c r="D26" s="545"/>
      <c r="E26" s="541"/>
      <c r="F26" s="541"/>
      <c r="G26" s="541"/>
      <c r="H26" s="541"/>
      <c r="I26" s="541"/>
      <c r="J26" s="541"/>
      <c r="K26" s="541"/>
    </row>
    <row r="27" spans="1:11">
      <c r="A27" s="1278"/>
      <c r="B27" s="541"/>
      <c r="C27" s="545"/>
      <c r="D27" s="545"/>
      <c r="E27" s="541"/>
      <c r="F27" s="541"/>
      <c r="G27" s="541"/>
      <c r="H27" s="541"/>
      <c r="I27" s="541"/>
      <c r="J27" s="541"/>
      <c r="K27" s="541"/>
    </row>
    <row r="28" spans="1:11">
      <c r="A28" s="541"/>
      <c r="B28" s="541"/>
      <c r="C28" s="541"/>
      <c r="D28" s="541"/>
      <c r="E28" s="541"/>
      <c r="F28" s="541"/>
      <c r="G28" s="541"/>
      <c r="H28" s="541"/>
      <c r="I28" s="541"/>
      <c r="J28" s="541"/>
      <c r="K28" s="541"/>
    </row>
    <row r="29" spans="1:11">
      <c r="A29" s="541"/>
      <c r="B29" s="541"/>
      <c r="C29" s="541"/>
      <c r="D29" s="541"/>
      <c r="E29" s="541"/>
      <c r="F29" s="541"/>
      <c r="G29" s="541"/>
      <c r="H29" s="541"/>
      <c r="I29" s="541"/>
      <c r="J29" s="541"/>
      <c r="K29" s="541"/>
    </row>
    <row r="30" spans="1:11">
      <c r="A30" s="541"/>
      <c r="B30" s="541"/>
      <c r="C30" s="541"/>
      <c r="D30" s="541"/>
      <c r="E30" s="541"/>
      <c r="F30" s="541"/>
      <c r="G30" s="541"/>
      <c r="H30" s="541"/>
      <c r="I30" s="541"/>
      <c r="J30" s="541"/>
      <c r="K30" s="541"/>
    </row>
    <row r="31" spans="1:11">
      <c r="A31" s="541"/>
      <c r="B31" s="541"/>
      <c r="C31" s="541"/>
      <c r="D31" s="541"/>
      <c r="E31" s="541"/>
      <c r="F31" s="541"/>
      <c r="G31" s="541"/>
      <c r="H31" s="541"/>
      <c r="I31" s="541"/>
      <c r="J31" s="541"/>
      <c r="K31" s="541"/>
    </row>
    <row r="32" spans="1:11">
      <c r="A32" s="541"/>
      <c r="B32" s="541"/>
      <c r="C32" s="541"/>
      <c r="D32" s="541"/>
      <c r="E32" s="541"/>
      <c r="F32" s="541"/>
      <c r="G32" s="541"/>
      <c r="H32" s="541"/>
      <c r="I32" s="541"/>
      <c r="J32" s="541"/>
      <c r="K32" s="541"/>
    </row>
  </sheetData>
  <mergeCells count="10">
    <mergeCell ref="A24:A25"/>
    <mergeCell ref="A26:A27"/>
    <mergeCell ref="A1:K1"/>
    <mergeCell ref="A2:K2"/>
    <mergeCell ref="A3:K3"/>
    <mergeCell ref="A6:A7"/>
    <mergeCell ref="B6:D6"/>
    <mergeCell ref="E6:G6"/>
    <mergeCell ref="H6:J6"/>
    <mergeCell ref="K6:K7"/>
  </mergeCells>
  <printOptions horizontalCentered="1" verticalCentered="1"/>
  <pageMargins left="0" right="0" top="0.74803149606299002" bottom="0" header="0" footer="0"/>
  <pageSetup paperSize="9" scale="95"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3"/>
  <dimension ref="A1:G41"/>
  <sheetViews>
    <sheetView rightToLeft="1" view="pageBreakPreview" zoomScaleNormal="100" zoomScaleSheetLayoutView="100" workbookViewId="0">
      <selection activeCell="L5" sqref="L5"/>
    </sheetView>
  </sheetViews>
  <sheetFormatPr defaultColWidth="11.42578125" defaultRowHeight="12.75"/>
  <cols>
    <col min="1" max="1" width="24.140625" style="89" customWidth="1"/>
    <col min="2" max="4" width="11.42578125" style="89" customWidth="1"/>
    <col min="5" max="5" width="15.28515625" style="89" customWidth="1"/>
    <col min="6" max="6" width="21.85546875" style="89" customWidth="1"/>
    <col min="7" max="16384" width="11.42578125" style="89"/>
  </cols>
  <sheetData>
    <row r="1" spans="1:7" ht="40.5" customHeight="1">
      <c r="A1" s="1269" t="s">
        <v>1823</v>
      </c>
      <c r="B1" s="1256"/>
      <c r="C1" s="1256"/>
      <c r="D1" s="1256"/>
      <c r="E1" s="1256"/>
      <c r="F1" s="1256"/>
    </row>
    <row r="2" spans="1:7" ht="34.5" customHeight="1">
      <c r="A2" s="1280" t="s">
        <v>1548</v>
      </c>
      <c r="B2" s="1281"/>
      <c r="C2" s="1281"/>
      <c r="D2" s="1281"/>
      <c r="E2" s="1281"/>
      <c r="F2" s="1281"/>
    </row>
    <row r="3" spans="1:7" ht="15.75">
      <c r="A3" s="1255" t="s">
        <v>1763</v>
      </c>
      <c r="B3" s="1255"/>
      <c r="C3" s="1255"/>
      <c r="D3" s="1255"/>
      <c r="E3" s="1255"/>
      <c r="F3" s="1255"/>
    </row>
    <row r="4" spans="1:7" ht="15.75">
      <c r="A4" s="540"/>
      <c r="B4" s="540"/>
      <c r="C4" s="540"/>
      <c r="D4" s="540"/>
      <c r="E4" s="540"/>
      <c r="F4" s="540"/>
    </row>
    <row r="5" spans="1:7" ht="17.25" customHeight="1">
      <c r="A5" s="229" t="s">
        <v>152</v>
      </c>
      <c r="B5" s="230"/>
      <c r="C5" s="230"/>
      <c r="D5" s="230"/>
      <c r="E5" s="230"/>
      <c r="F5" s="231" t="s">
        <v>153</v>
      </c>
    </row>
    <row r="6" spans="1:7" ht="45" customHeight="1">
      <c r="A6" s="234" t="s">
        <v>813</v>
      </c>
      <c r="B6" s="234" t="s">
        <v>1225</v>
      </c>
      <c r="C6" s="234" t="s">
        <v>1226</v>
      </c>
      <c r="D6" s="234" t="s">
        <v>504</v>
      </c>
      <c r="E6" s="235" t="s">
        <v>1227</v>
      </c>
      <c r="F6" s="220" t="s">
        <v>812</v>
      </c>
    </row>
    <row r="7" spans="1:7" ht="26.25" customHeight="1" thickBot="1">
      <c r="A7" s="1110">
        <v>2017</v>
      </c>
      <c r="B7" s="240">
        <v>11560</v>
      </c>
      <c r="C7" s="240">
        <v>9960</v>
      </c>
      <c r="D7" s="296">
        <v>11099</v>
      </c>
      <c r="E7" s="241">
        <v>0.86159169550173009</v>
      </c>
      <c r="F7" s="237">
        <v>2017</v>
      </c>
    </row>
    <row r="8" spans="1:7" ht="26.25" customHeight="1" thickTop="1" thickBot="1">
      <c r="A8" s="1104">
        <v>2018</v>
      </c>
      <c r="B8" s="165">
        <v>11571</v>
      </c>
      <c r="C8" s="165">
        <v>10034</v>
      </c>
      <c r="D8" s="297">
        <v>11121</v>
      </c>
      <c r="E8" s="166">
        <v>0.8671679197994987</v>
      </c>
      <c r="F8" s="127">
        <v>2018</v>
      </c>
    </row>
    <row r="9" spans="1:7" ht="26.25" customHeight="1" thickTop="1" thickBot="1">
      <c r="A9" s="1111">
        <v>2019</v>
      </c>
      <c r="B9" s="167">
        <v>11693</v>
      </c>
      <c r="C9" s="167">
        <v>10391</v>
      </c>
      <c r="D9" s="298">
        <v>11308</v>
      </c>
      <c r="E9" s="168">
        <v>0.88865132985546913</v>
      </c>
      <c r="F9" s="126">
        <v>2019</v>
      </c>
    </row>
    <row r="10" spans="1:7" ht="26.25" customHeight="1" thickTop="1" thickBot="1">
      <c r="A10" s="1104">
        <v>2020</v>
      </c>
      <c r="B10" s="165">
        <v>11758</v>
      </c>
      <c r="C10" s="165">
        <v>11002</v>
      </c>
      <c r="D10" s="297">
        <v>11554</v>
      </c>
      <c r="E10" s="166">
        <v>0.94</v>
      </c>
      <c r="F10" s="127">
        <v>2020</v>
      </c>
    </row>
    <row r="11" spans="1:7" ht="26.25" customHeight="1" thickTop="1" thickBot="1">
      <c r="A11" s="1111">
        <v>2021</v>
      </c>
      <c r="B11" s="167">
        <v>12222</v>
      </c>
      <c r="C11" s="167">
        <v>11608</v>
      </c>
      <c r="D11" s="298">
        <v>12052</v>
      </c>
      <c r="E11" s="168">
        <v>0.9497627229585992</v>
      </c>
      <c r="F11" s="126">
        <v>2021</v>
      </c>
      <c r="G11" s="651"/>
    </row>
    <row r="12" spans="1:7" ht="26.25" customHeight="1" thickTop="1">
      <c r="A12" s="1104">
        <v>2022</v>
      </c>
      <c r="B12" s="961">
        <v>11863</v>
      </c>
      <c r="C12" s="961">
        <v>12237</v>
      </c>
      <c r="D12" s="963">
        <v>11963</v>
      </c>
      <c r="E12" s="962">
        <v>1.0315265952962993</v>
      </c>
      <c r="F12" s="127">
        <v>2022</v>
      </c>
      <c r="G12" s="651"/>
    </row>
    <row r="13" spans="1:7">
      <c r="A13" s="541"/>
      <c r="B13" s="541"/>
      <c r="C13" s="541"/>
      <c r="D13" s="541"/>
      <c r="E13" s="541"/>
      <c r="F13" s="541"/>
    </row>
    <row r="14" spans="1:7">
      <c r="A14" s="541"/>
      <c r="B14" s="541"/>
      <c r="C14" s="541"/>
      <c r="D14" s="541"/>
      <c r="E14" s="541"/>
      <c r="F14" s="541"/>
    </row>
    <row r="15" spans="1:7">
      <c r="A15" s="541"/>
      <c r="B15" s="541"/>
      <c r="C15" s="541"/>
      <c r="D15" s="541"/>
      <c r="E15" s="541"/>
      <c r="F15" s="541"/>
    </row>
    <row r="16" spans="1:7">
      <c r="A16" s="541"/>
      <c r="B16" s="544"/>
      <c r="C16" s="541"/>
      <c r="D16" s="541"/>
      <c r="E16" s="541"/>
      <c r="F16" s="541"/>
    </row>
    <row r="17" spans="1:6">
      <c r="A17" s="541"/>
      <c r="B17" s="544"/>
      <c r="C17" s="541"/>
      <c r="D17" s="541"/>
      <c r="E17" s="541"/>
      <c r="F17" s="541"/>
    </row>
    <row r="18" spans="1:6">
      <c r="A18" s="541"/>
      <c r="B18" s="544"/>
      <c r="C18" s="541"/>
      <c r="D18" s="541"/>
      <c r="E18" s="541"/>
      <c r="F18" s="541"/>
    </row>
    <row r="19" spans="1:6">
      <c r="A19" s="541"/>
      <c r="B19" s="544"/>
      <c r="C19" s="541"/>
      <c r="D19" s="541"/>
      <c r="E19" s="541"/>
      <c r="F19" s="541"/>
    </row>
    <row r="20" spans="1:6">
      <c r="A20" s="541"/>
      <c r="B20" s="544"/>
      <c r="C20" s="541"/>
      <c r="D20" s="541"/>
      <c r="E20" s="541"/>
      <c r="F20" s="541"/>
    </row>
    <row r="21" spans="1:6">
      <c r="A21" s="541"/>
      <c r="B21" s="541"/>
      <c r="C21" s="541"/>
      <c r="D21" s="541"/>
      <c r="E21" s="541"/>
      <c r="F21" s="541"/>
    </row>
    <row r="22" spans="1:6">
      <c r="A22" s="541"/>
      <c r="B22" s="541"/>
      <c r="C22" s="541"/>
      <c r="D22" s="541"/>
      <c r="E22" s="541"/>
      <c r="F22" s="541"/>
    </row>
    <row r="23" spans="1:6">
      <c r="A23" s="541"/>
      <c r="B23" s="541"/>
      <c r="C23" s="541"/>
      <c r="D23" s="541"/>
      <c r="E23" s="541"/>
      <c r="F23" s="541"/>
    </row>
    <row r="24" spans="1:6">
      <c r="A24" s="541"/>
      <c r="B24" s="541"/>
      <c r="C24" s="541"/>
      <c r="D24" s="541"/>
      <c r="E24" s="541"/>
      <c r="F24" s="541"/>
    </row>
    <row r="25" spans="1:6">
      <c r="A25" s="541"/>
      <c r="B25" s="541"/>
      <c r="C25" s="541"/>
      <c r="D25" s="541"/>
      <c r="E25" s="541"/>
      <c r="F25" s="541"/>
    </row>
    <row r="26" spans="1:6">
      <c r="A26" s="541"/>
      <c r="B26" s="541"/>
      <c r="C26" s="541"/>
      <c r="D26" s="541"/>
      <c r="E26" s="541"/>
      <c r="F26" s="541"/>
    </row>
    <row r="27" spans="1:6">
      <c r="A27" s="541"/>
      <c r="B27" s="541"/>
      <c r="C27" s="541"/>
      <c r="D27" s="541"/>
      <c r="E27" s="541"/>
      <c r="F27" s="541"/>
    </row>
    <row r="28" spans="1:6">
      <c r="A28" s="541"/>
      <c r="B28" s="541"/>
      <c r="C28" s="541"/>
      <c r="D28" s="541"/>
      <c r="E28" s="541"/>
      <c r="F28" s="541"/>
    </row>
    <row r="29" spans="1:6">
      <c r="A29" s="541"/>
      <c r="B29" s="541"/>
      <c r="C29" s="541"/>
      <c r="D29" s="541"/>
      <c r="E29" s="541"/>
      <c r="F29" s="541"/>
    </row>
    <row r="30" spans="1:6">
      <c r="A30" s="541"/>
      <c r="B30" s="541"/>
      <c r="C30" s="541"/>
      <c r="D30" s="541"/>
      <c r="E30" s="541"/>
      <c r="F30" s="541"/>
    </row>
    <row r="31" spans="1:6">
      <c r="A31" s="541"/>
      <c r="B31" s="541"/>
      <c r="C31" s="541"/>
      <c r="D31" s="541"/>
      <c r="E31" s="541"/>
      <c r="F31" s="541"/>
    </row>
    <row r="32" spans="1:6">
      <c r="A32" s="541"/>
      <c r="B32" s="541"/>
      <c r="C32" s="541"/>
      <c r="D32" s="541"/>
      <c r="E32" s="541"/>
      <c r="F32" s="541"/>
    </row>
    <row r="33" spans="1:6">
      <c r="A33" s="541"/>
      <c r="B33" s="541"/>
      <c r="C33" s="541"/>
      <c r="D33" s="541"/>
      <c r="E33" s="541"/>
      <c r="F33" s="541"/>
    </row>
    <row r="34" spans="1:6">
      <c r="A34" s="541"/>
      <c r="B34" s="541"/>
      <c r="C34" s="541"/>
      <c r="D34" s="541"/>
      <c r="E34" s="541"/>
      <c r="F34" s="541"/>
    </row>
    <row r="35" spans="1:6">
      <c r="A35" s="541"/>
      <c r="B35" s="541"/>
      <c r="C35" s="541"/>
      <c r="D35" s="541"/>
      <c r="E35" s="541"/>
      <c r="F35" s="541"/>
    </row>
    <row r="36" spans="1:6">
      <c r="A36" s="541"/>
      <c r="B36" s="541"/>
      <c r="C36" s="541"/>
      <c r="D36" s="541"/>
      <c r="E36" s="541"/>
      <c r="F36" s="541"/>
    </row>
    <row r="37" spans="1:6">
      <c r="A37" s="541"/>
      <c r="B37" s="541"/>
      <c r="C37" s="541"/>
      <c r="D37" s="541"/>
      <c r="E37" s="541"/>
      <c r="F37" s="541"/>
    </row>
    <row r="38" spans="1:6">
      <c r="A38" s="541"/>
      <c r="B38" s="541"/>
      <c r="C38" s="541"/>
      <c r="D38" s="541"/>
      <c r="E38" s="541"/>
      <c r="F38" s="541"/>
    </row>
    <row r="39" spans="1:6">
      <c r="A39" s="541"/>
      <c r="B39" s="541"/>
      <c r="C39" s="541"/>
      <c r="D39" s="541"/>
      <c r="E39" s="541"/>
      <c r="F39" s="541"/>
    </row>
    <row r="40" spans="1:6">
      <c r="A40" s="541"/>
      <c r="B40" s="541"/>
      <c r="C40" s="541"/>
      <c r="D40" s="541"/>
      <c r="E40" s="541"/>
      <c r="F40" s="541"/>
    </row>
    <row r="41" spans="1:6">
      <c r="A41" s="541"/>
      <c r="B41" s="541"/>
      <c r="C41" s="541"/>
      <c r="D41" s="541"/>
      <c r="E41" s="541"/>
      <c r="F41" s="541"/>
    </row>
  </sheetData>
  <mergeCells count="3">
    <mergeCell ref="A1:F1"/>
    <mergeCell ref="A2:F2"/>
    <mergeCell ref="A3:F3"/>
  </mergeCells>
  <printOptions horizontalCentered="1" verticalCentered="1"/>
  <pageMargins left="0" right="0" top="0.74803149606299002" bottom="0" header="0" footer="0"/>
  <pageSetup paperSize="9" scale="95"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dimension ref="A1:D40"/>
  <sheetViews>
    <sheetView rightToLeft="1" view="pageBreakPreview" zoomScaleNormal="100" zoomScaleSheetLayoutView="100" workbookViewId="0">
      <selection activeCell="A7" sqref="A7:A12"/>
    </sheetView>
  </sheetViews>
  <sheetFormatPr defaultColWidth="11.42578125" defaultRowHeight="12.75"/>
  <cols>
    <col min="1" max="1" width="33.42578125" style="89" customWidth="1"/>
    <col min="2" max="2" width="26.42578125" style="89" customWidth="1"/>
    <col min="3" max="3" width="33.42578125" style="89" customWidth="1"/>
    <col min="4" max="16384" width="11.42578125" style="89"/>
  </cols>
  <sheetData>
    <row r="1" spans="1:4" ht="21.75">
      <c r="A1" s="1269" t="s">
        <v>817</v>
      </c>
      <c r="B1" s="1256"/>
      <c r="C1" s="1256"/>
      <c r="D1" s="131"/>
    </row>
    <row r="2" spans="1:4" ht="32.25" customHeight="1">
      <c r="A2" s="1268" t="s">
        <v>1546</v>
      </c>
      <c r="B2" s="1255"/>
      <c r="C2" s="1255"/>
      <c r="D2" s="132"/>
    </row>
    <row r="3" spans="1:4" ht="15.75">
      <c r="A3" s="1255" t="s">
        <v>1763</v>
      </c>
      <c r="B3" s="1255"/>
      <c r="C3" s="1255"/>
      <c r="D3" s="132"/>
    </row>
    <row r="4" spans="1:4" ht="15.75">
      <c r="A4" s="540"/>
      <c r="B4" s="540"/>
      <c r="C4" s="540"/>
      <c r="D4" s="132"/>
    </row>
    <row r="5" spans="1:4" ht="17.25" customHeight="1">
      <c r="A5" s="229" t="s">
        <v>154</v>
      </c>
      <c r="B5" s="230"/>
      <c r="C5" s="231" t="s">
        <v>155</v>
      </c>
    </row>
    <row r="6" spans="1:4" ht="51.75" customHeight="1">
      <c r="A6" s="234" t="s">
        <v>813</v>
      </c>
      <c r="B6" s="234" t="s">
        <v>818</v>
      </c>
      <c r="C6" s="220" t="s">
        <v>812</v>
      </c>
    </row>
    <row r="7" spans="1:4" ht="24.75" customHeight="1" thickBot="1">
      <c r="A7" s="1110">
        <v>2017</v>
      </c>
      <c r="B7" s="236">
        <v>13.602226937569819</v>
      </c>
      <c r="C7" s="237">
        <v>2017</v>
      </c>
    </row>
    <row r="8" spans="1:4" ht="24.75" customHeight="1" thickTop="1" thickBot="1">
      <c r="A8" s="1104">
        <v>2018</v>
      </c>
      <c r="B8" s="161">
        <v>13.776043430716973</v>
      </c>
      <c r="C8" s="127">
        <v>2018</v>
      </c>
    </row>
    <row r="9" spans="1:4" ht="24.75" customHeight="1" thickTop="1" thickBot="1">
      <c r="A9" s="1111">
        <v>2019</v>
      </c>
      <c r="B9" s="162">
        <v>13.726034300271664</v>
      </c>
      <c r="C9" s="126">
        <v>2019</v>
      </c>
    </row>
    <row r="10" spans="1:4" ht="24.75" customHeight="1" thickTop="1" thickBot="1">
      <c r="A10" s="1104">
        <v>2020</v>
      </c>
      <c r="B10" s="161">
        <v>14</v>
      </c>
      <c r="C10" s="127">
        <v>2020</v>
      </c>
    </row>
    <row r="11" spans="1:4" ht="24.75" customHeight="1" thickTop="1" thickBot="1">
      <c r="A11" s="1111">
        <v>2021</v>
      </c>
      <c r="B11" s="162">
        <v>15.438989605812923</v>
      </c>
      <c r="C11" s="126">
        <v>2021</v>
      </c>
    </row>
    <row r="12" spans="1:4" ht="24.75" customHeight="1" thickTop="1">
      <c r="A12" s="1104">
        <v>2022</v>
      </c>
      <c r="B12" s="964">
        <v>16.899999999999999</v>
      </c>
      <c r="C12" s="127">
        <v>2022</v>
      </c>
    </row>
    <row r="13" spans="1:4">
      <c r="A13" s="541"/>
      <c r="B13" s="541"/>
      <c r="C13" s="541"/>
    </row>
    <row r="14" spans="1:4">
      <c r="A14" s="541"/>
      <c r="B14" s="541"/>
      <c r="C14" s="541"/>
    </row>
    <row r="15" spans="1:4">
      <c r="A15" s="541"/>
      <c r="B15" s="541"/>
      <c r="C15" s="541"/>
    </row>
    <row r="16" spans="1:4">
      <c r="A16" s="541"/>
      <c r="B16" s="541"/>
      <c r="C16" s="541"/>
    </row>
    <row r="17" spans="1:3">
      <c r="A17" s="541"/>
      <c r="B17" s="541"/>
      <c r="C17" s="541"/>
    </row>
    <row r="18" spans="1:3">
      <c r="A18" s="541"/>
      <c r="B18" s="541"/>
      <c r="C18" s="541"/>
    </row>
    <row r="19" spans="1:3">
      <c r="A19" s="541"/>
      <c r="B19" s="541"/>
      <c r="C19" s="541"/>
    </row>
    <row r="20" spans="1:3">
      <c r="A20" s="541"/>
      <c r="B20" s="541"/>
      <c r="C20" s="541"/>
    </row>
    <row r="21" spans="1:3">
      <c r="A21" s="541"/>
      <c r="B21" s="541"/>
      <c r="C21" s="541"/>
    </row>
    <row r="22" spans="1:3">
      <c r="A22" s="541"/>
      <c r="B22" s="541"/>
      <c r="C22" s="541"/>
    </row>
    <row r="23" spans="1:3">
      <c r="A23" s="541"/>
      <c r="B23" s="541"/>
      <c r="C23" s="541"/>
    </row>
    <row r="24" spans="1:3">
      <c r="A24" s="541"/>
      <c r="B24" s="541"/>
      <c r="C24" s="541"/>
    </row>
    <row r="25" spans="1:3">
      <c r="A25" s="541"/>
      <c r="B25" s="541"/>
      <c r="C25" s="541"/>
    </row>
    <row r="26" spans="1:3">
      <c r="A26" s="541"/>
      <c r="B26" s="541"/>
      <c r="C26" s="541"/>
    </row>
    <row r="27" spans="1:3">
      <c r="A27" s="541"/>
      <c r="B27" s="541"/>
      <c r="C27" s="541"/>
    </row>
    <row r="28" spans="1:3">
      <c r="A28" s="541"/>
      <c r="B28" s="541"/>
      <c r="C28" s="541"/>
    </row>
    <row r="29" spans="1:3">
      <c r="A29" s="541"/>
      <c r="B29" s="541"/>
      <c r="C29" s="541"/>
    </row>
    <row r="30" spans="1:3">
      <c r="A30" s="541"/>
      <c r="B30" s="541"/>
      <c r="C30" s="541"/>
    </row>
    <row r="31" spans="1:3">
      <c r="A31" s="541"/>
      <c r="B31" s="541"/>
      <c r="C31" s="541"/>
    </row>
    <row r="32" spans="1:3">
      <c r="A32" s="541"/>
      <c r="B32" s="541"/>
      <c r="C32" s="541"/>
    </row>
    <row r="33" spans="1:3">
      <c r="A33" s="541"/>
      <c r="B33" s="541"/>
      <c r="C33" s="541"/>
    </row>
    <row r="34" spans="1:3">
      <c r="A34" s="541"/>
      <c r="B34" s="541"/>
      <c r="C34" s="541"/>
    </row>
    <row r="35" spans="1:3">
      <c r="A35" s="541"/>
      <c r="B35" s="541"/>
      <c r="C35" s="541"/>
    </row>
    <row r="36" spans="1:3">
      <c r="A36" s="541"/>
      <c r="B36" s="541"/>
      <c r="C36" s="541"/>
    </row>
    <row r="37" spans="1:3">
      <c r="A37" s="541"/>
      <c r="B37" s="541"/>
      <c r="C37" s="541"/>
    </row>
    <row r="38" spans="1:3">
      <c r="A38" s="541"/>
      <c r="B38" s="541"/>
      <c r="C38" s="541"/>
    </row>
    <row r="39" spans="1:3">
      <c r="A39" s="541"/>
      <c r="B39" s="541"/>
      <c r="C39" s="541"/>
    </row>
    <row r="40" spans="1:3">
      <c r="A40" s="541"/>
      <c r="B40" s="541"/>
      <c r="C40" s="541"/>
    </row>
  </sheetData>
  <mergeCells count="3">
    <mergeCell ref="A1:C1"/>
    <mergeCell ref="A2:C2"/>
    <mergeCell ref="A3:C3"/>
  </mergeCells>
  <printOptions horizontalCentered="1" verticalCentered="1"/>
  <pageMargins left="0" right="0" top="0.74803149606299002" bottom="0" header="0" footer="0"/>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dimension ref="A1:D40"/>
  <sheetViews>
    <sheetView rightToLeft="1" view="pageBreakPreview" zoomScaleNormal="100" zoomScaleSheetLayoutView="100" workbookViewId="0">
      <selection activeCell="A7" sqref="A7:A12"/>
    </sheetView>
  </sheetViews>
  <sheetFormatPr defaultColWidth="11.42578125" defaultRowHeight="12.75"/>
  <cols>
    <col min="1" max="1" width="33.42578125" style="89" customWidth="1"/>
    <col min="2" max="2" width="26.42578125" style="89" customWidth="1"/>
    <col min="3" max="3" width="33.42578125" style="89" customWidth="1"/>
    <col min="4" max="16384" width="11.42578125" style="89"/>
  </cols>
  <sheetData>
    <row r="1" spans="1:4" ht="38.25" customHeight="1">
      <c r="A1" s="1269" t="s">
        <v>819</v>
      </c>
      <c r="B1" s="1256"/>
      <c r="C1" s="1256"/>
      <c r="D1" s="131"/>
    </row>
    <row r="2" spans="1:4" ht="32.25" customHeight="1">
      <c r="A2" s="1268" t="s">
        <v>1718</v>
      </c>
      <c r="B2" s="1255"/>
      <c r="C2" s="1255"/>
      <c r="D2" s="132"/>
    </row>
    <row r="3" spans="1:4" ht="15.75">
      <c r="A3" s="1255" t="s">
        <v>1763</v>
      </c>
      <c r="B3" s="1255"/>
      <c r="C3" s="1255"/>
      <c r="D3" s="132"/>
    </row>
    <row r="4" spans="1:4" ht="15.75">
      <c r="A4" s="540"/>
      <c r="B4" s="540"/>
      <c r="C4" s="540"/>
      <c r="D4" s="132"/>
    </row>
    <row r="5" spans="1:4" ht="17.25" customHeight="1">
      <c r="A5" s="229" t="s">
        <v>156</v>
      </c>
      <c r="B5" s="230"/>
      <c r="C5" s="231" t="s">
        <v>157</v>
      </c>
    </row>
    <row r="6" spans="1:4" ht="51.75" customHeight="1">
      <c r="A6" s="234" t="s">
        <v>813</v>
      </c>
      <c r="B6" s="234" t="s">
        <v>818</v>
      </c>
      <c r="C6" s="220" t="s">
        <v>812</v>
      </c>
    </row>
    <row r="7" spans="1:4" ht="24.75" customHeight="1" thickBot="1">
      <c r="A7" s="1110">
        <v>2017</v>
      </c>
      <c r="B7" s="241">
        <v>0.13185677112993807</v>
      </c>
      <c r="C7" s="237">
        <v>2017</v>
      </c>
    </row>
    <row r="8" spans="1:4" ht="24.75" customHeight="1" thickTop="1" thickBot="1">
      <c r="A8" s="1104">
        <v>2018</v>
      </c>
      <c r="B8" s="166">
        <v>0.12441237115370753</v>
      </c>
      <c r="C8" s="127">
        <v>2018</v>
      </c>
    </row>
    <row r="9" spans="1:4" ht="24.75" customHeight="1" thickTop="1" thickBot="1">
      <c r="A9" s="1111">
        <v>2019</v>
      </c>
      <c r="B9" s="168">
        <v>0.09</v>
      </c>
      <c r="C9" s="126">
        <v>2019</v>
      </c>
    </row>
    <row r="10" spans="1:4" ht="24.75" customHeight="1" thickTop="1" thickBot="1">
      <c r="A10" s="1104">
        <v>2020</v>
      </c>
      <c r="B10" s="166">
        <v>0.05</v>
      </c>
      <c r="C10" s="127">
        <v>2020</v>
      </c>
    </row>
    <row r="11" spans="1:4" ht="24.75" customHeight="1" thickTop="1" thickBot="1">
      <c r="A11" s="1111">
        <v>2021</v>
      </c>
      <c r="B11" s="168">
        <v>4.8476837964685118E-2</v>
      </c>
      <c r="C11" s="126">
        <v>2021</v>
      </c>
    </row>
    <row r="12" spans="1:4" ht="24.75" customHeight="1" thickTop="1">
      <c r="A12" s="1104">
        <v>2022</v>
      </c>
      <c r="B12" s="965">
        <v>4.9381417941414485E-2</v>
      </c>
      <c r="C12" s="127">
        <v>2022</v>
      </c>
    </row>
    <row r="13" spans="1:4">
      <c r="A13" s="541"/>
      <c r="B13" s="541"/>
      <c r="C13" s="541"/>
    </row>
    <row r="14" spans="1:4">
      <c r="A14" s="541"/>
      <c r="B14" s="541"/>
      <c r="C14" s="541"/>
    </row>
    <row r="15" spans="1:4">
      <c r="A15" s="541"/>
      <c r="B15" s="541"/>
      <c r="C15" s="541"/>
    </row>
    <row r="16" spans="1:4">
      <c r="A16" s="541"/>
      <c r="B16" s="541"/>
      <c r="C16" s="541"/>
    </row>
    <row r="17" spans="1:3">
      <c r="A17" s="541"/>
      <c r="B17" s="541"/>
      <c r="C17" s="541"/>
    </row>
    <row r="18" spans="1:3">
      <c r="A18" s="541"/>
      <c r="B18" s="541"/>
      <c r="C18" s="541"/>
    </row>
    <row r="19" spans="1:3">
      <c r="A19" s="541"/>
      <c r="B19" s="541"/>
      <c r="C19" s="541"/>
    </row>
    <row r="20" spans="1:3">
      <c r="A20" s="541"/>
      <c r="B20" s="541"/>
      <c r="C20" s="541"/>
    </row>
    <row r="21" spans="1:3">
      <c r="A21" s="541"/>
      <c r="B21" s="541"/>
      <c r="C21" s="541"/>
    </row>
    <row r="22" spans="1:3">
      <c r="A22" s="541"/>
      <c r="B22" s="541"/>
      <c r="C22" s="541"/>
    </row>
    <row r="23" spans="1:3">
      <c r="A23" s="541"/>
      <c r="B23" s="541"/>
      <c r="C23" s="541"/>
    </row>
    <row r="24" spans="1:3">
      <c r="A24" s="541"/>
      <c r="B24" s="541"/>
      <c r="C24" s="541"/>
    </row>
    <row r="25" spans="1:3">
      <c r="A25" s="541"/>
      <c r="B25" s="541"/>
      <c r="C25" s="541"/>
    </row>
    <row r="26" spans="1:3">
      <c r="A26" s="541"/>
      <c r="B26" s="541"/>
      <c r="C26" s="541"/>
    </row>
    <row r="27" spans="1:3">
      <c r="A27" s="541"/>
      <c r="B27" s="541"/>
      <c r="C27" s="541"/>
    </row>
    <row r="28" spans="1:3">
      <c r="A28" s="541"/>
      <c r="B28" s="541"/>
      <c r="C28" s="541"/>
    </row>
    <row r="29" spans="1:3">
      <c r="A29" s="541"/>
      <c r="B29" s="541"/>
      <c r="C29" s="541"/>
    </row>
    <row r="30" spans="1:3">
      <c r="A30" s="541"/>
      <c r="B30" s="541"/>
      <c r="C30" s="541"/>
    </row>
    <row r="31" spans="1:3">
      <c r="A31" s="541"/>
      <c r="B31" s="541"/>
      <c r="C31" s="541"/>
    </row>
    <row r="32" spans="1:3">
      <c r="A32" s="541"/>
      <c r="B32" s="541"/>
      <c r="C32" s="541"/>
    </row>
    <row r="33" spans="1:3">
      <c r="A33" s="541"/>
      <c r="B33" s="541"/>
      <c r="C33" s="541"/>
    </row>
    <row r="34" spans="1:3">
      <c r="A34" s="541"/>
      <c r="B34" s="541"/>
      <c r="C34" s="541"/>
    </row>
    <row r="35" spans="1:3">
      <c r="A35" s="541"/>
      <c r="B35" s="541"/>
      <c r="C35" s="541"/>
    </row>
    <row r="36" spans="1:3">
      <c r="A36" s="541"/>
      <c r="B36" s="541"/>
      <c r="C36" s="541"/>
    </row>
    <row r="37" spans="1:3">
      <c r="A37" s="541"/>
      <c r="B37" s="541"/>
      <c r="C37" s="541"/>
    </row>
    <row r="38" spans="1:3">
      <c r="A38" s="541"/>
      <c r="B38" s="541"/>
      <c r="C38" s="541"/>
    </row>
    <row r="39" spans="1:3">
      <c r="A39" s="541"/>
      <c r="B39" s="541"/>
      <c r="C39" s="541"/>
    </row>
    <row r="40" spans="1:3">
      <c r="A40" s="541"/>
      <c r="B40" s="541"/>
      <c r="C40" s="541"/>
    </row>
  </sheetData>
  <mergeCells count="3">
    <mergeCell ref="A1:C1"/>
    <mergeCell ref="A2:C2"/>
    <mergeCell ref="A3:C3"/>
  </mergeCells>
  <printOptions horizontalCentered="1" verticalCentered="1"/>
  <pageMargins left="0" right="0" top="0.74803149606299002" bottom="0" header="0" footer="0"/>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dimension ref="A1"/>
  <sheetViews>
    <sheetView rightToLeft="1" view="pageBreakPreview" topLeftCell="A19" zoomScaleNormal="100" zoomScaleSheetLayoutView="100" workbookViewId="0">
      <selection activeCell="M24" sqref="M24"/>
    </sheetView>
  </sheetViews>
  <sheetFormatPr defaultRowHeight="12.75"/>
  <cols>
    <col min="1" max="1" width="103" customWidth="1"/>
  </cols>
  <sheetData/>
  <printOptions horizontalCentered="1" verticalCentered="1"/>
  <pageMargins left="0" right="0" top="0" bottom="0" header="0" footer="0"/>
  <pageSetup paperSize="9" scale="95"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dimension ref="A1"/>
  <sheetViews>
    <sheetView rightToLeft="1" view="pageBreakPreview" zoomScale="90" zoomScaleNormal="100" zoomScaleSheetLayoutView="90" workbookViewId="0">
      <selection activeCell="M24" sqref="M24"/>
    </sheetView>
  </sheetViews>
  <sheetFormatPr defaultRowHeight="12.75"/>
  <cols>
    <col min="1" max="1" width="105.85546875" customWidth="1"/>
  </cols>
  <sheetData/>
  <printOptions horizontalCentered="1" verticalCentered="1"/>
  <pageMargins left="0" right="0" top="0" bottom="0" header="0" footer="0"/>
  <pageSetup paperSize="9" scale="95"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dimension ref="A1:I27"/>
  <sheetViews>
    <sheetView rightToLeft="1" view="pageBreakPreview" zoomScaleNormal="100" zoomScaleSheetLayoutView="100" workbookViewId="0">
      <selection sqref="A1:G1"/>
    </sheetView>
  </sheetViews>
  <sheetFormatPr defaultColWidth="11.42578125" defaultRowHeight="24.95" customHeight="1"/>
  <cols>
    <col min="1" max="1" width="25.7109375" style="11" customWidth="1"/>
    <col min="2" max="6" width="15.7109375" style="11" customWidth="1"/>
    <col min="7" max="7" width="25.7109375" style="11" customWidth="1"/>
    <col min="8" max="16384" width="11.42578125" style="11"/>
  </cols>
  <sheetData>
    <row r="1" spans="1:9" s="7" customFormat="1" ht="23.25">
      <c r="A1" s="1286" t="s">
        <v>683</v>
      </c>
      <c r="B1" s="1286"/>
      <c r="C1" s="1286"/>
      <c r="D1" s="1286"/>
      <c r="E1" s="1286"/>
      <c r="F1" s="1286"/>
      <c r="G1" s="1286"/>
    </row>
    <row r="2" spans="1:9" s="7" customFormat="1" ht="20.25">
      <c r="A2" s="1287" t="s">
        <v>1068</v>
      </c>
      <c r="B2" s="1287"/>
      <c r="C2" s="1287"/>
      <c r="D2" s="1287"/>
      <c r="E2" s="1287"/>
      <c r="F2" s="1287"/>
      <c r="G2" s="1287"/>
    </row>
    <row r="3" spans="1:9" s="7" customFormat="1" ht="20.25">
      <c r="A3" s="1287">
        <v>2022</v>
      </c>
      <c r="B3" s="1287"/>
      <c r="C3" s="1287"/>
      <c r="D3" s="1287"/>
      <c r="E3" s="1287"/>
      <c r="F3" s="1287"/>
      <c r="G3" s="1287"/>
    </row>
    <row r="4" spans="1:9" s="473" customFormat="1" ht="21" customHeight="1">
      <c r="A4" s="471" t="s">
        <v>370</v>
      </c>
      <c r="B4" s="471"/>
      <c r="C4" s="472"/>
      <c r="D4" s="472"/>
      <c r="E4" s="472"/>
      <c r="F4" s="472"/>
      <c r="G4" s="474" t="s">
        <v>371</v>
      </c>
    </row>
    <row r="5" spans="1:9" s="10" customFormat="1" ht="33" customHeight="1">
      <c r="A5" s="1282" t="s">
        <v>83</v>
      </c>
      <c r="B5" s="49" t="s">
        <v>5</v>
      </c>
      <c r="C5" s="49" t="s">
        <v>86</v>
      </c>
      <c r="D5" s="49" t="s">
        <v>1186</v>
      </c>
      <c r="E5" s="49" t="s">
        <v>87</v>
      </c>
      <c r="F5" s="49" t="s">
        <v>1185</v>
      </c>
      <c r="G5" s="1284" t="s">
        <v>84</v>
      </c>
    </row>
    <row r="6" spans="1:9" s="10" customFormat="1" ht="30.75" customHeight="1">
      <c r="A6" s="1283"/>
      <c r="B6" s="48" t="s">
        <v>6</v>
      </c>
      <c r="C6" s="48" t="s">
        <v>88</v>
      </c>
      <c r="D6" s="48" t="s">
        <v>476</v>
      </c>
      <c r="E6" s="48" t="s">
        <v>89</v>
      </c>
      <c r="F6" s="48" t="s">
        <v>90</v>
      </c>
      <c r="G6" s="1285"/>
    </row>
    <row r="7" spans="1:9" s="1" customFormat="1" ht="27" customHeight="1" thickBot="1">
      <c r="A7" s="38" t="s">
        <v>91</v>
      </c>
      <c r="B7" s="169">
        <v>1214706</v>
      </c>
      <c r="C7" s="169">
        <v>1060950</v>
      </c>
      <c r="D7" s="169">
        <v>958219</v>
      </c>
      <c r="E7" s="169">
        <v>957049</v>
      </c>
      <c r="F7" s="169">
        <v>102731</v>
      </c>
      <c r="G7" s="458" t="s">
        <v>98</v>
      </c>
    </row>
    <row r="8" spans="1:9" s="1" customFormat="1" ht="27" customHeight="1" thickBot="1">
      <c r="A8" s="39" t="s">
        <v>92</v>
      </c>
      <c r="B8" s="170">
        <v>811442</v>
      </c>
      <c r="C8" s="170">
        <v>651532</v>
      </c>
      <c r="D8" s="170">
        <v>534679</v>
      </c>
      <c r="E8" s="170">
        <v>533809</v>
      </c>
      <c r="F8" s="170">
        <v>116853</v>
      </c>
      <c r="G8" s="459" t="s">
        <v>99</v>
      </c>
    </row>
    <row r="9" spans="1:9" s="1" customFormat="1" ht="27" customHeight="1" thickBot="1">
      <c r="A9" s="38" t="s">
        <v>93</v>
      </c>
      <c r="B9" s="169">
        <v>273052</v>
      </c>
      <c r="C9" s="169">
        <v>223427</v>
      </c>
      <c r="D9" s="169">
        <v>189512</v>
      </c>
      <c r="E9" s="169">
        <v>189079</v>
      </c>
      <c r="F9" s="169">
        <v>33915</v>
      </c>
      <c r="G9" s="458" t="s">
        <v>100</v>
      </c>
    </row>
    <row r="10" spans="1:9" s="1" customFormat="1" ht="27" customHeight="1" thickBot="1">
      <c r="A10" s="39" t="s">
        <v>1218</v>
      </c>
      <c r="B10" s="170">
        <v>152935</v>
      </c>
      <c r="C10" s="170">
        <v>128242</v>
      </c>
      <c r="D10" s="170">
        <v>109733</v>
      </c>
      <c r="E10" s="170">
        <v>109584</v>
      </c>
      <c r="F10" s="170">
        <v>18509</v>
      </c>
      <c r="G10" s="459" t="s">
        <v>101</v>
      </c>
    </row>
    <row r="11" spans="1:9" s="1" customFormat="1" ht="27" customHeight="1" thickBot="1">
      <c r="A11" s="38" t="s">
        <v>95</v>
      </c>
      <c r="B11" s="169">
        <v>142962</v>
      </c>
      <c r="C11" s="169">
        <v>125574</v>
      </c>
      <c r="D11" s="169">
        <v>114181</v>
      </c>
      <c r="E11" s="169">
        <v>114080</v>
      </c>
      <c r="F11" s="169">
        <v>11393</v>
      </c>
      <c r="G11" s="458" t="s">
        <v>103</v>
      </c>
    </row>
    <row r="12" spans="1:9" s="1" customFormat="1" ht="27" customHeight="1" thickBot="1">
      <c r="A12" s="39" t="s">
        <v>96</v>
      </c>
      <c r="B12" s="170">
        <v>20575</v>
      </c>
      <c r="C12" s="170">
        <v>18535</v>
      </c>
      <c r="D12" s="170">
        <v>16225</v>
      </c>
      <c r="E12" s="170">
        <v>16225</v>
      </c>
      <c r="F12" s="170">
        <v>2310</v>
      </c>
      <c r="G12" s="459" t="s">
        <v>102</v>
      </c>
    </row>
    <row r="13" spans="1:9" s="1" customFormat="1" ht="27" customHeight="1" thickBot="1">
      <c r="A13" s="38" t="s">
        <v>97</v>
      </c>
      <c r="B13" s="169">
        <v>98482</v>
      </c>
      <c r="C13" s="169">
        <v>74901</v>
      </c>
      <c r="D13" s="169">
        <v>59665</v>
      </c>
      <c r="E13" s="169">
        <v>59589</v>
      </c>
      <c r="F13" s="169">
        <v>15236</v>
      </c>
      <c r="G13" s="458" t="s">
        <v>324</v>
      </c>
    </row>
    <row r="14" spans="1:9" s="1" customFormat="1" ht="27" customHeight="1">
      <c r="A14" s="45" t="s">
        <v>1219</v>
      </c>
      <c r="B14" s="246">
        <v>164048</v>
      </c>
      <c r="C14" s="246">
        <v>156186</v>
      </c>
      <c r="D14" s="246">
        <v>150474</v>
      </c>
      <c r="E14" s="246">
        <v>150474</v>
      </c>
      <c r="F14" s="246">
        <v>5712</v>
      </c>
      <c r="G14" s="460" t="s">
        <v>1220</v>
      </c>
      <c r="I14" s="85"/>
    </row>
    <row r="15" spans="1:9" s="1" customFormat="1" ht="27" customHeight="1">
      <c r="A15" s="247" t="s">
        <v>468</v>
      </c>
      <c r="B15" s="248">
        <v>2878202</v>
      </c>
      <c r="C15" s="248">
        <v>2439347</v>
      </c>
      <c r="D15" s="248">
        <v>2132688</v>
      </c>
      <c r="E15" s="248">
        <v>2129889</v>
      </c>
      <c r="F15" s="248">
        <v>306659</v>
      </c>
      <c r="G15" s="249" t="s">
        <v>469</v>
      </c>
    </row>
    <row r="17" spans="1:4" ht="24.95" customHeight="1">
      <c r="A17" s="35"/>
      <c r="B17" s="11" t="s">
        <v>1194</v>
      </c>
      <c r="C17" s="11" t="s">
        <v>1195</v>
      </c>
    </row>
    <row r="18" spans="1:4" ht="24.95" customHeight="1">
      <c r="A18" s="24" t="s">
        <v>600</v>
      </c>
      <c r="B18" s="77">
        <f>D7</f>
        <v>958219</v>
      </c>
      <c r="C18" s="77">
        <f>F7</f>
        <v>102731</v>
      </c>
    </row>
    <row r="19" spans="1:4" ht="24.95" customHeight="1">
      <c r="A19" s="24" t="s">
        <v>601</v>
      </c>
      <c r="B19" s="11">
        <f>D8</f>
        <v>534679</v>
      </c>
      <c r="C19" s="77">
        <f>F8</f>
        <v>116853</v>
      </c>
    </row>
    <row r="20" spans="1:4" ht="24.95" customHeight="1">
      <c r="A20" s="24" t="s">
        <v>602</v>
      </c>
      <c r="B20" s="11">
        <f>D9</f>
        <v>189512</v>
      </c>
      <c r="C20" s="11">
        <f>F9</f>
        <v>33915</v>
      </c>
    </row>
    <row r="21" spans="1:4" ht="24.95" customHeight="1">
      <c r="A21" s="24" t="s">
        <v>1221</v>
      </c>
      <c r="B21" s="77">
        <f>D14</f>
        <v>150474</v>
      </c>
      <c r="C21" s="77">
        <f>F14</f>
        <v>5712</v>
      </c>
    </row>
    <row r="22" spans="1:4" ht="24.95" customHeight="1">
      <c r="A22" s="24" t="s">
        <v>603</v>
      </c>
      <c r="B22" s="11">
        <f>D11</f>
        <v>114181</v>
      </c>
      <c r="C22" s="11">
        <f>F11</f>
        <v>11393</v>
      </c>
    </row>
    <row r="23" spans="1:4" ht="24.95" customHeight="1">
      <c r="A23" s="24" t="s">
        <v>606</v>
      </c>
      <c r="B23" s="11">
        <f>D13</f>
        <v>59665</v>
      </c>
      <c r="C23" s="11">
        <f>F13</f>
        <v>15236</v>
      </c>
    </row>
    <row r="24" spans="1:4" ht="24.95" customHeight="1">
      <c r="A24" s="24" t="s">
        <v>604</v>
      </c>
      <c r="B24" s="11">
        <f>D10</f>
        <v>109733</v>
      </c>
      <c r="C24" s="11">
        <f>F10</f>
        <v>18509</v>
      </c>
    </row>
    <row r="25" spans="1:4" ht="24.95" customHeight="1">
      <c r="A25" s="24" t="s">
        <v>605</v>
      </c>
      <c r="B25" s="77">
        <f>D12</f>
        <v>16225</v>
      </c>
      <c r="C25" s="11">
        <f>F12</f>
        <v>2310</v>
      </c>
    </row>
    <row r="26" spans="1:4" ht="24.95" customHeight="1">
      <c r="B26" s="242">
        <f>SUM(B18:B25)</f>
        <v>2132688</v>
      </c>
      <c r="C26" s="242">
        <f>SUM(C18:C25)</f>
        <v>306659</v>
      </c>
      <c r="D26" s="242">
        <f>SUM(B26:C26)</f>
        <v>2439347</v>
      </c>
    </row>
    <row r="27" spans="1:4" ht="24.95" customHeight="1">
      <c r="B27" s="77">
        <f>B26-D15</f>
        <v>0</v>
      </c>
      <c r="C27" s="77">
        <f>C26-F15</f>
        <v>0</v>
      </c>
    </row>
  </sheetData>
  <mergeCells count="5">
    <mergeCell ref="A5:A6"/>
    <mergeCell ref="G5:G6"/>
    <mergeCell ref="A1:G1"/>
    <mergeCell ref="A2:G2"/>
    <mergeCell ref="A3:G3"/>
  </mergeCells>
  <phoneticPr fontId="0" type="noConversion"/>
  <printOptions horizontalCentered="1" verticalCentered="1"/>
  <pageMargins left="0" right="0" top="0" bottom="0" header="0" footer="0"/>
  <pageSetup paperSize="9" orientation="landscape"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dimension ref="A1:H26"/>
  <sheetViews>
    <sheetView rightToLeft="1" view="pageBreakPreview" zoomScaleNormal="100" zoomScaleSheetLayoutView="100" workbookViewId="0">
      <selection activeCell="B14" sqref="B14"/>
    </sheetView>
  </sheetViews>
  <sheetFormatPr defaultColWidth="11.42578125" defaultRowHeight="24.95" customHeight="1"/>
  <cols>
    <col min="1" max="1" width="25.7109375" style="11" customWidth="1"/>
    <col min="2" max="6" width="15.7109375" style="11" customWidth="1"/>
    <col min="7" max="7" width="25.7109375" style="11" customWidth="1"/>
    <col min="8" max="16384" width="11.42578125" style="11"/>
  </cols>
  <sheetData>
    <row r="1" spans="1:8" s="7" customFormat="1" ht="23.25">
      <c r="A1" s="1286" t="s">
        <v>684</v>
      </c>
      <c r="B1" s="1286"/>
      <c r="C1" s="1286"/>
      <c r="D1" s="1286"/>
      <c r="E1" s="1286"/>
      <c r="F1" s="1286"/>
      <c r="G1" s="1286"/>
    </row>
    <row r="2" spans="1:8" s="7" customFormat="1" ht="20.25">
      <c r="A2" s="1287" t="s">
        <v>1069</v>
      </c>
      <c r="B2" s="1287"/>
      <c r="C2" s="1287"/>
      <c r="D2" s="1287"/>
      <c r="E2" s="1287"/>
      <c r="F2" s="1287"/>
      <c r="G2" s="1287"/>
    </row>
    <row r="3" spans="1:8" s="7" customFormat="1" ht="20.25">
      <c r="A3" s="1287">
        <v>2022</v>
      </c>
      <c r="B3" s="1287"/>
      <c r="C3" s="1287"/>
      <c r="D3" s="1287"/>
      <c r="E3" s="1287"/>
      <c r="F3" s="1287"/>
      <c r="G3" s="1287"/>
    </row>
    <row r="4" spans="1:8" s="473" customFormat="1" ht="21" customHeight="1">
      <c r="A4" s="471" t="s">
        <v>68</v>
      </c>
      <c r="B4" s="471"/>
      <c r="C4" s="472"/>
      <c r="D4" s="472"/>
      <c r="E4" s="472"/>
      <c r="F4" s="472"/>
      <c r="G4" s="474" t="s">
        <v>85</v>
      </c>
    </row>
    <row r="5" spans="1:8" s="10" customFormat="1" ht="33" customHeight="1">
      <c r="A5" s="1282" t="s">
        <v>83</v>
      </c>
      <c r="B5" s="49" t="s">
        <v>7</v>
      </c>
      <c r="C5" s="49" t="s">
        <v>442</v>
      </c>
      <c r="D5" s="49" t="s">
        <v>1186</v>
      </c>
      <c r="E5" s="49" t="s">
        <v>87</v>
      </c>
      <c r="F5" s="49" t="s">
        <v>1185</v>
      </c>
      <c r="G5" s="1284" t="s">
        <v>84</v>
      </c>
    </row>
    <row r="6" spans="1:8" s="10" customFormat="1" ht="41.25" customHeight="1">
      <c r="A6" s="1283"/>
      <c r="B6" s="48" t="s">
        <v>516</v>
      </c>
      <c r="C6" s="48" t="s">
        <v>443</v>
      </c>
      <c r="D6" s="48" t="s">
        <v>476</v>
      </c>
      <c r="E6" s="48" t="s">
        <v>89</v>
      </c>
      <c r="F6" s="48" t="s">
        <v>90</v>
      </c>
      <c r="G6" s="1285"/>
    </row>
    <row r="7" spans="1:8" s="1" customFormat="1" ht="27" customHeight="1" thickBot="1">
      <c r="A7" s="38" t="s">
        <v>91</v>
      </c>
      <c r="B7" s="169">
        <v>913706</v>
      </c>
      <c r="C7" s="169">
        <v>839095</v>
      </c>
      <c r="D7" s="169">
        <v>811606</v>
      </c>
      <c r="E7" s="169">
        <v>811044</v>
      </c>
      <c r="F7" s="169">
        <v>27489</v>
      </c>
      <c r="G7" s="455" t="s">
        <v>98</v>
      </c>
    </row>
    <row r="8" spans="1:8" s="1" customFormat="1" ht="27" customHeight="1" thickBot="1">
      <c r="A8" s="39" t="s">
        <v>92</v>
      </c>
      <c r="B8" s="170">
        <v>534872</v>
      </c>
      <c r="C8" s="170">
        <v>452173</v>
      </c>
      <c r="D8" s="170">
        <v>418261</v>
      </c>
      <c r="E8" s="170">
        <v>417734</v>
      </c>
      <c r="F8" s="170">
        <v>33912</v>
      </c>
      <c r="G8" s="456" t="s">
        <v>99</v>
      </c>
    </row>
    <row r="9" spans="1:8" s="1" customFormat="1" ht="27" customHeight="1" thickBot="1">
      <c r="A9" s="38" t="s">
        <v>93</v>
      </c>
      <c r="B9" s="169">
        <v>193793</v>
      </c>
      <c r="C9" s="169">
        <v>168893</v>
      </c>
      <c r="D9" s="169">
        <v>159861</v>
      </c>
      <c r="E9" s="169">
        <v>159700</v>
      </c>
      <c r="F9" s="169">
        <v>9032</v>
      </c>
      <c r="G9" s="455" t="s">
        <v>100</v>
      </c>
    </row>
    <row r="10" spans="1:8" s="1" customFormat="1" ht="27" customHeight="1" thickBot="1">
      <c r="A10" s="39" t="s">
        <v>94</v>
      </c>
      <c r="B10" s="170">
        <v>106671</v>
      </c>
      <c r="C10" s="170">
        <v>93076</v>
      </c>
      <c r="D10" s="170">
        <v>87381</v>
      </c>
      <c r="E10" s="170">
        <v>87296</v>
      </c>
      <c r="F10" s="170">
        <v>5695</v>
      </c>
      <c r="G10" s="456" t="s">
        <v>101</v>
      </c>
    </row>
    <row r="11" spans="1:8" s="1" customFormat="1" ht="27" customHeight="1" thickBot="1">
      <c r="A11" s="38" t="s">
        <v>95</v>
      </c>
      <c r="B11" s="169">
        <v>116147</v>
      </c>
      <c r="C11" s="169">
        <v>107198</v>
      </c>
      <c r="D11" s="169">
        <v>103925</v>
      </c>
      <c r="E11" s="169">
        <v>103909</v>
      </c>
      <c r="F11" s="169">
        <v>3273</v>
      </c>
      <c r="G11" s="455" t="s">
        <v>103</v>
      </c>
    </row>
    <row r="12" spans="1:8" s="1" customFormat="1" ht="27" customHeight="1" thickBot="1">
      <c r="A12" s="39" t="s">
        <v>96</v>
      </c>
      <c r="B12" s="170">
        <v>15850</v>
      </c>
      <c r="C12" s="170">
        <v>15160</v>
      </c>
      <c r="D12" s="170">
        <v>14425</v>
      </c>
      <c r="E12" s="170">
        <v>14425</v>
      </c>
      <c r="F12" s="170">
        <v>735</v>
      </c>
      <c r="G12" s="456" t="s">
        <v>102</v>
      </c>
    </row>
    <row r="13" spans="1:8" s="1" customFormat="1" ht="27" customHeight="1" thickBot="1">
      <c r="A13" s="38" t="s">
        <v>97</v>
      </c>
      <c r="B13" s="169">
        <v>54960</v>
      </c>
      <c r="C13" s="169">
        <v>42576</v>
      </c>
      <c r="D13" s="169">
        <v>37663</v>
      </c>
      <c r="E13" s="169">
        <v>37617</v>
      </c>
      <c r="F13" s="169">
        <v>4913</v>
      </c>
      <c r="G13" s="455" t="s">
        <v>324</v>
      </c>
      <c r="H13" s="85"/>
    </row>
    <row r="14" spans="1:8" s="6" customFormat="1" ht="30" customHeight="1">
      <c r="A14" s="45" t="s">
        <v>1219</v>
      </c>
      <c r="B14" s="246">
        <v>151511</v>
      </c>
      <c r="C14" s="246">
        <v>147427</v>
      </c>
      <c r="D14" s="246">
        <v>145377</v>
      </c>
      <c r="E14" s="246">
        <v>145377</v>
      </c>
      <c r="F14" s="246">
        <v>2050</v>
      </c>
      <c r="G14" s="457" t="s">
        <v>1220</v>
      </c>
    </row>
    <row r="15" spans="1:8" ht="24.95" customHeight="1">
      <c r="A15" s="247" t="s">
        <v>468</v>
      </c>
      <c r="B15" s="248">
        <v>2087510</v>
      </c>
      <c r="C15" s="248">
        <v>1865598</v>
      </c>
      <c r="D15" s="248">
        <v>1778499</v>
      </c>
      <c r="E15" s="248">
        <v>1777102</v>
      </c>
      <c r="F15" s="248">
        <v>87099</v>
      </c>
      <c r="G15" s="299" t="s">
        <v>469</v>
      </c>
    </row>
    <row r="16" spans="1:8" ht="24.95" customHeight="1">
      <c r="A16" s="35"/>
    </row>
    <row r="17" spans="1:5" ht="24.95" customHeight="1">
      <c r="A17" s="24"/>
      <c r="B17" s="11" t="s">
        <v>1194</v>
      </c>
      <c r="C17" s="11" t="s">
        <v>1195</v>
      </c>
    </row>
    <row r="18" spans="1:5" ht="24.95" customHeight="1">
      <c r="A18" s="24" t="s">
        <v>600</v>
      </c>
      <c r="B18" s="77">
        <f>D7</f>
        <v>811606</v>
      </c>
      <c r="C18" s="77">
        <f>F7</f>
        <v>27489</v>
      </c>
    </row>
    <row r="19" spans="1:5" ht="24.95" customHeight="1">
      <c r="A19" s="24" t="s">
        <v>601</v>
      </c>
      <c r="B19" s="77">
        <f>D8</f>
        <v>418261</v>
      </c>
      <c r="C19" s="11">
        <f>F8</f>
        <v>33912</v>
      </c>
    </row>
    <row r="20" spans="1:5" ht="24.95" customHeight="1">
      <c r="A20" s="24" t="s">
        <v>602</v>
      </c>
      <c r="B20" s="77">
        <f>D9</f>
        <v>159861</v>
      </c>
      <c r="C20" s="11">
        <f>F9</f>
        <v>9032</v>
      </c>
    </row>
    <row r="21" spans="1:5" ht="24.95" customHeight="1">
      <c r="A21" s="53" t="s">
        <v>1221</v>
      </c>
      <c r="B21" s="77">
        <f>D14</f>
        <v>145377</v>
      </c>
      <c r="C21" s="77">
        <f>F14</f>
        <v>2050</v>
      </c>
    </row>
    <row r="22" spans="1:5" ht="24.95" customHeight="1">
      <c r="A22" s="24" t="s">
        <v>603</v>
      </c>
      <c r="B22" s="77">
        <f>D11</f>
        <v>103925</v>
      </c>
      <c r="C22" s="11">
        <f>F11</f>
        <v>3273</v>
      </c>
    </row>
    <row r="23" spans="1:5" ht="24.95" customHeight="1">
      <c r="A23" s="24" t="s">
        <v>607</v>
      </c>
      <c r="B23" s="77">
        <f>D13</f>
        <v>37663</v>
      </c>
      <c r="C23" s="77">
        <f>F13</f>
        <v>4913</v>
      </c>
    </row>
    <row r="24" spans="1:5" ht="24.95" customHeight="1">
      <c r="A24" s="24" t="s">
        <v>604</v>
      </c>
      <c r="B24" s="77">
        <f>D10</f>
        <v>87381</v>
      </c>
      <c r="C24" s="11">
        <f>F10</f>
        <v>5695</v>
      </c>
    </row>
    <row r="25" spans="1:5" ht="24.95" customHeight="1">
      <c r="A25" s="53" t="s">
        <v>608</v>
      </c>
      <c r="B25" s="11">
        <f>D12</f>
        <v>14425</v>
      </c>
      <c r="C25" s="11">
        <f>F12</f>
        <v>735</v>
      </c>
    </row>
    <row r="26" spans="1:5" ht="24.95" customHeight="1">
      <c r="B26" s="242">
        <f>SUM(B18:B25)</f>
        <v>1778499</v>
      </c>
      <c r="C26" s="242">
        <f>SUM(C18:C25)</f>
        <v>87099</v>
      </c>
      <c r="D26" s="243"/>
      <c r="E26" s="242">
        <f>SUM(B26:C26)</f>
        <v>1865598</v>
      </c>
    </row>
  </sheetData>
  <mergeCells count="5">
    <mergeCell ref="A5:A6"/>
    <mergeCell ref="G5:G6"/>
    <mergeCell ref="A1:G1"/>
    <mergeCell ref="A2:G2"/>
    <mergeCell ref="A3:G3"/>
  </mergeCells>
  <phoneticPr fontId="0" type="noConversion"/>
  <printOptions horizontalCentered="1" verticalCentered="1"/>
  <pageMargins left="0" right="0" top="0" bottom="0" header="0" footer="0"/>
  <pageSetup paperSize="9" scale="9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J13"/>
  <sheetViews>
    <sheetView rightToLeft="1" view="pageBreakPreview" zoomScale="85" zoomScaleNormal="100" zoomScaleSheetLayoutView="85" workbookViewId="0">
      <selection activeCell="M24" sqref="M24"/>
    </sheetView>
  </sheetViews>
  <sheetFormatPr defaultRowHeight="12.75"/>
  <sheetData>
    <row r="13" spans="10:10" ht="26.25">
      <c r="J13" s="389"/>
    </row>
  </sheetData>
  <printOptions horizontalCentered="1" verticalCentered="1"/>
  <pageMargins left="0" right="0" top="0" bottom="0" header="0" footer="0"/>
  <pageSetup paperSize="9" scale="93"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dimension ref="A1:I27"/>
  <sheetViews>
    <sheetView rightToLeft="1" view="pageBreakPreview" zoomScaleNormal="100" zoomScaleSheetLayoutView="100" workbookViewId="0">
      <selection activeCell="B14" sqref="B14"/>
    </sheetView>
  </sheetViews>
  <sheetFormatPr defaultColWidth="11.42578125" defaultRowHeight="24.95" customHeight="1"/>
  <cols>
    <col min="1" max="1" width="25.7109375" style="11" customWidth="1"/>
    <col min="2" max="6" width="15.7109375" style="11" customWidth="1"/>
    <col min="7" max="7" width="25.7109375" style="11" customWidth="1"/>
    <col min="8" max="16384" width="11.42578125" style="11"/>
  </cols>
  <sheetData>
    <row r="1" spans="1:9" s="7" customFormat="1" ht="23.25">
      <c r="A1" s="1286" t="s">
        <v>685</v>
      </c>
      <c r="B1" s="1286"/>
      <c r="C1" s="1286"/>
      <c r="D1" s="1286"/>
      <c r="E1" s="1286"/>
      <c r="F1" s="1286"/>
      <c r="G1" s="1286"/>
    </row>
    <row r="2" spans="1:9" s="7" customFormat="1" ht="20.25">
      <c r="A2" s="1287" t="s">
        <v>1070</v>
      </c>
      <c r="B2" s="1287"/>
      <c r="C2" s="1287"/>
      <c r="D2" s="1287"/>
      <c r="E2" s="1287"/>
      <c r="F2" s="1287"/>
      <c r="G2" s="1287"/>
    </row>
    <row r="3" spans="1:9" s="7" customFormat="1" ht="20.25">
      <c r="A3" s="1287">
        <v>2022</v>
      </c>
      <c r="B3" s="1287"/>
      <c r="C3" s="1287"/>
      <c r="D3" s="1287"/>
      <c r="E3" s="1287"/>
      <c r="F3" s="1287"/>
      <c r="G3" s="1287"/>
    </row>
    <row r="4" spans="1:9" s="473" customFormat="1" ht="21" customHeight="1">
      <c r="A4" s="471" t="s">
        <v>69</v>
      </c>
      <c r="B4" s="471"/>
      <c r="C4" s="472"/>
      <c r="D4" s="472"/>
      <c r="E4" s="472"/>
      <c r="F4" s="472"/>
      <c r="G4" s="474" t="s">
        <v>113</v>
      </c>
    </row>
    <row r="5" spans="1:9" s="10" customFormat="1" ht="33" customHeight="1">
      <c r="A5" s="1282" t="s">
        <v>83</v>
      </c>
      <c r="B5" s="49" t="s">
        <v>8</v>
      </c>
      <c r="C5" s="49" t="s">
        <v>440</v>
      </c>
      <c r="D5" s="49" t="s">
        <v>1197</v>
      </c>
      <c r="E5" s="49" t="s">
        <v>125</v>
      </c>
      <c r="F5" s="49" t="s">
        <v>1198</v>
      </c>
      <c r="G5" s="1284" t="s">
        <v>84</v>
      </c>
    </row>
    <row r="6" spans="1:9" s="10" customFormat="1" ht="41.25" customHeight="1">
      <c r="A6" s="1283"/>
      <c r="B6" s="48" t="s">
        <v>517</v>
      </c>
      <c r="C6" s="48" t="s">
        <v>441</v>
      </c>
      <c r="D6" s="48" t="s">
        <v>476</v>
      </c>
      <c r="E6" s="48" t="s">
        <v>89</v>
      </c>
      <c r="F6" s="48" t="s">
        <v>90</v>
      </c>
      <c r="G6" s="1285"/>
    </row>
    <row r="7" spans="1:9" s="1" customFormat="1" ht="27" customHeight="1" thickBot="1">
      <c r="A7" s="38" t="s">
        <v>91</v>
      </c>
      <c r="B7" s="169">
        <v>301000</v>
      </c>
      <c r="C7" s="169">
        <v>221855</v>
      </c>
      <c r="D7" s="169">
        <v>146613</v>
      </c>
      <c r="E7" s="169">
        <v>146005</v>
      </c>
      <c r="F7" s="169">
        <v>75242</v>
      </c>
      <c r="G7" s="50" t="s">
        <v>98</v>
      </c>
    </row>
    <row r="8" spans="1:9" s="1" customFormat="1" ht="27" customHeight="1" thickBot="1">
      <c r="A8" s="39" t="s">
        <v>92</v>
      </c>
      <c r="B8" s="170">
        <v>276570</v>
      </c>
      <c r="C8" s="170">
        <v>199359</v>
      </c>
      <c r="D8" s="170">
        <v>116418</v>
      </c>
      <c r="E8" s="170">
        <v>116075</v>
      </c>
      <c r="F8" s="170">
        <v>82941</v>
      </c>
      <c r="G8" s="51" t="s">
        <v>99</v>
      </c>
    </row>
    <row r="9" spans="1:9" s="1" customFormat="1" ht="27" customHeight="1" thickBot="1">
      <c r="A9" s="40" t="s">
        <v>93</v>
      </c>
      <c r="B9" s="171">
        <v>79259</v>
      </c>
      <c r="C9" s="171">
        <v>54534</v>
      </c>
      <c r="D9" s="171">
        <v>29651</v>
      </c>
      <c r="E9" s="171">
        <v>29379</v>
      </c>
      <c r="F9" s="171">
        <v>24883</v>
      </c>
      <c r="G9" s="52" t="s">
        <v>100</v>
      </c>
    </row>
    <row r="10" spans="1:9" s="1" customFormat="1" ht="27" customHeight="1" thickBot="1">
      <c r="A10" s="39" t="s">
        <v>94</v>
      </c>
      <c r="B10" s="170">
        <v>46264</v>
      </c>
      <c r="C10" s="170">
        <v>35166</v>
      </c>
      <c r="D10" s="170">
        <v>22352</v>
      </c>
      <c r="E10" s="170">
        <v>22288</v>
      </c>
      <c r="F10" s="170">
        <v>12814</v>
      </c>
      <c r="G10" s="51" t="s">
        <v>101</v>
      </c>
    </row>
    <row r="11" spans="1:9" s="1" customFormat="1" ht="27" customHeight="1" thickBot="1">
      <c r="A11" s="40" t="s">
        <v>95</v>
      </c>
      <c r="B11" s="171">
        <v>26815</v>
      </c>
      <c r="C11" s="171">
        <v>18376</v>
      </c>
      <c r="D11" s="171">
        <v>10256</v>
      </c>
      <c r="E11" s="171">
        <v>10171</v>
      </c>
      <c r="F11" s="171">
        <v>8120</v>
      </c>
      <c r="G11" s="52" t="s">
        <v>103</v>
      </c>
    </row>
    <row r="12" spans="1:9" s="1" customFormat="1" ht="27" customHeight="1" thickBot="1">
      <c r="A12" s="39" t="s">
        <v>96</v>
      </c>
      <c r="B12" s="170">
        <v>4725</v>
      </c>
      <c r="C12" s="170">
        <v>3375</v>
      </c>
      <c r="D12" s="170">
        <v>1800</v>
      </c>
      <c r="E12" s="170">
        <v>1800</v>
      </c>
      <c r="F12" s="170">
        <v>1575</v>
      </c>
      <c r="G12" s="51" t="s">
        <v>102</v>
      </c>
    </row>
    <row r="13" spans="1:9" s="1" customFormat="1" ht="27" customHeight="1" thickBot="1">
      <c r="A13" s="40" t="s">
        <v>97</v>
      </c>
      <c r="B13" s="171">
        <v>43522</v>
      </c>
      <c r="C13" s="171">
        <v>32325</v>
      </c>
      <c r="D13" s="171">
        <v>22002</v>
      </c>
      <c r="E13" s="171">
        <v>21972</v>
      </c>
      <c r="F13" s="171">
        <v>10323</v>
      </c>
      <c r="G13" s="52" t="s">
        <v>324</v>
      </c>
    </row>
    <row r="14" spans="1:9" s="6" customFormat="1" ht="30" customHeight="1">
      <c r="A14" s="45" t="s">
        <v>1219</v>
      </c>
      <c r="B14" s="246">
        <v>12537</v>
      </c>
      <c r="C14" s="246">
        <v>8759</v>
      </c>
      <c r="D14" s="246">
        <v>5097</v>
      </c>
      <c r="E14" s="246">
        <v>5097</v>
      </c>
      <c r="F14" s="246">
        <v>3662</v>
      </c>
      <c r="G14" s="250" t="s">
        <v>1220</v>
      </c>
      <c r="I14" s="629"/>
    </row>
    <row r="15" spans="1:9" ht="24.95" customHeight="1">
      <c r="A15" s="247" t="s">
        <v>468</v>
      </c>
      <c r="B15" s="248">
        <v>790692</v>
      </c>
      <c r="C15" s="248">
        <v>573749</v>
      </c>
      <c r="D15" s="248">
        <v>354189</v>
      </c>
      <c r="E15" s="248">
        <v>352787</v>
      </c>
      <c r="F15" s="248">
        <v>219560</v>
      </c>
      <c r="G15" s="299" t="s">
        <v>469</v>
      </c>
    </row>
    <row r="16" spans="1:9" ht="24.95" customHeight="1">
      <c r="A16" s="35"/>
    </row>
    <row r="17" spans="1:4" ht="24.95" customHeight="1">
      <c r="A17" s="24"/>
      <c r="B17" s="11" t="s">
        <v>1196</v>
      </c>
      <c r="C17" s="11" t="s">
        <v>1187</v>
      </c>
    </row>
    <row r="18" spans="1:4" ht="24.95" customHeight="1">
      <c r="A18" s="24" t="s">
        <v>600</v>
      </c>
      <c r="B18" s="77">
        <f>D7</f>
        <v>146613</v>
      </c>
      <c r="C18" s="11">
        <f>F7</f>
        <v>75242</v>
      </c>
    </row>
    <row r="19" spans="1:4" ht="24.95" customHeight="1">
      <c r="A19" s="24" t="s">
        <v>601</v>
      </c>
      <c r="B19" s="77">
        <f>D8</f>
        <v>116418</v>
      </c>
      <c r="C19" s="11">
        <f>F8</f>
        <v>82941</v>
      </c>
    </row>
    <row r="20" spans="1:4" ht="24.95" customHeight="1">
      <c r="A20" s="24" t="s">
        <v>602</v>
      </c>
      <c r="B20" s="11">
        <f>D9</f>
        <v>29651</v>
      </c>
      <c r="C20" s="11">
        <f>F9</f>
        <v>24883</v>
      </c>
    </row>
    <row r="21" spans="1:4" ht="24.95" customHeight="1">
      <c r="A21" s="24" t="s">
        <v>604</v>
      </c>
      <c r="B21" s="11">
        <f>D10</f>
        <v>22352</v>
      </c>
      <c r="C21" s="11">
        <f>F10</f>
        <v>12814</v>
      </c>
    </row>
    <row r="22" spans="1:4" ht="24.95" customHeight="1">
      <c r="A22" s="24" t="s">
        <v>603</v>
      </c>
      <c r="B22" s="77">
        <f>D11</f>
        <v>10256</v>
      </c>
      <c r="C22" s="11">
        <f>F11</f>
        <v>8120</v>
      </c>
    </row>
    <row r="23" spans="1:4" ht="24.95" customHeight="1">
      <c r="A23" s="53" t="s">
        <v>607</v>
      </c>
      <c r="B23" s="77">
        <f>D13</f>
        <v>22002</v>
      </c>
      <c r="C23" s="77">
        <f>F13</f>
        <v>10323</v>
      </c>
    </row>
    <row r="24" spans="1:4" ht="24.95" customHeight="1">
      <c r="A24" s="53" t="s">
        <v>608</v>
      </c>
      <c r="B24" s="77">
        <f>D12</f>
        <v>1800</v>
      </c>
      <c r="C24" s="11">
        <f>F12</f>
        <v>1575</v>
      </c>
    </row>
    <row r="25" spans="1:4" ht="24.95" customHeight="1">
      <c r="A25" s="53" t="s">
        <v>1221</v>
      </c>
      <c r="B25" s="251">
        <f>D14</f>
        <v>5097</v>
      </c>
      <c r="C25" s="251">
        <f>F14</f>
        <v>3662</v>
      </c>
      <c r="D25" s="251"/>
    </row>
    <row r="26" spans="1:4" ht="24.95" customHeight="1">
      <c r="B26" s="77">
        <f>SUM(B18:B25)</f>
        <v>354189</v>
      </c>
      <c r="C26" s="77">
        <f>SUM(C18:C25)</f>
        <v>219560</v>
      </c>
      <c r="D26" s="77">
        <f>SUM(B26:C26)</f>
        <v>573749</v>
      </c>
    </row>
    <row r="27" spans="1:4" ht="24.95" customHeight="1">
      <c r="B27" s="77">
        <f>B26-D15</f>
        <v>0</v>
      </c>
      <c r="C27" s="77">
        <f>C26-F15</f>
        <v>0</v>
      </c>
      <c r="D27" s="77"/>
    </row>
  </sheetData>
  <mergeCells count="5">
    <mergeCell ref="A5:A6"/>
    <mergeCell ref="G5:G6"/>
    <mergeCell ref="A1:G1"/>
    <mergeCell ref="A2:G2"/>
    <mergeCell ref="A3:G3"/>
  </mergeCells>
  <phoneticPr fontId="0" type="noConversion"/>
  <printOptions horizontalCentered="1" verticalCentered="1"/>
  <pageMargins left="0" right="0" top="0" bottom="0" header="0" footer="0"/>
  <pageSetup paperSize="9" scale="95"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E7FC4-ADA9-4084-9C08-2EB1DA4D1B15}">
  <sheetPr codeName="Sheet44"/>
  <dimension ref="A1:R18"/>
  <sheetViews>
    <sheetView rightToLeft="1" view="pageBreakPreview" zoomScaleNormal="100" zoomScaleSheetLayoutView="100" workbookViewId="0">
      <selection activeCell="C16" sqref="C16:C18"/>
    </sheetView>
  </sheetViews>
  <sheetFormatPr defaultColWidth="11.42578125" defaultRowHeight="12.75"/>
  <cols>
    <col min="1" max="1" width="9.42578125" style="1" customWidth="1"/>
    <col min="2" max="2" width="9.7109375" style="1" customWidth="1"/>
    <col min="3" max="3" width="11.42578125" style="1" customWidth="1"/>
    <col min="4" max="4" width="10.7109375" style="1" customWidth="1"/>
    <col min="5" max="6" width="11.42578125" style="1" customWidth="1"/>
    <col min="7" max="11" width="10.7109375" style="1" customWidth="1"/>
    <col min="12" max="12" width="11.42578125" style="1" customWidth="1"/>
    <col min="13" max="13" width="12.140625" style="1" bestFit="1" customWidth="1"/>
    <col min="14" max="14" width="11.140625" style="1" customWidth="1"/>
    <col min="15" max="15" width="12" style="1" customWidth="1"/>
    <col min="16" max="16" width="9.42578125" style="1" bestFit="1" customWidth="1"/>
    <col min="17" max="17" width="10.85546875" style="1" bestFit="1" customWidth="1"/>
    <col min="18" max="16384" width="11.42578125" style="1"/>
  </cols>
  <sheetData>
    <row r="1" spans="1:18" s="4" customFormat="1" ht="23.25">
      <c r="A1" s="1288" t="s">
        <v>691</v>
      </c>
      <c r="B1" s="1288"/>
      <c r="C1" s="1288"/>
      <c r="D1" s="1288"/>
      <c r="E1" s="1288"/>
      <c r="F1" s="1288"/>
      <c r="G1" s="1288"/>
      <c r="H1" s="1288"/>
      <c r="I1" s="1288"/>
      <c r="J1" s="1288"/>
      <c r="K1" s="1288"/>
      <c r="L1" s="1288"/>
      <c r="M1" s="1288"/>
      <c r="N1" s="1288"/>
      <c r="O1" s="1288"/>
    </row>
    <row r="2" spans="1:18" s="4" customFormat="1" ht="36.75" customHeight="1">
      <c r="A2" s="1289" t="s">
        <v>1071</v>
      </c>
      <c r="B2" s="1289"/>
      <c r="C2" s="1289"/>
      <c r="D2" s="1289"/>
      <c r="E2" s="1289"/>
      <c r="F2" s="1289"/>
      <c r="G2" s="1289"/>
      <c r="H2" s="1289"/>
      <c r="I2" s="1289"/>
      <c r="J2" s="1289"/>
      <c r="K2" s="1289"/>
      <c r="L2" s="1289"/>
      <c r="M2" s="1289"/>
      <c r="N2" s="1289"/>
      <c r="O2" s="1289"/>
    </row>
    <row r="3" spans="1:18" s="4" customFormat="1" ht="17.25">
      <c r="A3" s="1290">
        <v>2022</v>
      </c>
      <c r="B3" s="1290"/>
      <c r="C3" s="1290"/>
      <c r="D3" s="1290"/>
      <c r="E3" s="1290"/>
      <c r="F3" s="1290"/>
      <c r="G3" s="1290"/>
      <c r="H3" s="1290"/>
      <c r="I3" s="1290"/>
      <c r="J3" s="1290"/>
      <c r="K3" s="1290"/>
      <c r="L3" s="1290"/>
      <c r="M3" s="1290"/>
      <c r="N3" s="1290"/>
      <c r="O3" s="1290"/>
    </row>
    <row r="4" spans="1:18" s="4" customFormat="1" ht="15.75">
      <c r="A4" s="449" t="s">
        <v>507</v>
      </c>
      <c r="B4" s="450"/>
      <c r="C4" s="450"/>
      <c r="D4" s="732"/>
      <c r="E4" s="732"/>
      <c r="F4" s="732"/>
      <c r="G4" s="732"/>
      <c r="H4" s="732"/>
      <c r="I4" s="732"/>
      <c r="J4" s="732"/>
      <c r="K4" s="732"/>
      <c r="L4" s="732"/>
      <c r="M4" s="732"/>
      <c r="N4" s="732"/>
      <c r="O4" s="448" t="s">
        <v>508</v>
      </c>
    </row>
    <row r="5" spans="1:18" s="4" customFormat="1" ht="34.5" customHeight="1" thickBot="1">
      <c r="A5" s="1291" t="s">
        <v>474</v>
      </c>
      <c r="B5" s="1293" t="s">
        <v>821</v>
      </c>
      <c r="C5" s="1295" t="s">
        <v>1228</v>
      </c>
      <c r="D5" s="1295"/>
      <c r="E5" s="1295"/>
      <c r="F5" s="1295"/>
      <c r="G5" s="1295" t="s">
        <v>1229</v>
      </c>
      <c r="H5" s="1295"/>
      <c r="I5" s="1295"/>
      <c r="J5" s="1295"/>
      <c r="K5" s="1295"/>
      <c r="L5" s="1295"/>
      <c r="M5" s="1296" t="s">
        <v>1234</v>
      </c>
      <c r="N5" s="1296" t="s">
        <v>682</v>
      </c>
      <c r="O5" s="1298" t="s">
        <v>59</v>
      </c>
    </row>
    <row r="6" spans="1:18" ht="93.75" customHeight="1">
      <c r="A6" s="1292"/>
      <c r="B6" s="1294"/>
      <c r="C6" s="119" t="s">
        <v>1242</v>
      </c>
      <c r="D6" s="119" t="s">
        <v>1241</v>
      </c>
      <c r="E6" s="119" t="s">
        <v>1240</v>
      </c>
      <c r="F6" s="119" t="s">
        <v>1235</v>
      </c>
      <c r="G6" s="119" t="s">
        <v>1239</v>
      </c>
      <c r="H6" s="119" t="s">
        <v>1238</v>
      </c>
      <c r="I6" s="119" t="s">
        <v>1233</v>
      </c>
      <c r="J6" s="119" t="s">
        <v>1237</v>
      </c>
      <c r="K6" s="119" t="s">
        <v>1236</v>
      </c>
      <c r="L6" s="119" t="s">
        <v>1235</v>
      </c>
      <c r="M6" s="1297"/>
      <c r="N6" s="1297"/>
      <c r="O6" s="1299"/>
    </row>
    <row r="7" spans="1:18" ht="24.95" customHeight="1" thickBot="1">
      <c r="A7" s="1300" t="s">
        <v>475</v>
      </c>
      <c r="B7" s="369" t="s">
        <v>472</v>
      </c>
      <c r="C7" s="733">
        <v>72086</v>
      </c>
      <c r="D7" s="733">
        <v>76</v>
      </c>
      <c r="E7" s="733">
        <v>62</v>
      </c>
      <c r="F7" s="949">
        <v>72224</v>
      </c>
      <c r="G7" s="733">
        <v>0</v>
      </c>
      <c r="H7" s="733">
        <v>22337</v>
      </c>
      <c r="I7" s="733">
        <v>1471</v>
      </c>
      <c r="J7" s="733">
        <v>11442</v>
      </c>
      <c r="K7" s="733">
        <v>1754</v>
      </c>
      <c r="L7" s="949">
        <v>37004</v>
      </c>
      <c r="M7" s="884">
        <f t="shared" ref="M7:M15" si="0">F7+ L7</f>
        <v>109228</v>
      </c>
      <c r="N7" s="370" t="s">
        <v>471</v>
      </c>
      <c r="O7" s="1303" t="s">
        <v>325</v>
      </c>
      <c r="P7" s="534"/>
      <c r="Q7" s="76"/>
      <c r="R7" s="224"/>
    </row>
    <row r="8" spans="1:18" ht="24.95" customHeight="1">
      <c r="A8" s="1301"/>
      <c r="B8" s="371" t="s">
        <v>473</v>
      </c>
      <c r="C8" s="734">
        <v>48684</v>
      </c>
      <c r="D8" s="734">
        <v>288</v>
      </c>
      <c r="E8" s="734">
        <v>0</v>
      </c>
      <c r="F8" s="950">
        <v>48972</v>
      </c>
      <c r="G8" s="734">
        <v>27471</v>
      </c>
      <c r="H8" s="734">
        <v>28478</v>
      </c>
      <c r="I8" s="734">
        <v>1136</v>
      </c>
      <c r="J8" s="734">
        <v>6916</v>
      </c>
      <c r="K8" s="734">
        <v>1073</v>
      </c>
      <c r="L8" s="950">
        <v>65074</v>
      </c>
      <c r="M8" s="885">
        <f t="shared" si="0"/>
        <v>114046</v>
      </c>
      <c r="N8" s="372" t="s">
        <v>470</v>
      </c>
      <c r="O8" s="1304"/>
      <c r="P8" s="534"/>
      <c r="Q8" s="76"/>
      <c r="R8" s="224"/>
    </row>
    <row r="9" spans="1:18" s="31" customFormat="1" ht="24.95" customHeight="1">
      <c r="A9" s="1302"/>
      <c r="B9" s="373" t="s">
        <v>468</v>
      </c>
      <c r="C9" s="374">
        <v>120770</v>
      </c>
      <c r="D9" s="374">
        <v>364</v>
      </c>
      <c r="E9" s="374">
        <v>62</v>
      </c>
      <c r="F9" s="951">
        <v>121196</v>
      </c>
      <c r="G9" s="374">
        <v>27471</v>
      </c>
      <c r="H9" s="374">
        <v>50815</v>
      </c>
      <c r="I9" s="374">
        <v>2607</v>
      </c>
      <c r="J9" s="374">
        <v>18358</v>
      </c>
      <c r="K9" s="374">
        <v>2827</v>
      </c>
      <c r="L9" s="951">
        <v>102078</v>
      </c>
      <c r="M9" s="886">
        <f t="shared" si="0"/>
        <v>223274</v>
      </c>
      <c r="N9" s="375" t="s">
        <v>469</v>
      </c>
      <c r="O9" s="1305"/>
      <c r="P9" s="534"/>
      <c r="Q9" s="76"/>
      <c r="R9" s="224"/>
    </row>
    <row r="10" spans="1:18" ht="24.95" customHeight="1" thickBot="1">
      <c r="A10" s="1306" t="s">
        <v>477</v>
      </c>
      <c r="B10" s="376" t="s">
        <v>472</v>
      </c>
      <c r="C10" s="735">
        <v>1705016</v>
      </c>
      <c r="D10" s="735">
        <v>979</v>
      </c>
      <c r="E10" s="735">
        <v>280</v>
      </c>
      <c r="F10" s="952">
        <v>1706275</v>
      </c>
      <c r="G10" s="735">
        <v>0</v>
      </c>
      <c r="H10" s="735">
        <v>44753</v>
      </c>
      <c r="I10" s="735">
        <v>686</v>
      </c>
      <c r="J10" s="735">
        <v>0</v>
      </c>
      <c r="K10" s="735">
        <v>4656</v>
      </c>
      <c r="L10" s="955">
        <v>50095</v>
      </c>
      <c r="M10" s="887">
        <f t="shared" si="0"/>
        <v>1756370</v>
      </c>
      <c r="N10" s="377" t="s">
        <v>471</v>
      </c>
      <c r="O10" s="1309" t="s">
        <v>326</v>
      </c>
      <c r="P10" s="534"/>
      <c r="Q10" s="76"/>
      <c r="R10" s="224"/>
    </row>
    <row r="11" spans="1:18" ht="24.95" customHeight="1">
      <c r="A11" s="1307"/>
      <c r="B11" s="378" t="s">
        <v>473</v>
      </c>
      <c r="C11" s="736">
        <v>304103</v>
      </c>
      <c r="D11" s="736">
        <v>989</v>
      </c>
      <c r="E11" s="736">
        <v>125</v>
      </c>
      <c r="F11" s="953">
        <v>305217</v>
      </c>
      <c r="G11" s="736">
        <v>107445</v>
      </c>
      <c r="H11" s="736">
        <v>43473</v>
      </c>
      <c r="I11" s="736">
        <v>1031</v>
      </c>
      <c r="J11" s="849">
        <v>0</v>
      </c>
      <c r="K11" s="736">
        <v>2537</v>
      </c>
      <c r="L11" s="956">
        <v>154486</v>
      </c>
      <c r="M11" s="888">
        <f t="shared" si="0"/>
        <v>459703</v>
      </c>
      <c r="N11" s="379" t="s">
        <v>470</v>
      </c>
      <c r="O11" s="1310"/>
      <c r="P11" s="534"/>
      <c r="Q11" s="76"/>
      <c r="R11" s="224"/>
    </row>
    <row r="12" spans="1:18" s="31" customFormat="1" ht="24.95" customHeight="1">
      <c r="A12" s="1308"/>
      <c r="B12" s="380" t="s">
        <v>468</v>
      </c>
      <c r="C12" s="381">
        <v>2009119</v>
      </c>
      <c r="D12" s="381">
        <v>1968</v>
      </c>
      <c r="E12" s="381">
        <v>405</v>
      </c>
      <c r="F12" s="954">
        <v>2011492</v>
      </c>
      <c r="G12" s="381">
        <v>107445</v>
      </c>
      <c r="H12" s="381">
        <v>88226</v>
      </c>
      <c r="I12" s="381">
        <v>1717</v>
      </c>
      <c r="J12" s="868">
        <v>0</v>
      </c>
      <c r="K12" s="850">
        <v>7193</v>
      </c>
      <c r="L12" s="954">
        <v>204581</v>
      </c>
      <c r="M12" s="889">
        <f t="shared" si="0"/>
        <v>2216073</v>
      </c>
      <c r="N12" s="382" t="s">
        <v>469</v>
      </c>
      <c r="O12" s="1311"/>
      <c r="P12" s="534"/>
      <c r="Q12" s="76"/>
      <c r="R12" s="224"/>
    </row>
    <row r="13" spans="1:18" s="6" customFormat="1" ht="24.95" customHeight="1" thickBot="1">
      <c r="A13" s="1300" t="s">
        <v>468</v>
      </c>
      <c r="B13" s="383" t="s">
        <v>472</v>
      </c>
      <c r="C13" s="737">
        <v>1777102</v>
      </c>
      <c r="D13" s="737">
        <v>1055</v>
      </c>
      <c r="E13" s="737">
        <v>342</v>
      </c>
      <c r="F13" s="181">
        <v>1778499</v>
      </c>
      <c r="G13" s="737">
        <v>0</v>
      </c>
      <c r="H13" s="737">
        <v>67090</v>
      </c>
      <c r="I13" s="737">
        <v>2157</v>
      </c>
      <c r="J13" s="867">
        <v>11442</v>
      </c>
      <c r="K13" s="737">
        <v>6410</v>
      </c>
      <c r="L13" s="181">
        <v>87099</v>
      </c>
      <c r="M13" s="890">
        <f t="shared" si="0"/>
        <v>1865598</v>
      </c>
      <c r="N13" s="384" t="s">
        <v>471</v>
      </c>
      <c r="O13" s="1303" t="s">
        <v>469</v>
      </c>
      <c r="P13" s="534"/>
      <c r="Q13" s="76"/>
      <c r="R13" s="224"/>
    </row>
    <row r="14" spans="1:18" s="6" customFormat="1" ht="24.95" customHeight="1">
      <c r="A14" s="1301"/>
      <c r="B14" s="371" t="s">
        <v>473</v>
      </c>
      <c r="C14" s="734">
        <v>352787</v>
      </c>
      <c r="D14" s="734">
        <v>1277</v>
      </c>
      <c r="E14" s="734">
        <v>125</v>
      </c>
      <c r="F14" s="182">
        <v>354189</v>
      </c>
      <c r="G14" s="734">
        <v>134916</v>
      </c>
      <c r="H14" s="734">
        <v>71951</v>
      </c>
      <c r="I14" s="734">
        <v>2167</v>
      </c>
      <c r="J14" s="734">
        <v>6916</v>
      </c>
      <c r="K14" s="734">
        <v>3610</v>
      </c>
      <c r="L14" s="182">
        <v>219560</v>
      </c>
      <c r="M14" s="891">
        <f t="shared" si="0"/>
        <v>573749</v>
      </c>
      <c r="N14" s="372" t="s">
        <v>470</v>
      </c>
      <c r="O14" s="1304"/>
      <c r="P14" s="534"/>
      <c r="Q14" s="76"/>
      <c r="R14" s="224"/>
    </row>
    <row r="15" spans="1:18" s="6" customFormat="1" ht="24.75" customHeight="1">
      <c r="A15" s="1302"/>
      <c r="B15" s="373" t="s">
        <v>468</v>
      </c>
      <c r="C15" s="374">
        <v>2129889</v>
      </c>
      <c r="D15" s="374">
        <v>2332</v>
      </c>
      <c r="E15" s="374">
        <v>467</v>
      </c>
      <c r="F15" s="374">
        <v>2132688</v>
      </c>
      <c r="G15" s="374">
        <v>134916</v>
      </c>
      <c r="H15" s="374">
        <v>139041</v>
      </c>
      <c r="I15" s="374">
        <v>4324</v>
      </c>
      <c r="J15" s="374">
        <v>18358</v>
      </c>
      <c r="K15" s="374">
        <v>10020</v>
      </c>
      <c r="L15" s="374">
        <v>306659</v>
      </c>
      <c r="M15" s="892">
        <f t="shared" si="0"/>
        <v>2439347</v>
      </c>
      <c r="N15" s="375" t="s">
        <v>469</v>
      </c>
      <c r="O15" s="1305"/>
      <c r="P15" s="534"/>
      <c r="Q15" s="76"/>
      <c r="R15" s="224"/>
    </row>
    <row r="18" spans="3:3">
      <c r="C18" s="224"/>
    </row>
  </sheetData>
  <mergeCells count="16">
    <mergeCell ref="A7:A9"/>
    <mergeCell ref="O7:O9"/>
    <mergeCell ref="A10:A12"/>
    <mergeCell ref="O10:O12"/>
    <mergeCell ref="A13:A15"/>
    <mergeCell ref="O13:O15"/>
    <mergeCell ref="A1:O1"/>
    <mergeCell ref="A2:O2"/>
    <mergeCell ref="A3:O3"/>
    <mergeCell ref="A5:A6"/>
    <mergeCell ref="B5:B6"/>
    <mergeCell ref="C5:F5"/>
    <mergeCell ref="G5:L5"/>
    <mergeCell ref="M5:M6"/>
    <mergeCell ref="N5:N6"/>
    <mergeCell ref="O5:O6"/>
  </mergeCells>
  <printOptions horizontalCentered="1" verticalCentered="1"/>
  <pageMargins left="0" right="0" top="0" bottom="0" header="0" footer="0"/>
  <pageSetup paperSize="9" scale="85" orientation="landscape"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AB9F-5529-4202-82F8-FFABE1FF460C}">
  <sheetPr codeName="Sheet45"/>
  <dimension ref="A1:K27"/>
  <sheetViews>
    <sheetView rightToLeft="1" view="pageBreakPreview" zoomScaleNormal="100" zoomScaleSheetLayoutView="100" workbookViewId="0">
      <selection activeCell="B14" sqref="B14"/>
    </sheetView>
  </sheetViews>
  <sheetFormatPr defaultColWidth="11.42578125" defaultRowHeight="12.75"/>
  <cols>
    <col min="1" max="1" width="14.85546875" style="1" customWidth="1"/>
    <col min="2" max="2" width="14.28515625" style="1" customWidth="1"/>
    <col min="3" max="9" width="12.7109375" style="1" customWidth="1"/>
    <col min="10" max="10" width="14.42578125" style="1" customWidth="1"/>
    <col min="11" max="16384" width="11.42578125" style="1"/>
  </cols>
  <sheetData>
    <row r="1" spans="1:11" s="4" customFormat="1" ht="23.25">
      <c r="A1" s="1288" t="s">
        <v>511</v>
      </c>
      <c r="B1" s="1288"/>
      <c r="C1" s="1288"/>
      <c r="D1" s="1288"/>
      <c r="E1" s="1288"/>
      <c r="F1" s="1288"/>
      <c r="G1" s="1288"/>
      <c r="H1" s="1288"/>
      <c r="I1" s="1288"/>
      <c r="J1" s="1288"/>
    </row>
    <row r="2" spans="1:11" s="4" customFormat="1" ht="33.75" customHeight="1">
      <c r="A2" s="1289" t="s">
        <v>1072</v>
      </c>
      <c r="B2" s="1289"/>
      <c r="C2" s="1289"/>
      <c r="D2" s="1289"/>
      <c r="E2" s="1289"/>
      <c r="F2" s="1289"/>
      <c r="G2" s="1289"/>
      <c r="H2" s="1289"/>
      <c r="I2" s="1289"/>
      <c r="J2" s="1289"/>
    </row>
    <row r="3" spans="1:11" s="4" customFormat="1" ht="17.25">
      <c r="A3" s="1290">
        <v>2022</v>
      </c>
      <c r="B3" s="1290"/>
      <c r="C3" s="1290"/>
      <c r="D3" s="1290"/>
      <c r="E3" s="1290"/>
      <c r="F3" s="1290"/>
      <c r="G3" s="1290"/>
      <c r="H3" s="1290"/>
      <c r="I3" s="1290"/>
      <c r="J3" s="1290"/>
    </row>
    <row r="4" spans="1:11" s="4" customFormat="1" ht="21" customHeight="1">
      <c r="A4" s="450" t="s">
        <v>372</v>
      </c>
      <c r="B4" s="450"/>
      <c r="C4" s="732"/>
      <c r="D4" s="732"/>
      <c r="E4" s="732"/>
      <c r="F4" s="732"/>
      <c r="G4" s="732"/>
      <c r="H4" s="732"/>
      <c r="I4" s="732"/>
      <c r="J4" s="451" t="s">
        <v>596</v>
      </c>
    </row>
    <row r="5" spans="1:11" s="4" customFormat="1" ht="26.25" customHeight="1">
      <c r="A5" s="1312" t="s">
        <v>479</v>
      </c>
      <c r="B5" s="1314" t="s">
        <v>1231</v>
      </c>
      <c r="C5" s="1316" t="s">
        <v>1232</v>
      </c>
      <c r="D5" s="1316"/>
      <c r="E5" s="1316"/>
      <c r="F5" s="1316"/>
      <c r="G5" s="1316"/>
      <c r="H5" s="1314"/>
      <c r="I5" s="1314" t="s">
        <v>1230</v>
      </c>
      <c r="J5" s="1317" t="s">
        <v>480</v>
      </c>
    </row>
    <row r="6" spans="1:11" ht="24" customHeight="1">
      <c r="A6" s="1313"/>
      <c r="B6" s="1315"/>
      <c r="C6" s="720" t="s">
        <v>1252</v>
      </c>
      <c r="D6" s="720" t="s">
        <v>1248</v>
      </c>
      <c r="E6" s="720" t="s">
        <v>1249</v>
      </c>
      <c r="F6" s="720" t="s">
        <v>1250</v>
      </c>
      <c r="G6" s="720" t="s">
        <v>694</v>
      </c>
      <c r="H6" s="720" t="s">
        <v>1251</v>
      </c>
      <c r="I6" s="1315"/>
      <c r="J6" s="1318"/>
    </row>
    <row r="7" spans="1:11" ht="18" customHeight="1">
      <c r="A7" s="1313"/>
      <c r="B7" s="1315"/>
      <c r="C7" s="315" t="s">
        <v>1243</v>
      </c>
      <c r="D7" s="315" t="s">
        <v>1244</v>
      </c>
      <c r="E7" s="315" t="s">
        <v>1245</v>
      </c>
      <c r="F7" s="315" t="s">
        <v>1246</v>
      </c>
      <c r="G7" s="315" t="s">
        <v>695</v>
      </c>
      <c r="H7" s="280" t="s">
        <v>469</v>
      </c>
      <c r="I7" s="1315"/>
      <c r="J7" s="1318"/>
    </row>
    <row r="8" spans="1:11" ht="21.95" customHeight="1" thickBot="1">
      <c r="A8" s="738" t="s">
        <v>492</v>
      </c>
      <c r="B8" s="739">
        <v>9141</v>
      </c>
      <c r="C8" s="739">
        <v>581</v>
      </c>
      <c r="D8" s="739">
        <v>82734</v>
      </c>
      <c r="E8" s="739">
        <v>31</v>
      </c>
      <c r="F8" s="739">
        <v>0</v>
      </c>
      <c r="G8" s="739">
        <v>0</v>
      </c>
      <c r="H8" s="180">
        <v>83346</v>
      </c>
      <c r="I8" s="893">
        <f t="shared" ref="I8:I19" si="0">B8+ H8</f>
        <v>92487</v>
      </c>
      <c r="J8" s="740" t="s">
        <v>492</v>
      </c>
      <c r="K8" s="224"/>
    </row>
    <row r="9" spans="1:11" ht="21.95" customHeight="1" thickTop="1" thickBot="1">
      <c r="A9" s="741" t="s">
        <v>493</v>
      </c>
      <c r="B9" s="742">
        <v>186750</v>
      </c>
      <c r="C9" s="742">
        <v>5099</v>
      </c>
      <c r="D9" s="742">
        <v>47174</v>
      </c>
      <c r="E9" s="742">
        <v>125</v>
      </c>
      <c r="F9" s="742">
        <v>0</v>
      </c>
      <c r="G9" s="742">
        <v>0</v>
      </c>
      <c r="H9" s="175">
        <v>52398</v>
      </c>
      <c r="I9" s="894">
        <f t="shared" si="0"/>
        <v>239148</v>
      </c>
      <c r="J9" s="743" t="s">
        <v>493</v>
      </c>
      <c r="K9" s="224"/>
    </row>
    <row r="10" spans="1:11" ht="21.95" customHeight="1" thickTop="1" thickBot="1">
      <c r="A10" s="744" t="s">
        <v>494</v>
      </c>
      <c r="B10" s="745">
        <v>279062</v>
      </c>
      <c r="C10" s="745">
        <v>13812</v>
      </c>
      <c r="D10" s="745">
        <v>7349</v>
      </c>
      <c r="E10" s="745">
        <v>235</v>
      </c>
      <c r="F10" s="745">
        <v>0</v>
      </c>
      <c r="G10" s="745">
        <v>716</v>
      </c>
      <c r="H10" s="177">
        <v>22112</v>
      </c>
      <c r="I10" s="895">
        <f t="shared" si="0"/>
        <v>301174</v>
      </c>
      <c r="J10" s="746" t="s">
        <v>494</v>
      </c>
    </row>
    <row r="11" spans="1:11" ht="21.95" customHeight="1" thickTop="1" thickBot="1">
      <c r="A11" s="741" t="s">
        <v>495</v>
      </c>
      <c r="B11" s="742">
        <v>547253</v>
      </c>
      <c r="C11" s="742">
        <v>22097</v>
      </c>
      <c r="D11" s="742">
        <v>1784</v>
      </c>
      <c r="E11" s="742">
        <v>62</v>
      </c>
      <c r="F11" s="742">
        <v>0</v>
      </c>
      <c r="G11" s="742">
        <v>404</v>
      </c>
      <c r="H11" s="175">
        <v>24347</v>
      </c>
      <c r="I11" s="896">
        <f t="shared" si="0"/>
        <v>571600</v>
      </c>
      <c r="J11" s="743" t="s">
        <v>495</v>
      </c>
    </row>
    <row r="12" spans="1:11" ht="21.95" customHeight="1" thickTop="1" thickBot="1">
      <c r="A12" s="747" t="s">
        <v>496</v>
      </c>
      <c r="B12" s="745">
        <v>381542</v>
      </c>
      <c r="C12" s="745">
        <v>19074</v>
      </c>
      <c r="D12" s="745">
        <v>0</v>
      </c>
      <c r="E12" s="745">
        <v>188</v>
      </c>
      <c r="F12" s="745">
        <v>0</v>
      </c>
      <c r="G12" s="745">
        <v>381</v>
      </c>
      <c r="H12" s="177">
        <v>19643</v>
      </c>
      <c r="I12" s="897">
        <f t="shared" si="0"/>
        <v>401185</v>
      </c>
      <c r="J12" s="746" t="s">
        <v>496</v>
      </c>
    </row>
    <row r="13" spans="1:11" ht="21.95" customHeight="1" thickTop="1" thickBot="1">
      <c r="A13" s="741" t="s">
        <v>497</v>
      </c>
      <c r="B13" s="742">
        <v>326239</v>
      </c>
      <c r="C13" s="742">
        <v>23840</v>
      </c>
      <c r="D13" s="742">
        <v>0</v>
      </c>
      <c r="E13" s="742">
        <v>260</v>
      </c>
      <c r="F13" s="742">
        <v>0</v>
      </c>
      <c r="G13" s="742">
        <v>335</v>
      </c>
      <c r="H13" s="175">
        <v>24435</v>
      </c>
      <c r="I13" s="898">
        <f t="shared" si="0"/>
        <v>350674</v>
      </c>
      <c r="J13" s="743" t="s">
        <v>497</v>
      </c>
    </row>
    <row r="14" spans="1:11" ht="21.95" customHeight="1" thickTop="1" thickBot="1">
      <c r="A14" s="744" t="s">
        <v>498</v>
      </c>
      <c r="B14" s="748">
        <v>160573</v>
      </c>
      <c r="C14" s="748">
        <v>14603</v>
      </c>
      <c r="D14" s="748">
        <v>0</v>
      </c>
      <c r="E14" s="748">
        <v>327</v>
      </c>
      <c r="F14" s="748">
        <v>403</v>
      </c>
      <c r="G14" s="748">
        <v>234</v>
      </c>
      <c r="H14" s="174">
        <v>15567</v>
      </c>
      <c r="I14" s="899">
        <f t="shared" si="0"/>
        <v>176140</v>
      </c>
      <c r="J14" s="749" t="s">
        <v>498</v>
      </c>
    </row>
    <row r="15" spans="1:11" s="6" customFormat="1" ht="21.95" customHeight="1" thickTop="1" thickBot="1">
      <c r="A15" s="741" t="s">
        <v>499</v>
      </c>
      <c r="B15" s="742">
        <v>142711</v>
      </c>
      <c r="C15" s="742">
        <v>11312</v>
      </c>
      <c r="D15" s="742">
        <v>0</v>
      </c>
      <c r="E15" s="742">
        <v>183</v>
      </c>
      <c r="F15" s="742">
        <v>1760</v>
      </c>
      <c r="G15" s="742">
        <v>548</v>
      </c>
      <c r="H15" s="175">
        <v>13803</v>
      </c>
      <c r="I15" s="900">
        <f t="shared" si="0"/>
        <v>156514</v>
      </c>
      <c r="J15" s="743" t="s">
        <v>499</v>
      </c>
      <c r="K15" s="1"/>
    </row>
    <row r="16" spans="1:11" s="6" customFormat="1" ht="21.95" customHeight="1" thickTop="1" thickBot="1">
      <c r="A16" s="747" t="s">
        <v>500</v>
      </c>
      <c r="B16" s="745">
        <v>59109</v>
      </c>
      <c r="C16" s="745">
        <v>9227</v>
      </c>
      <c r="D16" s="745">
        <v>0</v>
      </c>
      <c r="E16" s="745">
        <v>625</v>
      </c>
      <c r="F16" s="745">
        <v>3009</v>
      </c>
      <c r="G16" s="745">
        <v>515</v>
      </c>
      <c r="H16" s="177">
        <v>13376</v>
      </c>
      <c r="I16" s="901">
        <f t="shared" si="0"/>
        <v>72485</v>
      </c>
      <c r="J16" s="746" t="s">
        <v>500</v>
      </c>
      <c r="K16" s="1"/>
    </row>
    <row r="17" spans="1:11" s="6" customFormat="1" ht="21.95" customHeight="1" thickTop="1" thickBot="1">
      <c r="A17" s="741" t="s">
        <v>501</v>
      </c>
      <c r="B17" s="742">
        <v>28917</v>
      </c>
      <c r="C17" s="742">
        <v>7460</v>
      </c>
      <c r="D17" s="742">
        <v>0</v>
      </c>
      <c r="E17" s="742">
        <v>464</v>
      </c>
      <c r="F17" s="742">
        <v>5576</v>
      </c>
      <c r="G17" s="742">
        <v>1579</v>
      </c>
      <c r="H17" s="175">
        <v>15079</v>
      </c>
      <c r="I17" s="902">
        <f t="shared" si="0"/>
        <v>43996</v>
      </c>
      <c r="J17" s="743" t="s">
        <v>501</v>
      </c>
      <c r="K17" s="1"/>
    </row>
    <row r="18" spans="1:11" ht="21.95" customHeight="1" thickTop="1">
      <c r="A18" s="750" t="s">
        <v>595</v>
      </c>
      <c r="B18" s="751">
        <v>11391</v>
      </c>
      <c r="C18" s="751">
        <v>7811</v>
      </c>
      <c r="D18" s="751">
        <v>0</v>
      </c>
      <c r="E18" s="751">
        <v>1824</v>
      </c>
      <c r="F18" s="751">
        <v>7610</v>
      </c>
      <c r="G18" s="751">
        <v>5308</v>
      </c>
      <c r="H18" s="300">
        <v>22553</v>
      </c>
      <c r="I18" s="903">
        <f t="shared" si="0"/>
        <v>33944</v>
      </c>
      <c r="J18" s="752" t="s">
        <v>491</v>
      </c>
    </row>
    <row r="19" spans="1:11" s="6" customFormat="1" ht="24.95" customHeight="1">
      <c r="A19" s="55" t="s">
        <v>468</v>
      </c>
      <c r="B19" s="179">
        <v>2132688</v>
      </c>
      <c r="C19" s="179">
        <v>134916</v>
      </c>
      <c r="D19" s="179">
        <v>139041</v>
      </c>
      <c r="E19" s="179">
        <v>4324</v>
      </c>
      <c r="F19" s="179">
        <v>18358</v>
      </c>
      <c r="G19" s="179">
        <v>10020</v>
      </c>
      <c r="H19" s="225">
        <v>306659</v>
      </c>
      <c r="I19" s="904">
        <f t="shared" si="0"/>
        <v>2439347</v>
      </c>
      <c r="J19" s="54" t="s">
        <v>469</v>
      </c>
    </row>
    <row r="20" spans="1:11">
      <c r="A20" s="2"/>
      <c r="B20" s="2"/>
      <c r="C20" s="2"/>
      <c r="D20" s="2"/>
      <c r="E20" s="2"/>
      <c r="F20" s="2"/>
      <c r="G20" s="2"/>
      <c r="H20" s="2"/>
      <c r="I20" s="2"/>
      <c r="J20" s="2"/>
    </row>
    <row r="21" spans="1:11" ht="12.75" customHeight="1">
      <c r="A21" s="3"/>
      <c r="B21" s="3"/>
      <c r="C21" s="3"/>
      <c r="D21" s="3"/>
      <c r="E21" s="3"/>
      <c r="F21" s="2"/>
      <c r="G21" s="3"/>
      <c r="H21" s="3"/>
      <c r="I21" s="3"/>
      <c r="J21" s="2"/>
    </row>
    <row r="24" spans="1:11">
      <c r="B24" s="224"/>
      <c r="J24" s="224"/>
    </row>
    <row r="25" spans="1:11">
      <c r="B25" s="224"/>
      <c r="J25" s="224"/>
    </row>
    <row r="26" spans="1:11">
      <c r="B26" s="537"/>
    </row>
    <row r="27" spans="1:11">
      <c r="J27" s="537"/>
    </row>
  </sheetData>
  <mergeCells count="8">
    <mergeCell ref="A1:J1"/>
    <mergeCell ref="A2:J2"/>
    <mergeCell ref="A3:J3"/>
    <mergeCell ref="A5:A7"/>
    <mergeCell ref="B5:B7"/>
    <mergeCell ref="C5:H5"/>
    <mergeCell ref="I5:I7"/>
    <mergeCell ref="J5:J7"/>
  </mergeCells>
  <printOptions horizontalCentered="1" verticalCentered="1"/>
  <pageMargins left="0" right="0" top="0" bottom="0" header="0" footer="0"/>
  <pageSetup paperSize="9"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2BC5-5123-4F27-B9EE-BD8EA55D97A3}">
  <sheetPr codeName="Sheet46"/>
  <dimension ref="A1:K32"/>
  <sheetViews>
    <sheetView rightToLeft="1" view="pageBreakPreview" zoomScaleNormal="100" zoomScaleSheetLayoutView="100" workbookViewId="0">
      <selection activeCell="L18" sqref="L18"/>
    </sheetView>
  </sheetViews>
  <sheetFormatPr defaultColWidth="11.42578125" defaultRowHeight="12.75"/>
  <cols>
    <col min="1" max="1" width="14.85546875" style="1" customWidth="1"/>
    <col min="2" max="2" width="14.28515625" style="1" customWidth="1"/>
    <col min="3" max="3" width="12.7109375" style="1" hidden="1" customWidth="1"/>
    <col min="4" max="9" width="12.7109375" style="1" customWidth="1"/>
    <col min="10" max="10" width="14.42578125" style="1" customWidth="1"/>
    <col min="11" max="16384" width="11.42578125" style="1"/>
  </cols>
  <sheetData>
    <row r="1" spans="1:11" s="4" customFormat="1" ht="23.25">
      <c r="A1" s="1288" t="s">
        <v>514</v>
      </c>
      <c r="B1" s="1288"/>
      <c r="C1" s="1288"/>
      <c r="D1" s="1288"/>
      <c r="E1" s="1288"/>
      <c r="F1" s="1288"/>
      <c r="G1" s="1288"/>
      <c r="H1" s="1288"/>
      <c r="I1" s="1288"/>
      <c r="J1" s="1288"/>
    </row>
    <row r="2" spans="1:11" s="4" customFormat="1" ht="34.5" customHeight="1">
      <c r="A2" s="1289" t="s">
        <v>1073</v>
      </c>
      <c r="B2" s="1289"/>
      <c r="C2" s="1289"/>
      <c r="D2" s="1289"/>
      <c r="E2" s="1289"/>
      <c r="F2" s="1289"/>
      <c r="G2" s="1289"/>
      <c r="H2" s="1289"/>
      <c r="I2" s="1289"/>
      <c r="J2" s="1289"/>
    </row>
    <row r="3" spans="1:11" s="4" customFormat="1" ht="17.25">
      <c r="A3" s="1319">
        <v>2022</v>
      </c>
      <c r="B3" s="1319"/>
      <c r="C3" s="1319"/>
      <c r="D3" s="1319"/>
      <c r="E3" s="1319"/>
      <c r="F3" s="1319"/>
      <c r="G3" s="1319"/>
      <c r="H3" s="1319"/>
      <c r="I3" s="1319"/>
      <c r="J3" s="1319"/>
    </row>
    <row r="4" spans="1:11" s="4" customFormat="1" ht="21" customHeight="1">
      <c r="A4" s="450" t="s">
        <v>70</v>
      </c>
      <c r="B4" s="450"/>
      <c r="C4" s="732"/>
      <c r="D4" s="732"/>
      <c r="E4" s="732"/>
      <c r="F4" s="732"/>
      <c r="G4" s="732"/>
      <c r="H4" s="732"/>
      <c r="I4" s="732"/>
      <c r="J4" s="451" t="s">
        <v>597</v>
      </c>
    </row>
    <row r="5" spans="1:11" s="4" customFormat="1" ht="26.25" customHeight="1">
      <c r="A5" s="1312" t="s">
        <v>479</v>
      </c>
      <c r="B5" s="1314" t="s">
        <v>1231</v>
      </c>
      <c r="C5" s="1316" t="s">
        <v>1232</v>
      </c>
      <c r="D5" s="1316"/>
      <c r="E5" s="1316"/>
      <c r="F5" s="1316"/>
      <c r="G5" s="1316"/>
      <c r="H5" s="1314"/>
      <c r="I5" s="1314" t="s">
        <v>1230</v>
      </c>
      <c r="J5" s="1317" t="s">
        <v>480</v>
      </c>
    </row>
    <row r="6" spans="1:11" ht="25.5">
      <c r="A6" s="1313"/>
      <c r="B6" s="1315"/>
      <c r="C6" s="943" t="s">
        <v>1781</v>
      </c>
      <c r="D6" s="316" t="s">
        <v>1248</v>
      </c>
      <c r="E6" s="316" t="s">
        <v>1249</v>
      </c>
      <c r="F6" s="316" t="s">
        <v>1250</v>
      </c>
      <c r="G6" s="316" t="s">
        <v>694</v>
      </c>
      <c r="H6" s="316" t="s">
        <v>1251</v>
      </c>
      <c r="I6" s="1315"/>
      <c r="J6" s="1318"/>
    </row>
    <row r="7" spans="1:11" ht="18" customHeight="1">
      <c r="A7" s="1320"/>
      <c r="B7" s="1321"/>
      <c r="C7" s="944" t="s">
        <v>1243</v>
      </c>
      <c r="D7" s="314" t="s">
        <v>1244</v>
      </c>
      <c r="E7" s="314" t="s">
        <v>1245</v>
      </c>
      <c r="F7" s="314" t="s">
        <v>1246</v>
      </c>
      <c r="G7" s="314" t="s">
        <v>695</v>
      </c>
      <c r="H7" s="280" t="s">
        <v>469</v>
      </c>
      <c r="I7" s="1321"/>
      <c r="J7" s="1322"/>
    </row>
    <row r="8" spans="1:11" ht="21.95" customHeight="1" thickBot="1">
      <c r="A8" s="1112" t="s">
        <v>492</v>
      </c>
      <c r="B8" s="737">
        <v>4620</v>
      </c>
      <c r="C8" s="945">
        <v>0</v>
      </c>
      <c r="D8" s="737">
        <v>42944</v>
      </c>
      <c r="E8" s="737">
        <v>0</v>
      </c>
      <c r="F8" s="737">
        <v>0</v>
      </c>
      <c r="G8" s="737">
        <v>0</v>
      </c>
      <c r="H8" s="737">
        <v>42944</v>
      </c>
      <c r="I8" s="905">
        <f t="shared" ref="I8:I18" si="0">B8+ H8</f>
        <v>47564</v>
      </c>
      <c r="J8" s="740" t="s">
        <v>492</v>
      </c>
      <c r="K8" s="224"/>
    </row>
    <row r="9" spans="1:11" ht="21.95" customHeight="1" thickTop="1" thickBot="1">
      <c r="A9" s="1113" t="s">
        <v>493</v>
      </c>
      <c r="B9" s="753">
        <v>138782</v>
      </c>
      <c r="C9" s="946">
        <v>0</v>
      </c>
      <c r="D9" s="753">
        <v>19538</v>
      </c>
      <c r="E9" s="753">
        <v>62</v>
      </c>
      <c r="F9" s="753">
        <v>0</v>
      </c>
      <c r="G9" s="753">
        <v>0</v>
      </c>
      <c r="H9" s="753">
        <v>19600</v>
      </c>
      <c r="I9" s="906">
        <f t="shared" si="0"/>
        <v>158382</v>
      </c>
      <c r="J9" s="743" t="s">
        <v>493</v>
      </c>
      <c r="K9" s="224"/>
    </row>
    <row r="10" spans="1:11" ht="21.95" customHeight="1" thickTop="1" thickBot="1">
      <c r="A10" s="1114" t="s">
        <v>494</v>
      </c>
      <c r="B10" s="754">
        <v>239223</v>
      </c>
      <c r="C10" s="945">
        <v>0</v>
      </c>
      <c r="D10" s="737">
        <v>3342</v>
      </c>
      <c r="E10" s="754">
        <v>110</v>
      </c>
      <c r="F10" s="754">
        <v>0</v>
      </c>
      <c r="G10" s="754">
        <v>561</v>
      </c>
      <c r="H10" s="754">
        <v>4013</v>
      </c>
      <c r="I10" s="907">
        <f t="shared" si="0"/>
        <v>243236</v>
      </c>
      <c r="J10" s="746" t="s">
        <v>494</v>
      </c>
    </row>
    <row r="11" spans="1:11" ht="21.95" customHeight="1" thickTop="1" thickBot="1">
      <c r="A11" s="1113" t="s">
        <v>495</v>
      </c>
      <c r="B11" s="753">
        <v>441218</v>
      </c>
      <c r="C11" s="946">
        <v>0</v>
      </c>
      <c r="D11" s="753">
        <v>1266</v>
      </c>
      <c r="E11" s="753">
        <v>31</v>
      </c>
      <c r="F11" s="753">
        <v>0</v>
      </c>
      <c r="G11" s="753">
        <v>388</v>
      </c>
      <c r="H11" s="753">
        <v>1685</v>
      </c>
      <c r="I11" s="908">
        <f t="shared" si="0"/>
        <v>442903</v>
      </c>
      <c r="J11" s="743" t="s">
        <v>495</v>
      </c>
    </row>
    <row r="12" spans="1:11" ht="21.95" customHeight="1" thickTop="1" thickBot="1">
      <c r="A12" s="1115" t="s">
        <v>496</v>
      </c>
      <c r="B12" s="754">
        <v>337788</v>
      </c>
      <c r="C12" s="945">
        <v>0</v>
      </c>
      <c r="D12" s="737">
        <v>0</v>
      </c>
      <c r="E12" s="754">
        <v>172</v>
      </c>
      <c r="F12" s="754">
        <v>0</v>
      </c>
      <c r="G12" s="754">
        <v>296</v>
      </c>
      <c r="H12" s="754">
        <v>468</v>
      </c>
      <c r="I12" s="909">
        <f t="shared" si="0"/>
        <v>338256</v>
      </c>
      <c r="J12" s="746" t="s">
        <v>496</v>
      </c>
    </row>
    <row r="13" spans="1:11" ht="21.95" customHeight="1" thickTop="1" thickBot="1">
      <c r="A13" s="1113" t="s">
        <v>497</v>
      </c>
      <c r="B13" s="753">
        <v>270981</v>
      </c>
      <c r="C13" s="946">
        <v>0</v>
      </c>
      <c r="D13" s="753">
        <v>0</v>
      </c>
      <c r="E13" s="753">
        <v>180</v>
      </c>
      <c r="F13" s="753">
        <v>0</v>
      </c>
      <c r="G13" s="753">
        <v>225</v>
      </c>
      <c r="H13" s="753">
        <v>405</v>
      </c>
      <c r="I13" s="910">
        <f t="shared" si="0"/>
        <v>271386</v>
      </c>
      <c r="J13" s="743" t="s">
        <v>497</v>
      </c>
    </row>
    <row r="14" spans="1:11" ht="21.95" customHeight="1" thickTop="1" thickBot="1">
      <c r="A14" s="1114" t="s">
        <v>498</v>
      </c>
      <c r="B14" s="733">
        <v>133047</v>
      </c>
      <c r="C14" s="947">
        <v>0</v>
      </c>
      <c r="D14" s="737">
        <v>0</v>
      </c>
      <c r="E14" s="733">
        <v>233</v>
      </c>
      <c r="F14" s="733">
        <v>172</v>
      </c>
      <c r="G14" s="733">
        <v>171</v>
      </c>
      <c r="H14" s="733">
        <v>576</v>
      </c>
      <c r="I14" s="911">
        <f t="shared" si="0"/>
        <v>133623</v>
      </c>
      <c r="J14" s="749" t="s">
        <v>498</v>
      </c>
    </row>
    <row r="15" spans="1:11" s="6" customFormat="1" ht="21.95" customHeight="1" thickTop="1" thickBot="1">
      <c r="A15" s="1113" t="s">
        <v>499</v>
      </c>
      <c r="B15" s="753">
        <v>125860</v>
      </c>
      <c r="C15" s="946">
        <v>0</v>
      </c>
      <c r="D15" s="753">
        <v>0</v>
      </c>
      <c r="E15" s="753">
        <v>168</v>
      </c>
      <c r="F15" s="753">
        <v>524</v>
      </c>
      <c r="G15" s="753">
        <v>217</v>
      </c>
      <c r="H15" s="753">
        <v>909</v>
      </c>
      <c r="I15" s="912">
        <f t="shared" si="0"/>
        <v>126769</v>
      </c>
      <c r="J15" s="743" t="s">
        <v>499</v>
      </c>
      <c r="K15" s="1"/>
    </row>
    <row r="16" spans="1:11" s="6" customFormat="1" ht="21.95" customHeight="1" thickTop="1" thickBot="1">
      <c r="A16" s="1115" t="s">
        <v>500</v>
      </c>
      <c r="B16" s="754">
        <v>50461</v>
      </c>
      <c r="C16" s="947">
        <v>0</v>
      </c>
      <c r="D16" s="737">
        <v>0</v>
      </c>
      <c r="E16" s="754">
        <v>364</v>
      </c>
      <c r="F16" s="754">
        <v>1302</v>
      </c>
      <c r="G16" s="754">
        <v>189</v>
      </c>
      <c r="H16" s="754">
        <v>1855</v>
      </c>
      <c r="I16" s="913">
        <f t="shared" si="0"/>
        <v>52316</v>
      </c>
      <c r="J16" s="746" t="s">
        <v>500</v>
      </c>
      <c r="K16" s="1"/>
    </row>
    <row r="17" spans="1:11" s="6" customFormat="1" ht="21.95" customHeight="1" thickTop="1" thickBot="1">
      <c r="A17" s="1113" t="s">
        <v>501</v>
      </c>
      <c r="B17" s="753">
        <v>26059</v>
      </c>
      <c r="C17" s="946">
        <v>0</v>
      </c>
      <c r="D17" s="753">
        <v>0</v>
      </c>
      <c r="E17" s="753">
        <v>268</v>
      </c>
      <c r="F17" s="753">
        <v>3420</v>
      </c>
      <c r="G17" s="753">
        <v>930</v>
      </c>
      <c r="H17" s="753">
        <v>4618</v>
      </c>
      <c r="I17" s="914">
        <f t="shared" si="0"/>
        <v>30677</v>
      </c>
      <c r="J17" s="743" t="s">
        <v>501</v>
      </c>
      <c r="K17" s="1"/>
    </row>
    <row r="18" spans="1:11" ht="21.95" customHeight="1" thickTop="1">
      <c r="A18" s="1116" t="s">
        <v>595</v>
      </c>
      <c r="B18" s="734">
        <v>10460</v>
      </c>
      <c r="C18" s="947">
        <v>0</v>
      </c>
      <c r="D18" s="851">
        <v>0</v>
      </c>
      <c r="E18" s="734">
        <v>569</v>
      </c>
      <c r="F18" s="734">
        <v>6024</v>
      </c>
      <c r="G18" s="734">
        <v>3433</v>
      </c>
      <c r="H18" s="734">
        <v>10026</v>
      </c>
      <c r="I18" s="915">
        <f t="shared" si="0"/>
        <v>20486</v>
      </c>
      <c r="J18" s="752" t="s">
        <v>491</v>
      </c>
    </row>
    <row r="19" spans="1:11" s="6" customFormat="1" ht="24.95" customHeight="1" thickBot="1">
      <c r="A19" s="55" t="s">
        <v>468</v>
      </c>
      <c r="B19" s="179">
        <v>1778499</v>
      </c>
      <c r="C19" s="948">
        <v>0</v>
      </c>
      <c r="D19" s="852">
        <v>67090</v>
      </c>
      <c r="E19" s="179">
        <v>2157</v>
      </c>
      <c r="F19" s="179">
        <v>11442</v>
      </c>
      <c r="G19" s="179">
        <v>6410</v>
      </c>
      <c r="H19" s="179">
        <v>87099</v>
      </c>
      <c r="I19" s="179">
        <f>B19+ H19</f>
        <v>1865598</v>
      </c>
      <c r="J19" s="54" t="s">
        <v>469</v>
      </c>
    </row>
    <row r="20" spans="1:11">
      <c r="A20" s="2"/>
      <c r="B20" s="2"/>
      <c r="C20" s="2"/>
      <c r="D20" s="2"/>
      <c r="E20" s="2"/>
      <c r="F20" s="2"/>
      <c r="G20" s="2"/>
      <c r="H20" s="2"/>
      <c r="I20" s="2"/>
      <c r="J20" s="2"/>
    </row>
    <row r="22" spans="1:11" ht="15.75">
      <c r="B22" s="454"/>
      <c r="C22" s="454"/>
      <c r="D22" s="454"/>
      <c r="E22" s="453"/>
      <c r="F22" s="454"/>
      <c r="G22" s="453"/>
    </row>
    <row r="23" spans="1:11" ht="15.75">
      <c r="B23" s="454"/>
      <c r="C23" s="454"/>
      <c r="D23" s="454"/>
      <c r="E23" s="453"/>
      <c r="F23" s="454"/>
      <c r="G23" s="453"/>
    </row>
    <row r="24" spans="1:11" ht="15.75">
      <c r="B24" s="454"/>
      <c r="C24" s="454"/>
      <c r="D24" s="454"/>
      <c r="E24" s="453"/>
      <c r="F24" s="454"/>
      <c r="G24" s="453"/>
    </row>
    <row r="25" spans="1:11" ht="15.75">
      <c r="B25" s="454"/>
      <c r="C25" s="454"/>
      <c r="D25" s="454"/>
      <c r="E25" s="454"/>
      <c r="F25" s="454"/>
      <c r="G25" s="453"/>
    </row>
    <row r="26" spans="1:11" ht="15.75">
      <c r="B26" s="454"/>
      <c r="C26" s="535"/>
      <c r="D26" s="454"/>
      <c r="E26" s="454"/>
      <c r="F26" s="454"/>
      <c r="G26" s="453"/>
    </row>
    <row r="27" spans="1:11" ht="15.75">
      <c r="B27" s="454"/>
      <c r="C27" s="454"/>
      <c r="D27" s="454"/>
      <c r="E27" s="454"/>
      <c r="F27" s="454"/>
      <c r="G27" s="453"/>
    </row>
    <row r="28" spans="1:11" ht="15.75">
      <c r="B28" s="454"/>
      <c r="C28" s="454"/>
      <c r="D28" s="454"/>
      <c r="E28" s="454"/>
      <c r="F28" s="454"/>
      <c r="G28" s="453"/>
    </row>
    <row r="29" spans="1:11" ht="15.75">
      <c r="B29" s="454"/>
      <c r="C29" s="453"/>
      <c r="D29" s="454"/>
      <c r="E29" s="454"/>
      <c r="F29" s="454"/>
      <c r="G29" s="453"/>
    </row>
    <row r="30" spans="1:11" ht="15.75">
      <c r="B30" s="454"/>
      <c r="C30" s="453"/>
      <c r="D30" s="454"/>
      <c r="E30" s="454"/>
      <c r="F30" s="454"/>
      <c r="G30" s="453"/>
    </row>
    <row r="31" spans="1:11" ht="15.75">
      <c r="B31" s="454"/>
      <c r="C31" s="453"/>
      <c r="D31" s="454"/>
      <c r="E31" s="454"/>
      <c r="F31" s="454"/>
      <c r="G31" s="453"/>
    </row>
    <row r="32" spans="1:11" ht="15.75">
      <c r="B32" s="453"/>
      <c r="C32" s="453"/>
      <c r="D32" s="454"/>
      <c r="E32" s="454"/>
      <c r="F32" s="454"/>
      <c r="G32" s="453"/>
    </row>
  </sheetData>
  <mergeCells count="8">
    <mergeCell ref="A1:J1"/>
    <mergeCell ref="A2:J2"/>
    <mergeCell ref="A3:J3"/>
    <mergeCell ref="A5:A7"/>
    <mergeCell ref="B5:B7"/>
    <mergeCell ref="C5:H5"/>
    <mergeCell ref="I5:I7"/>
    <mergeCell ref="J5:J7"/>
  </mergeCells>
  <printOptions horizontalCentered="1" verticalCentered="1"/>
  <pageMargins left="0" right="0" top="0" bottom="0" header="0" footer="0"/>
  <pageSetup paperSize="9" orientation="landscape"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DE8C2-EF1E-4FCA-8E97-B993EC1E5D97}">
  <sheetPr codeName="Sheet47"/>
  <dimension ref="A1:K32"/>
  <sheetViews>
    <sheetView rightToLeft="1" view="pageBreakPreview" zoomScaleNormal="100" zoomScaleSheetLayoutView="100" workbookViewId="0">
      <selection activeCell="A8" sqref="A8:A18"/>
    </sheetView>
  </sheetViews>
  <sheetFormatPr defaultColWidth="11.42578125" defaultRowHeight="12.75"/>
  <cols>
    <col min="1" max="1" width="14.85546875" style="1" customWidth="1"/>
    <col min="2" max="2" width="14.28515625" style="1" customWidth="1"/>
    <col min="3" max="9" width="12.7109375" style="1" customWidth="1"/>
    <col min="10" max="10" width="14.42578125" style="1" customWidth="1"/>
    <col min="11" max="16384" width="11.42578125" style="1"/>
  </cols>
  <sheetData>
    <row r="1" spans="1:11" s="4" customFormat="1" ht="23.25">
      <c r="A1" s="1288" t="s">
        <v>515</v>
      </c>
      <c r="B1" s="1288"/>
      <c r="C1" s="1288"/>
      <c r="D1" s="1288"/>
      <c r="E1" s="1288"/>
      <c r="F1" s="1288"/>
      <c r="G1" s="1288"/>
      <c r="H1" s="1288"/>
      <c r="I1" s="1288"/>
      <c r="J1" s="1288"/>
    </row>
    <row r="2" spans="1:11" s="4" customFormat="1" ht="35.25" customHeight="1">
      <c r="A2" s="1289" t="s">
        <v>1074</v>
      </c>
      <c r="B2" s="1289"/>
      <c r="C2" s="1289"/>
      <c r="D2" s="1289"/>
      <c r="E2" s="1289"/>
      <c r="F2" s="1289"/>
      <c r="G2" s="1289"/>
      <c r="H2" s="1289"/>
      <c r="I2" s="1289"/>
      <c r="J2" s="1289"/>
    </row>
    <row r="3" spans="1:11" s="4" customFormat="1" ht="17.25">
      <c r="A3" s="1290">
        <v>2022</v>
      </c>
      <c r="B3" s="1290"/>
      <c r="C3" s="1290"/>
      <c r="D3" s="1290"/>
      <c r="E3" s="1290"/>
      <c r="F3" s="1290"/>
      <c r="G3" s="1290"/>
      <c r="H3" s="1290"/>
      <c r="I3" s="1290"/>
      <c r="J3" s="1290"/>
    </row>
    <row r="4" spans="1:11" s="4" customFormat="1" ht="21" customHeight="1">
      <c r="A4" s="450" t="s">
        <v>15</v>
      </c>
      <c r="B4" s="450"/>
      <c r="C4" s="732"/>
      <c r="D4" s="732"/>
      <c r="E4" s="732"/>
      <c r="F4" s="732"/>
      <c r="G4" s="732"/>
      <c r="H4" s="732"/>
      <c r="I4" s="732"/>
      <c r="J4" s="451" t="s">
        <v>599</v>
      </c>
    </row>
    <row r="5" spans="1:11" s="4" customFormat="1" ht="26.25" customHeight="1">
      <c r="A5" s="1312" t="s">
        <v>479</v>
      </c>
      <c r="B5" s="1314" t="s">
        <v>1231</v>
      </c>
      <c r="C5" s="1316" t="s">
        <v>1232</v>
      </c>
      <c r="D5" s="1316"/>
      <c r="E5" s="1316"/>
      <c r="F5" s="1316"/>
      <c r="G5" s="1316"/>
      <c r="H5" s="1314"/>
      <c r="I5" s="1314" t="s">
        <v>1230</v>
      </c>
      <c r="J5" s="1317" t="s">
        <v>480</v>
      </c>
    </row>
    <row r="6" spans="1:11" ht="24" customHeight="1">
      <c r="A6" s="1313"/>
      <c r="B6" s="1315"/>
      <c r="C6" s="720" t="s">
        <v>1247</v>
      </c>
      <c r="D6" s="720" t="s">
        <v>1782</v>
      </c>
      <c r="E6" s="720" t="s">
        <v>1249</v>
      </c>
      <c r="F6" s="720" t="s">
        <v>1250</v>
      </c>
      <c r="G6" s="720" t="s">
        <v>694</v>
      </c>
      <c r="H6" s="720" t="s">
        <v>1251</v>
      </c>
      <c r="I6" s="1315"/>
      <c r="J6" s="1318"/>
    </row>
    <row r="7" spans="1:11" ht="18.75" customHeight="1">
      <c r="A7" s="1320"/>
      <c r="B7" s="1321"/>
      <c r="C7" s="314" t="s">
        <v>1243</v>
      </c>
      <c r="D7" s="314" t="s">
        <v>1244</v>
      </c>
      <c r="E7" s="314" t="s">
        <v>1245</v>
      </c>
      <c r="F7" s="314" t="s">
        <v>1246</v>
      </c>
      <c r="G7" s="314" t="s">
        <v>695</v>
      </c>
      <c r="H7" s="280" t="s">
        <v>469</v>
      </c>
      <c r="I7" s="1321"/>
      <c r="J7" s="1322"/>
    </row>
    <row r="8" spans="1:11" ht="21.95" customHeight="1" thickBot="1">
      <c r="A8" s="1117" t="s">
        <v>492</v>
      </c>
      <c r="B8" s="748">
        <v>4521</v>
      </c>
      <c r="C8" s="748">
        <v>581</v>
      </c>
      <c r="D8" s="748">
        <v>39790</v>
      </c>
      <c r="E8" s="748">
        <v>31</v>
      </c>
      <c r="F8" s="748">
        <v>0</v>
      </c>
      <c r="G8" s="748">
        <v>0</v>
      </c>
      <c r="H8" s="172">
        <v>40402</v>
      </c>
      <c r="I8" s="916">
        <f t="shared" ref="I8:I19" si="0">B8+ H8</f>
        <v>44923</v>
      </c>
      <c r="J8" s="749" t="s">
        <v>492</v>
      </c>
      <c r="K8" s="224"/>
    </row>
    <row r="9" spans="1:11" ht="21.95" customHeight="1" thickTop="1" thickBot="1">
      <c r="A9" s="1118" t="s">
        <v>493</v>
      </c>
      <c r="B9" s="742">
        <v>47968</v>
      </c>
      <c r="C9" s="742">
        <v>5099</v>
      </c>
      <c r="D9" s="742">
        <v>27636</v>
      </c>
      <c r="E9" s="742">
        <v>63</v>
      </c>
      <c r="F9" s="742">
        <v>0</v>
      </c>
      <c r="G9" s="742">
        <v>0</v>
      </c>
      <c r="H9" s="176">
        <v>32798</v>
      </c>
      <c r="I9" s="917">
        <f t="shared" si="0"/>
        <v>80766</v>
      </c>
      <c r="J9" s="743" t="s">
        <v>493</v>
      </c>
      <c r="K9" s="224"/>
    </row>
    <row r="10" spans="1:11" ht="21.95" customHeight="1" thickTop="1" thickBot="1">
      <c r="A10" s="1119" t="s">
        <v>494</v>
      </c>
      <c r="B10" s="745">
        <v>39839</v>
      </c>
      <c r="C10" s="745">
        <v>13812</v>
      </c>
      <c r="D10" s="745">
        <v>4007</v>
      </c>
      <c r="E10" s="745">
        <v>125</v>
      </c>
      <c r="F10" s="745">
        <v>0</v>
      </c>
      <c r="G10" s="745">
        <v>155</v>
      </c>
      <c r="H10" s="178">
        <v>18099</v>
      </c>
      <c r="I10" s="918">
        <f t="shared" si="0"/>
        <v>57938</v>
      </c>
      <c r="J10" s="746" t="s">
        <v>494</v>
      </c>
    </row>
    <row r="11" spans="1:11" ht="21.95" customHeight="1" thickTop="1" thickBot="1">
      <c r="A11" s="1118" t="s">
        <v>495</v>
      </c>
      <c r="B11" s="742">
        <v>106035</v>
      </c>
      <c r="C11" s="742">
        <v>22097</v>
      </c>
      <c r="D11" s="742">
        <v>518</v>
      </c>
      <c r="E11" s="742">
        <v>31</v>
      </c>
      <c r="F11" s="742">
        <v>0</v>
      </c>
      <c r="G11" s="742">
        <v>16</v>
      </c>
      <c r="H11" s="176">
        <v>22662</v>
      </c>
      <c r="I11" s="919">
        <f t="shared" si="0"/>
        <v>128697</v>
      </c>
      <c r="J11" s="743" t="s">
        <v>495</v>
      </c>
    </row>
    <row r="12" spans="1:11" ht="21.95" customHeight="1" thickTop="1" thickBot="1">
      <c r="A12" s="1117" t="s">
        <v>496</v>
      </c>
      <c r="B12" s="745">
        <v>43754</v>
      </c>
      <c r="C12" s="745">
        <v>19074</v>
      </c>
      <c r="D12" s="745">
        <v>0</v>
      </c>
      <c r="E12" s="745">
        <v>16</v>
      </c>
      <c r="F12" s="745">
        <v>0</v>
      </c>
      <c r="G12" s="745">
        <v>85</v>
      </c>
      <c r="H12" s="178">
        <v>19175</v>
      </c>
      <c r="I12" s="920">
        <f t="shared" si="0"/>
        <v>62929</v>
      </c>
      <c r="J12" s="746" t="s">
        <v>496</v>
      </c>
    </row>
    <row r="13" spans="1:11" ht="21.95" customHeight="1" thickTop="1" thickBot="1">
      <c r="A13" s="1118" t="s">
        <v>497</v>
      </c>
      <c r="B13" s="742">
        <v>55258</v>
      </c>
      <c r="C13" s="742">
        <v>23840</v>
      </c>
      <c r="D13" s="742">
        <v>0</v>
      </c>
      <c r="E13" s="742">
        <v>80</v>
      </c>
      <c r="F13" s="742">
        <v>0</v>
      </c>
      <c r="G13" s="742">
        <v>110</v>
      </c>
      <c r="H13" s="176">
        <v>24030</v>
      </c>
      <c r="I13" s="921">
        <f t="shared" si="0"/>
        <v>79288</v>
      </c>
      <c r="J13" s="743" t="s">
        <v>497</v>
      </c>
    </row>
    <row r="14" spans="1:11" ht="21.95" customHeight="1" thickTop="1" thickBot="1">
      <c r="A14" s="1119" t="s">
        <v>498</v>
      </c>
      <c r="B14" s="748">
        <v>27526</v>
      </c>
      <c r="C14" s="748">
        <v>14603</v>
      </c>
      <c r="D14" s="748">
        <v>0</v>
      </c>
      <c r="E14" s="748">
        <v>94</v>
      </c>
      <c r="F14" s="748">
        <v>231</v>
      </c>
      <c r="G14" s="748">
        <v>63</v>
      </c>
      <c r="H14" s="172">
        <v>14991</v>
      </c>
      <c r="I14" s="922">
        <f t="shared" si="0"/>
        <v>42517</v>
      </c>
      <c r="J14" s="749" t="s">
        <v>498</v>
      </c>
    </row>
    <row r="15" spans="1:11" s="6" customFormat="1" ht="21.95" customHeight="1" thickTop="1" thickBot="1">
      <c r="A15" s="1118" t="s">
        <v>499</v>
      </c>
      <c r="B15" s="742">
        <v>16851</v>
      </c>
      <c r="C15" s="742">
        <v>11312</v>
      </c>
      <c r="D15" s="742">
        <v>0</v>
      </c>
      <c r="E15" s="742">
        <v>15</v>
      </c>
      <c r="F15" s="742">
        <v>1236</v>
      </c>
      <c r="G15" s="742">
        <v>331</v>
      </c>
      <c r="H15" s="176">
        <v>12894</v>
      </c>
      <c r="I15" s="923">
        <f t="shared" si="0"/>
        <v>29745</v>
      </c>
      <c r="J15" s="743" t="s">
        <v>499</v>
      </c>
      <c r="K15" s="1"/>
    </row>
    <row r="16" spans="1:11" s="6" customFormat="1" ht="21.95" customHeight="1" thickTop="1" thickBot="1">
      <c r="A16" s="1117" t="s">
        <v>500</v>
      </c>
      <c r="B16" s="745">
        <v>8648</v>
      </c>
      <c r="C16" s="745">
        <v>9227</v>
      </c>
      <c r="D16" s="745">
        <v>0</v>
      </c>
      <c r="E16" s="745">
        <v>261</v>
      </c>
      <c r="F16" s="745">
        <v>1707</v>
      </c>
      <c r="G16" s="745">
        <v>326</v>
      </c>
      <c r="H16" s="178">
        <v>11521</v>
      </c>
      <c r="I16" s="924">
        <f t="shared" si="0"/>
        <v>20169</v>
      </c>
      <c r="J16" s="746" t="s">
        <v>500</v>
      </c>
      <c r="K16" s="1"/>
    </row>
    <row r="17" spans="1:11" s="6" customFormat="1" ht="21.95" customHeight="1" thickTop="1" thickBot="1">
      <c r="A17" s="1118" t="s">
        <v>501</v>
      </c>
      <c r="B17" s="742">
        <v>2858</v>
      </c>
      <c r="C17" s="742">
        <v>7460</v>
      </c>
      <c r="D17" s="742">
        <v>0</v>
      </c>
      <c r="E17" s="742">
        <v>196</v>
      </c>
      <c r="F17" s="742">
        <v>2156</v>
      </c>
      <c r="G17" s="742">
        <v>649</v>
      </c>
      <c r="H17" s="176">
        <v>10461</v>
      </c>
      <c r="I17" s="925">
        <f t="shared" si="0"/>
        <v>13319</v>
      </c>
      <c r="J17" s="743" t="s">
        <v>501</v>
      </c>
      <c r="K17" s="1"/>
    </row>
    <row r="18" spans="1:11" ht="21.95" customHeight="1" thickTop="1">
      <c r="A18" s="1120" t="s">
        <v>595</v>
      </c>
      <c r="B18" s="755">
        <v>931</v>
      </c>
      <c r="C18" s="755">
        <v>7811</v>
      </c>
      <c r="D18" s="755">
        <v>0</v>
      </c>
      <c r="E18" s="755">
        <v>1255</v>
      </c>
      <c r="F18" s="755">
        <v>1586</v>
      </c>
      <c r="G18" s="755">
        <v>1875</v>
      </c>
      <c r="H18" s="173">
        <v>12527</v>
      </c>
      <c r="I18" s="926">
        <f t="shared" si="0"/>
        <v>13458</v>
      </c>
      <c r="J18" s="752" t="s">
        <v>491</v>
      </c>
    </row>
    <row r="19" spans="1:11" s="6" customFormat="1" ht="24.95" customHeight="1">
      <c r="A19" s="55" t="s">
        <v>468</v>
      </c>
      <c r="B19" s="179">
        <v>354189</v>
      </c>
      <c r="C19" s="179">
        <v>134916</v>
      </c>
      <c r="D19" s="179">
        <v>71951</v>
      </c>
      <c r="E19" s="179">
        <v>2167</v>
      </c>
      <c r="F19" s="179">
        <v>6916</v>
      </c>
      <c r="G19" s="179">
        <v>3610</v>
      </c>
      <c r="H19" s="225">
        <v>219560</v>
      </c>
      <c r="I19" s="927">
        <f t="shared" si="0"/>
        <v>573749</v>
      </c>
      <c r="J19" s="54" t="s">
        <v>469</v>
      </c>
    </row>
    <row r="20" spans="1:11">
      <c r="A20" s="2"/>
      <c r="B20" s="2"/>
      <c r="C20" s="2"/>
      <c r="D20" s="2"/>
      <c r="E20" s="2"/>
      <c r="F20" s="2"/>
      <c r="G20" s="2"/>
      <c r="H20" s="2"/>
      <c r="I20" s="2"/>
      <c r="J20" s="2"/>
    </row>
    <row r="21" spans="1:11" ht="12.75" customHeight="1">
      <c r="A21" s="3"/>
      <c r="B21" s="3"/>
      <c r="C21" s="3"/>
      <c r="D21" s="3"/>
      <c r="E21" s="3"/>
      <c r="F21" s="2"/>
      <c r="G21" s="3"/>
      <c r="H21" s="3"/>
      <c r="I21" s="3"/>
      <c r="J21" s="2"/>
    </row>
    <row r="22" spans="1:11" ht="15.75">
      <c r="B22" s="454"/>
      <c r="C22" s="454"/>
      <c r="D22" s="454"/>
      <c r="E22" s="453"/>
      <c r="F22" s="454"/>
      <c r="G22" s="453"/>
    </row>
    <row r="23" spans="1:11" ht="15.75">
      <c r="B23" s="454"/>
      <c r="C23" s="454"/>
      <c r="D23" s="454"/>
      <c r="E23" s="453"/>
      <c r="F23" s="453"/>
      <c r="G23" s="453"/>
    </row>
    <row r="24" spans="1:11" ht="15.75">
      <c r="B24" s="454"/>
      <c r="C24" s="454"/>
      <c r="D24" s="454"/>
      <c r="E24" s="453"/>
      <c r="F24" s="453"/>
      <c r="G24" s="453"/>
    </row>
    <row r="25" spans="1:11" ht="15.75">
      <c r="B25" s="454"/>
      <c r="C25" s="454"/>
      <c r="D25" s="454"/>
      <c r="E25" s="454"/>
      <c r="F25" s="453"/>
      <c r="G25" s="453"/>
    </row>
    <row r="26" spans="1:11" ht="15.75">
      <c r="B26" s="536"/>
      <c r="C26" s="454"/>
      <c r="D26" s="454"/>
      <c r="E26" s="454"/>
      <c r="F26" s="453"/>
      <c r="G26" s="453"/>
    </row>
    <row r="27" spans="1:11" ht="15.75">
      <c r="B27" s="454"/>
      <c r="C27" s="454"/>
      <c r="D27" s="454"/>
      <c r="E27" s="454"/>
      <c r="F27" s="453"/>
      <c r="G27" s="453"/>
    </row>
    <row r="28" spans="1:11" ht="15.75">
      <c r="B28" s="453"/>
      <c r="C28" s="454"/>
      <c r="D28" s="454"/>
      <c r="E28" s="454"/>
      <c r="F28" s="453"/>
      <c r="G28" s="453"/>
    </row>
    <row r="29" spans="1:11" ht="15.75">
      <c r="B29" s="454"/>
      <c r="C29" s="454"/>
      <c r="D29" s="454"/>
      <c r="E29" s="454"/>
      <c r="F29" s="453"/>
      <c r="G29" s="453"/>
    </row>
    <row r="30" spans="1:11" ht="15.75">
      <c r="B30" s="454"/>
      <c r="C30" s="453"/>
      <c r="D30" s="454"/>
      <c r="E30" s="454"/>
      <c r="F30" s="453"/>
      <c r="G30" s="453"/>
    </row>
    <row r="31" spans="1:11" ht="15.75">
      <c r="B31" s="454"/>
      <c r="C31" s="454"/>
      <c r="D31" s="454"/>
      <c r="E31" s="454"/>
      <c r="F31" s="453"/>
      <c r="G31" s="453"/>
    </row>
    <row r="32" spans="1:11" ht="15.75">
      <c r="B32" s="453"/>
      <c r="C32" s="454"/>
      <c r="D32" s="453"/>
      <c r="E32" s="454"/>
      <c r="F32" s="453"/>
      <c r="G32" s="454"/>
    </row>
  </sheetData>
  <mergeCells count="8">
    <mergeCell ref="A1:J1"/>
    <mergeCell ref="A2:J2"/>
    <mergeCell ref="A3:J3"/>
    <mergeCell ref="A5:A7"/>
    <mergeCell ref="B5:B7"/>
    <mergeCell ref="C5:H5"/>
    <mergeCell ref="I5:I7"/>
    <mergeCell ref="J5:J7"/>
  </mergeCells>
  <printOptions horizontalCentered="1" verticalCentered="1"/>
  <pageMargins left="0" right="0" top="0" bottom="0" header="0" footer="0"/>
  <pageSetup paperSize="9" orientation="landscape"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A7AA8-0AE7-4588-A0D6-2BE7758D7C0D}">
  <sheetPr codeName="Sheet48"/>
  <dimension ref="A1:L23"/>
  <sheetViews>
    <sheetView rightToLeft="1" view="pageBreakPreview" zoomScaleNormal="100" zoomScaleSheetLayoutView="100" workbookViewId="0">
      <selection activeCell="A8" sqref="A8:A20"/>
    </sheetView>
  </sheetViews>
  <sheetFormatPr defaultColWidth="11.42578125" defaultRowHeight="12.75"/>
  <cols>
    <col min="1" max="1" width="20.7109375" style="1" customWidth="1"/>
    <col min="2" max="9" width="11.7109375" style="1" customWidth="1"/>
    <col min="10" max="10" width="20.7109375" style="1" customWidth="1"/>
    <col min="11" max="16384" width="11.42578125" style="1"/>
  </cols>
  <sheetData>
    <row r="1" spans="1:12" s="4" customFormat="1" ht="20.25" customHeight="1">
      <c r="A1" s="1288" t="s">
        <v>104</v>
      </c>
      <c r="B1" s="1288"/>
      <c r="C1" s="1288"/>
      <c r="D1" s="1288"/>
      <c r="E1" s="1288"/>
      <c r="F1" s="1288"/>
      <c r="G1" s="1288"/>
      <c r="H1" s="1288"/>
      <c r="I1" s="1288"/>
      <c r="J1" s="1288"/>
    </row>
    <row r="2" spans="1:12" s="4" customFormat="1" ht="17.25" customHeight="1">
      <c r="A2" s="1289" t="s">
        <v>1075</v>
      </c>
      <c r="B2" s="1289"/>
      <c r="C2" s="1289"/>
      <c r="D2" s="1289"/>
      <c r="E2" s="1289"/>
      <c r="F2" s="1289"/>
      <c r="G2" s="1289"/>
      <c r="H2" s="1289"/>
      <c r="I2" s="1289"/>
      <c r="J2" s="1289"/>
    </row>
    <row r="3" spans="1:12" s="4" customFormat="1" ht="17.25">
      <c r="A3" s="1290">
        <v>2022</v>
      </c>
      <c r="B3" s="1290"/>
      <c r="C3" s="1290"/>
      <c r="D3" s="1290"/>
      <c r="E3" s="1290"/>
      <c r="F3" s="1290"/>
      <c r="G3" s="1290"/>
      <c r="H3" s="1290"/>
      <c r="I3" s="1290"/>
      <c r="J3" s="1290"/>
    </row>
    <row r="4" spans="1:12" s="4" customFormat="1" ht="26.25" customHeight="1">
      <c r="A4" s="466" t="s">
        <v>75</v>
      </c>
      <c r="B4" s="756"/>
      <c r="C4" s="756"/>
      <c r="D4" s="756"/>
      <c r="E4" s="756"/>
      <c r="F4" s="756"/>
      <c r="G4" s="756"/>
      <c r="H4" s="756"/>
      <c r="I4" s="756"/>
      <c r="J4" s="467" t="s">
        <v>598</v>
      </c>
    </row>
    <row r="5" spans="1:12" s="4" customFormat="1" ht="23.25" customHeight="1">
      <c r="A5" s="1323" t="s">
        <v>479</v>
      </c>
      <c r="B5" s="1326" t="s">
        <v>503</v>
      </c>
      <c r="C5" s="1326"/>
      <c r="D5" s="1326"/>
      <c r="E5" s="1326"/>
      <c r="F5" s="1326"/>
      <c r="G5" s="1326"/>
      <c r="H5" s="1326"/>
      <c r="I5" s="1326"/>
      <c r="J5" s="1327" t="s">
        <v>480</v>
      </c>
    </row>
    <row r="6" spans="1:12" s="4" customFormat="1" ht="26.25" customHeight="1">
      <c r="A6" s="1324"/>
      <c r="B6" s="316" t="s">
        <v>118</v>
      </c>
      <c r="C6" s="316" t="s">
        <v>2</v>
      </c>
      <c r="D6" s="316" t="s">
        <v>119</v>
      </c>
      <c r="E6" s="316" t="s">
        <v>120</v>
      </c>
      <c r="F6" s="316" t="s">
        <v>121</v>
      </c>
      <c r="G6" s="316" t="s">
        <v>122</v>
      </c>
      <c r="H6" s="316" t="s">
        <v>116</v>
      </c>
      <c r="I6" s="316" t="s">
        <v>468</v>
      </c>
      <c r="J6" s="1328"/>
    </row>
    <row r="7" spans="1:12" ht="26.25" customHeight="1">
      <c r="A7" s="1325"/>
      <c r="B7" s="757" t="s">
        <v>502</v>
      </c>
      <c r="C7" s="757" t="s">
        <v>1</v>
      </c>
      <c r="D7" s="757" t="s">
        <v>3</v>
      </c>
      <c r="E7" s="757" t="s">
        <v>9</v>
      </c>
      <c r="F7" s="757" t="s">
        <v>11</v>
      </c>
      <c r="G7" s="757" t="s">
        <v>126</v>
      </c>
      <c r="H7" s="757" t="s">
        <v>162</v>
      </c>
      <c r="I7" s="71" t="s">
        <v>469</v>
      </c>
      <c r="J7" s="1329"/>
    </row>
    <row r="8" spans="1:12" ht="20.100000000000001" customHeight="1" thickBot="1">
      <c r="A8" s="1117" t="s">
        <v>492</v>
      </c>
      <c r="B8" s="758">
        <v>0</v>
      </c>
      <c r="C8" s="758">
        <v>46</v>
      </c>
      <c r="D8" s="758">
        <v>1775</v>
      </c>
      <c r="E8" s="758">
        <v>21651</v>
      </c>
      <c r="F8" s="758">
        <v>5610</v>
      </c>
      <c r="G8" s="758">
        <v>205</v>
      </c>
      <c r="H8" s="758">
        <v>0</v>
      </c>
      <c r="I8" s="187">
        <v>29287</v>
      </c>
      <c r="J8" s="740" t="s">
        <v>492</v>
      </c>
      <c r="K8" s="537">
        <f>SUM(B8:B9)/SUM(I8:I9)*100</f>
        <v>0</v>
      </c>
      <c r="L8" s="537">
        <f>SUM(C8:H9)/SUM(I8:I9)*100</f>
        <v>100</v>
      </c>
    </row>
    <row r="9" spans="1:12" ht="20.100000000000001" customHeight="1" thickTop="1" thickBot="1">
      <c r="A9" s="1118" t="s">
        <v>493</v>
      </c>
      <c r="B9" s="759">
        <v>0</v>
      </c>
      <c r="C9" s="759">
        <v>47</v>
      </c>
      <c r="D9" s="759">
        <v>366</v>
      </c>
      <c r="E9" s="759">
        <v>4250</v>
      </c>
      <c r="F9" s="759">
        <v>21421</v>
      </c>
      <c r="G9" s="759">
        <v>109</v>
      </c>
      <c r="H9" s="759">
        <v>6984</v>
      </c>
      <c r="I9" s="190">
        <v>33177</v>
      </c>
      <c r="J9" s="743" t="s">
        <v>493</v>
      </c>
      <c r="K9" s="537">
        <f>SUM(B10:B14)/SUM(I10:I14)*100</f>
        <v>5.7574732917211192E-2</v>
      </c>
      <c r="L9" s="537">
        <f>SUM(C10:H14)/SUM(I10:I14)*100</f>
        <v>99.942425267082797</v>
      </c>
    </row>
    <row r="10" spans="1:12" ht="20.100000000000001" customHeight="1" thickTop="1" thickBot="1">
      <c r="A10" s="1119" t="s">
        <v>494</v>
      </c>
      <c r="B10" s="760">
        <v>0</v>
      </c>
      <c r="C10" s="760">
        <v>280</v>
      </c>
      <c r="D10" s="760">
        <v>388</v>
      </c>
      <c r="E10" s="760">
        <v>1445</v>
      </c>
      <c r="F10" s="760">
        <v>11382</v>
      </c>
      <c r="G10" s="760">
        <v>235</v>
      </c>
      <c r="H10" s="760">
        <v>15134</v>
      </c>
      <c r="I10" s="192">
        <v>28864</v>
      </c>
      <c r="J10" s="746" t="s">
        <v>494</v>
      </c>
      <c r="K10" s="537">
        <f>SUM(B15:B20)/SUM(I15:I20)*100</f>
        <v>3.9815517543347543</v>
      </c>
      <c r="L10" s="537">
        <f>SUM(C15:H20)/SUM(I15:I20)*100</f>
        <v>96.01844824566524</v>
      </c>
    </row>
    <row r="11" spans="1:12" ht="20.100000000000001" customHeight="1" thickTop="1" thickBot="1">
      <c r="A11" s="1118" t="s">
        <v>495</v>
      </c>
      <c r="B11" s="759">
        <v>0</v>
      </c>
      <c r="C11" s="759">
        <v>121</v>
      </c>
      <c r="D11" s="759">
        <v>527</v>
      </c>
      <c r="E11" s="759">
        <v>1827</v>
      </c>
      <c r="F11" s="759">
        <v>8115</v>
      </c>
      <c r="G11" s="759">
        <v>202</v>
      </c>
      <c r="H11" s="759">
        <v>14164</v>
      </c>
      <c r="I11" s="190">
        <v>24956</v>
      </c>
      <c r="J11" s="743" t="s">
        <v>495</v>
      </c>
      <c r="K11" s="537">
        <f>B21/I21*100</f>
        <v>0.9445793061440203</v>
      </c>
      <c r="L11" s="537">
        <f>SUM(C21:H21)/I21*100</f>
        <v>99.055420693855979</v>
      </c>
    </row>
    <row r="12" spans="1:12" ht="20.100000000000001" customHeight="1" thickTop="1" thickBot="1">
      <c r="A12" s="1117" t="s">
        <v>496</v>
      </c>
      <c r="B12" s="760">
        <v>0</v>
      </c>
      <c r="C12" s="760">
        <v>138</v>
      </c>
      <c r="D12" s="760">
        <v>671</v>
      </c>
      <c r="E12" s="760">
        <v>1771</v>
      </c>
      <c r="F12" s="760">
        <v>8159</v>
      </c>
      <c r="G12" s="760">
        <v>297</v>
      </c>
      <c r="H12" s="760">
        <v>12237</v>
      </c>
      <c r="I12" s="192">
        <v>23273</v>
      </c>
      <c r="J12" s="746" t="s">
        <v>496</v>
      </c>
      <c r="K12" s="537">
        <f>SUM(C21:H21)/I21*100</f>
        <v>99.055420693855979</v>
      </c>
    </row>
    <row r="13" spans="1:12" ht="20.100000000000001" customHeight="1" thickTop="1" thickBot="1">
      <c r="A13" s="1118" t="s">
        <v>497</v>
      </c>
      <c r="B13" s="759">
        <v>0</v>
      </c>
      <c r="C13" s="759">
        <v>218</v>
      </c>
      <c r="D13" s="759">
        <v>591</v>
      </c>
      <c r="E13" s="759">
        <v>1349</v>
      </c>
      <c r="F13" s="759">
        <v>4173</v>
      </c>
      <c r="G13" s="759">
        <v>220</v>
      </c>
      <c r="H13" s="759">
        <v>7367</v>
      </c>
      <c r="I13" s="190">
        <v>13918</v>
      </c>
      <c r="J13" s="743" t="s">
        <v>497</v>
      </c>
    </row>
    <row r="14" spans="1:12" ht="20.100000000000001" customHeight="1" thickTop="1" thickBot="1">
      <c r="A14" s="1119" t="s">
        <v>498</v>
      </c>
      <c r="B14" s="758">
        <v>63</v>
      </c>
      <c r="C14" s="758">
        <v>295</v>
      </c>
      <c r="D14" s="758">
        <v>1114</v>
      </c>
      <c r="E14" s="758">
        <v>1895</v>
      </c>
      <c r="F14" s="758">
        <v>5290</v>
      </c>
      <c r="G14" s="758">
        <v>93</v>
      </c>
      <c r="H14" s="758">
        <v>9662</v>
      </c>
      <c r="I14" s="187">
        <v>18412</v>
      </c>
      <c r="J14" s="749" t="s">
        <v>498</v>
      </c>
    </row>
    <row r="15" spans="1:12" s="6" customFormat="1" ht="20.100000000000001" customHeight="1" thickTop="1" thickBot="1">
      <c r="A15" s="1118" t="s">
        <v>499</v>
      </c>
      <c r="B15" s="759">
        <v>106</v>
      </c>
      <c r="C15" s="759">
        <v>356</v>
      </c>
      <c r="D15" s="759">
        <v>1495</v>
      </c>
      <c r="E15" s="759">
        <v>1998</v>
      </c>
      <c r="F15" s="759">
        <v>2407</v>
      </c>
      <c r="G15" s="759">
        <v>78</v>
      </c>
      <c r="H15" s="759">
        <v>6440</v>
      </c>
      <c r="I15" s="190">
        <v>12880</v>
      </c>
      <c r="J15" s="743" t="s">
        <v>499</v>
      </c>
    </row>
    <row r="16" spans="1:12" s="6" customFormat="1" ht="20.100000000000001" customHeight="1" thickTop="1" thickBot="1">
      <c r="A16" s="1117" t="s">
        <v>500</v>
      </c>
      <c r="B16" s="760">
        <v>140</v>
      </c>
      <c r="C16" s="760">
        <v>685</v>
      </c>
      <c r="D16" s="760">
        <v>1072</v>
      </c>
      <c r="E16" s="760">
        <v>1856</v>
      </c>
      <c r="F16" s="760">
        <v>2900</v>
      </c>
      <c r="G16" s="760">
        <v>143</v>
      </c>
      <c r="H16" s="760">
        <v>6600</v>
      </c>
      <c r="I16" s="192">
        <v>13396</v>
      </c>
      <c r="J16" s="746" t="s">
        <v>500</v>
      </c>
    </row>
    <row r="17" spans="1:10" s="6" customFormat="1" ht="20.100000000000001" customHeight="1" thickTop="1" thickBot="1">
      <c r="A17" s="1118" t="s">
        <v>501</v>
      </c>
      <c r="B17" s="759">
        <v>220</v>
      </c>
      <c r="C17" s="759">
        <v>1610</v>
      </c>
      <c r="D17" s="759">
        <v>2138</v>
      </c>
      <c r="E17" s="759">
        <v>1477</v>
      </c>
      <c r="F17" s="759">
        <v>1479</v>
      </c>
      <c r="G17" s="759">
        <v>186</v>
      </c>
      <c r="H17" s="759">
        <v>4237</v>
      </c>
      <c r="I17" s="190">
        <v>11347</v>
      </c>
      <c r="J17" s="743" t="s">
        <v>501</v>
      </c>
    </row>
    <row r="18" spans="1:10" s="6" customFormat="1" ht="20.100000000000001" customHeight="1" thickTop="1" thickBot="1">
      <c r="A18" s="1120" t="s">
        <v>127</v>
      </c>
      <c r="B18" s="760">
        <v>217</v>
      </c>
      <c r="C18" s="760">
        <v>1060</v>
      </c>
      <c r="D18" s="760">
        <v>745</v>
      </c>
      <c r="E18" s="760">
        <v>931</v>
      </c>
      <c r="F18" s="760">
        <v>923</v>
      </c>
      <c r="G18" s="760">
        <v>111</v>
      </c>
      <c r="H18" s="760">
        <v>2458</v>
      </c>
      <c r="I18" s="192">
        <v>6445</v>
      </c>
      <c r="J18" s="746" t="s">
        <v>127</v>
      </c>
    </row>
    <row r="19" spans="1:10" s="6" customFormat="1" ht="20.100000000000001" customHeight="1" thickTop="1" thickBot="1">
      <c r="A19" s="1118" t="s">
        <v>124</v>
      </c>
      <c r="B19" s="759">
        <v>490</v>
      </c>
      <c r="C19" s="759">
        <v>962</v>
      </c>
      <c r="D19" s="759">
        <v>608</v>
      </c>
      <c r="E19" s="759">
        <v>422</v>
      </c>
      <c r="F19" s="759">
        <v>267</v>
      </c>
      <c r="G19" s="759">
        <v>0</v>
      </c>
      <c r="H19" s="759">
        <v>645</v>
      </c>
      <c r="I19" s="190">
        <v>3394</v>
      </c>
      <c r="J19" s="743" t="s">
        <v>124</v>
      </c>
    </row>
    <row r="20" spans="1:10" ht="20.100000000000001" customHeight="1" thickTop="1">
      <c r="A20" s="1120" t="s">
        <v>609</v>
      </c>
      <c r="B20" s="761">
        <v>873</v>
      </c>
      <c r="C20" s="761">
        <v>1433</v>
      </c>
      <c r="D20" s="761">
        <v>759</v>
      </c>
      <c r="E20" s="761">
        <v>469</v>
      </c>
      <c r="F20" s="761">
        <v>140</v>
      </c>
      <c r="G20" s="761">
        <v>0</v>
      </c>
      <c r="H20" s="761">
        <v>251</v>
      </c>
      <c r="I20" s="301">
        <v>3925</v>
      </c>
      <c r="J20" s="752" t="s">
        <v>123</v>
      </c>
    </row>
    <row r="21" spans="1:10" s="6" customFormat="1" ht="24.95" customHeight="1">
      <c r="A21" s="55" t="s">
        <v>468</v>
      </c>
      <c r="B21" s="185">
        <v>2109</v>
      </c>
      <c r="C21" s="185">
        <v>7251</v>
      </c>
      <c r="D21" s="185">
        <v>12249</v>
      </c>
      <c r="E21" s="185">
        <v>41341</v>
      </c>
      <c r="F21" s="185">
        <v>72266</v>
      </c>
      <c r="G21" s="185">
        <v>1879</v>
      </c>
      <c r="H21" s="213">
        <v>86179</v>
      </c>
      <c r="I21" s="202">
        <v>223274</v>
      </c>
      <c r="J21" s="54" t="s">
        <v>469</v>
      </c>
    </row>
    <row r="22" spans="1:10" ht="12.75" customHeight="1">
      <c r="A22" s="2"/>
    </row>
    <row r="23" spans="1:10">
      <c r="I23" s="85"/>
    </row>
  </sheetData>
  <mergeCells count="6">
    <mergeCell ref="A1:J1"/>
    <mergeCell ref="A2:J2"/>
    <mergeCell ref="A3:J3"/>
    <mergeCell ref="A5:A7"/>
    <mergeCell ref="B5:I5"/>
    <mergeCell ref="J5:J7"/>
  </mergeCells>
  <printOptions horizontalCentered="1"/>
  <pageMargins left="0" right="0" top="0.74803149606299002" bottom="0" header="0" footer="0"/>
  <pageSetup paperSize="9" orientation="landscape"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8A6ED-4594-45DC-A102-AC7AD99E301A}">
  <sheetPr codeName="Sheet49"/>
  <dimension ref="A1:M38"/>
  <sheetViews>
    <sheetView rightToLeft="1" view="pageBreakPreview" zoomScaleNormal="100" zoomScaleSheetLayoutView="100" workbookViewId="0">
      <selection activeCell="A8" sqref="A8:A20"/>
    </sheetView>
  </sheetViews>
  <sheetFormatPr defaultColWidth="11.42578125" defaultRowHeight="12.75"/>
  <cols>
    <col min="1" max="1" width="20.7109375" style="1" customWidth="1"/>
    <col min="2" max="9" width="11.7109375" style="1" customWidth="1"/>
    <col min="10" max="10" width="20.7109375" style="1" customWidth="1"/>
    <col min="11" max="16384" width="11.42578125" style="1"/>
  </cols>
  <sheetData>
    <row r="1" spans="1:13" s="4" customFormat="1" ht="20.25" customHeight="1">
      <c r="A1" s="1288" t="s">
        <v>105</v>
      </c>
      <c r="B1" s="1288"/>
      <c r="C1" s="1288"/>
      <c r="D1" s="1288"/>
      <c r="E1" s="1288"/>
      <c r="F1" s="1288"/>
      <c r="G1" s="1288"/>
      <c r="H1" s="1288"/>
      <c r="I1" s="1288"/>
      <c r="J1" s="1288"/>
    </row>
    <row r="2" spans="1:13" s="4" customFormat="1" ht="17.25" customHeight="1">
      <c r="A2" s="1289" t="s">
        <v>1076</v>
      </c>
      <c r="B2" s="1290"/>
      <c r="C2" s="1290"/>
      <c r="D2" s="1290"/>
      <c r="E2" s="1290"/>
      <c r="F2" s="1290"/>
      <c r="G2" s="1290"/>
      <c r="H2" s="1290"/>
      <c r="I2" s="1290"/>
      <c r="J2" s="1290"/>
    </row>
    <row r="3" spans="1:13" s="4" customFormat="1" ht="17.25">
      <c r="A3" s="1290">
        <v>2022</v>
      </c>
      <c r="B3" s="1290"/>
      <c r="C3" s="1290"/>
      <c r="D3" s="1290"/>
      <c r="E3" s="1290"/>
      <c r="F3" s="1290"/>
      <c r="G3" s="1290"/>
      <c r="H3" s="1290"/>
      <c r="I3" s="1290"/>
      <c r="J3" s="1290"/>
    </row>
    <row r="4" spans="1:13" s="468" customFormat="1" ht="26.25" customHeight="1">
      <c r="A4" s="466" t="s">
        <v>76</v>
      </c>
      <c r="B4" s="756"/>
      <c r="C4" s="756"/>
      <c r="D4" s="756"/>
      <c r="E4" s="756"/>
      <c r="F4" s="756"/>
      <c r="G4" s="756"/>
      <c r="H4" s="756"/>
      <c r="I4" s="756"/>
      <c r="J4" s="467" t="s">
        <v>373</v>
      </c>
    </row>
    <row r="5" spans="1:13" s="4" customFormat="1" ht="23.25" customHeight="1">
      <c r="A5" s="1323" t="s">
        <v>479</v>
      </c>
      <c r="B5" s="1326" t="s">
        <v>503</v>
      </c>
      <c r="C5" s="1326"/>
      <c r="D5" s="1326"/>
      <c r="E5" s="1326"/>
      <c r="F5" s="1326"/>
      <c r="G5" s="1326"/>
      <c r="H5" s="1326"/>
      <c r="I5" s="1326"/>
      <c r="J5" s="1327" t="s">
        <v>480</v>
      </c>
    </row>
    <row r="6" spans="1:13" s="4" customFormat="1" ht="26.25" customHeight="1">
      <c r="A6" s="1324"/>
      <c r="B6" s="316" t="s">
        <v>118</v>
      </c>
      <c r="C6" s="316" t="s">
        <v>2</v>
      </c>
      <c r="D6" s="316" t="s">
        <v>119</v>
      </c>
      <c r="E6" s="316" t="s">
        <v>120</v>
      </c>
      <c r="F6" s="316" t="s">
        <v>121</v>
      </c>
      <c r="G6" s="316" t="s">
        <v>122</v>
      </c>
      <c r="H6" s="316" t="s">
        <v>116</v>
      </c>
      <c r="I6" s="316" t="s">
        <v>468</v>
      </c>
      <c r="J6" s="1328"/>
    </row>
    <row r="7" spans="1:13" ht="26.25" customHeight="1">
      <c r="A7" s="1325"/>
      <c r="B7" s="757" t="s">
        <v>502</v>
      </c>
      <c r="C7" s="757" t="s">
        <v>1</v>
      </c>
      <c r="D7" s="757" t="s">
        <v>3</v>
      </c>
      <c r="E7" s="757" t="s">
        <v>9</v>
      </c>
      <c r="F7" s="757" t="s">
        <v>11</v>
      </c>
      <c r="G7" s="757" t="s">
        <v>126</v>
      </c>
      <c r="H7" s="757" t="s">
        <v>162</v>
      </c>
      <c r="I7" s="318" t="s">
        <v>117</v>
      </c>
      <c r="J7" s="1329"/>
    </row>
    <row r="8" spans="1:13" ht="20.100000000000001" customHeight="1" thickBot="1">
      <c r="A8" s="1117" t="s">
        <v>492</v>
      </c>
      <c r="B8" s="762">
        <v>0</v>
      </c>
      <c r="C8" s="762">
        <v>0</v>
      </c>
      <c r="D8" s="762">
        <v>900</v>
      </c>
      <c r="E8" s="762">
        <v>10613</v>
      </c>
      <c r="F8" s="762">
        <v>2911</v>
      </c>
      <c r="G8" s="762">
        <v>0</v>
      </c>
      <c r="H8" s="762">
        <v>0</v>
      </c>
      <c r="I8" s="187">
        <v>14424</v>
      </c>
      <c r="J8" s="740" t="s">
        <v>492</v>
      </c>
      <c r="K8" s="763">
        <f>SUM(B8:B9)/SUM(I8:I9)*100</f>
        <v>0</v>
      </c>
      <c r="L8" s="763">
        <f>SUM(C8:H9)/SUM(I8:I9)*100</f>
        <v>100</v>
      </c>
      <c r="M8" s="1" t="s">
        <v>1775</v>
      </c>
    </row>
    <row r="9" spans="1:13" ht="20.100000000000001" customHeight="1" thickTop="1" thickBot="1">
      <c r="A9" s="1118" t="s">
        <v>493</v>
      </c>
      <c r="B9" s="764">
        <v>0</v>
      </c>
      <c r="C9" s="764">
        <v>47</v>
      </c>
      <c r="D9" s="764">
        <v>152</v>
      </c>
      <c r="E9" s="764">
        <v>2391</v>
      </c>
      <c r="F9" s="764">
        <v>10979</v>
      </c>
      <c r="G9" s="764">
        <v>94</v>
      </c>
      <c r="H9" s="764">
        <v>3457</v>
      </c>
      <c r="I9" s="190">
        <v>17120</v>
      </c>
      <c r="J9" s="743" t="s">
        <v>493</v>
      </c>
      <c r="K9" s="763">
        <f>SUM(B10:B14)/SUM(I10:I14)*100</f>
        <v>5.8257535894159218E-2</v>
      </c>
      <c r="L9" s="763">
        <f>SUM(C10:H14)/SUM(I10:I14)*100</f>
        <v>99.941742464105843</v>
      </c>
      <c r="M9" s="1" t="s">
        <v>1776</v>
      </c>
    </row>
    <row r="10" spans="1:13" ht="20.100000000000001" customHeight="1" thickTop="1" thickBot="1">
      <c r="A10" s="1119" t="s">
        <v>494</v>
      </c>
      <c r="B10" s="765">
        <v>0</v>
      </c>
      <c r="C10" s="765">
        <v>110</v>
      </c>
      <c r="D10" s="765">
        <v>326</v>
      </c>
      <c r="E10" s="765">
        <v>1105</v>
      </c>
      <c r="F10" s="765">
        <v>6469</v>
      </c>
      <c r="G10" s="765">
        <v>187</v>
      </c>
      <c r="H10" s="765">
        <v>6276</v>
      </c>
      <c r="I10" s="192">
        <v>14473</v>
      </c>
      <c r="J10" s="746" t="s">
        <v>494</v>
      </c>
      <c r="K10" s="763">
        <f>SUM(B15:B20)/SUM(I15:I20)*100</f>
        <v>1.4547237659365806</v>
      </c>
      <c r="L10" s="763">
        <f>SUM(C15:H20)/SUM(I15:I20)*100</f>
        <v>98.545276234063422</v>
      </c>
      <c r="M10" s="1" t="s">
        <v>1777</v>
      </c>
    </row>
    <row r="11" spans="1:13" ht="20.100000000000001" customHeight="1" thickTop="1" thickBot="1">
      <c r="A11" s="1118" t="s">
        <v>495</v>
      </c>
      <c r="B11" s="764">
        <v>0</v>
      </c>
      <c r="C11" s="764">
        <v>76</v>
      </c>
      <c r="D11" s="764">
        <v>278</v>
      </c>
      <c r="E11" s="764">
        <v>908</v>
      </c>
      <c r="F11" s="764">
        <v>4521</v>
      </c>
      <c r="G11" s="764">
        <v>170</v>
      </c>
      <c r="H11" s="764">
        <v>6623</v>
      </c>
      <c r="I11" s="190">
        <v>12576</v>
      </c>
      <c r="J11" s="743" t="s">
        <v>495</v>
      </c>
      <c r="K11" s="763">
        <f>B21/I21*100</f>
        <v>0.35430475702200898</v>
      </c>
      <c r="L11" s="763">
        <f>SUM(C21:H21)/I21*100</f>
        <v>99.645695242977993</v>
      </c>
      <c r="M11" s="1" t="s">
        <v>1778</v>
      </c>
    </row>
    <row r="12" spans="1:13" ht="20.100000000000001" customHeight="1" thickTop="1" thickBot="1">
      <c r="A12" s="1117" t="s">
        <v>496</v>
      </c>
      <c r="B12" s="765">
        <v>0</v>
      </c>
      <c r="C12" s="765">
        <v>30</v>
      </c>
      <c r="D12" s="765">
        <v>375</v>
      </c>
      <c r="E12" s="765">
        <v>992</v>
      </c>
      <c r="F12" s="765">
        <v>3966</v>
      </c>
      <c r="G12" s="765">
        <v>205</v>
      </c>
      <c r="H12" s="765">
        <v>5105</v>
      </c>
      <c r="I12" s="192">
        <v>10673</v>
      </c>
      <c r="J12" s="746" t="s">
        <v>496</v>
      </c>
      <c r="K12" s="537">
        <f>SUM(C21:H21)/I21*100</f>
        <v>99.645695242977993</v>
      </c>
    </row>
    <row r="13" spans="1:13" ht="20.100000000000001" customHeight="1" thickTop="1" thickBot="1">
      <c r="A13" s="1118" t="s">
        <v>497</v>
      </c>
      <c r="B13" s="764">
        <v>0</v>
      </c>
      <c r="C13" s="764">
        <v>62</v>
      </c>
      <c r="D13" s="764">
        <v>262</v>
      </c>
      <c r="E13" s="764">
        <v>383</v>
      </c>
      <c r="F13" s="764">
        <v>1912</v>
      </c>
      <c r="G13" s="764">
        <v>189</v>
      </c>
      <c r="H13" s="764">
        <v>2716</v>
      </c>
      <c r="I13" s="190">
        <v>5524</v>
      </c>
      <c r="J13" s="743" t="s">
        <v>497</v>
      </c>
    </row>
    <row r="14" spans="1:13" ht="20.100000000000001" customHeight="1" thickTop="1" thickBot="1">
      <c r="A14" s="1119" t="s">
        <v>498</v>
      </c>
      <c r="B14" s="762">
        <v>31</v>
      </c>
      <c r="C14" s="762">
        <v>154</v>
      </c>
      <c r="D14" s="762">
        <v>635</v>
      </c>
      <c r="E14" s="762">
        <v>1040</v>
      </c>
      <c r="F14" s="762">
        <v>3370</v>
      </c>
      <c r="G14" s="762">
        <v>78</v>
      </c>
      <c r="H14" s="762">
        <v>4658</v>
      </c>
      <c r="I14" s="187">
        <v>9966</v>
      </c>
      <c r="J14" s="749" t="s">
        <v>498</v>
      </c>
    </row>
    <row r="15" spans="1:13" s="6" customFormat="1" ht="20.100000000000001" customHeight="1" thickTop="1" thickBot="1">
      <c r="A15" s="1118" t="s">
        <v>499</v>
      </c>
      <c r="B15" s="764">
        <v>0</v>
      </c>
      <c r="C15" s="764">
        <v>78</v>
      </c>
      <c r="D15" s="764">
        <v>573</v>
      </c>
      <c r="E15" s="764">
        <v>808</v>
      </c>
      <c r="F15" s="764">
        <v>1534</v>
      </c>
      <c r="G15" s="764">
        <v>62</v>
      </c>
      <c r="H15" s="764">
        <v>2880</v>
      </c>
      <c r="I15" s="190">
        <v>5935</v>
      </c>
      <c r="J15" s="743" t="s">
        <v>499</v>
      </c>
    </row>
    <row r="16" spans="1:13" s="6" customFormat="1" ht="20.100000000000001" customHeight="1" thickTop="1" thickBot="1">
      <c r="A16" s="1117" t="s">
        <v>500</v>
      </c>
      <c r="B16" s="765">
        <v>0</v>
      </c>
      <c r="C16" s="765">
        <v>188</v>
      </c>
      <c r="D16" s="765">
        <v>449</v>
      </c>
      <c r="E16" s="765">
        <v>915</v>
      </c>
      <c r="F16" s="765">
        <v>1887</v>
      </c>
      <c r="G16" s="765">
        <v>95</v>
      </c>
      <c r="H16" s="765">
        <v>2995</v>
      </c>
      <c r="I16" s="192">
        <v>6529</v>
      </c>
      <c r="J16" s="746" t="s">
        <v>500</v>
      </c>
    </row>
    <row r="17" spans="1:10" s="6" customFormat="1" ht="20.100000000000001" customHeight="1" thickTop="1" thickBot="1">
      <c r="A17" s="1118" t="s">
        <v>501</v>
      </c>
      <c r="B17" s="764">
        <v>47</v>
      </c>
      <c r="C17" s="764">
        <v>235</v>
      </c>
      <c r="D17" s="764">
        <v>689</v>
      </c>
      <c r="E17" s="764">
        <v>528</v>
      </c>
      <c r="F17" s="764">
        <v>1200</v>
      </c>
      <c r="G17" s="764">
        <v>61</v>
      </c>
      <c r="H17" s="764">
        <v>2169</v>
      </c>
      <c r="I17" s="190">
        <v>4929</v>
      </c>
      <c r="J17" s="743" t="s">
        <v>501</v>
      </c>
    </row>
    <row r="18" spans="1:10" s="6" customFormat="1" ht="20.100000000000001" customHeight="1" thickTop="1" thickBot="1">
      <c r="A18" s="1120" t="s">
        <v>127</v>
      </c>
      <c r="B18" s="765">
        <v>16</v>
      </c>
      <c r="C18" s="765">
        <v>405</v>
      </c>
      <c r="D18" s="765">
        <v>311</v>
      </c>
      <c r="E18" s="765">
        <v>390</v>
      </c>
      <c r="F18" s="765">
        <v>831</v>
      </c>
      <c r="G18" s="765">
        <v>48</v>
      </c>
      <c r="H18" s="765">
        <v>1658</v>
      </c>
      <c r="I18" s="192">
        <v>3659</v>
      </c>
      <c r="J18" s="746" t="s">
        <v>127</v>
      </c>
    </row>
    <row r="19" spans="1:10" s="6" customFormat="1" ht="20.100000000000001" customHeight="1" thickTop="1" thickBot="1">
      <c r="A19" s="1118" t="s">
        <v>124</v>
      </c>
      <c r="B19" s="764">
        <v>31</v>
      </c>
      <c r="C19" s="764">
        <v>264</v>
      </c>
      <c r="D19" s="764">
        <v>218</v>
      </c>
      <c r="E19" s="764">
        <v>311</v>
      </c>
      <c r="F19" s="764">
        <v>251</v>
      </c>
      <c r="G19" s="764">
        <v>0</v>
      </c>
      <c r="H19" s="764">
        <v>536</v>
      </c>
      <c r="I19" s="190">
        <v>1611</v>
      </c>
      <c r="J19" s="743" t="s">
        <v>124</v>
      </c>
    </row>
    <row r="20" spans="1:10" ht="20.100000000000001" customHeight="1" thickTop="1">
      <c r="A20" s="1120" t="s">
        <v>609</v>
      </c>
      <c r="B20" s="766">
        <v>262</v>
      </c>
      <c r="C20" s="766">
        <v>589</v>
      </c>
      <c r="D20" s="766">
        <v>283</v>
      </c>
      <c r="E20" s="766">
        <v>345</v>
      </c>
      <c r="F20" s="766">
        <v>140</v>
      </c>
      <c r="G20" s="766">
        <v>0</v>
      </c>
      <c r="H20" s="766">
        <v>190</v>
      </c>
      <c r="I20" s="301">
        <v>1809</v>
      </c>
      <c r="J20" s="752" t="s">
        <v>123</v>
      </c>
    </row>
    <row r="21" spans="1:10" s="6" customFormat="1" ht="24.95" customHeight="1">
      <c r="A21" s="55" t="s">
        <v>468</v>
      </c>
      <c r="B21" s="213">
        <v>387</v>
      </c>
      <c r="C21" s="213">
        <v>2238</v>
      </c>
      <c r="D21" s="213">
        <v>5451</v>
      </c>
      <c r="E21" s="213">
        <v>20729</v>
      </c>
      <c r="F21" s="213">
        <v>39971</v>
      </c>
      <c r="G21" s="213">
        <v>1189</v>
      </c>
      <c r="H21" s="213">
        <v>39263</v>
      </c>
      <c r="I21" s="202">
        <v>109228</v>
      </c>
      <c r="J21" s="54" t="s">
        <v>469</v>
      </c>
    </row>
    <row r="22" spans="1:10" ht="12.75" customHeight="1">
      <c r="A22" s="2"/>
    </row>
    <row r="23" spans="1:10" ht="15.75">
      <c r="B23" s="76"/>
    </row>
    <row r="24" spans="1:10" ht="15.75">
      <c r="B24" s="454"/>
      <c r="C24" s="454"/>
      <c r="D24" s="453"/>
      <c r="E24" s="453"/>
      <c r="F24" s="453"/>
      <c r="G24" s="454"/>
      <c r="H24" s="454"/>
    </row>
    <row r="25" spans="1:10" ht="15.75">
      <c r="B25" s="453"/>
      <c r="C25" s="454"/>
      <c r="D25" s="454"/>
    </row>
    <row r="26" spans="1:10" ht="15.75">
      <c r="B26" s="453"/>
      <c r="C26" s="454"/>
      <c r="D26" s="453"/>
    </row>
    <row r="27" spans="1:10" ht="15.75">
      <c r="B27" s="453"/>
      <c r="C27" s="454"/>
      <c r="D27" s="453"/>
    </row>
    <row r="28" spans="1:10" ht="15.75">
      <c r="B28" s="453"/>
      <c r="C28" s="454"/>
      <c r="D28" s="453"/>
    </row>
    <row r="29" spans="1:10" ht="15.75">
      <c r="B29" s="453"/>
      <c r="C29" s="454"/>
      <c r="D29" s="453"/>
    </row>
    <row r="30" spans="1:10" ht="15.75">
      <c r="B30" s="453"/>
      <c r="C30" s="454"/>
      <c r="D30" s="453"/>
    </row>
    <row r="31" spans="1:10" ht="15.75">
      <c r="B31" s="453"/>
      <c r="C31" s="454"/>
      <c r="D31" s="453"/>
    </row>
    <row r="32" spans="1:10" ht="15.75">
      <c r="B32" s="453"/>
      <c r="C32" s="454"/>
      <c r="D32" s="453"/>
    </row>
    <row r="33" spans="2:10" ht="15.75">
      <c r="B33" s="453"/>
      <c r="C33" s="454"/>
      <c r="D33" s="453"/>
    </row>
    <row r="34" spans="2:10" ht="15.75">
      <c r="B34" s="453"/>
      <c r="C34" s="454"/>
      <c r="D34" s="453"/>
    </row>
    <row r="35" spans="2:10" ht="15.75">
      <c r="B35" s="453"/>
      <c r="C35" s="454"/>
      <c r="D35" s="453"/>
    </row>
    <row r="36" spans="2:10" ht="15.75">
      <c r="B36" s="453"/>
      <c r="C36" s="454"/>
      <c r="D36" s="454"/>
    </row>
    <row r="37" spans="2:10" ht="15.75">
      <c r="B37" s="453"/>
      <c r="C37" s="454"/>
      <c r="D37" s="454"/>
    </row>
    <row r="38" spans="2:10" ht="15.75">
      <c r="B38" s="453"/>
      <c r="C38" s="454"/>
      <c r="D38" s="453"/>
      <c r="E38" s="453"/>
      <c r="F38" s="453"/>
      <c r="G38" s="453"/>
      <c r="H38" s="453"/>
      <c r="I38" s="453"/>
      <c r="J38" s="454"/>
    </row>
  </sheetData>
  <mergeCells count="6">
    <mergeCell ref="A1:J1"/>
    <mergeCell ref="A2:J2"/>
    <mergeCell ref="A3:J3"/>
    <mergeCell ref="A5:A7"/>
    <mergeCell ref="B5:I5"/>
    <mergeCell ref="J5:J7"/>
  </mergeCells>
  <printOptions horizontalCentered="1" verticalCentered="1"/>
  <pageMargins left="0" right="0" top="0" bottom="0" header="0" footer="0"/>
  <pageSetup paperSize="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86AD6-9A35-4BD3-B7CB-67590BE40DBE}">
  <sheetPr codeName="Sheet50"/>
  <dimension ref="A1:O50"/>
  <sheetViews>
    <sheetView rightToLeft="1" view="pageBreakPreview" zoomScaleNormal="100" zoomScaleSheetLayoutView="100" workbookViewId="0">
      <selection activeCell="A8" sqref="A8:A20"/>
    </sheetView>
  </sheetViews>
  <sheetFormatPr defaultColWidth="11.42578125" defaultRowHeight="12.75"/>
  <cols>
    <col min="1" max="1" width="20.7109375" style="1" customWidth="1"/>
    <col min="2" max="9" width="11.7109375" style="1" customWidth="1"/>
    <col min="10" max="10" width="20.7109375" style="1" customWidth="1"/>
    <col min="11" max="16384" width="11.42578125" style="1"/>
  </cols>
  <sheetData>
    <row r="1" spans="1:13" s="4" customFormat="1" ht="20.25" customHeight="1">
      <c r="A1" s="1288" t="s">
        <v>106</v>
      </c>
      <c r="B1" s="1288"/>
      <c r="C1" s="1288"/>
      <c r="D1" s="1288"/>
      <c r="E1" s="1288"/>
      <c r="F1" s="1288"/>
      <c r="G1" s="1288"/>
      <c r="H1" s="1288"/>
      <c r="I1" s="1288"/>
      <c r="J1" s="1288"/>
    </row>
    <row r="2" spans="1:13" s="4" customFormat="1" ht="17.25" customHeight="1">
      <c r="A2" s="1289" t="s">
        <v>1077</v>
      </c>
      <c r="B2" s="1289"/>
      <c r="C2" s="1289"/>
      <c r="D2" s="1289"/>
      <c r="E2" s="1289"/>
      <c r="F2" s="1289"/>
      <c r="G2" s="1289"/>
      <c r="H2" s="1289"/>
      <c r="I2" s="1289"/>
      <c r="J2" s="1289"/>
    </row>
    <row r="3" spans="1:13" s="4" customFormat="1" ht="17.25">
      <c r="A3" s="1290">
        <v>2022</v>
      </c>
      <c r="B3" s="1290"/>
      <c r="C3" s="1290"/>
      <c r="D3" s="1290"/>
      <c r="E3" s="1290"/>
      <c r="F3" s="1290"/>
      <c r="G3" s="1290"/>
      <c r="H3" s="1290"/>
      <c r="I3" s="1290"/>
      <c r="J3" s="1290"/>
    </row>
    <row r="4" spans="1:13" s="468" customFormat="1" ht="26.25" customHeight="1">
      <c r="A4" s="469" t="s">
        <v>77</v>
      </c>
      <c r="B4" s="756"/>
      <c r="C4" s="756"/>
      <c r="D4" s="756"/>
      <c r="E4" s="756"/>
      <c r="F4" s="756"/>
      <c r="G4" s="756"/>
      <c r="H4" s="756"/>
      <c r="I4" s="756"/>
      <c r="J4" s="467" t="s">
        <v>374</v>
      </c>
    </row>
    <row r="5" spans="1:13" s="4" customFormat="1" ht="23.25" customHeight="1">
      <c r="A5" s="1323" t="s">
        <v>479</v>
      </c>
      <c r="B5" s="1326" t="s">
        <v>503</v>
      </c>
      <c r="C5" s="1326"/>
      <c r="D5" s="1326"/>
      <c r="E5" s="1326"/>
      <c r="F5" s="1326"/>
      <c r="G5" s="1326"/>
      <c r="H5" s="1326"/>
      <c r="I5" s="1326"/>
      <c r="J5" s="1327" t="s">
        <v>480</v>
      </c>
    </row>
    <row r="6" spans="1:13" s="4" customFormat="1" ht="26.25" customHeight="1">
      <c r="A6" s="1324"/>
      <c r="B6" s="316" t="s">
        <v>118</v>
      </c>
      <c r="C6" s="316" t="s">
        <v>2</v>
      </c>
      <c r="D6" s="316" t="s">
        <v>119</v>
      </c>
      <c r="E6" s="316" t="s">
        <v>120</v>
      </c>
      <c r="F6" s="316" t="s">
        <v>121</v>
      </c>
      <c r="G6" s="316" t="s">
        <v>122</v>
      </c>
      <c r="H6" s="316" t="s">
        <v>116</v>
      </c>
      <c r="I6" s="316" t="s">
        <v>468</v>
      </c>
      <c r="J6" s="1328"/>
    </row>
    <row r="7" spans="1:13" ht="26.25" customHeight="1">
      <c r="A7" s="1325"/>
      <c r="B7" s="757" t="s">
        <v>502</v>
      </c>
      <c r="C7" s="757" t="s">
        <v>1</v>
      </c>
      <c r="D7" s="757" t="s">
        <v>3</v>
      </c>
      <c r="E7" s="757" t="s">
        <v>9</v>
      </c>
      <c r="F7" s="757" t="s">
        <v>11</v>
      </c>
      <c r="G7" s="757" t="s">
        <v>126</v>
      </c>
      <c r="H7" s="757" t="s">
        <v>162</v>
      </c>
      <c r="I7" s="318" t="s">
        <v>117</v>
      </c>
      <c r="J7" s="1329"/>
    </row>
    <row r="8" spans="1:13" ht="20.100000000000001" customHeight="1" thickBot="1">
      <c r="A8" s="1121" t="s">
        <v>492</v>
      </c>
      <c r="B8" s="758">
        <v>0</v>
      </c>
      <c r="C8" s="758">
        <v>46</v>
      </c>
      <c r="D8" s="758">
        <v>875</v>
      </c>
      <c r="E8" s="758">
        <v>11038</v>
      </c>
      <c r="F8" s="758">
        <v>2699</v>
      </c>
      <c r="G8" s="758">
        <v>205</v>
      </c>
      <c r="H8" s="758">
        <v>0</v>
      </c>
      <c r="I8" s="187">
        <v>14863</v>
      </c>
      <c r="J8" s="740" t="s">
        <v>492</v>
      </c>
      <c r="K8" s="763">
        <f>SUM(B8:B9)/SUM(I8:I9)*100</f>
        <v>0</v>
      </c>
      <c r="L8" s="763">
        <f>SUM(C8:H9)/SUM(I8:I9)*100</f>
        <v>100</v>
      </c>
      <c r="M8" s="1" t="s">
        <v>1775</v>
      </c>
    </row>
    <row r="9" spans="1:13" ht="20.100000000000001" customHeight="1" thickTop="1" thickBot="1">
      <c r="A9" s="1122" t="s">
        <v>493</v>
      </c>
      <c r="B9" s="759">
        <v>0</v>
      </c>
      <c r="C9" s="759">
        <v>0</v>
      </c>
      <c r="D9" s="759">
        <v>214</v>
      </c>
      <c r="E9" s="759">
        <v>1859</v>
      </c>
      <c r="F9" s="759">
        <v>10442</v>
      </c>
      <c r="G9" s="759">
        <v>15</v>
      </c>
      <c r="H9" s="759">
        <v>3527</v>
      </c>
      <c r="I9" s="190">
        <v>16057</v>
      </c>
      <c r="J9" s="743" t="s">
        <v>493</v>
      </c>
      <c r="K9" s="763">
        <f>SUM(B10:B14)/SUM(I10:I14)*100</f>
        <v>5.6928359217946665E-2</v>
      </c>
      <c r="L9" s="763">
        <f>SUM(C10:H14)/SUM(I10:I14)*100</f>
        <v>99.943071640782051</v>
      </c>
      <c r="M9" s="1" t="s">
        <v>1776</v>
      </c>
    </row>
    <row r="10" spans="1:13" ht="20.100000000000001" customHeight="1" thickTop="1" thickBot="1">
      <c r="A10" s="1123" t="s">
        <v>494</v>
      </c>
      <c r="B10" s="760">
        <v>0</v>
      </c>
      <c r="C10" s="760">
        <v>170</v>
      </c>
      <c r="D10" s="760">
        <v>62</v>
      </c>
      <c r="E10" s="760">
        <v>340</v>
      </c>
      <c r="F10" s="760">
        <v>4913</v>
      </c>
      <c r="G10" s="760">
        <v>48</v>
      </c>
      <c r="H10" s="760">
        <v>8858</v>
      </c>
      <c r="I10" s="192">
        <v>14391</v>
      </c>
      <c r="J10" s="746" t="s">
        <v>494</v>
      </c>
      <c r="K10" s="763">
        <f>SUM(B15:B20)/SUM(I15:I20)*100</f>
        <v>6.2790265651123907</v>
      </c>
      <c r="L10" s="763">
        <f>SUM(C15:H20)/SUM(I15:I20)*100</f>
        <v>93.720973434887611</v>
      </c>
      <c r="M10" s="1" t="s">
        <v>1777</v>
      </c>
    </row>
    <row r="11" spans="1:13" ht="20.100000000000001" customHeight="1" thickTop="1" thickBot="1">
      <c r="A11" s="1122" t="s">
        <v>495</v>
      </c>
      <c r="B11" s="759">
        <v>0</v>
      </c>
      <c r="C11" s="759">
        <v>45</v>
      </c>
      <c r="D11" s="759">
        <v>249</v>
      </c>
      <c r="E11" s="759">
        <v>919</v>
      </c>
      <c r="F11" s="759">
        <v>3594</v>
      </c>
      <c r="G11" s="759">
        <v>32</v>
      </c>
      <c r="H11" s="759">
        <v>7541</v>
      </c>
      <c r="I11" s="190">
        <v>12380</v>
      </c>
      <c r="J11" s="743" t="s">
        <v>495</v>
      </c>
      <c r="K11" s="763">
        <f>B21/I21*100</f>
        <v>1.5099170510145028</v>
      </c>
      <c r="L11" s="763">
        <f>SUM(C21:H21)/I21*100</f>
        <v>98.490082948985503</v>
      </c>
      <c r="M11" s="1" t="s">
        <v>1778</v>
      </c>
    </row>
    <row r="12" spans="1:13" ht="20.100000000000001" customHeight="1" thickTop="1" thickBot="1">
      <c r="A12" s="1121" t="s">
        <v>496</v>
      </c>
      <c r="B12" s="760">
        <v>0</v>
      </c>
      <c r="C12" s="760">
        <v>108</v>
      </c>
      <c r="D12" s="760">
        <v>296</v>
      </c>
      <c r="E12" s="760">
        <v>779</v>
      </c>
      <c r="F12" s="760">
        <v>4193</v>
      </c>
      <c r="G12" s="760">
        <v>92</v>
      </c>
      <c r="H12" s="760">
        <v>7132</v>
      </c>
      <c r="I12" s="192">
        <v>12600</v>
      </c>
      <c r="J12" s="746" t="s">
        <v>496</v>
      </c>
      <c r="K12" s="537">
        <f>SUM(C21:H21)/I21*100</f>
        <v>98.490082948985503</v>
      </c>
    </row>
    <row r="13" spans="1:13" ht="20.100000000000001" customHeight="1" thickTop="1" thickBot="1">
      <c r="A13" s="1122" t="s">
        <v>497</v>
      </c>
      <c r="B13" s="759">
        <v>0</v>
      </c>
      <c r="C13" s="759">
        <v>156</v>
      </c>
      <c r="D13" s="759">
        <v>329</v>
      </c>
      <c r="E13" s="759">
        <v>966</v>
      </c>
      <c r="F13" s="759">
        <v>2261</v>
      </c>
      <c r="G13" s="759">
        <v>31</v>
      </c>
      <c r="H13" s="759">
        <v>4651</v>
      </c>
      <c r="I13" s="190">
        <v>8394</v>
      </c>
      <c r="J13" s="743" t="s">
        <v>497</v>
      </c>
    </row>
    <row r="14" spans="1:13" ht="20.100000000000001" customHeight="1" thickTop="1" thickBot="1">
      <c r="A14" s="1123" t="s">
        <v>498</v>
      </c>
      <c r="B14" s="758">
        <v>32</v>
      </c>
      <c r="C14" s="758">
        <v>141</v>
      </c>
      <c r="D14" s="758">
        <v>479</v>
      </c>
      <c r="E14" s="758">
        <v>855</v>
      </c>
      <c r="F14" s="758">
        <v>1920</v>
      </c>
      <c r="G14" s="758">
        <v>15</v>
      </c>
      <c r="H14" s="758">
        <v>5004</v>
      </c>
      <c r="I14" s="187">
        <v>8446</v>
      </c>
      <c r="J14" s="749" t="s">
        <v>498</v>
      </c>
    </row>
    <row r="15" spans="1:13" s="6" customFormat="1" ht="20.100000000000001" customHeight="1" thickTop="1" thickBot="1">
      <c r="A15" s="1122" t="s">
        <v>499</v>
      </c>
      <c r="B15" s="759">
        <v>106</v>
      </c>
      <c r="C15" s="759">
        <v>278</v>
      </c>
      <c r="D15" s="759">
        <v>922</v>
      </c>
      <c r="E15" s="759">
        <v>1190</v>
      </c>
      <c r="F15" s="759">
        <v>873</v>
      </c>
      <c r="G15" s="759">
        <v>16</v>
      </c>
      <c r="H15" s="759">
        <v>3560</v>
      </c>
      <c r="I15" s="190">
        <v>6945</v>
      </c>
      <c r="J15" s="743" t="s">
        <v>499</v>
      </c>
    </row>
    <row r="16" spans="1:13" s="6" customFormat="1" ht="20.100000000000001" customHeight="1" thickTop="1" thickBot="1">
      <c r="A16" s="1121" t="s">
        <v>500</v>
      </c>
      <c r="B16" s="760">
        <v>140</v>
      </c>
      <c r="C16" s="760">
        <v>497</v>
      </c>
      <c r="D16" s="760">
        <v>623</v>
      </c>
      <c r="E16" s="760">
        <v>941</v>
      </c>
      <c r="F16" s="760">
        <v>1013</v>
      </c>
      <c r="G16" s="760">
        <v>48</v>
      </c>
      <c r="H16" s="760">
        <v>3605</v>
      </c>
      <c r="I16" s="192">
        <v>6867</v>
      </c>
      <c r="J16" s="746" t="s">
        <v>500</v>
      </c>
    </row>
    <row r="17" spans="1:15" s="6" customFormat="1" ht="20.100000000000001" customHeight="1" thickTop="1" thickBot="1">
      <c r="A17" s="1122" t="s">
        <v>501</v>
      </c>
      <c r="B17" s="759">
        <v>173</v>
      </c>
      <c r="C17" s="759">
        <v>1375</v>
      </c>
      <c r="D17" s="759">
        <v>1449</v>
      </c>
      <c r="E17" s="759">
        <v>949</v>
      </c>
      <c r="F17" s="759">
        <v>279</v>
      </c>
      <c r="G17" s="759">
        <v>125</v>
      </c>
      <c r="H17" s="759">
        <v>2068</v>
      </c>
      <c r="I17" s="190">
        <v>6418</v>
      </c>
      <c r="J17" s="743" t="s">
        <v>501</v>
      </c>
    </row>
    <row r="18" spans="1:15" s="6" customFormat="1" ht="20.100000000000001" customHeight="1" thickTop="1" thickBot="1">
      <c r="A18" s="1124" t="s">
        <v>127</v>
      </c>
      <c r="B18" s="760">
        <v>201</v>
      </c>
      <c r="C18" s="760">
        <v>655</v>
      </c>
      <c r="D18" s="760">
        <v>434</v>
      </c>
      <c r="E18" s="760">
        <v>541</v>
      </c>
      <c r="F18" s="760">
        <v>92</v>
      </c>
      <c r="G18" s="760">
        <v>63</v>
      </c>
      <c r="H18" s="760">
        <v>800</v>
      </c>
      <c r="I18" s="192">
        <v>2786</v>
      </c>
      <c r="J18" s="746" t="s">
        <v>127</v>
      </c>
    </row>
    <row r="19" spans="1:15" s="6" customFormat="1" ht="20.100000000000001" customHeight="1" thickTop="1" thickBot="1">
      <c r="A19" s="1122" t="s">
        <v>124</v>
      </c>
      <c r="B19" s="759">
        <v>459</v>
      </c>
      <c r="C19" s="759">
        <v>698</v>
      </c>
      <c r="D19" s="759">
        <v>390</v>
      </c>
      <c r="E19" s="759">
        <v>111</v>
      </c>
      <c r="F19" s="759">
        <v>16</v>
      </c>
      <c r="G19" s="759">
        <v>0</v>
      </c>
      <c r="H19" s="759">
        <v>109</v>
      </c>
      <c r="I19" s="190">
        <v>1783</v>
      </c>
      <c r="J19" s="743" t="s">
        <v>124</v>
      </c>
    </row>
    <row r="20" spans="1:15" ht="20.100000000000001" customHeight="1" thickTop="1">
      <c r="A20" s="1124" t="s">
        <v>609</v>
      </c>
      <c r="B20" s="761">
        <v>611</v>
      </c>
      <c r="C20" s="761">
        <v>844</v>
      </c>
      <c r="D20" s="761">
        <v>476</v>
      </c>
      <c r="E20" s="761">
        <v>124</v>
      </c>
      <c r="F20" s="761">
        <v>0</v>
      </c>
      <c r="G20" s="761">
        <v>0</v>
      </c>
      <c r="H20" s="761">
        <v>61</v>
      </c>
      <c r="I20" s="301">
        <v>2116</v>
      </c>
      <c r="J20" s="752" t="s">
        <v>123</v>
      </c>
    </row>
    <row r="21" spans="1:15" s="6" customFormat="1" ht="24.95" customHeight="1">
      <c r="A21" s="214" t="s">
        <v>468</v>
      </c>
      <c r="B21" s="202">
        <v>1722</v>
      </c>
      <c r="C21" s="202">
        <v>5013</v>
      </c>
      <c r="D21" s="202">
        <v>6798</v>
      </c>
      <c r="E21" s="202">
        <v>20612</v>
      </c>
      <c r="F21" s="202">
        <v>32295</v>
      </c>
      <c r="G21" s="202">
        <v>690</v>
      </c>
      <c r="H21" s="202">
        <v>46916</v>
      </c>
      <c r="I21" s="202">
        <v>114046</v>
      </c>
      <c r="J21" s="54" t="s">
        <v>469</v>
      </c>
    </row>
    <row r="22" spans="1:15" ht="12.75" customHeight="1">
      <c r="A22" s="2"/>
    </row>
    <row r="23" spans="1:15" ht="15.75">
      <c r="B23" s="76"/>
    </row>
    <row r="24" spans="1:15" ht="15.75">
      <c r="B24" s="76"/>
      <c r="C24" s="454"/>
      <c r="D24" s="453"/>
      <c r="E24" s="453"/>
      <c r="F24" s="453"/>
      <c r="G24" s="453"/>
      <c r="H24" s="453"/>
      <c r="I24" s="453"/>
      <c r="J24" s="453"/>
      <c r="K24" s="453"/>
      <c r="L24" s="454"/>
      <c r="M24" s="454"/>
      <c r="N24" s="454"/>
      <c r="O24" s="454"/>
    </row>
    <row r="25" spans="1:15" ht="15.75">
      <c r="B25" s="76"/>
      <c r="C25" s="454"/>
      <c r="D25" s="454"/>
      <c r="E25" s="454"/>
      <c r="F25" s="454"/>
      <c r="G25" s="454"/>
      <c r="H25" s="454"/>
      <c r="I25" s="454"/>
      <c r="J25" s="454"/>
      <c r="K25" s="454"/>
      <c r="L25" s="454"/>
      <c r="M25" s="454"/>
      <c r="N25" s="454"/>
      <c r="O25" s="454"/>
    </row>
    <row r="26" spans="1:15" ht="15.75">
      <c r="B26" s="76"/>
      <c r="C26" s="453"/>
      <c r="D26" s="453"/>
      <c r="E26" s="453"/>
      <c r="F26" s="453"/>
      <c r="G26" s="453"/>
      <c r="H26" s="453"/>
      <c r="I26" s="454"/>
      <c r="J26" s="454"/>
      <c r="K26" s="454"/>
      <c r="L26" s="454"/>
      <c r="M26" s="454"/>
      <c r="N26" s="454"/>
      <c r="O26" s="454"/>
    </row>
    <row r="27" spans="1:15" ht="15.75">
      <c r="B27" s="76"/>
      <c r="C27" s="453"/>
      <c r="D27" s="454"/>
      <c r="E27" s="453"/>
      <c r="F27" s="453"/>
      <c r="G27" s="454"/>
      <c r="H27" s="453"/>
      <c r="I27" s="454"/>
      <c r="J27" s="453"/>
      <c r="K27" s="454"/>
      <c r="L27" s="454"/>
      <c r="M27" s="454"/>
      <c r="N27" s="454"/>
      <c r="O27" s="454"/>
    </row>
    <row r="28" spans="1:15" ht="15.75">
      <c r="B28" s="76"/>
      <c r="C28" s="453"/>
      <c r="D28" s="454"/>
      <c r="E28" s="454"/>
      <c r="F28" s="454"/>
      <c r="G28" s="454"/>
      <c r="H28" s="454"/>
      <c r="I28" s="454"/>
      <c r="J28" s="454"/>
      <c r="K28" s="454"/>
      <c r="L28" s="454"/>
      <c r="M28" s="454"/>
      <c r="N28" s="454"/>
      <c r="O28" s="454"/>
    </row>
    <row r="29" spans="1:15" ht="15.75">
      <c r="B29" s="76"/>
      <c r="C29" s="454"/>
      <c r="D29" s="454"/>
      <c r="E29" s="454"/>
      <c r="F29" s="454"/>
      <c r="G29" s="454"/>
      <c r="H29" s="454"/>
      <c r="I29" s="454"/>
      <c r="J29" s="454"/>
      <c r="K29" s="454"/>
      <c r="L29" s="453"/>
      <c r="M29" s="454"/>
      <c r="N29" s="454"/>
      <c r="O29" s="454"/>
    </row>
    <row r="30" spans="1:15" ht="15.75">
      <c r="B30" s="76"/>
    </row>
    <row r="31" spans="1:15" ht="15.75">
      <c r="B31" s="76"/>
      <c r="C31" s="454"/>
      <c r="D31" s="454"/>
      <c r="E31" s="453"/>
      <c r="F31" s="453"/>
      <c r="G31" s="453"/>
      <c r="H31" s="454"/>
    </row>
    <row r="32" spans="1:15" ht="15.75">
      <c r="B32" s="76"/>
      <c r="C32" s="453"/>
      <c r="D32" s="454"/>
      <c r="E32" s="453"/>
      <c r="F32" s="454"/>
      <c r="G32" s="454"/>
      <c r="H32" s="454"/>
    </row>
    <row r="33" spans="2:15" ht="15.75">
      <c r="B33" s="76"/>
      <c r="C33" s="453"/>
      <c r="D33" s="454"/>
      <c r="E33" s="453"/>
      <c r="F33" s="453"/>
      <c r="G33" s="454"/>
      <c r="H33" s="454"/>
    </row>
    <row r="34" spans="2:15" ht="15.75">
      <c r="B34" s="76"/>
      <c r="C34" s="453"/>
      <c r="D34" s="454"/>
      <c r="E34" s="453"/>
      <c r="F34" s="453"/>
      <c r="G34" s="454"/>
      <c r="H34" s="454"/>
    </row>
    <row r="35" spans="2:15" ht="15.75">
      <c r="B35" s="76"/>
      <c r="C35" s="453"/>
      <c r="D35" s="454"/>
      <c r="E35" s="453"/>
      <c r="F35" s="454"/>
      <c r="G35" s="454"/>
      <c r="H35" s="454"/>
    </row>
    <row r="36" spans="2:15" ht="15.75">
      <c r="C36" s="453"/>
      <c r="D36" s="454"/>
      <c r="E36" s="453"/>
      <c r="F36" s="453"/>
      <c r="G36" s="454"/>
      <c r="H36" s="454"/>
    </row>
    <row r="37" spans="2:15" ht="15.75">
      <c r="C37" s="453"/>
      <c r="D37" s="454"/>
      <c r="E37" s="454"/>
      <c r="F37" s="454"/>
      <c r="G37" s="454"/>
      <c r="H37" s="454"/>
    </row>
    <row r="38" spans="2:15" ht="15.75">
      <c r="C38" s="453"/>
      <c r="D38" s="454"/>
      <c r="E38" s="454"/>
      <c r="F38" s="453"/>
      <c r="G38" s="454"/>
      <c r="H38" s="454"/>
    </row>
    <row r="39" spans="2:15" ht="15.75">
      <c r="C39" s="453"/>
      <c r="D39" s="454"/>
      <c r="E39" s="454"/>
      <c r="F39" s="454"/>
      <c r="G39" s="454"/>
      <c r="H39" s="454"/>
    </row>
    <row r="40" spans="2:15" ht="15.75">
      <c r="C40" s="454"/>
      <c r="D40" s="454"/>
      <c r="E40" s="454"/>
      <c r="F40" s="454"/>
      <c r="G40" s="454"/>
      <c r="H40" s="453"/>
    </row>
    <row r="41" spans="2:15" ht="15.75">
      <c r="C41" s="454"/>
      <c r="D41" s="454"/>
      <c r="E41" s="454"/>
      <c r="F41" s="454"/>
      <c r="G41" s="454"/>
      <c r="H41" s="454"/>
    </row>
    <row r="42" spans="2:15" ht="15.75">
      <c r="C42" s="454"/>
      <c r="D42" s="454"/>
      <c r="E42" s="454"/>
      <c r="F42" s="454"/>
      <c r="G42" s="454"/>
      <c r="H42" s="454"/>
    </row>
    <row r="43" spans="2:15" ht="15.75">
      <c r="C43" s="454"/>
      <c r="D43" s="454"/>
      <c r="E43" s="454"/>
      <c r="F43" s="454"/>
      <c r="G43" s="454"/>
      <c r="H43" s="454"/>
    </row>
    <row r="45" spans="2:15" ht="15.75">
      <c r="C45" s="454"/>
      <c r="D45" s="453"/>
      <c r="E45" s="453"/>
      <c r="F45" s="453"/>
      <c r="G45" s="453"/>
      <c r="H45" s="453"/>
      <c r="I45" s="453"/>
      <c r="J45" s="453"/>
      <c r="K45" s="453"/>
      <c r="L45" s="454"/>
      <c r="M45" s="454"/>
      <c r="N45" s="454"/>
      <c r="O45" s="454"/>
    </row>
    <row r="46" spans="2:15" ht="15.75">
      <c r="C46" s="454"/>
      <c r="D46" s="454"/>
      <c r="E46" s="454"/>
      <c r="F46" s="454"/>
      <c r="G46" s="454"/>
      <c r="H46" s="454"/>
      <c r="I46" s="454"/>
      <c r="J46" s="454"/>
      <c r="K46" s="454"/>
      <c r="L46" s="454"/>
      <c r="M46" s="454"/>
      <c r="N46" s="454"/>
      <c r="O46" s="454"/>
    </row>
    <row r="47" spans="2:15" ht="15.75">
      <c r="C47" s="453"/>
      <c r="D47" s="453"/>
      <c r="E47" s="453"/>
      <c r="F47" s="453"/>
      <c r="G47" s="453"/>
      <c r="H47" s="453"/>
      <c r="I47" s="454"/>
      <c r="J47" s="454"/>
      <c r="K47" s="454"/>
      <c r="L47" s="454"/>
      <c r="M47" s="454"/>
      <c r="N47" s="454"/>
      <c r="O47" s="454"/>
    </row>
    <row r="48" spans="2:15" ht="15.75">
      <c r="C48" s="453"/>
      <c r="D48" s="454"/>
      <c r="E48" s="453"/>
      <c r="F48" s="453"/>
      <c r="G48" s="454"/>
      <c r="H48" s="453"/>
      <c r="I48" s="454"/>
      <c r="J48" s="453"/>
      <c r="K48" s="454"/>
      <c r="L48" s="454"/>
      <c r="M48" s="454"/>
      <c r="N48" s="454"/>
      <c r="O48" s="454"/>
    </row>
    <row r="49" spans="3:15" ht="15.75">
      <c r="C49" s="453"/>
      <c r="D49" s="454"/>
      <c r="E49" s="454"/>
      <c r="F49" s="454"/>
      <c r="G49" s="454"/>
      <c r="H49" s="454"/>
      <c r="I49" s="454"/>
      <c r="J49" s="454"/>
      <c r="K49" s="454"/>
      <c r="L49" s="454"/>
      <c r="M49" s="454"/>
      <c r="N49" s="454"/>
      <c r="O49" s="454"/>
    </row>
    <row r="50" spans="3:15" ht="15.75">
      <c r="C50" s="454"/>
      <c r="D50" s="454"/>
      <c r="E50" s="454"/>
      <c r="F50" s="454"/>
      <c r="G50" s="454"/>
      <c r="H50" s="454"/>
      <c r="I50" s="454"/>
      <c r="J50" s="454"/>
      <c r="K50" s="454"/>
      <c r="L50" s="453"/>
      <c r="M50" s="454"/>
      <c r="N50" s="454"/>
      <c r="O50" s="454"/>
    </row>
  </sheetData>
  <mergeCells count="6">
    <mergeCell ref="A1:J1"/>
    <mergeCell ref="A2:J2"/>
    <mergeCell ref="A3:J3"/>
    <mergeCell ref="A5:A7"/>
    <mergeCell ref="B5:I5"/>
    <mergeCell ref="J5:J7"/>
  </mergeCells>
  <printOptions horizontalCentered="1" verticalCentered="1"/>
  <pageMargins left="0" right="0" top="0" bottom="0" header="0" footer="0"/>
  <pageSetup paperSize="9" scale="95" orientation="landscape"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18407-FF80-4EFA-A347-1101705ADE70}">
  <sheetPr codeName="Sheet51"/>
  <dimension ref="A1:M25"/>
  <sheetViews>
    <sheetView rightToLeft="1" view="pageBreakPreview" zoomScaleNormal="100" zoomScaleSheetLayoutView="100" workbookViewId="0">
      <selection activeCell="A8" sqref="A8:A20"/>
    </sheetView>
  </sheetViews>
  <sheetFormatPr defaultColWidth="11.42578125" defaultRowHeight="12.75"/>
  <cols>
    <col min="1" max="1" width="20.7109375" style="1" customWidth="1"/>
    <col min="2" max="9" width="11.7109375" style="1" customWidth="1"/>
    <col min="10" max="10" width="20.7109375" style="1" customWidth="1"/>
    <col min="11" max="16384" width="11.42578125" style="1"/>
  </cols>
  <sheetData>
    <row r="1" spans="1:13" s="4" customFormat="1" ht="20.25" customHeight="1">
      <c r="A1" s="1288" t="s">
        <v>107</v>
      </c>
      <c r="B1" s="1288"/>
      <c r="C1" s="1288"/>
      <c r="D1" s="1288"/>
      <c r="E1" s="1288"/>
      <c r="F1" s="1288"/>
      <c r="G1" s="1288"/>
      <c r="H1" s="1288"/>
      <c r="I1" s="1288"/>
      <c r="J1" s="1288"/>
    </row>
    <row r="2" spans="1:13" s="4" customFormat="1" ht="17.25" customHeight="1">
      <c r="A2" s="1289" t="s">
        <v>1078</v>
      </c>
      <c r="B2" s="1289"/>
      <c r="C2" s="1289"/>
      <c r="D2" s="1289"/>
      <c r="E2" s="1289"/>
      <c r="F2" s="1289"/>
      <c r="G2" s="1289"/>
      <c r="H2" s="1289"/>
      <c r="I2" s="1289"/>
      <c r="J2" s="1289"/>
    </row>
    <row r="3" spans="1:13" s="4" customFormat="1" ht="17.25">
      <c r="A3" s="1290">
        <v>2022</v>
      </c>
      <c r="B3" s="1290"/>
      <c r="C3" s="1290"/>
      <c r="D3" s="1290"/>
      <c r="E3" s="1290"/>
      <c r="F3" s="1290"/>
      <c r="G3" s="1290"/>
      <c r="H3" s="1290"/>
      <c r="I3" s="1290"/>
      <c r="J3" s="1290"/>
    </row>
    <row r="4" spans="1:13" s="4" customFormat="1" ht="26.1" customHeight="1">
      <c r="A4" s="466" t="s">
        <v>78</v>
      </c>
      <c r="B4" s="756"/>
      <c r="C4" s="756"/>
      <c r="D4" s="756"/>
      <c r="E4" s="756"/>
      <c r="F4" s="756"/>
      <c r="G4" s="756"/>
      <c r="H4" s="756"/>
      <c r="I4" s="756"/>
      <c r="J4" s="467" t="s">
        <v>375</v>
      </c>
    </row>
    <row r="5" spans="1:13" s="4" customFormat="1" ht="23.25" customHeight="1">
      <c r="A5" s="1323" t="s">
        <v>479</v>
      </c>
      <c r="B5" s="1326" t="s">
        <v>503</v>
      </c>
      <c r="C5" s="1326"/>
      <c r="D5" s="1326"/>
      <c r="E5" s="1326"/>
      <c r="F5" s="1326"/>
      <c r="G5" s="1326"/>
      <c r="H5" s="1326"/>
      <c r="I5" s="1326"/>
      <c r="J5" s="1327" t="s">
        <v>480</v>
      </c>
    </row>
    <row r="6" spans="1:13" s="4" customFormat="1" ht="26.25" customHeight="1">
      <c r="A6" s="1324"/>
      <c r="B6" s="316" t="s">
        <v>118</v>
      </c>
      <c r="C6" s="316" t="s">
        <v>2</v>
      </c>
      <c r="D6" s="316" t="s">
        <v>119</v>
      </c>
      <c r="E6" s="316" t="s">
        <v>120</v>
      </c>
      <c r="F6" s="316" t="s">
        <v>121</v>
      </c>
      <c r="G6" s="316" t="s">
        <v>122</v>
      </c>
      <c r="H6" s="316" t="s">
        <v>116</v>
      </c>
      <c r="I6" s="316" t="s">
        <v>468</v>
      </c>
      <c r="J6" s="1328"/>
    </row>
    <row r="7" spans="1:13" ht="26.25" customHeight="1">
      <c r="A7" s="1325"/>
      <c r="B7" s="757" t="s">
        <v>502</v>
      </c>
      <c r="C7" s="757" t="s">
        <v>1</v>
      </c>
      <c r="D7" s="757" t="s">
        <v>3</v>
      </c>
      <c r="E7" s="757" t="s">
        <v>9</v>
      </c>
      <c r="F7" s="757" t="s">
        <v>11</v>
      </c>
      <c r="G7" s="757" t="s">
        <v>126</v>
      </c>
      <c r="H7" s="757" t="s">
        <v>162</v>
      </c>
      <c r="I7" s="526" t="s">
        <v>117</v>
      </c>
      <c r="J7" s="1329"/>
    </row>
    <row r="8" spans="1:13" ht="20.100000000000001" customHeight="1" thickBot="1">
      <c r="A8" s="1115" t="s">
        <v>492</v>
      </c>
      <c r="B8" s="767">
        <v>0</v>
      </c>
      <c r="C8" s="767">
        <v>2674</v>
      </c>
      <c r="D8" s="767">
        <v>14400</v>
      </c>
      <c r="E8" s="767">
        <v>32517</v>
      </c>
      <c r="F8" s="767">
        <v>13609</v>
      </c>
      <c r="G8" s="767">
        <v>0</v>
      </c>
      <c r="H8" s="767">
        <v>0</v>
      </c>
      <c r="I8" s="188">
        <v>63200</v>
      </c>
      <c r="J8" s="740" t="s">
        <v>492</v>
      </c>
      <c r="K8" s="763">
        <f>SUM(B8:B9)/SUM(I8:I9)*100</f>
        <v>0.74636569318388679</v>
      </c>
      <c r="L8" s="763">
        <f>SUM(C8:H9)/SUM(I8:I9)*100</f>
        <v>99.253634306816124</v>
      </c>
      <c r="M8" s="1" t="s">
        <v>1775</v>
      </c>
    </row>
    <row r="9" spans="1:13" ht="20.100000000000001" customHeight="1" thickTop="1" thickBot="1">
      <c r="A9" s="1113" t="s">
        <v>493</v>
      </c>
      <c r="B9" s="768">
        <v>2009</v>
      </c>
      <c r="C9" s="768">
        <v>12640</v>
      </c>
      <c r="D9" s="768">
        <v>33057</v>
      </c>
      <c r="E9" s="768">
        <v>50359</v>
      </c>
      <c r="F9" s="768">
        <v>67255</v>
      </c>
      <c r="G9" s="768">
        <v>3247</v>
      </c>
      <c r="H9" s="768">
        <v>37404</v>
      </c>
      <c r="I9" s="190">
        <v>205971</v>
      </c>
      <c r="J9" s="743" t="s">
        <v>493</v>
      </c>
      <c r="K9" s="763">
        <f>SUM(B10:B14)/SUM(I10:I14)*100</f>
        <v>0.53371567091376715</v>
      </c>
      <c r="L9" s="763">
        <f>SUM(C10:H14)/SUM(I10:I14)*100</f>
        <v>99.466284329086236</v>
      </c>
      <c r="M9" s="1" t="s">
        <v>1776</v>
      </c>
    </row>
    <row r="10" spans="1:13" ht="20.100000000000001" customHeight="1" thickTop="1" thickBot="1">
      <c r="A10" s="1114" t="s">
        <v>494</v>
      </c>
      <c r="B10" s="769">
        <v>1434</v>
      </c>
      <c r="C10" s="769">
        <v>21925</v>
      </c>
      <c r="D10" s="769">
        <v>45292</v>
      </c>
      <c r="E10" s="769">
        <v>67986</v>
      </c>
      <c r="F10" s="769">
        <v>60983</v>
      </c>
      <c r="G10" s="769">
        <v>11955</v>
      </c>
      <c r="H10" s="769">
        <v>62735</v>
      </c>
      <c r="I10" s="192">
        <v>272310</v>
      </c>
      <c r="J10" s="746" t="s">
        <v>494</v>
      </c>
      <c r="K10" s="763">
        <f>SUM(B15:B20)/SUM(I15:I20)*100</f>
        <v>1.6787190082644627</v>
      </c>
      <c r="L10" s="763">
        <f>SUM(C15:H20)/SUM(I15:I20)*100</f>
        <v>98.321280991735534</v>
      </c>
      <c r="M10" s="1" t="s">
        <v>1777</v>
      </c>
    </row>
    <row r="11" spans="1:13" ht="20.100000000000001" customHeight="1" thickTop="1" thickBot="1">
      <c r="A11" s="1113" t="s">
        <v>495</v>
      </c>
      <c r="B11" s="768">
        <v>2547</v>
      </c>
      <c r="C11" s="768">
        <v>45763</v>
      </c>
      <c r="D11" s="768">
        <v>98031</v>
      </c>
      <c r="E11" s="768">
        <v>132217</v>
      </c>
      <c r="F11" s="768">
        <v>80609</v>
      </c>
      <c r="G11" s="768">
        <v>26134</v>
      </c>
      <c r="H11" s="768">
        <v>161343</v>
      </c>
      <c r="I11" s="190">
        <v>546644</v>
      </c>
      <c r="J11" s="743" t="s">
        <v>495</v>
      </c>
      <c r="K11" s="763">
        <f>B21/I21*100</f>
        <v>0.6915837158793956</v>
      </c>
      <c r="L11" s="763">
        <f>SUM(C21:H21)/I21*100</f>
        <v>99.308416284120611</v>
      </c>
      <c r="M11" s="1" t="s">
        <v>1778</v>
      </c>
    </row>
    <row r="12" spans="1:13" ht="20.100000000000001" customHeight="1" thickTop="1" thickBot="1">
      <c r="A12" s="1115" t="s">
        <v>496</v>
      </c>
      <c r="B12" s="769">
        <v>2778</v>
      </c>
      <c r="C12" s="769">
        <v>32503</v>
      </c>
      <c r="D12" s="769">
        <v>76388</v>
      </c>
      <c r="E12" s="769">
        <v>97256</v>
      </c>
      <c r="F12" s="769">
        <v>53768</v>
      </c>
      <c r="G12" s="769">
        <v>19914</v>
      </c>
      <c r="H12" s="769">
        <v>95305</v>
      </c>
      <c r="I12" s="192">
        <v>377912</v>
      </c>
      <c r="J12" s="746" t="s">
        <v>496</v>
      </c>
      <c r="K12" s="537">
        <f>SUM(C21:H21)/I21*100</f>
        <v>99.308416284120611</v>
      </c>
    </row>
    <row r="13" spans="1:13" ht="20.100000000000001" customHeight="1" thickTop="1" thickBot="1">
      <c r="A13" s="1113" t="s">
        <v>497</v>
      </c>
      <c r="B13" s="768">
        <v>1679</v>
      </c>
      <c r="C13" s="768">
        <v>28952</v>
      </c>
      <c r="D13" s="768">
        <v>59145</v>
      </c>
      <c r="E13" s="768">
        <v>81033</v>
      </c>
      <c r="F13" s="768">
        <v>45745</v>
      </c>
      <c r="G13" s="768">
        <v>17984</v>
      </c>
      <c r="H13" s="768">
        <v>102218</v>
      </c>
      <c r="I13" s="190">
        <v>336756</v>
      </c>
      <c r="J13" s="743" t="s">
        <v>497</v>
      </c>
    </row>
    <row r="14" spans="1:13" ht="20.100000000000001" customHeight="1" thickTop="1" thickBot="1">
      <c r="A14" s="1114" t="s">
        <v>498</v>
      </c>
      <c r="B14" s="767">
        <v>589</v>
      </c>
      <c r="C14" s="767">
        <v>15907</v>
      </c>
      <c r="D14" s="767">
        <v>25608</v>
      </c>
      <c r="E14" s="767">
        <v>32261</v>
      </c>
      <c r="F14" s="767">
        <v>25054</v>
      </c>
      <c r="G14" s="767">
        <v>8321</v>
      </c>
      <c r="H14" s="767">
        <v>49988</v>
      </c>
      <c r="I14" s="187">
        <v>157728</v>
      </c>
      <c r="J14" s="749" t="s">
        <v>498</v>
      </c>
    </row>
    <row r="15" spans="1:13" s="6" customFormat="1" ht="20.100000000000001" customHeight="1" thickTop="1" thickBot="1">
      <c r="A15" s="1113" t="s">
        <v>499</v>
      </c>
      <c r="B15" s="768">
        <v>1858</v>
      </c>
      <c r="C15" s="768">
        <v>18534</v>
      </c>
      <c r="D15" s="768">
        <v>25492</v>
      </c>
      <c r="E15" s="768">
        <v>27652</v>
      </c>
      <c r="F15" s="768">
        <v>18001</v>
      </c>
      <c r="G15" s="768">
        <v>7588</v>
      </c>
      <c r="H15" s="768">
        <v>44509</v>
      </c>
      <c r="I15" s="190">
        <v>143634</v>
      </c>
      <c r="J15" s="743" t="s">
        <v>499</v>
      </c>
    </row>
    <row r="16" spans="1:13" s="6" customFormat="1" ht="20.100000000000001" customHeight="1" thickTop="1" thickBot="1">
      <c r="A16" s="1115" t="s">
        <v>500</v>
      </c>
      <c r="B16" s="769">
        <v>794</v>
      </c>
      <c r="C16" s="769">
        <v>7230</v>
      </c>
      <c r="D16" s="769">
        <v>6648</v>
      </c>
      <c r="E16" s="769">
        <v>8413</v>
      </c>
      <c r="F16" s="769">
        <v>7715</v>
      </c>
      <c r="G16" s="769">
        <v>3072</v>
      </c>
      <c r="H16" s="769">
        <v>25217</v>
      </c>
      <c r="I16" s="192">
        <v>59089</v>
      </c>
      <c r="J16" s="746" t="s">
        <v>500</v>
      </c>
    </row>
    <row r="17" spans="1:10" s="6" customFormat="1" ht="20.100000000000001" customHeight="1" thickTop="1" thickBot="1">
      <c r="A17" s="1113" t="s">
        <v>501</v>
      </c>
      <c r="B17" s="768">
        <v>622</v>
      </c>
      <c r="C17" s="768">
        <v>4546</v>
      </c>
      <c r="D17" s="768">
        <v>4952</v>
      </c>
      <c r="E17" s="768">
        <v>5967</v>
      </c>
      <c r="F17" s="768">
        <v>4351</v>
      </c>
      <c r="G17" s="768">
        <v>2180</v>
      </c>
      <c r="H17" s="768">
        <v>10031</v>
      </c>
      <c r="I17" s="190">
        <v>32649</v>
      </c>
      <c r="J17" s="743" t="s">
        <v>501</v>
      </c>
    </row>
    <row r="18" spans="1:10" s="6" customFormat="1" ht="20.100000000000001" customHeight="1" thickTop="1" thickBot="1">
      <c r="A18" s="1116" t="s">
        <v>127</v>
      </c>
      <c r="B18" s="769">
        <v>246</v>
      </c>
      <c r="C18" s="769">
        <v>1585</v>
      </c>
      <c r="D18" s="769">
        <v>1025</v>
      </c>
      <c r="E18" s="769">
        <v>919</v>
      </c>
      <c r="F18" s="769">
        <v>883</v>
      </c>
      <c r="G18" s="769">
        <v>972</v>
      </c>
      <c r="H18" s="769">
        <v>5021</v>
      </c>
      <c r="I18" s="192">
        <v>10651</v>
      </c>
      <c r="J18" s="746" t="s">
        <v>127</v>
      </c>
    </row>
    <row r="19" spans="1:10" s="6" customFormat="1" ht="20.100000000000001" customHeight="1" thickTop="1" thickBot="1">
      <c r="A19" s="1113" t="s">
        <v>124</v>
      </c>
      <c r="B19" s="768">
        <v>164</v>
      </c>
      <c r="C19" s="768">
        <v>992</v>
      </c>
      <c r="D19" s="768">
        <v>283</v>
      </c>
      <c r="E19" s="768">
        <v>201</v>
      </c>
      <c r="F19" s="768">
        <v>554</v>
      </c>
      <c r="G19" s="768">
        <v>145</v>
      </c>
      <c r="H19" s="768">
        <v>3303</v>
      </c>
      <c r="I19" s="190">
        <v>5642</v>
      </c>
      <c r="J19" s="743" t="s">
        <v>124</v>
      </c>
    </row>
    <row r="20" spans="1:10" ht="20.100000000000001" customHeight="1" thickTop="1">
      <c r="A20" s="1116" t="s">
        <v>609</v>
      </c>
      <c r="B20" s="770">
        <v>606</v>
      </c>
      <c r="C20" s="770">
        <v>363</v>
      </c>
      <c r="D20" s="770">
        <v>307</v>
      </c>
      <c r="E20" s="770">
        <v>140</v>
      </c>
      <c r="F20" s="770">
        <v>560</v>
      </c>
      <c r="G20" s="770">
        <v>171</v>
      </c>
      <c r="H20" s="770">
        <v>1740</v>
      </c>
      <c r="I20" s="301">
        <v>3887</v>
      </c>
      <c r="J20" s="752" t="s">
        <v>123</v>
      </c>
    </row>
    <row r="21" spans="1:10" s="6" customFormat="1" ht="24.95" customHeight="1">
      <c r="A21" s="55" t="s">
        <v>468</v>
      </c>
      <c r="B21" s="67">
        <v>15326</v>
      </c>
      <c r="C21" s="185">
        <v>193614</v>
      </c>
      <c r="D21" s="185">
        <v>390628</v>
      </c>
      <c r="E21" s="185">
        <v>536921</v>
      </c>
      <c r="F21" s="185">
        <v>379087</v>
      </c>
      <c r="G21" s="185">
        <v>101683</v>
      </c>
      <c r="H21" s="185">
        <v>598814</v>
      </c>
      <c r="I21" s="202">
        <v>2216073</v>
      </c>
      <c r="J21" s="54" t="s">
        <v>469</v>
      </c>
    </row>
    <row r="22" spans="1:10" ht="12.75" customHeight="1">
      <c r="A22" s="2"/>
    </row>
    <row r="25" spans="1:10">
      <c r="H25" s="85"/>
    </row>
  </sheetData>
  <mergeCells count="6">
    <mergeCell ref="A1:J1"/>
    <mergeCell ref="A2:J2"/>
    <mergeCell ref="A3:J3"/>
    <mergeCell ref="A5:A7"/>
    <mergeCell ref="B5:I5"/>
    <mergeCell ref="J5:J7"/>
  </mergeCells>
  <printOptions horizontalCentered="1" verticalCentered="1"/>
  <pageMargins left="0" right="0" top="0" bottom="0" header="0" footer="0"/>
  <pageSetup paperSize="9" scale="95"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699D-376F-447A-BCEC-5276C954EB77}">
  <sheetPr codeName="Sheet52"/>
  <dimension ref="A1:L35"/>
  <sheetViews>
    <sheetView rightToLeft="1" view="pageBreakPreview" topLeftCell="A2" zoomScaleNormal="100" zoomScaleSheetLayoutView="100" workbookViewId="0">
      <selection activeCell="A8" sqref="A8:A20"/>
    </sheetView>
  </sheetViews>
  <sheetFormatPr defaultColWidth="11.42578125" defaultRowHeight="12.75"/>
  <cols>
    <col min="1" max="1" width="20.7109375" style="1" customWidth="1"/>
    <col min="2" max="9" width="11.7109375" style="1" customWidth="1"/>
    <col min="10" max="10" width="20.7109375" style="1" customWidth="1"/>
    <col min="11" max="16384" width="11.42578125" style="1"/>
  </cols>
  <sheetData>
    <row r="1" spans="1:12" s="4" customFormat="1" ht="20.25" customHeight="1">
      <c r="A1" s="1288" t="s">
        <v>108</v>
      </c>
      <c r="B1" s="1288"/>
      <c r="C1" s="1288"/>
      <c r="D1" s="1288"/>
      <c r="E1" s="1288"/>
      <c r="F1" s="1288"/>
      <c r="G1" s="1288"/>
      <c r="H1" s="1288"/>
      <c r="I1" s="1288"/>
      <c r="J1" s="1288"/>
    </row>
    <row r="2" spans="1:12" s="4" customFormat="1" ht="17.25" customHeight="1">
      <c r="A2" s="1289" t="s">
        <v>1079</v>
      </c>
      <c r="B2" s="1289"/>
      <c r="C2" s="1289"/>
      <c r="D2" s="1289"/>
      <c r="E2" s="1289"/>
      <c r="F2" s="1289"/>
      <c r="G2" s="1289"/>
      <c r="H2" s="1289"/>
      <c r="I2" s="1289"/>
      <c r="J2" s="1289"/>
    </row>
    <row r="3" spans="1:12" s="4" customFormat="1" ht="17.25">
      <c r="A3" s="1290">
        <v>2022</v>
      </c>
      <c r="B3" s="1290"/>
      <c r="C3" s="1290"/>
      <c r="D3" s="1290"/>
      <c r="E3" s="1290"/>
      <c r="F3" s="1290"/>
      <c r="G3" s="1290"/>
      <c r="H3" s="1290"/>
      <c r="I3" s="1290"/>
      <c r="J3" s="1290"/>
    </row>
    <row r="4" spans="1:12" s="4" customFormat="1" ht="26.1" customHeight="1">
      <c r="A4" s="466" t="s">
        <v>292</v>
      </c>
      <c r="B4" s="756"/>
      <c r="C4" s="756"/>
      <c r="D4" s="756"/>
      <c r="E4" s="756"/>
      <c r="F4" s="756"/>
      <c r="G4" s="756"/>
      <c r="H4" s="756"/>
      <c r="I4" s="756"/>
      <c r="J4" s="467" t="s">
        <v>293</v>
      </c>
    </row>
    <row r="5" spans="1:12" s="4" customFormat="1" ht="23.25" customHeight="1">
      <c r="A5" s="1323" t="s">
        <v>479</v>
      </c>
      <c r="B5" s="1326" t="s">
        <v>503</v>
      </c>
      <c r="C5" s="1326"/>
      <c r="D5" s="1326"/>
      <c r="E5" s="1326"/>
      <c r="F5" s="1326"/>
      <c r="G5" s="1326"/>
      <c r="H5" s="1326"/>
      <c r="I5" s="1326"/>
      <c r="J5" s="1327" t="s">
        <v>480</v>
      </c>
    </row>
    <row r="6" spans="1:12" s="4" customFormat="1" ht="26.25" customHeight="1">
      <c r="A6" s="1324"/>
      <c r="B6" s="316" t="s">
        <v>118</v>
      </c>
      <c r="C6" s="316" t="s">
        <v>2</v>
      </c>
      <c r="D6" s="316" t="s">
        <v>119</v>
      </c>
      <c r="E6" s="316" t="s">
        <v>120</v>
      </c>
      <c r="F6" s="316" t="s">
        <v>121</v>
      </c>
      <c r="G6" s="316" t="s">
        <v>122</v>
      </c>
      <c r="H6" s="316" t="s">
        <v>116</v>
      </c>
      <c r="I6" s="316" t="s">
        <v>468</v>
      </c>
      <c r="J6" s="1328"/>
    </row>
    <row r="7" spans="1:12" ht="26.25" customHeight="1">
      <c r="A7" s="1325"/>
      <c r="B7" s="757" t="s">
        <v>502</v>
      </c>
      <c r="C7" s="757" t="s">
        <v>1</v>
      </c>
      <c r="D7" s="757" t="s">
        <v>3</v>
      </c>
      <c r="E7" s="757" t="s">
        <v>9</v>
      </c>
      <c r="F7" s="757" t="s">
        <v>11</v>
      </c>
      <c r="G7" s="757" t="s">
        <v>126</v>
      </c>
      <c r="H7" s="757" t="s">
        <v>162</v>
      </c>
      <c r="I7" s="318" t="s">
        <v>117</v>
      </c>
      <c r="J7" s="1329"/>
    </row>
    <row r="8" spans="1:12" ht="20.100000000000001" customHeight="1" thickBot="1">
      <c r="A8" s="1115" t="s">
        <v>492</v>
      </c>
      <c r="B8" s="771">
        <v>0</v>
      </c>
      <c r="C8" s="771">
        <v>579</v>
      </c>
      <c r="D8" s="771">
        <v>5759</v>
      </c>
      <c r="E8" s="771">
        <v>16138</v>
      </c>
      <c r="F8" s="771">
        <v>10664</v>
      </c>
      <c r="G8" s="771">
        <v>0</v>
      </c>
      <c r="H8" s="771">
        <v>0</v>
      </c>
      <c r="I8" s="187">
        <v>33140</v>
      </c>
      <c r="J8" s="740" t="s">
        <v>492</v>
      </c>
      <c r="K8" s="763">
        <f>SUM(B8:B9)/SUM(I8:I9)*100</f>
        <v>1.1519363310053785</v>
      </c>
      <c r="L8" s="763">
        <f>SUM(C8:H9)/SUM(I8:I9)*100</f>
        <v>98.848063668994627</v>
      </c>
    </row>
    <row r="9" spans="1:12" ht="20.100000000000001" customHeight="1" thickTop="1" thickBot="1">
      <c r="A9" s="1113" t="s">
        <v>493</v>
      </c>
      <c r="B9" s="772">
        <v>2009</v>
      </c>
      <c r="C9" s="772">
        <v>9129</v>
      </c>
      <c r="D9" s="772">
        <v>24925</v>
      </c>
      <c r="E9" s="772">
        <v>41509</v>
      </c>
      <c r="F9" s="772">
        <v>41724</v>
      </c>
      <c r="G9" s="772">
        <v>2272</v>
      </c>
      <c r="H9" s="772">
        <v>19694</v>
      </c>
      <c r="I9" s="190">
        <v>141262</v>
      </c>
      <c r="J9" s="743" t="s">
        <v>493</v>
      </c>
      <c r="K9" s="763">
        <f>SUM(B10:B14)/SUM(I10:I14)*100</f>
        <v>0.65594045016974378</v>
      </c>
      <c r="L9" s="763">
        <f>SUM(C10:H14)/SUM(I10:I14)*100</f>
        <v>99.344059549830249</v>
      </c>
    </row>
    <row r="10" spans="1:12" ht="20.100000000000001" customHeight="1" thickTop="1" thickBot="1">
      <c r="A10" s="1114" t="s">
        <v>494</v>
      </c>
      <c r="B10" s="773">
        <v>1434</v>
      </c>
      <c r="C10" s="773">
        <v>20600</v>
      </c>
      <c r="D10" s="773">
        <v>43621</v>
      </c>
      <c r="E10" s="773">
        <v>62399</v>
      </c>
      <c r="F10" s="773">
        <v>46794</v>
      </c>
      <c r="G10" s="773">
        <v>10387</v>
      </c>
      <c r="H10" s="773">
        <v>43528</v>
      </c>
      <c r="I10" s="192">
        <v>228763</v>
      </c>
      <c r="J10" s="746" t="s">
        <v>494</v>
      </c>
      <c r="K10" s="763">
        <f>SUM(B15:B20)/SUM(I15:I20)*100</f>
        <v>1.6595715729725526</v>
      </c>
      <c r="L10" s="763">
        <f>SUM(C15:H20)/SUM(I15:I20)*100</f>
        <v>98.340428427027447</v>
      </c>
    </row>
    <row r="11" spans="1:12" ht="20.100000000000001" customHeight="1" thickTop="1" thickBot="1">
      <c r="A11" s="1113" t="s">
        <v>495</v>
      </c>
      <c r="B11" s="772">
        <v>2547</v>
      </c>
      <c r="C11" s="772">
        <v>41806</v>
      </c>
      <c r="D11" s="772">
        <v>93302</v>
      </c>
      <c r="E11" s="772">
        <v>120989</v>
      </c>
      <c r="F11" s="772">
        <v>57648</v>
      </c>
      <c r="G11" s="772">
        <v>19862</v>
      </c>
      <c r="H11" s="772">
        <v>94173</v>
      </c>
      <c r="I11" s="190">
        <v>430327</v>
      </c>
      <c r="J11" s="743" t="s">
        <v>495</v>
      </c>
      <c r="K11" s="763">
        <f>B21/I21*100</f>
        <v>0.82277652203123475</v>
      </c>
      <c r="L11" s="763">
        <f>SUM(C21:H21)/I21*100</f>
        <v>99.177223477968766</v>
      </c>
    </row>
    <row r="12" spans="1:12" ht="20.100000000000001" customHeight="1" thickTop="1" thickBot="1">
      <c r="A12" s="1115" t="s">
        <v>496</v>
      </c>
      <c r="B12" s="773">
        <v>2778</v>
      </c>
      <c r="C12" s="773">
        <v>29273</v>
      </c>
      <c r="D12" s="773">
        <v>71869</v>
      </c>
      <c r="E12" s="773">
        <v>88923</v>
      </c>
      <c r="F12" s="773">
        <v>43174</v>
      </c>
      <c r="G12" s="773">
        <v>17825</v>
      </c>
      <c r="H12" s="773">
        <v>73741</v>
      </c>
      <c r="I12" s="192">
        <v>327583</v>
      </c>
      <c r="J12" s="746" t="s">
        <v>496</v>
      </c>
      <c r="K12" s="537">
        <f>SUM(C21:H21)/I21*100</f>
        <v>99.177223477968766</v>
      </c>
    </row>
    <row r="13" spans="1:12" ht="20.100000000000001" customHeight="1" thickTop="1" thickBot="1">
      <c r="A13" s="1113" t="s">
        <v>497</v>
      </c>
      <c r="B13" s="772">
        <v>1679</v>
      </c>
      <c r="C13" s="772">
        <v>25271</v>
      </c>
      <c r="D13" s="772">
        <v>54741</v>
      </c>
      <c r="E13" s="772">
        <v>72392</v>
      </c>
      <c r="F13" s="772">
        <v>31296</v>
      </c>
      <c r="G13" s="772">
        <v>13663</v>
      </c>
      <c r="H13" s="772">
        <v>66820</v>
      </c>
      <c r="I13" s="190">
        <v>265862</v>
      </c>
      <c r="J13" s="743" t="s">
        <v>497</v>
      </c>
    </row>
    <row r="14" spans="1:12" ht="20.100000000000001" customHeight="1" thickTop="1" thickBot="1">
      <c r="A14" s="1114" t="s">
        <v>498</v>
      </c>
      <c r="B14" s="771">
        <v>589</v>
      </c>
      <c r="C14" s="771">
        <v>11770</v>
      </c>
      <c r="D14" s="771">
        <v>22343</v>
      </c>
      <c r="E14" s="771">
        <v>26646</v>
      </c>
      <c r="F14" s="771">
        <v>17301</v>
      </c>
      <c r="G14" s="771">
        <v>6642</v>
      </c>
      <c r="H14" s="771">
        <v>38366</v>
      </c>
      <c r="I14" s="187">
        <v>123657</v>
      </c>
      <c r="J14" s="749" t="s">
        <v>498</v>
      </c>
    </row>
    <row r="15" spans="1:12" s="6" customFormat="1" ht="20.100000000000001" customHeight="1" thickTop="1" thickBot="1">
      <c r="A15" s="1113" t="s">
        <v>499</v>
      </c>
      <c r="B15" s="772">
        <v>1858</v>
      </c>
      <c r="C15" s="772">
        <v>16664</v>
      </c>
      <c r="D15" s="772">
        <v>23858</v>
      </c>
      <c r="E15" s="772">
        <v>25865</v>
      </c>
      <c r="F15" s="772">
        <v>13725</v>
      </c>
      <c r="G15" s="772">
        <v>6114</v>
      </c>
      <c r="H15" s="772">
        <v>32750</v>
      </c>
      <c r="I15" s="190">
        <v>120834</v>
      </c>
      <c r="J15" s="743" t="s">
        <v>499</v>
      </c>
    </row>
    <row r="16" spans="1:12" s="6" customFormat="1" ht="20.100000000000001" customHeight="1" thickTop="1" thickBot="1">
      <c r="A16" s="1115" t="s">
        <v>500</v>
      </c>
      <c r="B16" s="773">
        <v>649</v>
      </c>
      <c r="C16" s="773">
        <v>4279</v>
      </c>
      <c r="D16" s="773">
        <v>5742</v>
      </c>
      <c r="E16" s="773">
        <v>6988</v>
      </c>
      <c r="F16" s="773">
        <v>5495</v>
      </c>
      <c r="G16" s="773">
        <v>2627</v>
      </c>
      <c r="H16" s="773">
        <v>20007</v>
      </c>
      <c r="I16" s="192">
        <v>45787</v>
      </c>
      <c r="J16" s="746" t="s">
        <v>500</v>
      </c>
    </row>
    <row r="17" spans="1:10" s="6" customFormat="1" ht="20.100000000000001" customHeight="1" thickTop="1" thickBot="1">
      <c r="A17" s="1113" t="s">
        <v>501</v>
      </c>
      <c r="B17" s="772">
        <v>520</v>
      </c>
      <c r="C17" s="772">
        <v>3194</v>
      </c>
      <c r="D17" s="772">
        <v>4426</v>
      </c>
      <c r="E17" s="772">
        <v>5445</v>
      </c>
      <c r="F17" s="772">
        <v>3320</v>
      </c>
      <c r="G17" s="772">
        <v>1454</v>
      </c>
      <c r="H17" s="772">
        <v>7389</v>
      </c>
      <c r="I17" s="190">
        <v>25748</v>
      </c>
      <c r="J17" s="743" t="s">
        <v>501</v>
      </c>
    </row>
    <row r="18" spans="1:10" s="6" customFormat="1" ht="20.100000000000001" customHeight="1" thickTop="1" thickBot="1">
      <c r="A18" s="1116" t="s">
        <v>127</v>
      </c>
      <c r="B18" s="773">
        <v>161</v>
      </c>
      <c r="C18" s="773">
        <v>651</v>
      </c>
      <c r="D18" s="773">
        <v>730</v>
      </c>
      <c r="E18" s="773">
        <v>679</v>
      </c>
      <c r="F18" s="773">
        <v>395</v>
      </c>
      <c r="G18" s="773">
        <v>832</v>
      </c>
      <c r="H18" s="773">
        <v>4086</v>
      </c>
      <c r="I18" s="192">
        <v>7534</v>
      </c>
      <c r="J18" s="746" t="s">
        <v>127</v>
      </c>
    </row>
    <row r="19" spans="1:10" s="6" customFormat="1" ht="20.100000000000001" customHeight="1" thickTop="1" thickBot="1">
      <c r="A19" s="1113" t="s">
        <v>124</v>
      </c>
      <c r="B19" s="772">
        <v>43</v>
      </c>
      <c r="C19" s="772">
        <v>354</v>
      </c>
      <c r="D19" s="772">
        <v>182</v>
      </c>
      <c r="E19" s="772">
        <v>186</v>
      </c>
      <c r="F19" s="772">
        <v>269</v>
      </c>
      <c r="G19" s="772">
        <v>70</v>
      </c>
      <c r="H19" s="772">
        <v>2788</v>
      </c>
      <c r="I19" s="190">
        <v>3892</v>
      </c>
      <c r="J19" s="743" t="s">
        <v>124</v>
      </c>
    </row>
    <row r="20" spans="1:10" ht="20.100000000000001" customHeight="1" thickTop="1">
      <c r="A20" s="1125" t="s">
        <v>609</v>
      </c>
      <c r="B20" s="774">
        <v>184</v>
      </c>
      <c r="C20" s="774">
        <v>98</v>
      </c>
      <c r="D20" s="774">
        <v>151</v>
      </c>
      <c r="E20" s="774">
        <v>140</v>
      </c>
      <c r="F20" s="774">
        <v>260</v>
      </c>
      <c r="G20" s="774">
        <v>15</v>
      </c>
      <c r="H20" s="774">
        <v>1133</v>
      </c>
      <c r="I20" s="321">
        <v>1981</v>
      </c>
      <c r="J20" s="775" t="s">
        <v>123</v>
      </c>
    </row>
    <row r="21" spans="1:10" s="6" customFormat="1" ht="24.95" customHeight="1">
      <c r="A21" s="55" t="s">
        <v>468</v>
      </c>
      <c r="B21" s="37">
        <v>14451</v>
      </c>
      <c r="C21" s="202">
        <v>163668</v>
      </c>
      <c r="D21" s="202">
        <v>351649</v>
      </c>
      <c r="E21" s="202">
        <v>468299</v>
      </c>
      <c r="F21" s="202">
        <v>272065</v>
      </c>
      <c r="G21" s="202">
        <v>81763</v>
      </c>
      <c r="H21" s="202">
        <v>404475</v>
      </c>
      <c r="I21" s="202">
        <v>1756370</v>
      </c>
      <c r="J21" s="54" t="s">
        <v>469</v>
      </c>
    </row>
    <row r="22" spans="1:10" ht="12.75" customHeight="1">
      <c r="A22" s="2"/>
    </row>
    <row r="23" spans="1:10" ht="15.75">
      <c r="C23" s="776"/>
      <c r="D23" s="776"/>
      <c r="E23" s="777"/>
      <c r="F23" s="777"/>
      <c r="G23" s="777"/>
      <c r="H23" s="776"/>
    </row>
    <row r="24" spans="1:10" ht="15.75">
      <c r="C24" s="777"/>
      <c r="D24" s="777"/>
      <c r="E24" s="777"/>
      <c r="F24" s="777"/>
      <c r="G24" s="777"/>
      <c r="H24" s="777"/>
    </row>
    <row r="25" spans="1:10" ht="15.75">
      <c r="C25" s="777"/>
      <c r="D25" s="777"/>
      <c r="E25" s="777"/>
      <c r="F25" s="777"/>
      <c r="G25" s="777"/>
      <c r="H25" s="777"/>
    </row>
    <row r="26" spans="1:10" ht="15.75">
      <c r="C26" s="777"/>
      <c r="D26" s="777"/>
      <c r="E26" s="777"/>
      <c r="F26" s="777"/>
      <c r="G26" s="777"/>
      <c r="H26" s="777"/>
      <c r="I26" s="85"/>
    </row>
    <row r="27" spans="1:10" ht="15.75">
      <c r="C27" s="777"/>
      <c r="D27" s="777"/>
      <c r="E27" s="777"/>
      <c r="F27" s="777"/>
      <c r="G27" s="777"/>
      <c r="H27" s="777"/>
    </row>
    <row r="28" spans="1:10" ht="15.75">
      <c r="C28" s="777"/>
      <c r="D28" s="777"/>
      <c r="E28" s="777"/>
      <c r="F28" s="777"/>
      <c r="G28" s="777"/>
      <c r="H28" s="777"/>
    </row>
    <row r="29" spans="1:10" ht="15.75">
      <c r="C29" s="777"/>
      <c r="D29" s="777"/>
      <c r="E29" s="777"/>
      <c r="F29" s="777"/>
      <c r="G29" s="777"/>
      <c r="H29" s="777"/>
    </row>
    <row r="30" spans="1:10" ht="15.75">
      <c r="C30" s="777"/>
      <c r="D30" s="777"/>
      <c r="E30" s="777"/>
      <c r="F30" s="777"/>
      <c r="G30" s="777"/>
      <c r="H30" s="777"/>
    </row>
    <row r="31" spans="1:10" ht="15.75">
      <c r="C31" s="777"/>
      <c r="D31" s="777"/>
      <c r="E31" s="777"/>
      <c r="F31" s="777"/>
      <c r="G31" s="777"/>
      <c r="H31" s="777"/>
    </row>
    <row r="32" spans="1:10" ht="15.75">
      <c r="C32" s="777"/>
      <c r="D32" s="777"/>
      <c r="E32" s="777"/>
      <c r="F32" s="777"/>
      <c r="G32" s="777"/>
      <c r="H32" s="777"/>
    </row>
    <row r="33" spans="3:8" ht="15.75">
      <c r="C33" s="777"/>
      <c r="D33" s="776"/>
      <c r="E33" s="776"/>
      <c r="F33" s="777"/>
      <c r="G33" s="776"/>
      <c r="H33" s="777"/>
    </row>
    <row r="34" spans="3:8" ht="15.75">
      <c r="C34" s="776"/>
      <c r="D34" s="776"/>
      <c r="E34" s="776"/>
      <c r="F34" s="776"/>
      <c r="G34" s="776"/>
      <c r="H34" s="776"/>
    </row>
    <row r="35" spans="3:8" ht="15.75">
      <c r="C35" s="776"/>
      <c r="D35" s="776"/>
      <c r="E35" s="776"/>
      <c r="F35" s="776"/>
      <c r="G35" s="776"/>
      <c r="H35" s="776"/>
    </row>
  </sheetData>
  <mergeCells count="6">
    <mergeCell ref="A1:J1"/>
    <mergeCell ref="A2:J2"/>
    <mergeCell ref="A3:J3"/>
    <mergeCell ref="A5:A7"/>
    <mergeCell ref="B5:I5"/>
    <mergeCell ref="J5:J7"/>
  </mergeCells>
  <printOptions horizontalCentered="1" verticalCentered="1"/>
  <pageMargins left="0" right="0" top="0" bottom="0" header="0" footer="0"/>
  <pageSetup paperSize="9" scale="9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56"/>
  <sheetViews>
    <sheetView rightToLeft="1" view="pageBreakPreview" topLeftCell="A4" zoomScale="120" zoomScaleNormal="100" zoomScaleSheetLayoutView="120" workbookViewId="0">
      <selection activeCell="A28" sqref="A28"/>
    </sheetView>
  </sheetViews>
  <sheetFormatPr defaultColWidth="11.42578125" defaultRowHeight="12.75"/>
  <cols>
    <col min="1" max="1" width="40.7109375" style="102" customWidth="1"/>
    <col min="2" max="2" width="9.85546875" style="101" customWidth="1"/>
    <col min="3" max="3" width="40.7109375" style="100" customWidth="1"/>
    <col min="4" max="16384" width="11.42578125" style="98"/>
  </cols>
  <sheetData>
    <row r="1" spans="1:4" ht="23.25">
      <c r="A1" s="1197" t="s">
        <v>1496</v>
      </c>
      <c r="B1" s="1197"/>
      <c r="C1" s="1197"/>
      <c r="D1" s="438"/>
    </row>
    <row r="2" spans="1:4" ht="20.25">
      <c r="A2" s="1198" t="s">
        <v>1497</v>
      </c>
      <c r="B2" s="1198"/>
      <c r="C2" s="1198"/>
      <c r="D2" s="437"/>
    </row>
    <row r="3" spans="1:4" ht="16.5" customHeight="1">
      <c r="A3" s="439"/>
      <c r="B3" s="439"/>
      <c r="C3" s="439"/>
      <c r="D3" s="437"/>
    </row>
    <row r="4" spans="1:4" s="113" customFormat="1" ht="39" customHeight="1" thickBot="1">
      <c r="A4" s="429" t="s">
        <v>1346</v>
      </c>
      <c r="B4" s="430" t="s">
        <v>1327</v>
      </c>
      <c r="C4" s="431" t="s">
        <v>1347</v>
      </c>
    </row>
    <row r="5" spans="1:4" s="388" customFormat="1" ht="4.5" customHeight="1" thickBot="1">
      <c r="A5" s="391"/>
      <c r="B5" s="386"/>
      <c r="C5" s="387"/>
    </row>
    <row r="6" spans="1:4" s="113" customFormat="1" ht="23.25" customHeight="1" thickBot="1">
      <c r="A6" s="403" t="s">
        <v>1328</v>
      </c>
      <c r="B6" s="108">
        <v>4</v>
      </c>
      <c r="C6" s="428" t="s">
        <v>1329</v>
      </c>
    </row>
    <row r="7" spans="1:4" s="113" customFormat="1" ht="23.25" customHeight="1" thickBot="1">
      <c r="A7" s="1175" t="s">
        <v>1645</v>
      </c>
      <c r="B7" s="1186">
        <v>7</v>
      </c>
      <c r="C7" s="1176" t="s">
        <v>1643</v>
      </c>
    </row>
    <row r="8" spans="1:4" s="88" customFormat="1" ht="23.25" customHeight="1" thickBot="1">
      <c r="A8" s="403" t="s">
        <v>1646</v>
      </c>
      <c r="B8" s="108">
        <v>14</v>
      </c>
      <c r="C8" s="428" t="s">
        <v>1644</v>
      </c>
    </row>
    <row r="9" spans="1:4" s="88" customFormat="1" ht="23.25" customHeight="1" thickBot="1">
      <c r="A9" s="1175" t="s">
        <v>1330</v>
      </c>
      <c r="B9" s="1186">
        <v>16</v>
      </c>
      <c r="C9" s="1176" t="s">
        <v>1334</v>
      </c>
    </row>
    <row r="10" spans="1:4" s="88" customFormat="1" ht="23.25" customHeight="1" thickBot="1">
      <c r="A10" s="403" t="s">
        <v>1353</v>
      </c>
      <c r="B10" s="108">
        <v>17</v>
      </c>
      <c r="C10" s="428" t="s">
        <v>1354</v>
      </c>
    </row>
    <row r="11" spans="1:4" ht="23.25" customHeight="1" thickBot="1">
      <c r="A11" s="1175" t="s">
        <v>1331</v>
      </c>
      <c r="B11" s="1186">
        <v>18</v>
      </c>
      <c r="C11" s="1176" t="s">
        <v>1335</v>
      </c>
    </row>
    <row r="12" spans="1:4" ht="23.25" customHeight="1" thickBot="1">
      <c r="A12" s="403" t="s">
        <v>1348</v>
      </c>
      <c r="B12" s="108">
        <v>19</v>
      </c>
      <c r="C12" s="428" t="s">
        <v>1350</v>
      </c>
    </row>
    <row r="13" spans="1:4" ht="23.25" customHeight="1" thickBot="1">
      <c r="A13" s="1175" t="s">
        <v>1349</v>
      </c>
      <c r="B13" s="1186">
        <v>24</v>
      </c>
      <c r="C13" s="1176" t="s">
        <v>725</v>
      </c>
    </row>
    <row r="14" spans="1:4" s="1181" customFormat="1" ht="8.25" customHeight="1" thickBot="1">
      <c r="A14" s="1182"/>
      <c r="B14" s="1187"/>
      <c r="C14" s="1183"/>
    </row>
    <row r="15" spans="1:4" ht="22.5" thickBot="1">
      <c r="A15" s="1184" t="s">
        <v>1498</v>
      </c>
      <c r="B15" s="1188">
        <v>27</v>
      </c>
      <c r="C15" s="1185" t="s">
        <v>1647</v>
      </c>
    </row>
    <row r="16" spans="1:4" s="1181" customFormat="1" ht="9" customHeight="1" thickBot="1">
      <c r="A16" s="1179"/>
      <c r="B16" s="1189"/>
      <c r="C16" s="1180"/>
    </row>
    <row r="17" spans="1:3" ht="44.25" thickBot="1">
      <c r="A17" s="1184" t="s">
        <v>1499</v>
      </c>
      <c r="B17" s="1188">
        <v>51</v>
      </c>
      <c r="C17" s="1185" t="s">
        <v>1738</v>
      </c>
    </row>
    <row r="18" spans="1:3" ht="21" thickBot="1">
      <c r="A18" s="427" t="s">
        <v>1501</v>
      </c>
      <c r="B18" s="108">
        <v>53</v>
      </c>
      <c r="C18" s="440" t="s">
        <v>1500</v>
      </c>
    </row>
    <row r="19" spans="1:3" ht="21" thickBot="1">
      <c r="A19" s="1177" t="s">
        <v>1502</v>
      </c>
      <c r="B19" s="1186">
        <v>75</v>
      </c>
      <c r="C19" s="1178" t="s">
        <v>1503</v>
      </c>
    </row>
    <row r="20" spans="1:3" ht="21" thickBot="1">
      <c r="A20" s="427" t="s">
        <v>1504</v>
      </c>
      <c r="B20" s="108">
        <v>171</v>
      </c>
      <c r="C20" s="440" t="s">
        <v>1505</v>
      </c>
    </row>
    <row r="21" spans="1:3" ht="24.75" thickBot="1">
      <c r="A21" s="1177" t="s">
        <v>1507</v>
      </c>
      <c r="B21" s="1186">
        <v>187</v>
      </c>
      <c r="C21" s="1178" t="s">
        <v>1506</v>
      </c>
    </row>
    <row r="22" spans="1:3" ht="21" thickBot="1">
      <c r="A22" s="1190"/>
      <c r="B22" s="1187"/>
      <c r="C22" s="1191"/>
    </row>
    <row r="23" spans="1:3" ht="23.25" customHeight="1" thickBot="1">
      <c r="A23" s="1192" t="s">
        <v>1332</v>
      </c>
      <c r="B23" s="433"/>
      <c r="C23" s="1193" t="s">
        <v>1336</v>
      </c>
    </row>
    <row r="24" spans="1:3" ht="23.25" customHeight="1" thickBot="1">
      <c r="A24" s="1190" t="s">
        <v>1351</v>
      </c>
      <c r="B24" s="1194">
        <v>193</v>
      </c>
      <c r="C24" s="1191" t="s">
        <v>1721</v>
      </c>
    </row>
    <row r="25" spans="1:3" ht="23.25" customHeight="1" thickBot="1">
      <c r="A25" s="1177" t="s">
        <v>1352</v>
      </c>
      <c r="B25" s="1186">
        <v>203</v>
      </c>
      <c r="C25" s="1178" t="s">
        <v>1508</v>
      </c>
    </row>
    <row r="26" spans="1:3" ht="23.25" customHeight="1" thickBot="1">
      <c r="A26" s="1190" t="s">
        <v>1333</v>
      </c>
      <c r="B26" s="1194">
        <v>209</v>
      </c>
      <c r="C26" s="1191" t="s">
        <v>1509</v>
      </c>
    </row>
    <row r="27" spans="1:3">
      <c r="A27" s="390"/>
    </row>
    <row r="28" spans="1:3">
      <c r="A28" s="103"/>
    </row>
    <row r="29" spans="1:3">
      <c r="A29" s="103"/>
    </row>
    <row r="30" spans="1:3">
      <c r="A30" s="103"/>
    </row>
    <row r="31" spans="1:3">
      <c r="A31" s="103"/>
    </row>
    <row r="32" spans="1:3">
      <c r="A32" s="103"/>
    </row>
    <row r="33" spans="1:3">
      <c r="A33" s="103"/>
    </row>
    <row r="34" spans="1:3">
      <c r="A34" s="103"/>
    </row>
    <row r="35" spans="1:3">
      <c r="A35" s="103"/>
    </row>
    <row r="36" spans="1:3">
      <c r="A36" s="103"/>
    </row>
    <row r="37" spans="1:3">
      <c r="A37" s="103"/>
      <c r="B37" s="98"/>
      <c r="C37" s="98"/>
    </row>
    <row r="38" spans="1:3">
      <c r="A38" s="103"/>
      <c r="B38" s="98"/>
      <c r="C38" s="98"/>
    </row>
    <row r="39" spans="1:3">
      <c r="A39" s="103"/>
      <c r="B39" s="98"/>
      <c r="C39" s="98"/>
    </row>
    <row r="40" spans="1:3">
      <c r="A40" s="103"/>
      <c r="B40" s="98"/>
      <c r="C40" s="98"/>
    </row>
    <row r="41" spans="1:3">
      <c r="A41" s="103"/>
      <c r="B41" s="98"/>
      <c r="C41" s="98"/>
    </row>
    <row r="42" spans="1:3">
      <c r="A42" s="103"/>
      <c r="B42" s="98"/>
      <c r="C42" s="98"/>
    </row>
    <row r="43" spans="1:3">
      <c r="A43" s="103"/>
      <c r="B43" s="98"/>
      <c r="C43" s="98"/>
    </row>
    <row r="44" spans="1:3">
      <c r="A44" s="103"/>
      <c r="B44" s="98"/>
      <c r="C44" s="98"/>
    </row>
    <row r="45" spans="1:3">
      <c r="A45" s="103"/>
      <c r="B45" s="98"/>
      <c r="C45" s="98"/>
    </row>
    <row r="46" spans="1:3">
      <c r="A46" s="103"/>
      <c r="B46" s="98"/>
      <c r="C46" s="98"/>
    </row>
    <row r="47" spans="1:3">
      <c r="A47" s="103"/>
      <c r="B47" s="98"/>
      <c r="C47" s="98"/>
    </row>
    <row r="48" spans="1:3">
      <c r="A48" s="103"/>
      <c r="B48" s="98"/>
      <c r="C48" s="98"/>
    </row>
    <row r="49" spans="1:3">
      <c r="A49" s="103"/>
      <c r="B49" s="98"/>
      <c r="C49" s="98"/>
    </row>
    <row r="50" spans="1:3">
      <c r="A50" s="103"/>
      <c r="B50" s="98"/>
      <c r="C50" s="98"/>
    </row>
    <row r="51" spans="1:3">
      <c r="A51" s="103"/>
      <c r="B51" s="98"/>
      <c r="C51" s="98"/>
    </row>
    <row r="52" spans="1:3">
      <c r="A52" s="103"/>
      <c r="B52" s="98"/>
      <c r="C52" s="98"/>
    </row>
    <row r="53" spans="1:3">
      <c r="A53" s="103"/>
      <c r="B53" s="98"/>
      <c r="C53" s="98"/>
    </row>
    <row r="54" spans="1:3">
      <c r="A54" s="103"/>
      <c r="B54" s="98"/>
      <c r="C54" s="98"/>
    </row>
    <row r="55" spans="1:3">
      <c r="A55" s="103"/>
      <c r="B55" s="98"/>
      <c r="C55" s="98"/>
    </row>
    <row r="56" spans="1:3">
      <c r="A56" s="103"/>
      <c r="B56" s="98"/>
      <c r="C56" s="98"/>
    </row>
  </sheetData>
  <mergeCells count="2">
    <mergeCell ref="A1:C1"/>
    <mergeCell ref="A2:C2"/>
  </mergeCells>
  <printOptions horizontalCentered="1"/>
  <pageMargins left="0" right="0" top="1.3385826771653999" bottom="0.39370078740157" header="0.51181102362205" footer="0.51181102362205"/>
  <pageSetup paperSize="9" fitToHeight="8" orientation="portrait"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D91D3-BFD1-445D-8A0A-5202F1CE6C04}">
  <sheetPr codeName="Sheet53"/>
  <dimension ref="A1:L25"/>
  <sheetViews>
    <sheetView rightToLeft="1" view="pageBreakPreview" zoomScaleNormal="100" zoomScaleSheetLayoutView="100" workbookViewId="0">
      <selection activeCell="A8" sqref="A8:A20"/>
    </sheetView>
  </sheetViews>
  <sheetFormatPr defaultColWidth="11.42578125" defaultRowHeight="12.75"/>
  <cols>
    <col min="1" max="1" width="20.7109375" style="1" customWidth="1"/>
    <col min="2" max="9" width="11.7109375" style="1" customWidth="1"/>
    <col min="10" max="10" width="20.7109375" style="1" customWidth="1"/>
    <col min="11" max="16384" width="11.42578125" style="1"/>
  </cols>
  <sheetData>
    <row r="1" spans="1:12" s="4" customFormat="1" ht="20.25" customHeight="1">
      <c r="A1" s="1288" t="s">
        <v>109</v>
      </c>
      <c r="B1" s="1288"/>
      <c r="C1" s="1288"/>
      <c r="D1" s="1288"/>
      <c r="E1" s="1288"/>
      <c r="F1" s="1288"/>
      <c r="G1" s="1288"/>
      <c r="H1" s="1288"/>
      <c r="I1" s="1288"/>
      <c r="J1" s="1288"/>
    </row>
    <row r="2" spans="1:12" s="4" customFormat="1" ht="17.25" customHeight="1">
      <c r="A2" s="1289" t="s">
        <v>1080</v>
      </c>
      <c r="B2" s="1289"/>
      <c r="C2" s="1289"/>
      <c r="D2" s="1289"/>
      <c r="E2" s="1289"/>
      <c r="F2" s="1289"/>
      <c r="G2" s="1289"/>
      <c r="H2" s="1289"/>
      <c r="I2" s="1289"/>
      <c r="J2" s="1289"/>
    </row>
    <row r="3" spans="1:12" s="4" customFormat="1" ht="17.25">
      <c r="A3" s="1290">
        <v>2022</v>
      </c>
      <c r="B3" s="1290"/>
      <c r="C3" s="1290"/>
      <c r="D3" s="1290"/>
      <c r="E3" s="1290"/>
      <c r="F3" s="1290"/>
      <c r="G3" s="1290"/>
      <c r="H3" s="1290"/>
      <c r="I3" s="1290"/>
      <c r="J3" s="1290"/>
    </row>
    <row r="4" spans="1:12" s="4" customFormat="1" ht="26.1" customHeight="1">
      <c r="A4" s="466" t="s">
        <v>82</v>
      </c>
      <c r="B4" s="756"/>
      <c r="C4" s="756"/>
      <c r="D4" s="756"/>
      <c r="E4" s="756"/>
      <c r="F4" s="756"/>
      <c r="G4" s="756"/>
      <c r="H4" s="756"/>
      <c r="I4" s="756"/>
      <c r="J4" s="467" t="s">
        <v>294</v>
      </c>
    </row>
    <row r="5" spans="1:12" s="4" customFormat="1" ht="23.25" customHeight="1">
      <c r="A5" s="1323" t="s">
        <v>479</v>
      </c>
      <c r="B5" s="1326" t="s">
        <v>503</v>
      </c>
      <c r="C5" s="1326"/>
      <c r="D5" s="1326"/>
      <c r="E5" s="1326"/>
      <c r="F5" s="1326"/>
      <c r="G5" s="1326"/>
      <c r="H5" s="1326"/>
      <c r="I5" s="1326"/>
      <c r="J5" s="1327" t="s">
        <v>480</v>
      </c>
    </row>
    <row r="6" spans="1:12" s="4" customFormat="1" ht="26.25" customHeight="1">
      <c r="A6" s="1324"/>
      <c r="B6" s="316" t="s">
        <v>118</v>
      </c>
      <c r="C6" s="316" t="s">
        <v>2</v>
      </c>
      <c r="D6" s="316" t="s">
        <v>119</v>
      </c>
      <c r="E6" s="316" t="s">
        <v>120</v>
      </c>
      <c r="F6" s="316" t="s">
        <v>121</v>
      </c>
      <c r="G6" s="316" t="s">
        <v>122</v>
      </c>
      <c r="H6" s="316" t="s">
        <v>116</v>
      </c>
      <c r="I6" s="316" t="s">
        <v>468</v>
      </c>
      <c r="J6" s="1328"/>
    </row>
    <row r="7" spans="1:12" ht="26.25" customHeight="1">
      <c r="A7" s="1325"/>
      <c r="B7" s="757" t="s">
        <v>502</v>
      </c>
      <c r="C7" s="757" t="s">
        <v>1</v>
      </c>
      <c r="D7" s="757" t="s">
        <v>3</v>
      </c>
      <c r="E7" s="757" t="s">
        <v>9</v>
      </c>
      <c r="F7" s="757" t="s">
        <v>11</v>
      </c>
      <c r="G7" s="757" t="s">
        <v>126</v>
      </c>
      <c r="H7" s="757" t="s">
        <v>162</v>
      </c>
      <c r="I7" s="526" t="s">
        <v>117</v>
      </c>
      <c r="J7" s="1329"/>
    </row>
    <row r="8" spans="1:12" ht="20.100000000000001" customHeight="1" thickBot="1">
      <c r="A8" s="1115" t="s">
        <v>492</v>
      </c>
      <c r="B8" s="778">
        <v>0</v>
      </c>
      <c r="C8" s="778">
        <v>2095</v>
      </c>
      <c r="D8" s="778">
        <v>8641</v>
      </c>
      <c r="E8" s="778">
        <v>16379</v>
      </c>
      <c r="F8" s="778">
        <v>2945</v>
      </c>
      <c r="G8" s="778">
        <v>0</v>
      </c>
      <c r="H8" s="778">
        <v>0</v>
      </c>
      <c r="I8" s="853">
        <v>30060</v>
      </c>
      <c r="J8" s="740" t="s">
        <v>492</v>
      </c>
      <c r="K8" s="763">
        <f>SUM(B8:B9)/SUM(I8:I9)*100</f>
        <v>0</v>
      </c>
      <c r="L8" s="763">
        <f>SUM(C8:H9)/SUM(I8:I9)*100</f>
        <v>100</v>
      </c>
    </row>
    <row r="9" spans="1:12" ht="20.100000000000001" customHeight="1" thickTop="1" thickBot="1">
      <c r="A9" s="1113" t="s">
        <v>493</v>
      </c>
      <c r="B9" s="779">
        <v>0</v>
      </c>
      <c r="C9" s="779">
        <v>3511</v>
      </c>
      <c r="D9" s="779">
        <v>8132</v>
      </c>
      <c r="E9" s="779">
        <v>8850</v>
      </c>
      <c r="F9" s="779">
        <v>25531</v>
      </c>
      <c r="G9" s="779">
        <v>975</v>
      </c>
      <c r="H9" s="779">
        <v>17710</v>
      </c>
      <c r="I9" s="854">
        <v>64709</v>
      </c>
      <c r="J9" s="743" t="s">
        <v>493</v>
      </c>
      <c r="K9" s="763">
        <f>SUM(B10:B14)/SUM(I10:I14)*100</f>
        <v>0</v>
      </c>
      <c r="L9" s="763">
        <f>SUM(C10:H14)/SUM(I10:I14)*100</f>
        <v>100</v>
      </c>
    </row>
    <row r="10" spans="1:12" ht="20.100000000000001" customHeight="1" thickTop="1" thickBot="1">
      <c r="A10" s="1114" t="s">
        <v>494</v>
      </c>
      <c r="B10" s="780">
        <v>0</v>
      </c>
      <c r="C10" s="780">
        <v>1325</v>
      </c>
      <c r="D10" s="780">
        <v>1671</v>
      </c>
      <c r="E10" s="780">
        <v>5587</v>
      </c>
      <c r="F10" s="780">
        <v>14189</v>
      </c>
      <c r="G10" s="780">
        <v>1568</v>
      </c>
      <c r="H10" s="780">
        <v>19207</v>
      </c>
      <c r="I10" s="855">
        <v>43547</v>
      </c>
      <c r="J10" s="746" t="s">
        <v>494</v>
      </c>
      <c r="K10" s="763">
        <f>SUM(B15:B20)/SUM(I15:I20)*100</f>
        <v>1.7578752812600449</v>
      </c>
      <c r="L10" s="763">
        <f>SUM(C15:H20)/SUM(I15:I20)*100</f>
        <v>98.242124718739959</v>
      </c>
    </row>
    <row r="11" spans="1:12" ht="20.100000000000001" customHeight="1" thickTop="1" thickBot="1">
      <c r="A11" s="1113" t="s">
        <v>495</v>
      </c>
      <c r="B11" s="779">
        <v>0</v>
      </c>
      <c r="C11" s="779">
        <v>3957</v>
      </c>
      <c r="D11" s="779">
        <v>4729</v>
      </c>
      <c r="E11" s="779">
        <v>11228</v>
      </c>
      <c r="F11" s="779">
        <v>22961</v>
      </c>
      <c r="G11" s="779">
        <v>6272</v>
      </c>
      <c r="H11" s="779">
        <v>67170</v>
      </c>
      <c r="I11" s="856">
        <v>116317</v>
      </c>
      <c r="J11" s="743" t="s">
        <v>495</v>
      </c>
      <c r="K11" s="763">
        <f>B21/I21*100</f>
        <v>0.19034028492309166</v>
      </c>
      <c r="L11" s="763">
        <f>SUM(C21:H21)/I21*100</f>
        <v>99.809659715076904</v>
      </c>
    </row>
    <row r="12" spans="1:12" ht="20.100000000000001" customHeight="1" thickTop="1" thickBot="1">
      <c r="A12" s="1115" t="s">
        <v>496</v>
      </c>
      <c r="B12" s="780">
        <v>0</v>
      </c>
      <c r="C12" s="780">
        <v>3230</v>
      </c>
      <c r="D12" s="780">
        <v>4519</v>
      </c>
      <c r="E12" s="780">
        <v>8333</v>
      </c>
      <c r="F12" s="780">
        <v>10594</v>
      </c>
      <c r="G12" s="780">
        <v>2089</v>
      </c>
      <c r="H12" s="780">
        <v>21564</v>
      </c>
      <c r="I12" s="857">
        <v>50329</v>
      </c>
      <c r="J12" s="746" t="s">
        <v>496</v>
      </c>
      <c r="K12" s="537">
        <f>SUM(C21:H21)/I21*100</f>
        <v>99.809659715076904</v>
      </c>
    </row>
    <row r="13" spans="1:12" ht="20.100000000000001" customHeight="1" thickTop="1" thickBot="1">
      <c r="A13" s="1113" t="s">
        <v>497</v>
      </c>
      <c r="B13" s="779">
        <v>0</v>
      </c>
      <c r="C13" s="779">
        <v>3681</v>
      </c>
      <c r="D13" s="779">
        <v>4404</v>
      </c>
      <c r="E13" s="779">
        <v>8641</v>
      </c>
      <c r="F13" s="779">
        <v>14449</v>
      </c>
      <c r="G13" s="779">
        <v>4321</v>
      </c>
      <c r="H13" s="779">
        <v>35398</v>
      </c>
      <c r="I13" s="858">
        <v>70894</v>
      </c>
      <c r="J13" s="743" t="s">
        <v>497</v>
      </c>
    </row>
    <row r="14" spans="1:12" ht="20.100000000000001" customHeight="1" thickTop="1" thickBot="1">
      <c r="A14" s="1114" t="s">
        <v>498</v>
      </c>
      <c r="B14" s="778">
        <v>0</v>
      </c>
      <c r="C14" s="778">
        <v>4137</v>
      </c>
      <c r="D14" s="778">
        <v>3265</v>
      </c>
      <c r="E14" s="778">
        <v>5615</v>
      </c>
      <c r="F14" s="778">
        <v>7753</v>
      </c>
      <c r="G14" s="778">
        <v>1679</v>
      </c>
      <c r="H14" s="778">
        <v>11622</v>
      </c>
      <c r="I14" s="859">
        <v>34071</v>
      </c>
      <c r="J14" s="749" t="s">
        <v>498</v>
      </c>
    </row>
    <row r="15" spans="1:12" s="6" customFormat="1" ht="20.100000000000001" customHeight="1" thickTop="1" thickBot="1">
      <c r="A15" s="1113" t="s">
        <v>499</v>
      </c>
      <c r="B15" s="779">
        <v>0</v>
      </c>
      <c r="C15" s="779">
        <v>1870</v>
      </c>
      <c r="D15" s="779">
        <v>1634</v>
      </c>
      <c r="E15" s="779">
        <v>1787</v>
      </c>
      <c r="F15" s="779">
        <v>4276</v>
      </c>
      <c r="G15" s="779">
        <v>1474</v>
      </c>
      <c r="H15" s="779">
        <v>11759</v>
      </c>
      <c r="I15" s="860">
        <v>22800</v>
      </c>
      <c r="J15" s="743" t="s">
        <v>499</v>
      </c>
    </row>
    <row r="16" spans="1:12" s="6" customFormat="1" ht="20.100000000000001" customHeight="1" thickTop="1" thickBot="1">
      <c r="A16" s="1115" t="s">
        <v>500</v>
      </c>
      <c r="B16" s="780">
        <v>145</v>
      </c>
      <c r="C16" s="780">
        <v>2951</v>
      </c>
      <c r="D16" s="780">
        <v>906</v>
      </c>
      <c r="E16" s="780">
        <v>1425</v>
      </c>
      <c r="F16" s="780">
        <v>2220</v>
      </c>
      <c r="G16" s="780">
        <v>445</v>
      </c>
      <c r="H16" s="780">
        <v>5210</v>
      </c>
      <c r="I16" s="861">
        <v>13302</v>
      </c>
      <c r="J16" s="746" t="s">
        <v>500</v>
      </c>
    </row>
    <row r="17" spans="1:10" s="6" customFormat="1" ht="20.100000000000001" customHeight="1" thickTop="1" thickBot="1">
      <c r="A17" s="1113" t="s">
        <v>501</v>
      </c>
      <c r="B17" s="779">
        <v>102</v>
      </c>
      <c r="C17" s="779">
        <v>1352</v>
      </c>
      <c r="D17" s="779">
        <v>526</v>
      </c>
      <c r="E17" s="779">
        <v>522</v>
      </c>
      <c r="F17" s="779">
        <v>1031</v>
      </c>
      <c r="G17" s="779">
        <v>726</v>
      </c>
      <c r="H17" s="779">
        <v>2642</v>
      </c>
      <c r="I17" s="862">
        <v>6901</v>
      </c>
      <c r="J17" s="743" t="s">
        <v>501</v>
      </c>
    </row>
    <row r="18" spans="1:10" s="6" customFormat="1" ht="20.100000000000001" customHeight="1" thickTop="1" thickBot="1">
      <c r="A18" s="1116" t="s">
        <v>127</v>
      </c>
      <c r="B18" s="780">
        <v>85</v>
      </c>
      <c r="C18" s="780">
        <v>934</v>
      </c>
      <c r="D18" s="780">
        <v>295</v>
      </c>
      <c r="E18" s="780">
        <v>240</v>
      </c>
      <c r="F18" s="780">
        <v>488</v>
      </c>
      <c r="G18" s="780">
        <v>140</v>
      </c>
      <c r="H18" s="780">
        <v>935</v>
      </c>
      <c r="I18" s="863">
        <v>3117</v>
      </c>
      <c r="J18" s="746" t="s">
        <v>127</v>
      </c>
    </row>
    <row r="19" spans="1:10" s="6" customFormat="1" ht="20.100000000000001" customHeight="1" thickTop="1" thickBot="1">
      <c r="A19" s="1113" t="s">
        <v>124</v>
      </c>
      <c r="B19" s="779">
        <v>121</v>
      </c>
      <c r="C19" s="779">
        <v>638</v>
      </c>
      <c r="D19" s="779">
        <v>101</v>
      </c>
      <c r="E19" s="779">
        <v>15</v>
      </c>
      <c r="F19" s="779">
        <v>285</v>
      </c>
      <c r="G19" s="779">
        <v>75</v>
      </c>
      <c r="H19" s="779">
        <v>515</v>
      </c>
      <c r="I19" s="864">
        <v>1750</v>
      </c>
      <c r="J19" s="743" t="s">
        <v>124</v>
      </c>
    </row>
    <row r="20" spans="1:10" ht="20.100000000000001" customHeight="1" thickTop="1">
      <c r="A20" s="1116" t="s">
        <v>609</v>
      </c>
      <c r="B20" s="781">
        <v>422</v>
      </c>
      <c r="C20" s="781">
        <v>265</v>
      </c>
      <c r="D20" s="781">
        <v>156</v>
      </c>
      <c r="E20" s="781">
        <v>0</v>
      </c>
      <c r="F20" s="781">
        <v>300</v>
      </c>
      <c r="G20" s="781">
        <v>156</v>
      </c>
      <c r="H20" s="781">
        <v>607</v>
      </c>
      <c r="I20" s="301">
        <v>1906</v>
      </c>
      <c r="J20" s="752" t="s">
        <v>123</v>
      </c>
    </row>
    <row r="21" spans="1:10" s="6" customFormat="1" ht="24.95" customHeight="1">
      <c r="A21" s="55" t="s">
        <v>468</v>
      </c>
      <c r="B21" s="37">
        <v>875</v>
      </c>
      <c r="C21" s="202">
        <v>29946</v>
      </c>
      <c r="D21" s="202">
        <v>38979</v>
      </c>
      <c r="E21" s="202">
        <v>68622</v>
      </c>
      <c r="F21" s="202">
        <v>107022</v>
      </c>
      <c r="G21" s="202">
        <v>19920</v>
      </c>
      <c r="H21" s="202">
        <v>194339</v>
      </c>
      <c r="I21" s="202">
        <v>459703</v>
      </c>
      <c r="J21" s="54" t="s">
        <v>469</v>
      </c>
    </row>
    <row r="22" spans="1:10" ht="12.75" customHeight="1">
      <c r="A22" s="2"/>
    </row>
    <row r="25" spans="1:10">
      <c r="I25" s="85"/>
    </row>
  </sheetData>
  <mergeCells count="6">
    <mergeCell ref="A1:J1"/>
    <mergeCell ref="A2:J2"/>
    <mergeCell ref="A3:J3"/>
    <mergeCell ref="A5:A7"/>
    <mergeCell ref="B5:I5"/>
    <mergeCell ref="J5:J7"/>
  </mergeCells>
  <printOptions horizontalCentered="1" verticalCentered="1"/>
  <pageMargins left="0" right="0" top="0" bottom="0" header="0" footer="0"/>
  <pageSetup paperSize="9" scale="95" orientation="landscape"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62B3B-1256-4FC3-9BA4-8B1855301F2B}">
  <sheetPr codeName="Sheet54"/>
  <dimension ref="A1:L22"/>
  <sheetViews>
    <sheetView rightToLeft="1" view="pageBreakPreview" zoomScaleNormal="100" zoomScaleSheetLayoutView="100" workbookViewId="0">
      <selection activeCell="A8" sqref="A8:A20"/>
    </sheetView>
  </sheetViews>
  <sheetFormatPr defaultColWidth="11.42578125" defaultRowHeight="12.75"/>
  <cols>
    <col min="1" max="1" width="20.7109375" style="1" customWidth="1"/>
    <col min="2" max="9" width="11.7109375" style="1" customWidth="1"/>
    <col min="10" max="10" width="20.7109375" style="1" customWidth="1"/>
    <col min="11" max="16384" width="11.42578125" style="1"/>
  </cols>
  <sheetData>
    <row r="1" spans="1:12" s="4" customFormat="1" ht="20.25" customHeight="1">
      <c r="A1" s="1288" t="s">
        <v>110</v>
      </c>
      <c r="B1" s="1288"/>
      <c r="C1" s="1288"/>
      <c r="D1" s="1288"/>
      <c r="E1" s="1288"/>
      <c r="F1" s="1288"/>
      <c r="G1" s="1288"/>
      <c r="H1" s="1288"/>
      <c r="I1" s="1288"/>
      <c r="J1" s="1288"/>
    </row>
    <row r="2" spans="1:12" s="4" customFormat="1" ht="17.25" customHeight="1">
      <c r="A2" s="1289" t="s">
        <v>1081</v>
      </c>
      <c r="B2" s="1289"/>
      <c r="C2" s="1289"/>
      <c r="D2" s="1289"/>
      <c r="E2" s="1289"/>
      <c r="F2" s="1289"/>
      <c r="G2" s="1289"/>
      <c r="H2" s="1289"/>
      <c r="I2" s="1289"/>
      <c r="J2" s="1289"/>
    </row>
    <row r="3" spans="1:12" s="4" customFormat="1" ht="17.25">
      <c r="A3" s="1290">
        <v>2022</v>
      </c>
      <c r="B3" s="1290"/>
      <c r="C3" s="1290"/>
      <c r="D3" s="1290"/>
      <c r="E3" s="1290"/>
      <c r="F3" s="1290"/>
      <c r="G3" s="1290"/>
      <c r="H3" s="1290"/>
      <c r="I3" s="1290"/>
      <c r="J3" s="1290"/>
    </row>
    <row r="4" spans="1:12" s="468" customFormat="1" ht="26.1" customHeight="1">
      <c r="A4" s="466" t="s">
        <v>81</v>
      </c>
      <c r="B4" s="756"/>
      <c r="C4" s="756"/>
      <c r="D4" s="756"/>
      <c r="E4" s="756"/>
      <c r="F4" s="756"/>
      <c r="G4" s="756"/>
      <c r="H4" s="756"/>
      <c r="I4" s="756"/>
      <c r="J4" s="467" t="s">
        <v>295</v>
      </c>
    </row>
    <row r="5" spans="1:12" s="4" customFormat="1" ht="23.25" customHeight="1">
      <c r="A5" s="1323" t="s">
        <v>479</v>
      </c>
      <c r="B5" s="1326" t="s">
        <v>503</v>
      </c>
      <c r="C5" s="1326"/>
      <c r="D5" s="1326"/>
      <c r="E5" s="1326"/>
      <c r="F5" s="1326"/>
      <c r="G5" s="1326"/>
      <c r="H5" s="1326"/>
      <c r="I5" s="1326"/>
      <c r="J5" s="1327" t="s">
        <v>480</v>
      </c>
    </row>
    <row r="6" spans="1:12" s="4" customFormat="1" ht="26.25" customHeight="1">
      <c r="A6" s="1324"/>
      <c r="B6" s="316" t="s">
        <v>118</v>
      </c>
      <c r="C6" s="316" t="s">
        <v>2</v>
      </c>
      <c r="D6" s="316" t="s">
        <v>119</v>
      </c>
      <c r="E6" s="316" t="s">
        <v>120</v>
      </c>
      <c r="F6" s="316" t="s">
        <v>121</v>
      </c>
      <c r="G6" s="316" t="s">
        <v>122</v>
      </c>
      <c r="H6" s="316" t="s">
        <v>116</v>
      </c>
      <c r="I6" s="316" t="s">
        <v>468</v>
      </c>
      <c r="J6" s="1328"/>
    </row>
    <row r="7" spans="1:12" ht="26.25" customHeight="1">
      <c r="A7" s="1325"/>
      <c r="B7" s="757" t="s">
        <v>502</v>
      </c>
      <c r="C7" s="757" t="s">
        <v>1</v>
      </c>
      <c r="D7" s="757" t="s">
        <v>3</v>
      </c>
      <c r="E7" s="757" t="s">
        <v>9</v>
      </c>
      <c r="F7" s="757" t="s">
        <v>11</v>
      </c>
      <c r="G7" s="757" t="s">
        <v>126</v>
      </c>
      <c r="H7" s="757" t="s">
        <v>162</v>
      </c>
      <c r="I7" s="526" t="s">
        <v>117</v>
      </c>
      <c r="J7" s="1329"/>
    </row>
    <row r="8" spans="1:12" ht="20.100000000000001" customHeight="1" thickBot="1">
      <c r="A8" s="1115" t="s">
        <v>492</v>
      </c>
      <c r="B8" s="771">
        <v>0</v>
      </c>
      <c r="C8" s="771">
        <v>2720</v>
      </c>
      <c r="D8" s="771">
        <v>16175</v>
      </c>
      <c r="E8" s="771">
        <v>54168</v>
      </c>
      <c r="F8" s="782">
        <v>19219</v>
      </c>
      <c r="G8" s="771">
        <v>205</v>
      </c>
      <c r="H8" s="771">
        <v>0</v>
      </c>
      <c r="I8" s="188">
        <v>92487</v>
      </c>
      <c r="J8" s="740" t="s">
        <v>492</v>
      </c>
      <c r="K8" s="537">
        <f>SUM(B8:B9)/SUM(I8:I9)*100</f>
        <v>0.60578648212643416</v>
      </c>
      <c r="L8" s="537">
        <f>SUM(C8:H9)/SUM(I8:I9)*100</f>
        <v>99.394213517873567</v>
      </c>
    </row>
    <row r="9" spans="1:12" ht="20.100000000000001" customHeight="1" thickTop="1" thickBot="1">
      <c r="A9" s="1113" t="s">
        <v>493</v>
      </c>
      <c r="B9" s="772">
        <v>2009</v>
      </c>
      <c r="C9" s="772">
        <v>12687</v>
      </c>
      <c r="D9" s="772">
        <v>33423</v>
      </c>
      <c r="E9" s="772">
        <v>54609</v>
      </c>
      <c r="F9" s="772">
        <v>88676</v>
      </c>
      <c r="G9" s="772">
        <v>3356</v>
      </c>
      <c r="H9" s="772">
        <v>44388</v>
      </c>
      <c r="I9" s="190">
        <v>239148</v>
      </c>
      <c r="J9" s="743" t="s">
        <v>493</v>
      </c>
      <c r="K9" s="537">
        <f>SUM(B10:B14)/SUM(I10:I14)*100</f>
        <v>0.50478322364895523</v>
      </c>
      <c r="L9" s="537">
        <f>SUM(C10:H14)/SUM(I10:I14)*100</f>
        <v>99.495216776351043</v>
      </c>
    </row>
    <row r="10" spans="1:12" ht="20.100000000000001" customHeight="1" thickTop="1" thickBot="1">
      <c r="A10" s="1114" t="s">
        <v>494</v>
      </c>
      <c r="B10" s="773">
        <v>1434</v>
      </c>
      <c r="C10" s="773">
        <v>22205</v>
      </c>
      <c r="D10" s="773">
        <v>45680</v>
      </c>
      <c r="E10" s="773">
        <v>69431</v>
      </c>
      <c r="F10" s="773">
        <v>72365</v>
      </c>
      <c r="G10" s="773">
        <v>12190</v>
      </c>
      <c r="H10" s="773">
        <v>77869</v>
      </c>
      <c r="I10" s="192">
        <v>301174</v>
      </c>
      <c r="J10" s="746" t="s">
        <v>494</v>
      </c>
      <c r="K10" s="537">
        <f>SUM(B15:B20)/SUM(I15:I20)*100</f>
        <v>2.0642538093888363</v>
      </c>
      <c r="L10" s="537">
        <f>SUM(C15:H20)/SUM(I15:I20)*100</f>
        <v>97.935746190611155</v>
      </c>
    </row>
    <row r="11" spans="1:12" ht="20.100000000000001" customHeight="1" thickTop="1" thickBot="1">
      <c r="A11" s="1113" t="s">
        <v>495</v>
      </c>
      <c r="B11" s="772">
        <v>2547</v>
      </c>
      <c r="C11" s="772">
        <v>45884</v>
      </c>
      <c r="D11" s="772">
        <v>98558</v>
      </c>
      <c r="E11" s="772">
        <v>134044</v>
      </c>
      <c r="F11" s="772">
        <v>88724</v>
      </c>
      <c r="G11" s="772">
        <v>26336</v>
      </c>
      <c r="H11" s="772">
        <v>175507</v>
      </c>
      <c r="I11" s="190">
        <v>571600</v>
      </c>
      <c r="J11" s="743" t="s">
        <v>495</v>
      </c>
      <c r="K11" s="537">
        <f>B21/I21*100</f>
        <v>0.71474046127918667</v>
      </c>
      <c r="L11" s="537">
        <f>SUM(C21:H21)/I21*100</f>
        <v>99.285259538720823</v>
      </c>
    </row>
    <row r="12" spans="1:12" ht="20.100000000000001" customHeight="1" thickTop="1" thickBot="1">
      <c r="A12" s="1115" t="s">
        <v>496</v>
      </c>
      <c r="B12" s="773">
        <v>2778</v>
      </c>
      <c r="C12" s="773">
        <v>32641</v>
      </c>
      <c r="D12" s="773">
        <v>77059</v>
      </c>
      <c r="E12" s="773">
        <v>99027</v>
      </c>
      <c r="F12" s="773">
        <v>61927</v>
      </c>
      <c r="G12" s="773">
        <v>20211</v>
      </c>
      <c r="H12" s="773">
        <v>107542</v>
      </c>
      <c r="I12" s="192">
        <v>401185</v>
      </c>
      <c r="J12" s="746" t="s">
        <v>496</v>
      </c>
      <c r="K12" s="537">
        <f>SUM(C21:H21)/I21*100</f>
        <v>99.285259538720823</v>
      </c>
    </row>
    <row r="13" spans="1:12" ht="20.100000000000001" customHeight="1" thickTop="1" thickBot="1">
      <c r="A13" s="1113" t="s">
        <v>497</v>
      </c>
      <c r="B13" s="772">
        <v>1679</v>
      </c>
      <c r="C13" s="772">
        <v>29170</v>
      </c>
      <c r="D13" s="772">
        <v>59736</v>
      </c>
      <c r="E13" s="772">
        <v>82382</v>
      </c>
      <c r="F13" s="772">
        <v>49918</v>
      </c>
      <c r="G13" s="772">
        <v>18204</v>
      </c>
      <c r="H13" s="772">
        <v>109585</v>
      </c>
      <c r="I13" s="190">
        <v>350674</v>
      </c>
      <c r="J13" s="743" t="s">
        <v>497</v>
      </c>
    </row>
    <row r="14" spans="1:12" ht="20.100000000000001" customHeight="1" thickTop="1" thickBot="1">
      <c r="A14" s="1114" t="s">
        <v>498</v>
      </c>
      <c r="B14" s="771">
        <v>652</v>
      </c>
      <c r="C14" s="771">
        <v>16202</v>
      </c>
      <c r="D14" s="771">
        <v>26722</v>
      </c>
      <c r="E14" s="771">
        <v>34156</v>
      </c>
      <c r="F14" s="771">
        <v>30344</v>
      </c>
      <c r="G14" s="771">
        <v>8414</v>
      </c>
      <c r="H14" s="771">
        <v>59650</v>
      </c>
      <c r="I14" s="187">
        <v>176140</v>
      </c>
      <c r="J14" s="749" t="s">
        <v>498</v>
      </c>
    </row>
    <row r="15" spans="1:12" s="6" customFormat="1" ht="20.100000000000001" customHeight="1" thickTop="1" thickBot="1">
      <c r="A15" s="1113" t="s">
        <v>499</v>
      </c>
      <c r="B15" s="772">
        <v>1964</v>
      </c>
      <c r="C15" s="772">
        <v>18890</v>
      </c>
      <c r="D15" s="772">
        <v>26987</v>
      </c>
      <c r="E15" s="772">
        <v>29650</v>
      </c>
      <c r="F15" s="772">
        <v>20408</v>
      </c>
      <c r="G15" s="772">
        <v>7666</v>
      </c>
      <c r="H15" s="772">
        <v>50949</v>
      </c>
      <c r="I15" s="190">
        <v>156514</v>
      </c>
      <c r="J15" s="743" t="s">
        <v>499</v>
      </c>
    </row>
    <row r="16" spans="1:12" s="6" customFormat="1" ht="20.100000000000001" customHeight="1" thickTop="1" thickBot="1">
      <c r="A16" s="1115" t="s">
        <v>500</v>
      </c>
      <c r="B16" s="773">
        <v>934</v>
      </c>
      <c r="C16" s="773">
        <v>7915</v>
      </c>
      <c r="D16" s="773">
        <v>7720</v>
      </c>
      <c r="E16" s="773">
        <v>10269</v>
      </c>
      <c r="F16" s="773">
        <v>10615</v>
      </c>
      <c r="G16" s="773">
        <v>3215</v>
      </c>
      <c r="H16" s="773">
        <v>31817</v>
      </c>
      <c r="I16" s="192">
        <v>72485</v>
      </c>
      <c r="J16" s="746" t="s">
        <v>500</v>
      </c>
    </row>
    <row r="17" spans="1:10" s="6" customFormat="1" ht="20.100000000000001" customHeight="1" thickTop="1" thickBot="1">
      <c r="A17" s="1113" t="s">
        <v>501</v>
      </c>
      <c r="B17" s="772">
        <v>842</v>
      </c>
      <c r="C17" s="772">
        <v>6156</v>
      </c>
      <c r="D17" s="772">
        <v>7090</v>
      </c>
      <c r="E17" s="772">
        <v>7444</v>
      </c>
      <c r="F17" s="772">
        <v>5830</v>
      </c>
      <c r="G17" s="772">
        <v>2366</v>
      </c>
      <c r="H17" s="772">
        <v>14268</v>
      </c>
      <c r="I17" s="190">
        <v>43996</v>
      </c>
      <c r="J17" s="743" t="s">
        <v>501</v>
      </c>
    </row>
    <row r="18" spans="1:10" s="6" customFormat="1" ht="20.100000000000001" customHeight="1" thickTop="1" thickBot="1">
      <c r="A18" s="1116" t="s">
        <v>127</v>
      </c>
      <c r="B18" s="773">
        <v>463</v>
      </c>
      <c r="C18" s="773">
        <v>2645</v>
      </c>
      <c r="D18" s="773">
        <v>1770</v>
      </c>
      <c r="E18" s="773">
        <v>1850</v>
      </c>
      <c r="F18" s="773">
        <v>1806</v>
      </c>
      <c r="G18" s="773">
        <v>1083</v>
      </c>
      <c r="H18" s="773">
        <v>7479</v>
      </c>
      <c r="I18" s="192">
        <v>17096</v>
      </c>
      <c r="J18" s="746" t="s">
        <v>127</v>
      </c>
    </row>
    <row r="19" spans="1:10" s="6" customFormat="1" ht="20.100000000000001" customHeight="1" thickTop="1" thickBot="1">
      <c r="A19" s="1113" t="s">
        <v>124</v>
      </c>
      <c r="B19" s="772">
        <v>654</v>
      </c>
      <c r="C19" s="772">
        <v>1954</v>
      </c>
      <c r="D19" s="772">
        <v>891</v>
      </c>
      <c r="E19" s="772">
        <v>623</v>
      </c>
      <c r="F19" s="772">
        <v>821</v>
      </c>
      <c r="G19" s="772">
        <v>145</v>
      </c>
      <c r="H19" s="772">
        <v>3948</v>
      </c>
      <c r="I19" s="190">
        <v>9036</v>
      </c>
      <c r="J19" s="743" t="s">
        <v>124</v>
      </c>
    </row>
    <row r="20" spans="1:10" ht="20.100000000000001" customHeight="1" thickTop="1">
      <c r="A20" s="1116" t="s">
        <v>609</v>
      </c>
      <c r="B20" s="783">
        <v>1479</v>
      </c>
      <c r="C20" s="783">
        <v>1796</v>
      </c>
      <c r="D20" s="783">
        <v>1066</v>
      </c>
      <c r="E20" s="783">
        <v>609</v>
      </c>
      <c r="F20" s="783">
        <v>700</v>
      </c>
      <c r="G20" s="783">
        <v>171</v>
      </c>
      <c r="H20" s="783">
        <v>1991</v>
      </c>
      <c r="I20" s="301">
        <v>7812</v>
      </c>
      <c r="J20" s="752" t="s">
        <v>123</v>
      </c>
    </row>
    <row r="21" spans="1:10" s="6" customFormat="1" ht="24.95" customHeight="1">
      <c r="A21" s="55" t="s">
        <v>468</v>
      </c>
      <c r="B21" s="202">
        <v>17435</v>
      </c>
      <c r="C21" s="202">
        <v>200865</v>
      </c>
      <c r="D21" s="202">
        <v>402877</v>
      </c>
      <c r="E21" s="202">
        <v>578262</v>
      </c>
      <c r="F21" s="202">
        <v>451353</v>
      </c>
      <c r="G21" s="202">
        <v>103562</v>
      </c>
      <c r="H21" s="202">
        <v>684993</v>
      </c>
      <c r="I21" s="202">
        <v>2439347</v>
      </c>
      <c r="J21" s="54" t="s">
        <v>469</v>
      </c>
    </row>
    <row r="22" spans="1:10" ht="12.75" customHeight="1">
      <c r="A22" s="2"/>
    </row>
  </sheetData>
  <mergeCells count="6">
    <mergeCell ref="A1:J1"/>
    <mergeCell ref="A2:J2"/>
    <mergeCell ref="A3:J3"/>
    <mergeCell ref="A5:A7"/>
    <mergeCell ref="B5:I5"/>
    <mergeCell ref="J5:J7"/>
  </mergeCells>
  <printOptions horizontalCentered="1" verticalCentered="1"/>
  <pageMargins left="0" right="0" top="0" bottom="0" header="0" footer="0"/>
  <pageSetup paperSize="9" scale="95" orientation="landscape"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6849E-00FD-4B6E-BF55-45CDA6FC02E3}">
  <sheetPr codeName="Sheet55"/>
  <dimension ref="A1:L22"/>
  <sheetViews>
    <sheetView rightToLeft="1" view="pageBreakPreview" zoomScaleNormal="100" zoomScaleSheetLayoutView="100" workbookViewId="0">
      <selection activeCell="A8" sqref="A8:A20"/>
    </sheetView>
  </sheetViews>
  <sheetFormatPr defaultColWidth="11.42578125" defaultRowHeight="12.75"/>
  <cols>
    <col min="1" max="1" width="20.7109375" style="1" customWidth="1"/>
    <col min="2" max="9" width="11.7109375" style="1" customWidth="1"/>
    <col min="10" max="10" width="20.7109375" style="1" customWidth="1"/>
    <col min="11" max="16384" width="11.42578125" style="1"/>
  </cols>
  <sheetData>
    <row r="1" spans="1:12" s="4" customFormat="1" ht="20.25" customHeight="1">
      <c r="A1" s="1288" t="s">
        <v>111</v>
      </c>
      <c r="B1" s="1288"/>
      <c r="C1" s="1288"/>
      <c r="D1" s="1288"/>
      <c r="E1" s="1288"/>
      <c r="F1" s="1288"/>
      <c r="G1" s="1288"/>
      <c r="H1" s="1288"/>
      <c r="I1" s="1288"/>
      <c r="J1" s="1288"/>
    </row>
    <row r="2" spans="1:12" s="4" customFormat="1" ht="17.25" customHeight="1">
      <c r="A2" s="1289" t="s">
        <v>1082</v>
      </c>
      <c r="B2" s="1290"/>
      <c r="C2" s="1290"/>
      <c r="D2" s="1290"/>
      <c r="E2" s="1290"/>
      <c r="F2" s="1290"/>
      <c r="G2" s="1290"/>
      <c r="H2" s="1290"/>
      <c r="I2" s="1290"/>
      <c r="J2" s="1290"/>
    </row>
    <row r="3" spans="1:12" s="4" customFormat="1" ht="17.25">
      <c r="A3" s="1290">
        <v>2022</v>
      </c>
      <c r="B3" s="1290"/>
      <c r="C3" s="1290"/>
      <c r="D3" s="1290"/>
      <c r="E3" s="1290"/>
      <c r="F3" s="1290"/>
      <c r="G3" s="1290"/>
      <c r="H3" s="1290"/>
      <c r="I3" s="1290"/>
      <c r="J3" s="1290"/>
    </row>
    <row r="4" spans="1:12" s="4" customFormat="1" ht="26.1" customHeight="1">
      <c r="A4" s="466" t="s">
        <v>80</v>
      </c>
      <c r="B4" s="756"/>
      <c r="C4" s="756"/>
      <c r="D4" s="756"/>
      <c r="E4" s="756"/>
      <c r="F4" s="756"/>
      <c r="G4" s="756"/>
      <c r="H4" s="756"/>
      <c r="I4" s="756"/>
      <c r="J4" s="467" t="s">
        <v>296</v>
      </c>
    </row>
    <row r="5" spans="1:12" s="4" customFormat="1" ht="23.25" customHeight="1">
      <c r="A5" s="1323" t="s">
        <v>479</v>
      </c>
      <c r="B5" s="1326" t="s">
        <v>503</v>
      </c>
      <c r="C5" s="1326"/>
      <c r="D5" s="1326"/>
      <c r="E5" s="1326"/>
      <c r="F5" s="1326"/>
      <c r="G5" s="1326"/>
      <c r="H5" s="1326"/>
      <c r="I5" s="1326"/>
      <c r="J5" s="1327" t="s">
        <v>480</v>
      </c>
    </row>
    <row r="6" spans="1:12" s="4" customFormat="1" ht="26.25" customHeight="1">
      <c r="A6" s="1324"/>
      <c r="B6" s="316" t="s">
        <v>118</v>
      </c>
      <c r="C6" s="316" t="s">
        <v>2</v>
      </c>
      <c r="D6" s="316" t="s">
        <v>119</v>
      </c>
      <c r="E6" s="316" t="s">
        <v>120</v>
      </c>
      <c r="F6" s="316" t="s">
        <v>121</v>
      </c>
      <c r="G6" s="316" t="s">
        <v>122</v>
      </c>
      <c r="H6" s="316" t="s">
        <v>116</v>
      </c>
      <c r="I6" s="316" t="s">
        <v>468</v>
      </c>
      <c r="J6" s="1328"/>
    </row>
    <row r="7" spans="1:12" ht="26.25" customHeight="1">
      <c r="A7" s="1325"/>
      <c r="B7" s="757" t="s">
        <v>502</v>
      </c>
      <c r="C7" s="757" t="s">
        <v>1</v>
      </c>
      <c r="D7" s="757" t="s">
        <v>3</v>
      </c>
      <c r="E7" s="757" t="s">
        <v>9</v>
      </c>
      <c r="F7" s="757" t="s">
        <v>11</v>
      </c>
      <c r="G7" s="757" t="s">
        <v>126</v>
      </c>
      <c r="H7" s="757" t="s">
        <v>162</v>
      </c>
      <c r="I7" s="318" t="s">
        <v>117</v>
      </c>
      <c r="J7" s="1329"/>
    </row>
    <row r="8" spans="1:12" ht="20.100000000000001" customHeight="1" thickBot="1">
      <c r="A8" s="1115" t="s">
        <v>492</v>
      </c>
      <c r="B8" s="784">
        <v>0</v>
      </c>
      <c r="C8" s="784">
        <v>579</v>
      </c>
      <c r="D8" s="784">
        <v>6659</v>
      </c>
      <c r="E8" s="784">
        <v>26751</v>
      </c>
      <c r="F8" s="784">
        <v>13575</v>
      </c>
      <c r="G8" s="784">
        <v>0</v>
      </c>
      <c r="H8" s="784">
        <v>0</v>
      </c>
      <c r="I8" s="187">
        <v>47564</v>
      </c>
      <c r="J8" s="740" t="s">
        <v>492</v>
      </c>
      <c r="K8" s="537">
        <f>SUM(B8:B9)/SUM(I8:I9)*100</f>
        <v>0.97549843162770822</v>
      </c>
      <c r="L8" s="537">
        <f>SUM(C8:H9)/SUM(I8:I9)*100</f>
        <v>99.024501568372287</v>
      </c>
    </row>
    <row r="9" spans="1:12" ht="20.100000000000001" customHeight="1" thickTop="1" thickBot="1">
      <c r="A9" s="1113" t="s">
        <v>493</v>
      </c>
      <c r="B9" s="785">
        <v>2009</v>
      </c>
      <c r="C9" s="785">
        <v>9176</v>
      </c>
      <c r="D9" s="785">
        <v>25077</v>
      </c>
      <c r="E9" s="785">
        <v>43900</v>
      </c>
      <c r="F9" s="785">
        <v>52703</v>
      </c>
      <c r="G9" s="785">
        <v>2366</v>
      </c>
      <c r="H9" s="785">
        <v>23151</v>
      </c>
      <c r="I9" s="190">
        <v>158382</v>
      </c>
      <c r="J9" s="743" t="s">
        <v>493</v>
      </c>
      <c r="K9" s="537">
        <f>SUM(B10:B14)/SUM(I10:I14)*100</f>
        <v>0.63369068506874193</v>
      </c>
      <c r="L9" s="537">
        <f>SUM(C10:H14)/SUM(I10:I14)*100</f>
        <v>99.366309314931257</v>
      </c>
    </row>
    <row r="10" spans="1:12" ht="20.100000000000001" customHeight="1" thickTop="1" thickBot="1">
      <c r="A10" s="1114" t="s">
        <v>494</v>
      </c>
      <c r="B10" s="786">
        <v>1434</v>
      </c>
      <c r="C10" s="786">
        <v>20710</v>
      </c>
      <c r="D10" s="786">
        <v>43947</v>
      </c>
      <c r="E10" s="786">
        <v>63504</v>
      </c>
      <c r="F10" s="786">
        <v>53263</v>
      </c>
      <c r="G10" s="786">
        <v>10574</v>
      </c>
      <c r="H10" s="786">
        <v>49804</v>
      </c>
      <c r="I10" s="192">
        <v>243236</v>
      </c>
      <c r="J10" s="746" t="s">
        <v>494</v>
      </c>
      <c r="K10" s="537">
        <f>SUM(B15:B20)/SUM(I15:I20)*100</f>
        <v>1.6377992425558527</v>
      </c>
      <c r="L10" s="537">
        <f>SUM(C15:H20)/SUM(I15:I20)*100</f>
        <v>98.362200757444157</v>
      </c>
    </row>
    <row r="11" spans="1:12" ht="20.100000000000001" customHeight="1" thickTop="1" thickBot="1">
      <c r="A11" s="1113" t="s">
        <v>495</v>
      </c>
      <c r="B11" s="785">
        <v>2547</v>
      </c>
      <c r="C11" s="785">
        <v>41882</v>
      </c>
      <c r="D11" s="785">
        <v>93580</v>
      </c>
      <c r="E11" s="785">
        <v>121897</v>
      </c>
      <c r="F11" s="785">
        <v>62169</v>
      </c>
      <c r="G11" s="785">
        <v>20032</v>
      </c>
      <c r="H11" s="785">
        <v>100796</v>
      </c>
      <c r="I11" s="190">
        <v>442903</v>
      </c>
      <c r="J11" s="743" t="s">
        <v>495</v>
      </c>
      <c r="K11" s="537">
        <f>B21/I21*100</f>
        <v>0.79534819398391288</v>
      </c>
      <c r="L11" s="537">
        <f>SUM(C21:H21)/I21*100</f>
        <v>99.204651806016088</v>
      </c>
    </row>
    <row r="12" spans="1:12" ht="20.100000000000001" customHeight="1" thickTop="1" thickBot="1">
      <c r="A12" s="1115" t="s">
        <v>496</v>
      </c>
      <c r="B12" s="786">
        <v>2778</v>
      </c>
      <c r="C12" s="786">
        <v>29303</v>
      </c>
      <c r="D12" s="786">
        <v>72244</v>
      </c>
      <c r="E12" s="786">
        <v>89915</v>
      </c>
      <c r="F12" s="786">
        <v>47140</v>
      </c>
      <c r="G12" s="786">
        <v>18030</v>
      </c>
      <c r="H12" s="786">
        <v>78846</v>
      </c>
      <c r="I12" s="192">
        <v>338256</v>
      </c>
      <c r="J12" s="746" t="s">
        <v>496</v>
      </c>
      <c r="K12" s="537">
        <f>SUM(C21:H21)/I21*100</f>
        <v>99.204651806016088</v>
      </c>
    </row>
    <row r="13" spans="1:12" ht="20.100000000000001" customHeight="1" thickTop="1" thickBot="1">
      <c r="A13" s="1113" t="s">
        <v>497</v>
      </c>
      <c r="B13" s="785">
        <v>1679</v>
      </c>
      <c r="C13" s="785">
        <v>25333</v>
      </c>
      <c r="D13" s="785">
        <v>55003</v>
      </c>
      <c r="E13" s="785">
        <v>72775</v>
      </c>
      <c r="F13" s="785">
        <v>33208</v>
      </c>
      <c r="G13" s="785">
        <v>13852</v>
      </c>
      <c r="H13" s="785">
        <v>69536</v>
      </c>
      <c r="I13" s="190">
        <v>271386</v>
      </c>
      <c r="J13" s="743" t="s">
        <v>497</v>
      </c>
    </row>
    <row r="14" spans="1:12" ht="20.100000000000001" customHeight="1" thickTop="1" thickBot="1">
      <c r="A14" s="1114" t="s">
        <v>498</v>
      </c>
      <c r="B14" s="784">
        <v>620</v>
      </c>
      <c r="C14" s="784">
        <v>11924</v>
      </c>
      <c r="D14" s="784">
        <v>22978</v>
      </c>
      <c r="E14" s="784">
        <v>27686</v>
      </c>
      <c r="F14" s="784">
        <v>20671</v>
      </c>
      <c r="G14" s="784">
        <v>6720</v>
      </c>
      <c r="H14" s="784">
        <v>43024</v>
      </c>
      <c r="I14" s="187">
        <v>133623</v>
      </c>
      <c r="J14" s="749" t="s">
        <v>498</v>
      </c>
    </row>
    <row r="15" spans="1:12" s="6" customFormat="1" ht="20.100000000000001" customHeight="1" thickTop="1" thickBot="1">
      <c r="A15" s="1113" t="s">
        <v>499</v>
      </c>
      <c r="B15" s="785">
        <v>1858</v>
      </c>
      <c r="C15" s="785">
        <v>16742</v>
      </c>
      <c r="D15" s="785">
        <v>24431</v>
      </c>
      <c r="E15" s="785">
        <v>26673</v>
      </c>
      <c r="F15" s="785">
        <v>15259</v>
      </c>
      <c r="G15" s="785">
        <v>6176</v>
      </c>
      <c r="H15" s="785">
        <v>35630</v>
      </c>
      <c r="I15" s="190">
        <v>126769</v>
      </c>
      <c r="J15" s="743" t="s">
        <v>499</v>
      </c>
    </row>
    <row r="16" spans="1:12" s="6" customFormat="1" ht="20.100000000000001" customHeight="1" thickTop="1" thickBot="1">
      <c r="A16" s="1115" t="s">
        <v>500</v>
      </c>
      <c r="B16" s="786">
        <v>649</v>
      </c>
      <c r="C16" s="786">
        <v>4467</v>
      </c>
      <c r="D16" s="786">
        <v>6191</v>
      </c>
      <c r="E16" s="786">
        <v>7903</v>
      </c>
      <c r="F16" s="786">
        <v>7382</v>
      </c>
      <c r="G16" s="786">
        <v>2722</v>
      </c>
      <c r="H16" s="786">
        <v>23002</v>
      </c>
      <c r="I16" s="192">
        <v>52316</v>
      </c>
      <c r="J16" s="746" t="s">
        <v>500</v>
      </c>
    </row>
    <row r="17" spans="1:10" s="6" customFormat="1" ht="20.100000000000001" customHeight="1" thickTop="1" thickBot="1">
      <c r="A17" s="1113" t="s">
        <v>501</v>
      </c>
      <c r="B17" s="785">
        <v>567</v>
      </c>
      <c r="C17" s="785">
        <v>3429</v>
      </c>
      <c r="D17" s="785">
        <v>5115</v>
      </c>
      <c r="E17" s="785">
        <v>5973</v>
      </c>
      <c r="F17" s="785">
        <v>4520</v>
      </c>
      <c r="G17" s="785">
        <v>1515</v>
      </c>
      <c r="H17" s="785">
        <v>9558</v>
      </c>
      <c r="I17" s="190">
        <v>30677</v>
      </c>
      <c r="J17" s="743" t="s">
        <v>501</v>
      </c>
    </row>
    <row r="18" spans="1:10" s="6" customFormat="1" ht="20.100000000000001" customHeight="1" thickTop="1" thickBot="1">
      <c r="A18" s="1116" t="s">
        <v>127</v>
      </c>
      <c r="B18" s="786">
        <v>177</v>
      </c>
      <c r="C18" s="786">
        <v>1056</v>
      </c>
      <c r="D18" s="786">
        <v>1041</v>
      </c>
      <c r="E18" s="786">
        <v>1069</v>
      </c>
      <c r="F18" s="786">
        <v>1226</v>
      </c>
      <c r="G18" s="786">
        <v>880</v>
      </c>
      <c r="H18" s="786">
        <v>5744</v>
      </c>
      <c r="I18" s="192">
        <v>11193</v>
      </c>
      <c r="J18" s="746" t="s">
        <v>127</v>
      </c>
    </row>
    <row r="19" spans="1:10" s="6" customFormat="1" ht="20.100000000000001" customHeight="1" thickTop="1" thickBot="1">
      <c r="A19" s="1113" t="s">
        <v>124</v>
      </c>
      <c r="B19" s="785">
        <v>74</v>
      </c>
      <c r="C19" s="785">
        <v>618</v>
      </c>
      <c r="D19" s="785">
        <v>400</v>
      </c>
      <c r="E19" s="785">
        <v>497</v>
      </c>
      <c r="F19" s="785">
        <v>520</v>
      </c>
      <c r="G19" s="785">
        <v>70</v>
      </c>
      <c r="H19" s="785">
        <v>3324</v>
      </c>
      <c r="I19" s="190">
        <v>5503</v>
      </c>
      <c r="J19" s="743" t="s">
        <v>124</v>
      </c>
    </row>
    <row r="20" spans="1:10" ht="20.100000000000001" customHeight="1" thickTop="1">
      <c r="A20" s="1116" t="s">
        <v>609</v>
      </c>
      <c r="B20" s="787">
        <v>446</v>
      </c>
      <c r="C20" s="787">
        <v>687</v>
      </c>
      <c r="D20" s="787">
        <v>434</v>
      </c>
      <c r="E20" s="787">
        <v>485</v>
      </c>
      <c r="F20" s="787">
        <v>400</v>
      </c>
      <c r="G20" s="787">
        <v>15</v>
      </c>
      <c r="H20" s="787">
        <v>1323</v>
      </c>
      <c r="I20" s="301">
        <v>3790</v>
      </c>
      <c r="J20" s="752" t="s">
        <v>123</v>
      </c>
    </row>
    <row r="21" spans="1:10" s="6" customFormat="1" ht="24.95" customHeight="1">
      <c r="A21" s="55" t="s">
        <v>468</v>
      </c>
      <c r="B21" s="202">
        <v>14838</v>
      </c>
      <c r="C21" s="202">
        <v>165906</v>
      </c>
      <c r="D21" s="202">
        <v>357100</v>
      </c>
      <c r="E21" s="202">
        <v>489028</v>
      </c>
      <c r="F21" s="202">
        <v>312036</v>
      </c>
      <c r="G21" s="202">
        <v>82952</v>
      </c>
      <c r="H21" s="202">
        <v>443738</v>
      </c>
      <c r="I21" s="202">
        <v>1865598</v>
      </c>
      <c r="J21" s="54" t="s">
        <v>469</v>
      </c>
    </row>
    <row r="22" spans="1:10" ht="12.75" customHeight="1">
      <c r="A22" s="2"/>
      <c r="I22" s="85"/>
    </row>
  </sheetData>
  <mergeCells count="6">
    <mergeCell ref="A1:J1"/>
    <mergeCell ref="A2:J2"/>
    <mergeCell ref="A3:J3"/>
    <mergeCell ref="A5:A7"/>
    <mergeCell ref="B5:I5"/>
    <mergeCell ref="J5:J7"/>
  </mergeCells>
  <printOptions horizontalCentered="1" verticalCentered="1"/>
  <pageMargins left="0" right="0" top="0" bottom="0" header="0" footer="0"/>
  <pageSetup paperSize="9" scale="95"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5F413-590F-41D4-A82E-13E53D21730D}">
  <sheetPr codeName="Sheet56"/>
  <dimension ref="A1:L22"/>
  <sheetViews>
    <sheetView rightToLeft="1" view="pageBreakPreview" zoomScaleNormal="100" zoomScaleSheetLayoutView="100" workbookViewId="0">
      <selection activeCell="A8" sqref="A8:A20"/>
    </sheetView>
  </sheetViews>
  <sheetFormatPr defaultColWidth="11.42578125" defaultRowHeight="12.75"/>
  <cols>
    <col min="1" max="1" width="20.7109375" style="1" customWidth="1"/>
    <col min="2" max="9" width="11.7109375" style="1" customWidth="1"/>
    <col min="10" max="10" width="20.7109375" style="1" customWidth="1"/>
    <col min="11" max="11" width="11.42578125" style="1"/>
    <col min="12" max="12" width="12.5703125" style="1" bestFit="1" customWidth="1"/>
    <col min="13" max="16384" width="11.42578125" style="1"/>
  </cols>
  <sheetData>
    <row r="1" spans="1:12" s="4" customFormat="1" ht="20.25" customHeight="1">
      <c r="A1" s="1288" t="s">
        <v>112</v>
      </c>
      <c r="B1" s="1288"/>
      <c r="C1" s="1288"/>
      <c r="D1" s="1288"/>
      <c r="E1" s="1288"/>
      <c r="F1" s="1288"/>
      <c r="G1" s="1288"/>
      <c r="H1" s="1288"/>
      <c r="I1" s="1288"/>
      <c r="J1" s="1288"/>
    </row>
    <row r="2" spans="1:12" s="4" customFormat="1" ht="17.25" customHeight="1">
      <c r="A2" s="1289" t="s">
        <v>1083</v>
      </c>
      <c r="B2" s="1290"/>
      <c r="C2" s="1290"/>
      <c r="D2" s="1290"/>
      <c r="E2" s="1290"/>
      <c r="F2" s="1290"/>
      <c r="G2" s="1290"/>
      <c r="H2" s="1290"/>
      <c r="I2" s="1290"/>
      <c r="J2" s="1290"/>
    </row>
    <row r="3" spans="1:12" s="4" customFormat="1" ht="17.25">
      <c r="A3" s="1330" t="s">
        <v>1779</v>
      </c>
      <c r="B3" s="1330" t="s">
        <v>1779</v>
      </c>
      <c r="C3" s="1330" t="s">
        <v>1779</v>
      </c>
      <c r="D3" s="1330" t="s">
        <v>1779</v>
      </c>
      <c r="E3" s="1330" t="s">
        <v>1779</v>
      </c>
      <c r="F3" s="1330" t="s">
        <v>1779</v>
      </c>
      <c r="G3" s="1330" t="s">
        <v>1779</v>
      </c>
      <c r="H3" s="1330"/>
      <c r="I3" s="1330"/>
      <c r="J3" s="1330"/>
    </row>
    <row r="4" spans="1:12" s="4" customFormat="1" ht="26.1" customHeight="1">
      <c r="A4" s="466" t="s">
        <v>79</v>
      </c>
      <c r="B4" s="756"/>
      <c r="C4" s="756"/>
      <c r="D4" s="756"/>
      <c r="E4" s="756"/>
      <c r="F4" s="756"/>
      <c r="G4" s="756"/>
      <c r="H4" s="756"/>
      <c r="I4" s="756"/>
      <c r="J4" s="467" t="s">
        <v>323</v>
      </c>
    </row>
    <row r="5" spans="1:12" s="4" customFormat="1" ht="23.25" customHeight="1">
      <c r="A5" s="1323" t="s">
        <v>479</v>
      </c>
      <c r="B5" s="1326" t="s">
        <v>503</v>
      </c>
      <c r="C5" s="1326"/>
      <c r="D5" s="1326"/>
      <c r="E5" s="1326"/>
      <c r="F5" s="1326"/>
      <c r="G5" s="1326"/>
      <c r="H5" s="1326"/>
      <c r="I5" s="1326"/>
      <c r="J5" s="1327" t="s">
        <v>480</v>
      </c>
    </row>
    <row r="6" spans="1:12" s="4" customFormat="1" ht="26.25" customHeight="1">
      <c r="A6" s="1324"/>
      <c r="B6" s="316" t="s">
        <v>118</v>
      </c>
      <c r="C6" s="316" t="s">
        <v>2</v>
      </c>
      <c r="D6" s="316" t="s">
        <v>119</v>
      </c>
      <c r="E6" s="316" t="s">
        <v>120</v>
      </c>
      <c r="F6" s="316" t="s">
        <v>121</v>
      </c>
      <c r="G6" s="316" t="s">
        <v>122</v>
      </c>
      <c r="H6" s="316" t="s">
        <v>116</v>
      </c>
      <c r="I6" s="316" t="s">
        <v>468</v>
      </c>
      <c r="J6" s="1328"/>
    </row>
    <row r="7" spans="1:12" ht="26.25" customHeight="1">
      <c r="A7" s="1325"/>
      <c r="B7" s="757" t="s">
        <v>502</v>
      </c>
      <c r="C7" s="757" t="s">
        <v>1</v>
      </c>
      <c r="D7" s="757" t="s">
        <v>3</v>
      </c>
      <c r="E7" s="757" t="s">
        <v>9</v>
      </c>
      <c r="F7" s="757" t="s">
        <v>11</v>
      </c>
      <c r="G7" s="757" t="s">
        <v>126</v>
      </c>
      <c r="H7" s="757" t="s">
        <v>162</v>
      </c>
      <c r="I7" s="526" t="s">
        <v>117</v>
      </c>
      <c r="J7" s="1329"/>
    </row>
    <row r="8" spans="1:12" ht="20.100000000000001" customHeight="1" thickBot="1">
      <c r="A8" s="1115" t="s">
        <v>492</v>
      </c>
      <c r="B8" s="771">
        <v>0</v>
      </c>
      <c r="C8" s="771">
        <v>2141</v>
      </c>
      <c r="D8" s="771">
        <v>9516</v>
      </c>
      <c r="E8" s="771">
        <v>27417</v>
      </c>
      <c r="F8" s="771">
        <v>5644</v>
      </c>
      <c r="G8" s="771">
        <v>205</v>
      </c>
      <c r="H8" s="771">
        <v>0</v>
      </c>
      <c r="I8" s="188">
        <v>44923</v>
      </c>
      <c r="J8" s="740" t="s">
        <v>492</v>
      </c>
      <c r="K8" s="188">
        <f>SUM(D8:J8)</f>
        <v>87705</v>
      </c>
      <c r="L8" s="537">
        <f>SUM(C8:H9)/SUM(I8:I9)*100</f>
        <v>100</v>
      </c>
    </row>
    <row r="9" spans="1:12" ht="20.100000000000001" customHeight="1" thickTop="1" thickBot="1">
      <c r="A9" s="1113" t="s">
        <v>493</v>
      </c>
      <c r="B9" s="772">
        <v>0</v>
      </c>
      <c r="C9" s="772">
        <v>3511</v>
      </c>
      <c r="D9" s="772">
        <v>8346</v>
      </c>
      <c r="E9" s="772">
        <v>10709</v>
      </c>
      <c r="F9" s="772">
        <v>35973</v>
      </c>
      <c r="G9" s="772">
        <v>990</v>
      </c>
      <c r="H9" s="772">
        <v>21237</v>
      </c>
      <c r="I9" s="190">
        <v>80766</v>
      </c>
      <c r="J9" s="743" t="s">
        <v>493</v>
      </c>
      <c r="K9" s="190">
        <f>SUM(D9:J9)</f>
        <v>158021</v>
      </c>
      <c r="L9" s="537">
        <f>SUM(C10:H14)/SUM(I10:I14)*100</f>
        <v>99.991383233387822</v>
      </c>
    </row>
    <row r="10" spans="1:12" ht="20.100000000000001" customHeight="1" thickTop="1" thickBot="1">
      <c r="A10" s="1114" t="s">
        <v>494</v>
      </c>
      <c r="B10" s="773">
        <v>0</v>
      </c>
      <c r="C10" s="773">
        <v>1495</v>
      </c>
      <c r="D10" s="773">
        <v>1733</v>
      </c>
      <c r="E10" s="773">
        <v>5927</v>
      </c>
      <c r="F10" s="773">
        <v>19102</v>
      </c>
      <c r="G10" s="773">
        <v>1616</v>
      </c>
      <c r="H10" s="773">
        <v>28065</v>
      </c>
      <c r="I10" s="192">
        <v>57938</v>
      </c>
      <c r="J10" s="746" t="s">
        <v>494</v>
      </c>
      <c r="K10" s="192">
        <f>SUM(D10:J10)</f>
        <v>114381</v>
      </c>
      <c r="L10" s="537">
        <f>SUM(C15:H20)/SUM(I15:I20)*100</f>
        <v>96.655409370069506</v>
      </c>
    </row>
    <row r="11" spans="1:12" ht="20.100000000000001" customHeight="1" thickTop="1" thickBot="1">
      <c r="A11" s="1113" t="s">
        <v>495</v>
      </c>
      <c r="B11" s="772">
        <v>0</v>
      </c>
      <c r="C11" s="772">
        <v>4002</v>
      </c>
      <c r="D11" s="772">
        <v>4978</v>
      </c>
      <c r="E11" s="772">
        <v>12147</v>
      </c>
      <c r="F11" s="772">
        <v>26555</v>
      </c>
      <c r="G11" s="772">
        <v>6304</v>
      </c>
      <c r="H11" s="772">
        <v>74711</v>
      </c>
      <c r="I11" s="190">
        <v>128697</v>
      </c>
      <c r="J11" s="743" t="s">
        <v>495</v>
      </c>
      <c r="K11" s="190">
        <f t="shared" ref="K11:K17" si="0">SUM(D11:J11)</f>
        <v>253392</v>
      </c>
      <c r="L11" s="537">
        <f>SUM(C21:H21)/I21*100</f>
        <v>99.547363045512938</v>
      </c>
    </row>
    <row r="12" spans="1:12" ht="20.100000000000001" customHeight="1" thickTop="1" thickBot="1">
      <c r="A12" s="1115" t="s">
        <v>496</v>
      </c>
      <c r="B12" s="773">
        <v>0</v>
      </c>
      <c r="C12" s="773">
        <v>3338</v>
      </c>
      <c r="D12" s="773">
        <v>4815</v>
      </c>
      <c r="E12" s="773">
        <v>9112</v>
      </c>
      <c r="F12" s="773">
        <v>14787</v>
      </c>
      <c r="G12" s="773">
        <v>2181</v>
      </c>
      <c r="H12" s="773">
        <v>28696</v>
      </c>
      <c r="I12" s="192">
        <v>62929</v>
      </c>
      <c r="J12" s="746" t="s">
        <v>496</v>
      </c>
      <c r="K12" s="192">
        <f t="shared" si="0"/>
        <v>122520</v>
      </c>
    </row>
    <row r="13" spans="1:12" ht="20.100000000000001" customHeight="1" thickTop="1" thickBot="1">
      <c r="A13" s="1113" t="s">
        <v>497</v>
      </c>
      <c r="B13" s="772">
        <v>0</v>
      </c>
      <c r="C13" s="772">
        <v>3837</v>
      </c>
      <c r="D13" s="772">
        <v>4733</v>
      </c>
      <c r="E13" s="772">
        <v>9607</v>
      </c>
      <c r="F13" s="772">
        <v>16710</v>
      </c>
      <c r="G13" s="772">
        <v>4352</v>
      </c>
      <c r="H13" s="772">
        <v>40049</v>
      </c>
      <c r="I13" s="190">
        <v>79288</v>
      </c>
      <c r="J13" s="743" t="s">
        <v>497</v>
      </c>
      <c r="K13" s="190">
        <f t="shared" si="0"/>
        <v>154739</v>
      </c>
    </row>
    <row r="14" spans="1:12" ht="20.100000000000001" customHeight="1" thickTop="1" thickBot="1">
      <c r="A14" s="1114" t="s">
        <v>498</v>
      </c>
      <c r="B14" s="771">
        <v>32</v>
      </c>
      <c r="C14" s="771">
        <v>4278</v>
      </c>
      <c r="D14" s="771">
        <v>3744</v>
      </c>
      <c r="E14" s="771">
        <v>6470</v>
      </c>
      <c r="F14" s="771">
        <v>9673</v>
      </c>
      <c r="G14" s="771">
        <v>1694</v>
      </c>
      <c r="H14" s="771">
        <v>16626</v>
      </c>
      <c r="I14" s="187">
        <v>42517</v>
      </c>
      <c r="J14" s="749" t="s">
        <v>498</v>
      </c>
      <c r="K14" s="187">
        <f t="shared" si="0"/>
        <v>80724</v>
      </c>
    </row>
    <row r="15" spans="1:12" s="6" customFormat="1" ht="20.100000000000001" customHeight="1" thickTop="1" thickBot="1">
      <c r="A15" s="1113" t="s">
        <v>499</v>
      </c>
      <c r="B15" s="772">
        <v>106</v>
      </c>
      <c r="C15" s="772">
        <v>2148</v>
      </c>
      <c r="D15" s="772">
        <v>2556</v>
      </c>
      <c r="E15" s="772">
        <v>2977</v>
      </c>
      <c r="F15" s="772">
        <v>5149</v>
      </c>
      <c r="G15" s="772">
        <v>1490</v>
      </c>
      <c r="H15" s="772">
        <v>15319</v>
      </c>
      <c r="I15" s="190">
        <v>29745</v>
      </c>
      <c r="J15" s="743" t="s">
        <v>499</v>
      </c>
      <c r="K15" s="190">
        <f t="shared" si="0"/>
        <v>57236</v>
      </c>
    </row>
    <row r="16" spans="1:12" s="6" customFormat="1" ht="20.100000000000001" customHeight="1" thickTop="1" thickBot="1">
      <c r="A16" s="1115" t="s">
        <v>500</v>
      </c>
      <c r="B16" s="773">
        <v>285</v>
      </c>
      <c r="C16" s="773">
        <v>3448</v>
      </c>
      <c r="D16" s="773">
        <v>1529</v>
      </c>
      <c r="E16" s="773">
        <v>2366</v>
      </c>
      <c r="F16" s="773">
        <v>3233</v>
      </c>
      <c r="G16" s="773">
        <v>493</v>
      </c>
      <c r="H16" s="773">
        <v>8815</v>
      </c>
      <c r="I16" s="192">
        <v>20169</v>
      </c>
      <c r="J16" s="746" t="s">
        <v>500</v>
      </c>
      <c r="K16" s="192">
        <f t="shared" si="0"/>
        <v>36605</v>
      </c>
    </row>
    <row r="17" spans="1:11" s="6" customFormat="1" ht="20.100000000000001" customHeight="1" thickTop="1" thickBot="1">
      <c r="A17" s="1113" t="s">
        <v>501</v>
      </c>
      <c r="B17" s="772">
        <v>275</v>
      </c>
      <c r="C17" s="772">
        <v>2727</v>
      </c>
      <c r="D17" s="772">
        <v>1975</v>
      </c>
      <c r="E17" s="772">
        <v>1471</v>
      </c>
      <c r="F17" s="772">
        <v>1310</v>
      </c>
      <c r="G17" s="772">
        <v>851</v>
      </c>
      <c r="H17" s="772">
        <v>4710</v>
      </c>
      <c r="I17" s="190">
        <v>13319</v>
      </c>
      <c r="J17" s="743" t="s">
        <v>501</v>
      </c>
      <c r="K17" s="190">
        <f t="shared" si="0"/>
        <v>23636</v>
      </c>
    </row>
    <row r="18" spans="1:11" s="6" customFormat="1" ht="20.100000000000001" customHeight="1" thickTop="1" thickBot="1">
      <c r="A18" s="1116" t="s">
        <v>127</v>
      </c>
      <c r="B18" s="773">
        <v>286</v>
      </c>
      <c r="C18" s="773">
        <v>1589</v>
      </c>
      <c r="D18" s="773">
        <v>729</v>
      </c>
      <c r="E18" s="773">
        <v>781</v>
      </c>
      <c r="F18" s="773">
        <v>580</v>
      </c>
      <c r="G18" s="773">
        <v>203</v>
      </c>
      <c r="H18" s="773">
        <v>1735</v>
      </c>
      <c r="I18" s="192">
        <v>5903</v>
      </c>
      <c r="J18" s="746" t="s">
        <v>127</v>
      </c>
      <c r="K18" s="629">
        <f>SUM(I18:I20)</f>
        <v>13458</v>
      </c>
    </row>
    <row r="19" spans="1:11" s="6" customFormat="1" ht="20.100000000000001" customHeight="1" thickTop="1" thickBot="1">
      <c r="A19" s="1113" t="s">
        <v>124</v>
      </c>
      <c r="B19" s="772">
        <v>580</v>
      </c>
      <c r="C19" s="772">
        <v>1336</v>
      </c>
      <c r="D19" s="772">
        <v>491</v>
      </c>
      <c r="E19" s="772">
        <v>126</v>
      </c>
      <c r="F19" s="772">
        <v>301</v>
      </c>
      <c r="G19" s="772">
        <v>75</v>
      </c>
      <c r="H19" s="772">
        <v>624</v>
      </c>
      <c r="I19" s="190">
        <v>3533</v>
      </c>
      <c r="J19" s="743" t="s">
        <v>124</v>
      </c>
      <c r="K19" s="629">
        <f>I21</f>
        <v>573749</v>
      </c>
    </row>
    <row r="20" spans="1:11" ht="20.100000000000001" customHeight="1" thickTop="1">
      <c r="A20" s="1116" t="s">
        <v>609</v>
      </c>
      <c r="B20" s="783">
        <v>1033</v>
      </c>
      <c r="C20" s="783">
        <v>1109</v>
      </c>
      <c r="D20" s="783">
        <v>632</v>
      </c>
      <c r="E20" s="783">
        <v>124</v>
      </c>
      <c r="F20" s="783">
        <v>300</v>
      </c>
      <c r="G20" s="783">
        <v>156</v>
      </c>
      <c r="H20" s="783">
        <v>668</v>
      </c>
      <c r="I20" s="301">
        <v>4022</v>
      </c>
      <c r="J20" s="752" t="s">
        <v>123</v>
      </c>
      <c r="K20" s="537">
        <f>SUM(C21:H21)/I21*100</f>
        <v>99.547363045512938</v>
      </c>
    </row>
    <row r="21" spans="1:11" s="6" customFormat="1" ht="24.95" customHeight="1">
      <c r="A21" s="55" t="s">
        <v>468</v>
      </c>
      <c r="B21" s="202">
        <v>2597</v>
      </c>
      <c r="C21" s="202">
        <v>34959</v>
      </c>
      <c r="D21" s="202">
        <v>45777</v>
      </c>
      <c r="E21" s="202">
        <v>89234</v>
      </c>
      <c r="F21" s="202">
        <v>139317</v>
      </c>
      <c r="G21" s="202">
        <v>20610</v>
      </c>
      <c r="H21" s="202">
        <v>241255</v>
      </c>
      <c r="I21" s="202">
        <v>573749</v>
      </c>
      <c r="J21" s="54" t="s">
        <v>469</v>
      </c>
    </row>
    <row r="22" spans="1:11" ht="12.75" customHeight="1">
      <c r="A22" s="2"/>
      <c r="D22" s="84"/>
      <c r="E22" s="84"/>
      <c r="F22" s="84"/>
      <c r="G22" s="84"/>
      <c r="H22" s="84"/>
      <c r="I22" s="85"/>
    </row>
  </sheetData>
  <mergeCells count="6">
    <mergeCell ref="A1:J1"/>
    <mergeCell ref="A2:J2"/>
    <mergeCell ref="A3:J3"/>
    <mergeCell ref="A5:A7"/>
    <mergeCell ref="B5:I5"/>
    <mergeCell ref="J5:J7"/>
  </mergeCells>
  <printOptions horizontalCentered="1" verticalCentered="1"/>
  <pageMargins left="0" right="0" top="0" bottom="0" header="0" footer="0"/>
  <pageSetup paperSize="9" scale="95" orientation="landscape"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D83D9-8581-4061-8634-E014BFFB1471}">
  <sheetPr codeName="Sheet57"/>
  <dimension ref="A1:R16"/>
  <sheetViews>
    <sheetView rightToLeft="1" view="pageBreakPreview" zoomScaleNormal="100" zoomScaleSheetLayoutView="100" workbookViewId="0">
      <selection activeCell="I9" sqref="I9"/>
    </sheetView>
  </sheetViews>
  <sheetFormatPr defaultColWidth="11.42578125" defaultRowHeight="12.75"/>
  <cols>
    <col min="1" max="1" width="25.7109375" style="791" customWidth="1"/>
    <col min="2" max="4" width="9.7109375" style="791" customWidth="1"/>
    <col min="5" max="5" width="10.7109375" style="791" customWidth="1"/>
    <col min="6" max="6" width="9.7109375" style="791" customWidth="1"/>
    <col min="7" max="7" width="10.7109375" style="791" customWidth="1"/>
    <col min="8" max="8" width="10.85546875" style="791" customWidth="1"/>
    <col min="9" max="9" width="9.7109375" style="791" customWidth="1"/>
    <col min="10" max="10" width="11.42578125" style="791" bestFit="1" customWidth="1"/>
    <col min="11" max="11" width="25.7109375" style="791" customWidth="1"/>
    <col min="12" max="16384" width="11.42578125" style="791"/>
  </cols>
  <sheetData>
    <row r="1" spans="1:18" s="21" customFormat="1" ht="22.5" customHeight="1">
      <c r="A1" s="1288" t="s">
        <v>847</v>
      </c>
      <c r="B1" s="1288"/>
      <c r="C1" s="1288"/>
      <c r="D1" s="1288"/>
      <c r="E1" s="1288"/>
      <c r="F1" s="1288"/>
      <c r="G1" s="1288"/>
      <c r="H1" s="1288"/>
      <c r="I1" s="1288"/>
      <c r="J1" s="1288"/>
      <c r="K1" s="1288"/>
      <c r="L1" s="20"/>
      <c r="M1" s="20"/>
      <c r="N1" s="20"/>
      <c r="O1" s="20"/>
      <c r="P1" s="20"/>
      <c r="Q1" s="20"/>
      <c r="R1" s="20"/>
    </row>
    <row r="2" spans="1:18" s="23" customFormat="1" ht="20.25" customHeight="1">
      <c r="A2" s="1289" t="s">
        <v>1084</v>
      </c>
      <c r="B2" s="1289"/>
      <c r="C2" s="1289"/>
      <c r="D2" s="1289"/>
      <c r="E2" s="1289"/>
      <c r="F2" s="1289"/>
      <c r="G2" s="1289"/>
      <c r="H2" s="1289"/>
      <c r="I2" s="1289"/>
      <c r="J2" s="1289"/>
      <c r="K2" s="1289"/>
      <c r="L2" s="22"/>
      <c r="M2" s="22"/>
      <c r="N2" s="22"/>
      <c r="O2" s="22"/>
      <c r="P2" s="22"/>
      <c r="Q2" s="22"/>
      <c r="R2" s="22"/>
    </row>
    <row r="3" spans="1:18" s="23" customFormat="1" ht="15.75">
      <c r="A3" s="1289" t="s">
        <v>1779</v>
      </c>
      <c r="B3" s="1289" t="s">
        <v>1779</v>
      </c>
      <c r="C3" s="1289" t="s">
        <v>1779</v>
      </c>
      <c r="D3" s="1289" t="s">
        <v>1779</v>
      </c>
      <c r="E3" s="1289" t="s">
        <v>1779</v>
      </c>
      <c r="F3" s="1289" t="s">
        <v>1779</v>
      </c>
      <c r="G3" s="1289" t="s">
        <v>1779</v>
      </c>
      <c r="H3" s="1289"/>
      <c r="I3" s="1289"/>
      <c r="J3" s="1289"/>
      <c r="K3" s="1289"/>
      <c r="L3" s="22"/>
      <c r="M3" s="22"/>
      <c r="N3" s="22"/>
      <c r="O3" s="22"/>
      <c r="P3" s="22"/>
      <c r="Q3" s="22"/>
      <c r="R3" s="22"/>
    </row>
    <row r="4" spans="1:18" s="14" customFormat="1" ht="26.1" customHeight="1">
      <c r="A4" s="470" t="s">
        <v>128</v>
      </c>
      <c r="B4" s="467"/>
      <c r="C4" s="467"/>
      <c r="D4" s="467"/>
      <c r="E4" s="467"/>
      <c r="F4" s="467"/>
      <c r="G4" s="467"/>
      <c r="H4" s="467"/>
      <c r="I4" s="467"/>
      <c r="J4" s="467"/>
      <c r="K4" s="467" t="s">
        <v>129</v>
      </c>
      <c r="L4" s="5"/>
      <c r="M4" s="5"/>
      <c r="N4" s="5"/>
      <c r="O4" s="5"/>
      <c r="P4" s="5"/>
      <c r="Q4" s="5"/>
      <c r="R4" s="5"/>
    </row>
    <row r="5" spans="1:18" s="789" customFormat="1" ht="31.5" customHeight="1">
      <c r="A5" s="1331" t="s">
        <v>131</v>
      </c>
      <c r="B5" s="1334" t="s">
        <v>1253</v>
      </c>
      <c r="C5" s="1334"/>
      <c r="D5" s="1334"/>
      <c r="E5" s="1334" t="s">
        <v>1254</v>
      </c>
      <c r="F5" s="1334"/>
      <c r="G5" s="1334"/>
      <c r="H5" s="1334" t="s">
        <v>1255</v>
      </c>
      <c r="I5" s="1334"/>
      <c r="J5" s="1334"/>
      <c r="K5" s="1335" t="s">
        <v>130</v>
      </c>
      <c r="L5" s="788"/>
      <c r="M5" s="788"/>
      <c r="N5" s="788"/>
      <c r="O5" s="788"/>
    </row>
    <row r="6" spans="1:18" ht="15.75" customHeight="1">
      <c r="A6" s="1332"/>
      <c r="B6" s="322" t="s">
        <v>472</v>
      </c>
      <c r="C6" s="322" t="s">
        <v>473</v>
      </c>
      <c r="D6" s="322" t="s">
        <v>468</v>
      </c>
      <c r="E6" s="322" t="s">
        <v>472</v>
      </c>
      <c r="F6" s="322" t="s">
        <v>473</v>
      </c>
      <c r="G6" s="322" t="s">
        <v>468</v>
      </c>
      <c r="H6" s="322" t="s">
        <v>472</v>
      </c>
      <c r="I6" s="322" t="s">
        <v>473</v>
      </c>
      <c r="J6" s="322" t="s">
        <v>468</v>
      </c>
      <c r="K6" s="1336"/>
      <c r="L6" s="790"/>
      <c r="M6" s="790"/>
      <c r="N6" s="790"/>
      <c r="O6" s="790"/>
    </row>
    <row r="7" spans="1:18" ht="15" customHeight="1">
      <c r="A7" s="1333"/>
      <c r="B7" s="792" t="s">
        <v>471</v>
      </c>
      <c r="C7" s="792" t="s">
        <v>470</v>
      </c>
      <c r="D7" s="313" t="s">
        <v>469</v>
      </c>
      <c r="E7" s="792" t="s">
        <v>471</v>
      </c>
      <c r="F7" s="792" t="s">
        <v>470</v>
      </c>
      <c r="G7" s="313" t="s">
        <v>469</v>
      </c>
      <c r="H7" s="313" t="s">
        <v>471</v>
      </c>
      <c r="I7" s="313" t="s">
        <v>470</v>
      </c>
      <c r="J7" s="313" t="s">
        <v>469</v>
      </c>
      <c r="K7" s="1337"/>
      <c r="L7" s="790"/>
      <c r="M7" s="790"/>
      <c r="N7" s="790"/>
      <c r="O7" s="790"/>
    </row>
    <row r="8" spans="1:18" ht="35.1" customHeight="1" thickBot="1">
      <c r="A8" s="56" t="s">
        <v>132</v>
      </c>
      <c r="B8" s="784">
        <v>46073</v>
      </c>
      <c r="C8" s="784">
        <v>46103</v>
      </c>
      <c r="D8" s="186">
        <v>92176</v>
      </c>
      <c r="E8" s="784">
        <v>371973</v>
      </c>
      <c r="F8" s="784">
        <v>128987</v>
      </c>
      <c r="G8" s="207">
        <v>500960</v>
      </c>
      <c r="H8" s="207">
        <v>418046</v>
      </c>
      <c r="I8" s="187">
        <v>175090</v>
      </c>
      <c r="J8" s="188">
        <v>593136</v>
      </c>
      <c r="K8" s="793" t="s">
        <v>136</v>
      </c>
      <c r="L8" s="790"/>
      <c r="M8" s="790"/>
      <c r="N8" s="790"/>
      <c r="O8" s="790"/>
    </row>
    <row r="9" spans="1:18" ht="35.1" customHeight="1" thickBot="1">
      <c r="A9" s="57" t="s">
        <v>133</v>
      </c>
      <c r="B9" s="785">
        <v>59060</v>
      </c>
      <c r="C9" s="847">
        <v>59168</v>
      </c>
      <c r="D9" s="189">
        <v>118228</v>
      </c>
      <c r="E9" s="785">
        <v>1379560</v>
      </c>
      <c r="F9" s="785">
        <v>315947</v>
      </c>
      <c r="G9" s="206">
        <v>1695507</v>
      </c>
      <c r="H9" s="206">
        <v>1438620</v>
      </c>
      <c r="I9" s="190">
        <v>375115</v>
      </c>
      <c r="J9" s="190">
        <v>1813735</v>
      </c>
      <c r="K9" s="794" t="s">
        <v>145</v>
      </c>
      <c r="L9" s="790"/>
      <c r="M9" s="790"/>
      <c r="N9" s="790"/>
      <c r="O9" s="790"/>
    </row>
    <row r="10" spans="1:18" ht="35.1" customHeight="1" thickBot="1">
      <c r="A10" s="58" t="s">
        <v>134</v>
      </c>
      <c r="B10" s="786">
        <v>3429</v>
      </c>
      <c r="C10" s="786">
        <v>4634</v>
      </c>
      <c r="D10" s="191">
        <v>8063</v>
      </c>
      <c r="E10" s="786">
        <v>3443</v>
      </c>
      <c r="F10" s="786">
        <v>8507</v>
      </c>
      <c r="G10" s="209">
        <v>11950</v>
      </c>
      <c r="H10" s="209">
        <v>6872</v>
      </c>
      <c r="I10" s="192">
        <v>13141</v>
      </c>
      <c r="J10" s="192">
        <v>20013</v>
      </c>
      <c r="K10" s="795" t="s">
        <v>146</v>
      </c>
      <c r="L10" s="790"/>
      <c r="M10" s="790"/>
      <c r="N10" s="790"/>
      <c r="O10" s="790"/>
    </row>
    <row r="11" spans="1:18" ht="35.1" customHeight="1">
      <c r="A11" s="59" t="s">
        <v>135</v>
      </c>
      <c r="B11" s="796">
        <v>666</v>
      </c>
      <c r="C11" s="796">
        <v>4141</v>
      </c>
      <c r="D11" s="194">
        <v>4807</v>
      </c>
      <c r="E11" s="796">
        <v>1394</v>
      </c>
      <c r="F11" s="796">
        <v>6262</v>
      </c>
      <c r="G11" s="323">
        <v>7656</v>
      </c>
      <c r="H11" s="323">
        <v>2060</v>
      </c>
      <c r="I11" s="195">
        <v>10403</v>
      </c>
      <c r="J11" s="195">
        <v>12463</v>
      </c>
      <c r="K11" s="797" t="s">
        <v>147</v>
      </c>
      <c r="L11" s="790"/>
      <c r="M11" s="790"/>
      <c r="N11" s="790"/>
      <c r="O11" s="790"/>
    </row>
    <row r="12" spans="1:18" s="6" customFormat="1" ht="30" customHeight="1">
      <c r="A12" s="60" t="s">
        <v>468</v>
      </c>
      <c r="B12" s="196">
        <v>109228</v>
      </c>
      <c r="C12" s="848">
        <v>114046</v>
      </c>
      <c r="D12" s="196">
        <v>223274</v>
      </c>
      <c r="E12" s="196">
        <v>1756370</v>
      </c>
      <c r="F12" s="196">
        <v>459703</v>
      </c>
      <c r="G12" s="284">
        <v>2216073</v>
      </c>
      <c r="H12" s="284">
        <v>1865598</v>
      </c>
      <c r="I12" s="197">
        <v>573749</v>
      </c>
      <c r="J12" s="197">
        <v>2439347</v>
      </c>
      <c r="K12" s="325" t="s">
        <v>469</v>
      </c>
      <c r="L12" s="13"/>
      <c r="M12" s="13"/>
      <c r="N12" s="13"/>
      <c r="O12" s="13"/>
    </row>
    <row r="13" spans="1:18" ht="25.5" customHeight="1">
      <c r="A13" s="790"/>
      <c r="B13" s="790"/>
      <c r="C13" s="790"/>
      <c r="D13" s="790"/>
      <c r="E13" s="790"/>
      <c r="F13" s="790"/>
      <c r="G13" s="790"/>
      <c r="H13" s="790"/>
      <c r="I13" s="790"/>
      <c r="J13" s="790"/>
      <c r="K13" s="790"/>
      <c r="L13" s="790"/>
      <c r="N13" s="790"/>
      <c r="O13" s="790"/>
      <c r="P13" s="790"/>
      <c r="Q13" s="790"/>
      <c r="R13" s="790"/>
    </row>
    <row r="14" spans="1:18">
      <c r="A14" s="790"/>
      <c r="B14" s="790"/>
      <c r="C14" s="790"/>
      <c r="D14" s="790"/>
      <c r="E14" s="790"/>
      <c r="F14" s="790"/>
      <c r="G14" s="790"/>
      <c r="H14" s="790"/>
      <c r="I14" s="790"/>
      <c r="J14" s="790"/>
      <c r="K14" s="790"/>
      <c r="L14" s="790"/>
      <c r="M14" s="790"/>
      <c r="N14" s="790"/>
      <c r="O14" s="790"/>
      <c r="P14" s="790"/>
      <c r="Q14" s="790"/>
      <c r="R14" s="790"/>
    </row>
    <row r="15" spans="1:18" ht="12.75" customHeight="1">
      <c r="A15" s="790"/>
      <c r="B15" s="790"/>
      <c r="C15" s="790"/>
      <c r="D15" s="790"/>
      <c r="E15" s="790"/>
      <c r="F15" s="790"/>
      <c r="G15" s="790"/>
      <c r="H15" s="790"/>
      <c r="I15" s="790"/>
      <c r="J15" s="790"/>
      <c r="K15" s="790"/>
      <c r="L15" s="790"/>
      <c r="M15" s="790"/>
      <c r="O15" s="790"/>
      <c r="P15" s="790"/>
      <c r="Q15" s="790"/>
      <c r="R15" s="790"/>
    </row>
    <row r="16" spans="1:18">
      <c r="A16" s="790"/>
      <c r="B16" s="790"/>
      <c r="C16" s="790"/>
      <c r="D16" s="790"/>
      <c r="E16" s="790"/>
      <c r="F16" s="790"/>
      <c r="G16" s="790"/>
      <c r="H16" s="790"/>
      <c r="I16" s="790"/>
      <c r="J16" s="790"/>
      <c r="K16" s="790"/>
      <c r="L16" s="790"/>
      <c r="M16" s="790"/>
      <c r="N16" s="790"/>
      <c r="O16" s="790"/>
      <c r="P16" s="790"/>
      <c r="Q16" s="790"/>
      <c r="R16" s="790"/>
    </row>
  </sheetData>
  <mergeCells count="8">
    <mergeCell ref="A1:K1"/>
    <mergeCell ref="A2:K2"/>
    <mergeCell ref="A3:K3"/>
    <mergeCell ref="A5:A7"/>
    <mergeCell ref="B5:D5"/>
    <mergeCell ref="E5:G5"/>
    <mergeCell ref="H5:J5"/>
    <mergeCell ref="K5:K7"/>
  </mergeCells>
  <printOptions horizontalCentered="1" verticalCentered="1"/>
  <pageMargins left="0" right="0" top="0" bottom="0" header="0" footer="0"/>
  <pageSetup paperSize="9" scale="95" orientation="landscape"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8"/>
  <dimension ref="A1"/>
  <sheetViews>
    <sheetView rightToLeft="1" view="pageBreakPreview" zoomScale="90" zoomScaleNormal="100" zoomScaleSheetLayoutView="90" workbookViewId="0">
      <selection activeCell="B14" sqref="B14"/>
    </sheetView>
  </sheetViews>
  <sheetFormatPr defaultRowHeight="12.75"/>
  <cols>
    <col min="1" max="1" width="104.85546875" customWidth="1"/>
  </cols>
  <sheetData/>
  <printOptions horizontalCentered="1" verticalCentered="1"/>
  <pageMargins left="0" right="0" top="0" bottom="0" header="0" footer="0"/>
  <pageSetup paperSize="9" scale="95"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9"/>
  <dimension ref="A1:R13"/>
  <sheetViews>
    <sheetView rightToLeft="1" view="pageBreakPreview" zoomScaleNormal="100" zoomScaleSheetLayoutView="100" workbookViewId="0">
      <selection activeCell="L17" sqref="L17"/>
    </sheetView>
  </sheetViews>
  <sheetFormatPr defaultColWidth="11.42578125" defaultRowHeight="12.75"/>
  <cols>
    <col min="1" max="1" width="25.7109375" style="25" customWidth="1"/>
    <col min="2" max="4" width="9.7109375" style="25" customWidth="1"/>
    <col min="5" max="5" width="10.7109375" style="25" customWidth="1"/>
    <col min="6" max="6" width="9.7109375" style="25" customWidth="1"/>
    <col min="7" max="7" width="10.7109375" style="25" customWidth="1"/>
    <col min="8" max="8" width="10.85546875" style="25" customWidth="1"/>
    <col min="9" max="9" width="9.7109375" style="25" customWidth="1"/>
    <col min="10" max="10" width="11.42578125" style="25" bestFit="1" customWidth="1"/>
    <col min="11" max="11" width="25.7109375" style="25" customWidth="1"/>
    <col min="12" max="16384" width="11.42578125" style="25"/>
  </cols>
  <sheetData>
    <row r="1" spans="1:18" s="21" customFormat="1" ht="19.5" customHeight="1">
      <c r="A1" s="1288" t="s">
        <v>1056</v>
      </c>
      <c r="B1" s="1288"/>
      <c r="C1" s="1288"/>
      <c r="D1" s="1288"/>
      <c r="E1" s="1288"/>
      <c r="F1" s="1288"/>
      <c r="G1" s="1288"/>
      <c r="H1" s="1288"/>
      <c r="I1" s="1288"/>
      <c r="J1" s="1288"/>
      <c r="K1" s="1288"/>
      <c r="L1" s="20"/>
      <c r="M1" s="20"/>
      <c r="N1" s="20"/>
      <c r="O1" s="20"/>
      <c r="P1" s="20"/>
      <c r="Q1" s="20"/>
      <c r="R1" s="20"/>
    </row>
    <row r="2" spans="1:18" s="23" customFormat="1" ht="33" customHeight="1">
      <c r="A2" s="1289" t="s">
        <v>1085</v>
      </c>
      <c r="B2" s="1289"/>
      <c r="C2" s="1289"/>
      <c r="D2" s="1289"/>
      <c r="E2" s="1289"/>
      <c r="F2" s="1289"/>
      <c r="G2" s="1289"/>
      <c r="H2" s="1289"/>
      <c r="I2" s="1289"/>
      <c r="J2" s="1289"/>
      <c r="K2" s="1289"/>
      <c r="L2" s="22"/>
      <c r="M2" s="22"/>
      <c r="N2" s="22"/>
      <c r="O2" s="22"/>
      <c r="P2" s="22"/>
      <c r="Q2" s="22"/>
      <c r="R2" s="22"/>
    </row>
    <row r="3" spans="1:18" s="23" customFormat="1" ht="15.75">
      <c r="A3" s="1289" t="s">
        <v>1779</v>
      </c>
      <c r="B3" s="1289" t="s">
        <v>1779</v>
      </c>
      <c r="C3" s="1289" t="s">
        <v>1779</v>
      </c>
      <c r="D3" s="1289" t="s">
        <v>1779</v>
      </c>
      <c r="E3" s="1289" t="s">
        <v>1779</v>
      </c>
      <c r="F3" s="1289" t="s">
        <v>1779</v>
      </c>
      <c r="G3" s="1289" t="s">
        <v>1779</v>
      </c>
      <c r="H3" s="1289"/>
      <c r="I3" s="1289"/>
      <c r="J3" s="1289"/>
      <c r="K3" s="1289"/>
      <c r="L3" s="22"/>
      <c r="M3" s="22"/>
      <c r="N3" s="22"/>
      <c r="O3" s="22"/>
      <c r="P3" s="22"/>
      <c r="Q3" s="22"/>
      <c r="R3" s="22"/>
    </row>
    <row r="4" spans="1:18" s="14" customFormat="1" ht="15.75">
      <c r="A4" s="452" t="s">
        <v>148</v>
      </c>
      <c r="B4" s="451"/>
      <c r="C4" s="451"/>
      <c r="D4" s="451"/>
      <c r="E4" s="451"/>
      <c r="F4" s="451"/>
      <c r="G4" s="451"/>
      <c r="H4" s="451"/>
      <c r="I4" s="451"/>
      <c r="J4" s="451"/>
      <c r="K4" s="451" t="s">
        <v>149</v>
      </c>
      <c r="L4" s="5"/>
      <c r="M4" s="5"/>
      <c r="N4" s="5"/>
      <c r="O4" s="5"/>
      <c r="P4" s="5"/>
      <c r="Q4" s="5"/>
      <c r="R4" s="5"/>
    </row>
    <row r="5" spans="1:18" s="27" customFormat="1" ht="31.5" customHeight="1">
      <c r="A5" s="1323" t="s">
        <v>16</v>
      </c>
      <c r="B5" s="1334" t="s">
        <v>1253</v>
      </c>
      <c r="C5" s="1334"/>
      <c r="D5" s="1334"/>
      <c r="E5" s="1334" t="s">
        <v>1254</v>
      </c>
      <c r="F5" s="1334"/>
      <c r="G5" s="1334"/>
      <c r="H5" s="1334" t="s">
        <v>1255</v>
      </c>
      <c r="I5" s="1334"/>
      <c r="J5" s="1334"/>
      <c r="K5" s="1327" t="s">
        <v>327</v>
      </c>
      <c r="L5" s="26"/>
      <c r="M5" s="26"/>
      <c r="N5" s="26"/>
      <c r="O5" s="26"/>
    </row>
    <row r="6" spans="1:18" ht="15.75" customHeight="1">
      <c r="A6" s="1324"/>
      <c r="B6" s="322" t="s">
        <v>472</v>
      </c>
      <c r="C6" s="322" t="s">
        <v>473</v>
      </c>
      <c r="D6" s="322" t="s">
        <v>468</v>
      </c>
      <c r="E6" s="322" t="s">
        <v>472</v>
      </c>
      <c r="F6" s="322" t="s">
        <v>473</v>
      </c>
      <c r="G6" s="322" t="s">
        <v>468</v>
      </c>
      <c r="H6" s="322" t="s">
        <v>472</v>
      </c>
      <c r="I6" s="322" t="s">
        <v>473</v>
      </c>
      <c r="J6" s="322" t="s">
        <v>468</v>
      </c>
      <c r="K6" s="1328"/>
      <c r="L6" s="24"/>
      <c r="M6" s="24"/>
      <c r="N6" s="24"/>
      <c r="O6" s="24"/>
    </row>
    <row r="7" spans="1:18" ht="15" customHeight="1">
      <c r="A7" s="1325"/>
      <c r="B7" s="134" t="s">
        <v>471</v>
      </c>
      <c r="C7" s="134" t="s">
        <v>470</v>
      </c>
      <c r="D7" s="313" t="s">
        <v>469</v>
      </c>
      <c r="E7" s="134" t="s">
        <v>471</v>
      </c>
      <c r="F7" s="134" t="s">
        <v>470</v>
      </c>
      <c r="G7" s="313" t="s">
        <v>469</v>
      </c>
      <c r="H7" s="313" t="s">
        <v>471</v>
      </c>
      <c r="I7" s="313" t="s">
        <v>470</v>
      </c>
      <c r="J7" s="313" t="s">
        <v>469</v>
      </c>
      <c r="K7" s="1329"/>
      <c r="L7" s="24"/>
      <c r="M7" s="24"/>
      <c r="N7" s="24"/>
      <c r="O7" s="24"/>
    </row>
    <row r="8" spans="1:18" ht="35.1" customHeight="1" thickBot="1">
      <c r="A8" s="56" t="s">
        <v>18</v>
      </c>
      <c r="B8" s="186">
        <v>2780</v>
      </c>
      <c r="C8" s="865">
        <v>157</v>
      </c>
      <c r="D8" s="186">
        <v>2937</v>
      </c>
      <c r="E8" s="186">
        <v>3267</v>
      </c>
      <c r="F8" s="186">
        <v>355</v>
      </c>
      <c r="G8" s="207">
        <v>3622</v>
      </c>
      <c r="H8" s="207">
        <v>6047</v>
      </c>
      <c r="I8" s="869">
        <v>512</v>
      </c>
      <c r="J8" s="188">
        <v>6559</v>
      </c>
      <c r="K8" s="302" t="s">
        <v>17</v>
      </c>
      <c r="L8" s="24"/>
      <c r="M8" s="24"/>
      <c r="N8" s="24"/>
      <c r="O8" s="24"/>
    </row>
    <row r="9" spans="1:18" ht="35.1" customHeight="1" thickBot="1">
      <c r="A9" s="57" t="s">
        <v>20</v>
      </c>
      <c r="B9" s="189">
        <v>92</v>
      </c>
      <c r="C9" s="189">
        <v>0</v>
      </c>
      <c r="D9" s="189">
        <v>92</v>
      </c>
      <c r="E9" s="189">
        <v>885</v>
      </c>
      <c r="F9" s="189">
        <v>75</v>
      </c>
      <c r="G9" s="206">
        <v>960</v>
      </c>
      <c r="H9" s="206">
        <v>977</v>
      </c>
      <c r="I9" s="190">
        <v>75</v>
      </c>
      <c r="J9" s="190">
        <v>1052</v>
      </c>
      <c r="K9" s="303" t="s">
        <v>19</v>
      </c>
      <c r="L9" s="24"/>
      <c r="M9" s="24"/>
      <c r="N9" s="24"/>
      <c r="O9" s="24"/>
    </row>
    <row r="10" spans="1:18" ht="35.1" customHeight="1">
      <c r="A10" s="464" t="s">
        <v>22</v>
      </c>
      <c r="B10" s="210">
        <v>69276</v>
      </c>
      <c r="C10" s="210">
        <v>48527</v>
      </c>
      <c r="D10" s="210">
        <v>117803</v>
      </c>
      <c r="E10" s="210">
        <v>1701144</v>
      </c>
      <c r="F10" s="210">
        <v>303798</v>
      </c>
      <c r="G10" s="465">
        <v>2004942</v>
      </c>
      <c r="H10" s="465">
        <v>1770420</v>
      </c>
      <c r="I10" s="301">
        <v>352325</v>
      </c>
      <c r="J10" s="301">
        <v>2122745</v>
      </c>
      <c r="K10" s="308" t="s">
        <v>21</v>
      </c>
      <c r="L10" s="24"/>
      <c r="M10" s="24"/>
      <c r="N10" s="24"/>
      <c r="O10" s="24"/>
    </row>
    <row r="11" spans="1:18" s="6" customFormat="1" ht="30" customHeight="1">
      <c r="A11" s="62" t="s">
        <v>468</v>
      </c>
      <c r="B11" s="185">
        <v>72148</v>
      </c>
      <c r="C11" s="866">
        <v>48684</v>
      </c>
      <c r="D11" s="185">
        <v>120832</v>
      </c>
      <c r="E11" s="185">
        <v>1705296</v>
      </c>
      <c r="F11" s="185">
        <v>304228</v>
      </c>
      <c r="G11" s="211">
        <v>2009524</v>
      </c>
      <c r="H11" s="211">
        <v>1777444</v>
      </c>
      <c r="I11" s="202">
        <v>352912</v>
      </c>
      <c r="J11" s="202">
        <v>2130356</v>
      </c>
      <c r="K11" s="307" t="s">
        <v>469</v>
      </c>
      <c r="L11" s="13"/>
      <c r="M11" s="13"/>
      <c r="N11" s="13"/>
      <c r="O11" s="13"/>
    </row>
    <row r="12" spans="1:18">
      <c r="A12" s="25" t="s">
        <v>71</v>
      </c>
      <c r="B12" s="24"/>
      <c r="C12" s="24"/>
      <c r="D12" s="24"/>
      <c r="E12" s="24"/>
      <c r="F12" s="24"/>
      <c r="G12" s="24"/>
      <c r="H12" s="24"/>
      <c r="I12" s="24"/>
      <c r="J12" s="24"/>
      <c r="K12" s="25" t="s">
        <v>328</v>
      </c>
      <c r="L12" s="24"/>
      <c r="N12" s="24"/>
      <c r="O12" s="24"/>
      <c r="P12" s="24"/>
      <c r="Q12" s="24"/>
      <c r="R12" s="24"/>
    </row>
    <row r="13" spans="1:18">
      <c r="A13" s="24"/>
      <c r="B13" s="24"/>
      <c r="C13" s="24"/>
      <c r="D13" s="24"/>
      <c r="E13" s="24"/>
      <c r="F13" s="24"/>
      <c r="G13" s="24"/>
      <c r="H13" s="24"/>
      <c r="I13" s="24"/>
      <c r="J13" s="24"/>
      <c r="K13" s="24"/>
      <c r="L13" s="24"/>
      <c r="M13" s="24"/>
      <c r="N13" s="24"/>
      <c r="O13" s="24"/>
      <c r="P13" s="24"/>
      <c r="Q13" s="24"/>
      <c r="R13" s="24"/>
    </row>
  </sheetData>
  <mergeCells count="8">
    <mergeCell ref="H5:J5"/>
    <mergeCell ref="A2:K2"/>
    <mergeCell ref="K5:K7"/>
    <mergeCell ref="A1:K1"/>
    <mergeCell ref="A3:K3"/>
    <mergeCell ref="E5:G5"/>
    <mergeCell ref="A5:A7"/>
    <mergeCell ref="B5:D5"/>
  </mergeCells>
  <phoneticPr fontId="0" type="noConversion"/>
  <printOptions horizontalCentered="1" verticalCentered="1"/>
  <pageMargins left="0" right="0" top="0" bottom="0" header="0" footer="0"/>
  <pageSetup paperSize="9" scale="95" orientation="landscape"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0"/>
  <dimension ref="A1:R32"/>
  <sheetViews>
    <sheetView rightToLeft="1" view="pageBreakPreview" zoomScale="90" zoomScaleNormal="100" zoomScaleSheetLayoutView="90" workbookViewId="0">
      <selection activeCell="M12" sqref="M12"/>
    </sheetView>
  </sheetViews>
  <sheetFormatPr defaultColWidth="11.42578125" defaultRowHeight="12.75"/>
  <cols>
    <col min="1" max="1" width="25.7109375" style="25" customWidth="1"/>
    <col min="2" max="4" width="9.7109375" style="25" customWidth="1"/>
    <col min="5" max="5" width="11.5703125" style="25" bestFit="1" customWidth="1"/>
    <col min="6" max="6" width="9.7109375" style="25" customWidth="1"/>
    <col min="7" max="8" width="11.5703125" style="25" bestFit="1" customWidth="1"/>
    <col min="9" max="9" width="10.42578125" style="25" bestFit="1" customWidth="1"/>
    <col min="10" max="10" width="12" style="25" bestFit="1" customWidth="1"/>
    <col min="11" max="11" width="25.7109375" style="25" customWidth="1"/>
    <col min="12" max="16384" width="11.42578125" style="25"/>
  </cols>
  <sheetData>
    <row r="1" spans="1:18" s="21" customFormat="1" ht="23.25">
      <c r="A1" s="1288" t="s">
        <v>1055</v>
      </c>
      <c r="B1" s="1288"/>
      <c r="C1" s="1288"/>
      <c r="D1" s="1288"/>
      <c r="E1" s="1288"/>
      <c r="F1" s="1288"/>
      <c r="G1" s="1288"/>
      <c r="H1" s="1288"/>
      <c r="I1" s="1288"/>
      <c r="J1" s="1288"/>
      <c r="K1" s="1288"/>
      <c r="L1" s="20"/>
      <c r="M1" s="20"/>
      <c r="N1" s="20"/>
      <c r="O1" s="20"/>
      <c r="P1" s="20"/>
      <c r="Q1" s="20"/>
      <c r="R1" s="20"/>
    </row>
    <row r="2" spans="1:18" s="23" customFormat="1" ht="33" customHeight="1">
      <c r="A2" s="1289" t="s">
        <v>1086</v>
      </c>
      <c r="B2" s="1289"/>
      <c r="C2" s="1289"/>
      <c r="D2" s="1289"/>
      <c r="E2" s="1289"/>
      <c r="F2" s="1289"/>
      <c r="G2" s="1289"/>
      <c r="H2" s="1289"/>
      <c r="I2" s="1289"/>
      <c r="J2" s="1289"/>
      <c r="K2" s="1289"/>
      <c r="L2" s="22"/>
      <c r="M2" s="22"/>
      <c r="N2" s="22"/>
      <c r="O2" s="22"/>
      <c r="P2" s="22"/>
      <c r="Q2" s="22"/>
      <c r="R2" s="22"/>
    </row>
    <row r="3" spans="1:18" s="23" customFormat="1" ht="15.75">
      <c r="A3" s="1289" t="s">
        <v>1779</v>
      </c>
      <c r="B3" s="1289" t="s">
        <v>1779</v>
      </c>
      <c r="C3" s="1289" t="s">
        <v>1779</v>
      </c>
      <c r="D3" s="1289" t="s">
        <v>1779</v>
      </c>
      <c r="E3" s="1289" t="s">
        <v>1779</v>
      </c>
      <c r="F3" s="1289" t="s">
        <v>1779</v>
      </c>
      <c r="G3" s="1289" t="s">
        <v>1779</v>
      </c>
      <c r="H3" s="1289"/>
      <c r="I3" s="1289"/>
      <c r="J3" s="1289"/>
      <c r="K3" s="1289"/>
      <c r="L3" s="22"/>
      <c r="M3" s="22"/>
      <c r="N3" s="22"/>
      <c r="O3" s="22"/>
      <c r="P3" s="22"/>
      <c r="Q3" s="22"/>
      <c r="R3" s="22"/>
    </row>
    <row r="4" spans="1:18" s="14" customFormat="1" ht="15.75">
      <c r="A4" s="452" t="s">
        <v>150</v>
      </c>
      <c r="B4" s="451"/>
      <c r="C4" s="451"/>
      <c r="D4" s="451"/>
      <c r="E4" s="451"/>
      <c r="F4" s="451"/>
      <c r="G4" s="451"/>
      <c r="H4" s="451"/>
      <c r="I4" s="451"/>
      <c r="J4" s="451"/>
      <c r="K4" s="451" t="s">
        <v>151</v>
      </c>
      <c r="L4" s="5"/>
      <c r="M4" s="5"/>
      <c r="N4" s="5"/>
      <c r="O4" s="5"/>
      <c r="P4" s="5"/>
      <c r="Q4" s="5"/>
      <c r="R4" s="5"/>
    </row>
    <row r="5" spans="1:18" s="27" customFormat="1" ht="31.5" customHeight="1">
      <c r="A5" s="1331" t="s">
        <v>41</v>
      </c>
      <c r="B5" s="1334" t="s">
        <v>1253</v>
      </c>
      <c r="C5" s="1334"/>
      <c r="D5" s="1334"/>
      <c r="E5" s="1334" t="s">
        <v>1254</v>
      </c>
      <c r="F5" s="1334"/>
      <c r="G5" s="1334"/>
      <c r="H5" s="1334" t="s">
        <v>1255</v>
      </c>
      <c r="I5" s="1334"/>
      <c r="J5" s="1334"/>
      <c r="K5" s="1335" t="s">
        <v>40</v>
      </c>
      <c r="L5" s="26"/>
      <c r="M5" s="26"/>
      <c r="N5" s="26"/>
      <c r="O5" s="26"/>
    </row>
    <row r="6" spans="1:18" ht="15.75" customHeight="1">
      <c r="A6" s="1332"/>
      <c r="B6" s="322" t="s">
        <v>472</v>
      </c>
      <c r="C6" s="322" t="s">
        <v>473</v>
      </c>
      <c r="D6" s="322" t="s">
        <v>468</v>
      </c>
      <c r="E6" s="322" t="s">
        <v>472</v>
      </c>
      <c r="F6" s="322" t="s">
        <v>473</v>
      </c>
      <c r="G6" s="322" t="s">
        <v>468</v>
      </c>
      <c r="H6" s="322" t="s">
        <v>472</v>
      </c>
      <c r="I6" s="322" t="s">
        <v>473</v>
      </c>
      <c r="J6" s="322" t="s">
        <v>468</v>
      </c>
      <c r="K6" s="1336"/>
      <c r="L6" s="24"/>
      <c r="M6" s="24"/>
      <c r="N6" s="24"/>
      <c r="O6" s="24"/>
    </row>
    <row r="7" spans="1:18" ht="15" customHeight="1">
      <c r="A7" s="1333"/>
      <c r="B7" s="134" t="s">
        <v>471</v>
      </c>
      <c r="C7" s="134" t="s">
        <v>470</v>
      </c>
      <c r="D7" s="313" t="s">
        <v>469</v>
      </c>
      <c r="E7" s="134" t="s">
        <v>471</v>
      </c>
      <c r="F7" s="134" t="s">
        <v>470</v>
      </c>
      <c r="G7" s="313" t="s">
        <v>469</v>
      </c>
      <c r="H7" s="134" t="s">
        <v>471</v>
      </c>
      <c r="I7" s="134" t="s">
        <v>470</v>
      </c>
      <c r="J7" s="313" t="s">
        <v>469</v>
      </c>
      <c r="K7" s="1337"/>
      <c r="L7" s="24"/>
      <c r="M7" s="24"/>
      <c r="N7" s="24"/>
      <c r="O7" s="24"/>
    </row>
    <row r="8" spans="1:18" ht="35.1" customHeight="1" thickBot="1">
      <c r="A8" s="56" t="s">
        <v>1140</v>
      </c>
      <c r="B8" s="183">
        <v>9776</v>
      </c>
      <c r="C8" s="183">
        <v>3497</v>
      </c>
      <c r="D8" s="186">
        <v>13273</v>
      </c>
      <c r="E8" s="183">
        <v>41176</v>
      </c>
      <c r="F8" s="183">
        <v>4551</v>
      </c>
      <c r="G8" s="207">
        <v>45727</v>
      </c>
      <c r="H8" s="207">
        <v>50952</v>
      </c>
      <c r="I8" s="187">
        <v>8048</v>
      </c>
      <c r="J8" s="188">
        <v>59000</v>
      </c>
      <c r="K8" s="870" t="s">
        <v>23</v>
      </c>
      <c r="L8" s="24"/>
      <c r="M8" s="24"/>
      <c r="N8" s="24"/>
      <c r="O8" s="24"/>
    </row>
    <row r="9" spans="1:18" ht="35.1" customHeight="1" thickBot="1">
      <c r="A9" s="57" t="s">
        <v>28</v>
      </c>
      <c r="B9" s="184">
        <v>17780</v>
      </c>
      <c r="C9" s="184">
        <v>22872</v>
      </c>
      <c r="D9" s="189">
        <v>40652</v>
      </c>
      <c r="E9" s="184">
        <v>185861</v>
      </c>
      <c r="F9" s="184">
        <v>78393</v>
      </c>
      <c r="G9" s="206">
        <v>264254</v>
      </c>
      <c r="H9" s="206">
        <v>203641</v>
      </c>
      <c r="I9" s="190">
        <v>101265</v>
      </c>
      <c r="J9" s="190">
        <v>304906</v>
      </c>
      <c r="K9" s="871" t="s">
        <v>27</v>
      </c>
      <c r="L9" s="24"/>
      <c r="M9" s="24"/>
      <c r="N9" s="24"/>
      <c r="O9" s="24"/>
    </row>
    <row r="10" spans="1:18" ht="35.1" customHeight="1" thickBot="1">
      <c r="A10" s="56" t="s">
        <v>30</v>
      </c>
      <c r="B10" s="183">
        <v>13519</v>
      </c>
      <c r="C10" s="183">
        <v>5673</v>
      </c>
      <c r="D10" s="186">
        <v>19192</v>
      </c>
      <c r="E10" s="183">
        <v>151741</v>
      </c>
      <c r="F10" s="183">
        <v>30025</v>
      </c>
      <c r="G10" s="207">
        <v>181766</v>
      </c>
      <c r="H10" s="207">
        <v>165260</v>
      </c>
      <c r="I10" s="187">
        <v>35698</v>
      </c>
      <c r="J10" s="188">
        <v>200958</v>
      </c>
      <c r="K10" s="870" t="s">
        <v>29</v>
      </c>
      <c r="L10" s="24"/>
      <c r="M10" s="24"/>
      <c r="N10" s="24"/>
      <c r="O10" s="24"/>
    </row>
    <row r="11" spans="1:18" ht="35.1" customHeight="1" thickBot="1">
      <c r="A11" s="57" t="s">
        <v>32</v>
      </c>
      <c r="B11" s="184">
        <v>23447</v>
      </c>
      <c r="C11" s="184">
        <v>15327</v>
      </c>
      <c r="D11" s="189">
        <v>38774</v>
      </c>
      <c r="E11" s="184">
        <v>114578</v>
      </c>
      <c r="F11" s="184">
        <v>33908</v>
      </c>
      <c r="G11" s="206">
        <v>148486</v>
      </c>
      <c r="H11" s="206">
        <v>138025</v>
      </c>
      <c r="I11" s="190">
        <v>49235</v>
      </c>
      <c r="J11" s="190">
        <v>187260</v>
      </c>
      <c r="K11" s="871" t="s">
        <v>31</v>
      </c>
      <c r="L11" s="24"/>
      <c r="M11" s="24"/>
      <c r="N11" s="24"/>
      <c r="O11" s="24"/>
    </row>
    <row r="12" spans="1:18" ht="35.1" customHeight="1" thickBot="1">
      <c r="A12" s="56" t="s">
        <v>34</v>
      </c>
      <c r="B12" s="183">
        <v>2432</v>
      </c>
      <c r="C12" s="183">
        <v>919</v>
      </c>
      <c r="D12" s="186">
        <v>3351</v>
      </c>
      <c r="E12" s="183">
        <v>148327</v>
      </c>
      <c r="F12" s="183">
        <v>60194</v>
      </c>
      <c r="G12" s="207">
        <v>208521</v>
      </c>
      <c r="H12" s="207">
        <v>150759</v>
      </c>
      <c r="I12" s="187">
        <v>61113</v>
      </c>
      <c r="J12" s="188">
        <v>211872</v>
      </c>
      <c r="K12" s="870" t="s">
        <v>33</v>
      </c>
      <c r="L12" s="24"/>
      <c r="M12" s="24"/>
      <c r="N12" s="24"/>
      <c r="O12" s="24"/>
    </row>
    <row r="13" spans="1:18" ht="35.1" customHeight="1" thickBot="1">
      <c r="A13" s="57" t="s">
        <v>1141</v>
      </c>
      <c r="B13" s="184">
        <v>0</v>
      </c>
      <c r="C13" s="184">
        <v>0</v>
      </c>
      <c r="D13" s="189">
        <v>0</v>
      </c>
      <c r="E13" s="184">
        <v>31325</v>
      </c>
      <c r="F13" s="184">
        <v>0</v>
      </c>
      <c r="G13" s="206">
        <v>31325</v>
      </c>
      <c r="H13" s="206">
        <v>31325</v>
      </c>
      <c r="I13" s="190">
        <v>0</v>
      </c>
      <c r="J13" s="190">
        <v>31325</v>
      </c>
      <c r="K13" s="871" t="s">
        <v>35</v>
      </c>
      <c r="L13" s="24"/>
      <c r="M13" s="24"/>
      <c r="N13" s="24"/>
      <c r="O13" s="24"/>
    </row>
    <row r="14" spans="1:18" ht="35.1" customHeight="1" thickBot="1">
      <c r="A14" s="56" t="s">
        <v>1143</v>
      </c>
      <c r="B14" s="183">
        <v>2558</v>
      </c>
      <c r="C14" s="183">
        <v>0</v>
      </c>
      <c r="D14" s="186">
        <v>2558</v>
      </c>
      <c r="E14" s="183">
        <v>544693</v>
      </c>
      <c r="F14" s="183">
        <v>324</v>
      </c>
      <c r="G14" s="207">
        <v>545017</v>
      </c>
      <c r="H14" s="207">
        <v>547251</v>
      </c>
      <c r="I14" s="187">
        <v>324</v>
      </c>
      <c r="J14" s="188">
        <v>547575</v>
      </c>
      <c r="K14" s="870" t="s">
        <v>36</v>
      </c>
      <c r="L14" s="24"/>
      <c r="M14" s="24"/>
      <c r="N14" s="24"/>
      <c r="O14" s="24"/>
    </row>
    <row r="15" spans="1:18" ht="35.1" customHeight="1" thickBot="1">
      <c r="A15" s="57" t="s">
        <v>1142</v>
      </c>
      <c r="B15" s="184">
        <v>1552</v>
      </c>
      <c r="C15" s="184">
        <v>0</v>
      </c>
      <c r="D15" s="189">
        <v>1552</v>
      </c>
      <c r="E15" s="184">
        <v>282126</v>
      </c>
      <c r="F15" s="184">
        <v>494</v>
      </c>
      <c r="G15" s="206">
        <v>282620</v>
      </c>
      <c r="H15" s="206">
        <v>283678</v>
      </c>
      <c r="I15" s="190">
        <v>494</v>
      </c>
      <c r="J15" s="190">
        <v>284172</v>
      </c>
      <c r="K15" s="871" t="s">
        <v>37</v>
      </c>
      <c r="L15" s="24"/>
      <c r="M15" s="24"/>
      <c r="N15" s="24"/>
      <c r="O15" s="24"/>
    </row>
    <row r="16" spans="1:18" ht="35.1" customHeight="1">
      <c r="A16" s="61" t="s">
        <v>39</v>
      </c>
      <c r="B16" s="198">
        <v>1084</v>
      </c>
      <c r="C16" s="198">
        <v>396</v>
      </c>
      <c r="D16" s="199">
        <v>1480</v>
      </c>
      <c r="E16" s="198">
        <v>205469</v>
      </c>
      <c r="F16" s="198">
        <v>96339</v>
      </c>
      <c r="G16" s="305">
        <v>301808</v>
      </c>
      <c r="H16" s="305">
        <v>206553</v>
      </c>
      <c r="I16" s="200">
        <v>96735</v>
      </c>
      <c r="J16" s="201">
        <v>303288</v>
      </c>
      <c r="K16" s="872" t="s">
        <v>38</v>
      </c>
      <c r="L16" s="24"/>
      <c r="M16" s="24"/>
      <c r="N16" s="24"/>
      <c r="O16" s="24"/>
    </row>
    <row r="17" spans="1:15" s="6" customFormat="1" ht="30" customHeight="1">
      <c r="A17" s="62" t="s">
        <v>468</v>
      </c>
      <c r="B17" s="185">
        <v>72148</v>
      </c>
      <c r="C17" s="185">
        <v>48684</v>
      </c>
      <c r="D17" s="185">
        <v>120832</v>
      </c>
      <c r="E17" s="185">
        <v>1705296</v>
      </c>
      <c r="F17" s="185">
        <v>304228</v>
      </c>
      <c r="G17" s="211">
        <v>2009524</v>
      </c>
      <c r="H17" s="211">
        <v>1777444</v>
      </c>
      <c r="I17" s="202">
        <v>352912</v>
      </c>
      <c r="J17" s="202">
        <v>2130356</v>
      </c>
      <c r="K17" s="873" t="s">
        <v>469</v>
      </c>
      <c r="L17" s="13"/>
      <c r="M17" s="13"/>
      <c r="N17" s="13"/>
      <c r="O17" s="13"/>
    </row>
    <row r="18" spans="1:15">
      <c r="A18" s="25" t="s">
        <v>71</v>
      </c>
      <c r="K18" s="25" t="s">
        <v>328</v>
      </c>
    </row>
    <row r="19" spans="1:15">
      <c r="B19" s="73"/>
      <c r="C19" s="73"/>
      <c r="D19" s="73"/>
      <c r="E19" s="73"/>
      <c r="F19" s="73"/>
      <c r="G19" s="73"/>
      <c r="H19" s="73"/>
      <c r="I19" s="73"/>
      <c r="J19" s="73"/>
    </row>
    <row r="21" spans="1:15">
      <c r="B21" s="25" t="s">
        <v>558</v>
      </c>
      <c r="C21" s="25" t="s">
        <v>864</v>
      </c>
    </row>
    <row r="23" spans="1:15" ht="51">
      <c r="A23" s="24" t="s">
        <v>1275</v>
      </c>
      <c r="B23" s="75">
        <f>H13</f>
        <v>31325</v>
      </c>
      <c r="C23" s="75">
        <f>I13</f>
        <v>0</v>
      </c>
    </row>
    <row r="24" spans="1:15" ht="63.75">
      <c r="A24" s="24" t="s">
        <v>1276</v>
      </c>
      <c r="B24" s="75">
        <f>H8</f>
        <v>50952</v>
      </c>
      <c r="C24" s="75">
        <f>I8</f>
        <v>8048</v>
      </c>
    </row>
    <row r="25" spans="1:15" ht="25.5">
      <c r="A25" s="24" t="s">
        <v>1277</v>
      </c>
      <c r="B25" s="75">
        <f>H11</f>
        <v>138025</v>
      </c>
      <c r="C25" s="75">
        <f>I11</f>
        <v>49235</v>
      </c>
    </row>
    <row r="26" spans="1:15" ht="38.25">
      <c r="A26" s="24" t="s">
        <v>1278</v>
      </c>
      <c r="B26" s="75">
        <f>H10</f>
        <v>165260</v>
      </c>
      <c r="C26" s="75">
        <f>I10</f>
        <v>35698</v>
      </c>
    </row>
    <row r="27" spans="1:15" ht="25.5">
      <c r="A27" s="24" t="s">
        <v>1279</v>
      </c>
      <c r="B27" s="75">
        <f>H9</f>
        <v>203641</v>
      </c>
      <c r="C27" s="75">
        <f>I9</f>
        <v>101265</v>
      </c>
    </row>
    <row r="28" spans="1:15" ht="51">
      <c r="A28" s="24" t="s">
        <v>1280</v>
      </c>
      <c r="B28" s="75">
        <f>H12</f>
        <v>150759</v>
      </c>
      <c r="C28" s="75">
        <f>I12</f>
        <v>61113</v>
      </c>
    </row>
    <row r="29" spans="1:15" ht="25.5">
      <c r="A29" s="24" t="s">
        <v>1282</v>
      </c>
      <c r="B29" s="75">
        <f>H16</f>
        <v>206553</v>
      </c>
      <c r="C29" s="75">
        <f>I16</f>
        <v>96735</v>
      </c>
    </row>
    <row r="30" spans="1:15" ht="38.25">
      <c r="A30" s="24" t="s">
        <v>1281</v>
      </c>
      <c r="B30" s="75">
        <f>H15</f>
        <v>283678</v>
      </c>
      <c r="C30" s="75">
        <f>I15</f>
        <v>494</v>
      </c>
    </row>
    <row r="31" spans="1:15" ht="38.25">
      <c r="A31" s="24" t="s">
        <v>1283</v>
      </c>
      <c r="B31" s="75">
        <f>H14</f>
        <v>547251</v>
      </c>
      <c r="C31" s="75">
        <f>I14</f>
        <v>324</v>
      </c>
    </row>
    <row r="32" spans="1:15">
      <c r="B32" s="75">
        <f>SUM(B23:B31)</f>
        <v>1777444</v>
      </c>
      <c r="C32" s="75">
        <f>SUM(C23:C31)</f>
        <v>352912</v>
      </c>
    </row>
  </sheetData>
  <mergeCells count="8">
    <mergeCell ref="A1:K1"/>
    <mergeCell ref="A3:K3"/>
    <mergeCell ref="E5:G5"/>
    <mergeCell ref="H5:J5"/>
    <mergeCell ref="A2:K2"/>
    <mergeCell ref="A5:A7"/>
    <mergeCell ref="B5:D5"/>
    <mergeCell ref="K5:K7"/>
  </mergeCells>
  <phoneticPr fontId="0" type="noConversion"/>
  <printOptions horizontalCentered="1" verticalCentered="1"/>
  <pageMargins left="0" right="0" top="0" bottom="0" header="0" footer="0"/>
  <pageSetup paperSize="9" scale="95" orientation="landscape"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2"/>
  <dimension ref="A1:R36"/>
  <sheetViews>
    <sheetView rightToLeft="1" view="pageBreakPreview" zoomScale="90" zoomScaleNormal="100" zoomScaleSheetLayoutView="90" workbookViewId="0">
      <selection activeCell="A8" sqref="A8:A18"/>
    </sheetView>
  </sheetViews>
  <sheetFormatPr defaultColWidth="11.42578125" defaultRowHeight="12.75"/>
  <cols>
    <col min="1" max="1" width="21.7109375" style="25" customWidth="1"/>
    <col min="2" max="4" width="11" style="25" customWidth="1"/>
    <col min="5" max="5" width="11.5703125" style="25" bestFit="1" customWidth="1"/>
    <col min="6" max="6" width="11" style="25" customWidth="1"/>
    <col min="7" max="8" width="11.5703125" style="25" bestFit="1" customWidth="1"/>
    <col min="9" max="9" width="11" style="25" customWidth="1"/>
    <col min="10" max="10" width="13.28515625" style="25" customWidth="1"/>
    <col min="11" max="11" width="23" style="25" customWidth="1"/>
    <col min="12" max="16384" width="11.42578125" style="25"/>
  </cols>
  <sheetData>
    <row r="1" spans="1:18" s="21" customFormat="1" ht="23.25">
      <c r="A1" s="1288" t="s">
        <v>1054</v>
      </c>
      <c r="B1" s="1288"/>
      <c r="C1" s="1288"/>
      <c r="D1" s="1288"/>
      <c r="E1" s="1288"/>
      <c r="F1" s="1288"/>
      <c r="G1" s="1288"/>
      <c r="H1" s="1288"/>
      <c r="I1" s="1288"/>
      <c r="J1" s="1288"/>
      <c r="K1" s="1288"/>
      <c r="L1" s="20"/>
      <c r="M1" s="20"/>
      <c r="N1" s="20"/>
      <c r="O1" s="20"/>
      <c r="P1" s="20"/>
      <c r="Q1" s="20"/>
      <c r="R1" s="20"/>
    </row>
    <row r="2" spans="1:18" s="23" customFormat="1" ht="33" customHeight="1">
      <c r="A2" s="1289" t="s">
        <v>1087</v>
      </c>
      <c r="B2" s="1289"/>
      <c r="C2" s="1289"/>
      <c r="D2" s="1289"/>
      <c r="E2" s="1289"/>
      <c r="F2" s="1289"/>
      <c r="G2" s="1289"/>
      <c r="H2" s="1289"/>
      <c r="I2" s="1289"/>
      <c r="J2" s="1289"/>
      <c r="K2" s="1289"/>
      <c r="L2" s="22"/>
      <c r="M2" s="22"/>
      <c r="N2" s="22"/>
      <c r="O2" s="22"/>
      <c r="P2" s="22"/>
      <c r="Q2" s="22"/>
      <c r="R2" s="22"/>
    </row>
    <row r="3" spans="1:18" s="23" customFormat="1" ht="15.75">
      <c r="A3" s="1289" t="s">
        <v>1779</v>
      </c>
      <c r="B3" s="1289" t="s">
        <v>1779</v>
      </c>
      <c r="C3" s="1289" t="s">
        <v>1779</v>
      </c>
      <c r="D3" s="1289" t="s">
        <v>1779</v>
      </c>
      <c r="E3" s="1289" t="s">
        <v>1779</v>
      </c>
      <c r="F3" s="1289" t="s">
        <v>1779</v>
      </c>
      <c r="G3" s="1289" t="s">
        <v>1779</v>
      </c>
      <c r="H3" s="1289"/>
      <c r="I3" s="1289"/>
      <c r="J3" s="1289"/>
      <c r="K3" s="1289"/>
      <c r="L3" s="22"/>
      <c r="M3" s="22"/>
      <c r="N3" s="22"/>
      <c r="O3" s="22"/>
      <c r="P3" s="22"/>
      <c r="Q3" s="22"/>
      <c r="R3" s="22"/>
    </row>
    <row r="4" spans="1:18" s="14" customFormat="1" ht="15.75">
      <c r="A4" s="452" t="s">
        <v>152</v>
      </c>
      <c r="B4" s="451"/>
      <c r="C4" s="451"/>
      <c r="D4" s="451"/>
      <c r="E4" s="451"/>
      <c r="F4" s="451"/>
      <c r="G4" s="451"/>
      <c r="H4" s="451"/>
      <c r="I4" s="451"/>
      <c r="J4" s="451"/>
      <c r="K4" s="451" t="s">
        <v>153</v>
      </c>
      <c r="L4" s="5"/>
      <c r="M4" s="5"/>
      <c r="N4" s="5"/>
      <c r="O4" s="5"/>
      <c r="P4" s="5"/>
      <c r="Q4" s="5"/>
      <c r="R4" s="5"/>
    </row>
    <row r="5" spans="1:18" s="27" customFormat="1" ht="31.5" customHeight="1">
      <c r="A5" s="1331" t="s">
        <v>143</v>
      </c>
      <c r="B5" s="1334" t="s">
        <v>1253</v>
      </c>
      <c r="C5" s="1334"/>
      <c r="D5" s="1334"/>
      <c r="E5" s="1334" t="s">
        <v>1254</v>
      </c>
      <c r="F5" s="1334"/>
      <c r="G5" s="1334"/>
      <c r="H5" s="1334" t="s">
        <v>1255</v>
      </c>
      <c r="I5" s="1334"/>
      <c r="J5" s="1334"/>
      <c r="K5" s="1335" t="s">
        <v>144</v>
      </c>
      <c r="L5" s="26"/>
      <c r="M5" s="26"/>
      <c r="N5" s="26"/>
      <c r="O5" s="26"/>
    </row>
    <row r="6" spans="1:18" ht="15.75" customHeight="1">
      <c r="A6" s="1332"/>
      <c r="B6" s="322" t="s">
        <v>472</v>
      </c>
      <c r="C6" s="322" t="s">
        <v>473</v>
      </c>
      <c r="D6" s="322" t="s">
        <v>468</v>
      </c>
      <c r="E6" s="322" t="s">
        <v>472</v>
      </c>
      <c r="F6" s="322" t="s">
        <v>473</v>
      </c>
      <c r="G6" s="322" t="s">
        <v>468</v>
      </c>
      <c r="H6" s="322" t="s">
        <v>472</v>
      </c>
      <c r="I6" s="322" t="s">
        <v>473</v>
      </c>
      <c r="J6" s="322" t="s">
        <v>468</v>
      </c>
      <c r="K6" s="1336"/>
      <c r="L6" s="24"/>
      <c r="M6" s="24"/>
      <c r="N6" s="24"/>
      <c r="O6" s="24"/>
    </row>
    <row r="7" spans="1:18" ht="15" customHeight="1">
      <c r="A7" s="1333"/>
      <c r="B7" s="134" t="s">
        <v>471</v>
      </c>
      <c r="C7" s="134" t="s">
        <v>470</v>
      </c>
      <c r="D7" s="313" t="s">
        <v>469</v>
      </c>
      <c r="E7" s="134" t="s">
        <v>471</v>
      </c>
      <c r="F7" s="134" t="s">
        <v>470</v>
      </c>
      <c r="G7" s="313" t="s">
        <v>469</v>
      </c>
      <c r="H7" s="313" t="s">
        <v>471</v>
      </c>
      <c r="I7" s="313" t="s">
        <v>470</v>
      </c>
      <c r="J7" s="313" t="s">
        <v>469</v>
      </c>
      <c r="K7" s="1337"/>
      <c r="L7" s="24"/>
      <c r="M7" s="24"/>
      <c r="N7" s="24"/>
      <c r="O7" s="24"/>
    </row>
    <row r="8" spans="1:18" ht="25.5" customHeight="1" thickBot="1">
      <c r="A8" s="1126" t="s">
        <v>492</v>
      </c>
      <c r="B8" s="183">
        <v>685</v>
      </c>
      <c r="C8" s="183">
        <v>31</v>
      </c>
      <c r="D8" s="186">
        <v>716</v>
      </c>
      <c r="E8" s="183">
        <v>3935</v>
      </c>
      <c r="F8" s="183">
        <v>4490</v>
      </c>
      <c r="G8" s="186">
        <v>8425</v>
      </c>
      <c r="H8" s="186">
        <v>4620</v>
      </c>
      <c r="I8" s="186">
        <v>4521</v>
      </c>
      <c r="J8" s="186">
        <v>9141</v>
      </c>
      <c r="K8" s="364" t="s">
        <v>492</v>
      </c>
      <c r="L8" s="627">
        <f>G8+G9</f>
        <v>181284</v>
      </c>
      <c r="M8" s="24"/>
      <c r="N8" s="24"/>
      <c r="O8" s="24"/>
    </row>
    <row r="9" spans="1:18" ht="25.5" customHeight="1" thickTop="1" thickBot="1">
      <c r="A9" s="1127" t="s">
        <v>493</v>
      </c>
      <c r="B9" s="184">
        <v>9970</v>
      </c>
      <c r="C9" s="184">
        <v>2882</v>
      </c>
      <c r="D9" s="189">
        <v>12852</v>
      </c>
      <c r="E9" s="184">
        <v>128456</v>
      </c>
      <c r="F9" s="184">
        <v>44403</v>
      </c>
      <c r="G9" s="189">
        <v>172859</v>
      </c>
      <c r="H9" s="189">
        <v>138426</v>
      </c>
      <c r="I9" s="189">
        <v>47285</v>
      </c>
      <c r="J9" s="189">
        <v>185711</v>
      </c>
      <c r="K9" s="365" t="s">
        <v>493</v>
      </c>
      <c r="L9" s="24">
        <f>L8/G19%</f>
        <v>9.0212408510672173</v>
      </c>
      <c r="M9" s="24"/>
      <c r="N9" s="24"/>
      <c r="O9" s="24"/>
    </row>
    <row r="10" spans="1:18" ht="25.5" customHeight="1" thickTop="1" thickBot="1">
      <c r="A10" s="1128" t="s">
        <v>494</v>
      </c>
      <c r="B10" s="183">
        <v>12355</v>
      </c>
      <c r="C10" s="183">
        <v>9942</v>
      </c>
      <c r="D10" s="186">
        <v>22297</v>
      </c>
      <c r="E10" s="183">
        <v>226568</v>
      </c>
      <c r="F10" s="183">
        <v>29524</v>
      </c>
      <c r="G10" s="186">
        <v>256092</v>
      </c>
      <c r="H10" s="186">
        <v>238923</v>
      </c>
      <c r="I10" s="186">
        <v>39466</v>
      </c>
      <c r="J10" s="186">
        <v>278389</v>
      </c>
      <c r="K10" s="364" t="s">
        <v>494</v>
      </c>
      <c r="L10" s="24"/>
      <c r="M10" s="24"/>
      <c r="N10" s="24"/>
      <c r="O10" s="24"/>
    </row>
    <row r="11" spans="1:18" ht="25.5" customHeight="1" thickTop="1" thickBot="1">
      <c r="A11" s="1127" t="s">
        <v>495</v>
      </c>
      <c r="B11" s="184">
        <v>12130</v>
      </c>
      <c r="C11" s="184">
        <v>8794</v>
      </c>
      <c r="D11" s="189">
        <v>20924</v>
      </c>
      <c r="E11" s="184">
        <v>429003</v>
      </c>
      <c r="F11" s="184">
        <v>97050</v>
      </c>
      <c r="G11" s="189">
        <v>526053</v>
      </c>
      <c r="H11" s="189">
        <v>441133</v>
      </c>
      <c r="I11" s="189">
        <v>105844</v>
      </c>
      <c r="J11" s="189">
        <v>546977</v>
      </c>
      <c r="K11" s="365" t="s">
        <v>495</v>
      </c>
      <c r="L11" s="24"/>
      <c r="M11" s="24"/>
      <c r="N11" s="24"/>
      <c r="O11" s="24"/>
    </row>
    <row r="12" spans="1:18" ht="25.5" customHeight="1" thickTop="1" thickBot="1">
      <c r="A12" s="1128" t="s">
        <v>496</v>
      </c>
      <c r="B12" s="183">
        <v>10300</v>
      </c>
      <c r="C12" s="183">
        <v>9457</v>
      </c>
      <c r="D12" s="186">
        <v>19757</v>
      </c>
      <c r="E12" s="183">
        <v>327265</v>
      </c>
      <c r="F12" s="183">
        <v>34267</v>
      </c>
      <c r="G12" s="186">
        <v>361532</v>
      </c>
      <c r="H12" s="186">
        <v>337565</v>
      </c>
      <c r="I12" s="186">
        <v>43724</v>
      </c>
      <c r="J12" s="186">
        <v>381289</v>
      </c>
      <c r="K12" s="364" t="s">
        <v>496</v>
      </c>
      <c r="L12" s="24"/>
      <c r="M12" s="24"/>
      <c r="N12" s="24"/>
      <c r="O12" s="24"/>
    </row>
    <row r="13" spans="1:18" ht="25.5" customHeight="1" thickTop="1" thickBot="1">
      <c r="A13" s="1127" t="s">
        <v>497</v>
      </c>
      <c r="B13" s="184">
        <v>5353</v>
      </c>
      <c r="C13" s="184">
        <v>6088</v>
      </c>
      <c r="D13" s="189">
        <v>11441</v>
      </c>
      <c r="E13" s="184">
        <v>265537</v>
      </c>
      <c r="F13" s="184">
        <v>49170</v>
      </c>
      <c r="G13" s="189">
        <v>314707</v>
      </c>
      <c r="H13" s="189">
        <v>270890</v>
      </c>
      <c r="I13" s="189">
        <v>55258</v>
      </c>
      <c r="J13" s="189">
        <v>326148</v>
      </c>
      <c r="K13" s="365" t="s">
        <v>497</v>
      </c>
      <c r="L13" s="24"/>
      <c r="M13" s="24"/>
      <c r="N13" s="24"/>
      <c r="O13" s="24"/>
    </row>
    <row r="14" spans="1:18" ht="25.5" customHeight="1" thickTop="1" thickBot="1">
      <c r="A14" s="1128" t="s">
        <v>498</v>
      </c>
      <c r="B14" s="183">
        <v>9438</v>
      </c>
      <c r="C14" s="183">
        <v>5912</v>
      </c>
      <c r="D14" s="186">
        <v>15350</v>
      </c>
      <c r="E14" s="183">
        <v>123609</v>
      </c>
      <c r="F14" s="183">
        <v>21614</v>
      </c>
      <c r="G14" s="186">
        <v>145223</v>
      </c>
      <c r="H14" s="186">
        <v>133047</v>
      </c>
      <c r="I14" s="186">
        <v>27526</v>
      </c>
      <c r="J14" s="186">
        <v>160573</v>
      </c>
      <c r="K14" s="364" t="s">
        <v>498</v>
      </c>
      <c r="L14" s="24"/>
      <c r="M14" s="24"/>
      <c r="N14" s="24"/>
      <c r="O14" s="24"/>
    </row>
    <row r="15" spans="1:18" ht="25.5" customHeight="1" thickTop="1" thickBot="1">
      <c r="A15" s="1127" t="s">
        <v>499</v>
      </c>
      <c r="B15" s="184">
        <v>5101</v>
      </c>
      <c r="C15" s="184">
        <v>2453</v>
      </c>
      <c r="D15" s="189">
        <v>7554</v>
      </c>
      <c r="E15" s="184">
        <v>120759</v>
      </c>
      <c r="F15" s="184">
        <v>14398</v>
      </c>
      <c r="G15" s="189">
        <v>135157</v>
      </c>
      <c r="H15" s="189">
        <v>125860</v>
      </c>
      <c r="I15" s="189">
        <v>16851</v>
      </c>
      <c r="J15" s="189">
        <v>142711</v>
      </c>
      <c r="K15" s="365" t="s">
        <v>499</v>
      </c>
      <c r="L15" s="24"/>
      <c r="M15" s="24"/>
      <c r="N15" s="24"/>
      <c r="O15" s="24"/>
    </row>
    <row r="16" spans="1:18" ht="25.5" customHeight="1" thickTop="1" thickBot="1">
      <c r="A16" s="1128" t="s">
        <v>500</v>
      </c>
      <c r="B16" s="183">
        <v>4776</v>
      </c>
      <c r="C16" s="183">
        <v>2736</v>
      </c>
      <c r="D16" s="186">
        <v>7512</v>
      </c>
      <c r="E16" s="183">
        <v>45685</v>
      </c>
      <c r="F16" s="183">
        <v>5912</v>
      </c>
      <c r="G16" s="186">
        <v>51597</v>
      </c>
      <c r="H16" s="186">
        <v>50461</v>
      </c>
      <c r="I16" s="186">
        <v>8648</v>
      </c>
      <c r="J16" s="186">
        <v>59109</v>
      </c>
      <c r="K16" s="364" t="s">
        <v>500</v>
      </c>
      <c r="L16" s="24"/>
      <c r="M16" s="24"/>
      <c r="N16" s="24"/>
      <c r="O16" s="24"/>
    </row>
    <row r="17" spans="1:15" ht="25.5" customHeight="1" thickTop="1" thickBot="1">
      <c r="A17" s="1127" t="s">
        <v>501</v>
      </c>
      <c r="B17" s="184">
        <v>1318</v>
      </c>
      <c r="C17" s="184">
        <v>248</v>
      </c>
      <c r="D17" s="189">
        <v>1566</v>
      </c>
      <c r="E17" s="184">
        <v>24741</v>
      </c>
      <c r="F17" s="184">
        <v>2610</v>
      </c>
      <c r="G17" s="189">
        <v>27351</v>
      </c>
      <c r="H17" s="189">
        <v>26059</v>
      </c>
      <c r="I17" s="189">
        <v>2858</v>
      </c>
      <c r="J17" s="189">
        <v>28917</v>
      </c>
      <c r="K17" s="365" t="s">
        <v>501</v>
      </c>
      <c r="L17" s="24"/>
      <c r="M17" s="24"/>
      <c r="N17" s="24"/>
      <c r="O17" s="24"/>
    </row>
    <row r="18" spans="1:15" ht="25.5" customHeight="1" thickTop="1">
      <c r="A18" s="1129" t="s">
        <v>491</v>
      </c>
      <c r="B18" s="198">
        <v>722</v>
      </c>
      <c r="C18" s="198">
        <v>141</v>
      </c>
      <c r="D18" s="199">
        <v>863</v>
      </c>
      <c r="E18" s="198">
        <v>9738</v>
      </c>
      <c r="F18" s="198">
        <v>790</v>
      </c>
      <c r="G18" s="199">
        <v>10528</v>
      </c>
      <c r="H18" s="199">
        <v>10460</v>
      </c>
      <c r="I18" s="199">
        <v>931</v>
      </c>
      <c r="J18" s="199">
        <v>11391</v>
      </c>
      <c r="K18" s="366" t="s">
        <v>491</v>
      </c>
      <c r="L18" s="24"/>
      <c r="M18" s="24"/>
      <c r="N18" s="24"/>
      <c r="O18" s="24"/>
    </row>
    <row r="19" spans="1:15" ht="25.5" customHeight="1">
      <c r="A19" s="367" t="s">
        <v>468</v>
      </c>
      <c r="B19" s="185">
        <v>72148</v>
      </c>
      <c r="C19" s="185">
        <v>48684</v>
      </c>
      <c r="D19" s="185">
        <v>120832</v>
      </c>
      <c r="E19" s="185">
        <v>1705296</v>
      </c>
      <c r="F19" s="185">
        <v>304228</v>
      </c>
      <c r="G19" s="211">
        <v>2009524</v>
      </c>
      <c r="H19" s="211">
        <v>1777444</v>
      </c>
      <c r="I19" s="202">
        <v>352912</v>
      </c>
      <c r="J19" s="202">
        <v>2130356</v>
      </c>
      <c r="K19" s="368" t="s">
        <v>469</v>
      </c>
      <c r="L19" s="24"/>
      <c r="M19" s="24"/>
      <c r="N19" s="24"/>
      <c r="O19" s="24"/>
    </row>
    <row r="20" spans="1:15">
      <c r="A20" s="25" t="s">
        <v>71</v>
      </c>
      <c r="K20" s="25" t="s">
        <v>328</v>
      </c>
    </row>
    <row r="23" spans="1:15">
      <c r="B23" s="25" t="s">
        <v>558</v>
      </c>
      <c r="C23" s="25" t="s">
        <v>864</v>
      </c>
    </row>
    <row r="24" spans="1:15">
      <c r="A24" s="25" t="s">
        <v>492</v>
      </c>
      <c r="B24" s="75">
        <f>H8</f>
        <v>4620</v>
      </c>
      <c r="C24" s="78">
        <f>I8</f>
        <v>4521</v>
      </c>
    </row>
    <row r="25" spans="1:15">
      <c r="A25" s="25" t="s">
        <v>493</v>
      </c>
      <c r="B25" s="75">
        <f t="shared" ref="B25:B33" si="0">H9</f>
        <v>138426</v>
      </c>
      <c r="C25" s="78">
        <f t="shared" ref="C25:C34" si="1">I9</f>
        <v>47285</v>
      </c>
    </row>
    <row r="26" spans="1:15">
      <c r="A26" s="25" t="s">
        <v>494</v>
      </c>
      <c r="B26" s="75">
        <f t="shared" si="0"/>
        <v>238923</v>
      </c>
      <c r="C26" s="78">
        <f t="shared" si="1"/>
        <v>39466</v>
      </c>
    </row>
    <row r="27" spans="1:15">
      <c r="A27" s="25" t="s">
        <v>495</v>
      </c>
      <c r="B27" s="75">
        <f t="shared" si="0"/>
        <v>441133</v>
      </c>
      <c r="C27" s="78">
        <f t="shared" si="1"/>
        <v>105844</v>
      </c>
    </row>
    <row r="28" spans="1:15">
      <c r="A28" s="25" t="s">
        <v>496</v>
      </c>
      <c r="B28" s="75">
        <f t="shared" si="0"/>
        <v>337565</v>
      </c>
      <c r="C28" s="78">
        <f t="shared" si="1"/>
        <v>43724</v>
      </c>
    </row>
    <row r="29" spans="1:15">
      <c r="A29" s="25" t="s">
        <v>497</v>
      </c>
      <c r="B29" s="75">
        <f t="shared" si="0"/>
        <v>270890</v>
      </c>
      <c r="C29" s="78">
        <f t="shared" si="1"/>
        <v>55258</v>
      </c>
    </row>
    <row r="30" spans="1:15">
      <c r="A30" s="25" t="s">
        <v>498</v>
      </c>
      <c r="B30" s="75">
        <f t="shared" si="0"/>
        <v>133047</v>
      </c>
      <c r="C30" s="78">
        <f t="shared" si="1"/>
        <v>27526</v>
      </c>
    </row>
    <row r="31" spans="1:15">
      <c r="A31" s="25" t="s">
        <v>499</v>
      </c>
      <c r="B31" s="75">
        <f t="shared" si="0"/>
        <v>125860</v>
      </c>
      <c r="C31" s="78">
        <f t="shared" si="1"/>
        <v>16851</v>
      </c>
    </row>
    <row r="32" spans="1:15">
      <c r="A32" s="25" t="s">
        <v>500</v>
      </c>
      <c r="B32" s="75">
        <f t="shared" si="0"/>
        <v>50461</v>
      </c>
      <c r="C32" s="78">
        <f t="shared" si="1"/>
        <v>8648</v>
      </c>
    </row>
    <row r="33" spans="1:3">
      <c r="A33" s="25" t="s">
        <v>501</v>
      </c>
      <c r="B33" s="75">
        <f t="shared" si="0"/>
        <v>26059</v>
      </c>
      <c r="C33" s="78">
        <f t="shared" si="1"/>
        <v>2858</v>
      </c>
    </row>
    <row r="34" spans="1:3">
      <c r="A34" s="25" t="s">
        <v>491</v>
      </c>
      <c r="B34" s="75">
        <f>H18</f>
        <v>10460</v>
      </c>
      <c r="C34" s="78">
        <f t="shared" si="1"/>
        <v>931</v>
      </c>
    </row>
    <row r="35" spans="1:3">
      <c r="B35" s="31"/>
      <c r="C35" s="31"/>
    </row>
    <row r="36" spans="1:3">
      <c r="B36" s="31">
        <f>SUM(B24:B35)</f>
        <v>1777444</v>
      </c>
      <c r="C36" s="31">
        <f>SUM(C24:C35)</f>
        <v>352912</v>
      </c>
    </row>
  </sheetData>
  <mergeCells count="8">
    <mergeCell ref="E5:G5"/>
    <mergeCell ref="H5:J5"/>
    <mergeCell ref="K5:K7"/>
    <mergeCell ref="A1:K1"/>
    <mergeCell ref="A3:K3"/>
    <mergeCell ref="A5:A7"/>
    <mergeCell ref="A2:K2"/>
    <mergeCell ref="B5:D5"/>
  </mergeCells>
  <phoneticPr fontId="0" type="noConversion"/>
  <printOptions horizontalCentered="1" verticalCentered="1"/>
  <pageMargins left="0" right="0" top="0" bottom="0" header="0" footer="0"/>
  <pageSetup paperSize="9" scale="95" orientation="landscape"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4"/>
  <dimension ref="A1:R32"/>
  <sheetViews>
    <sheetView rightToLeft="1" view="pageBreakPreview" zoomScaleNormal="100" zoomScaleSheetLayoutView="100" workbookViewId="0">
      <selection activeCell="J16" sqref="J16"/>
    </sheetView>
  </sheetViews>
  <sheetFormatPr defaultColWidth="11.42578125" defaultRowHeight="12.75"/>
  <cols>
    <col min="1" max="1" width="25.7109375" style="25" customWidth="1"/>
    <col min="2" max="4" width="9.7109375" style="25" customWidth="1"/>
    <col min="5" max="5" width="11.5703125" style="25" bestFit="1" customWidth="1"/>
    <col min="6" max="6" width="9.7109375" style="25" customWidth="1"/>
    <col min="7" max="8" width="11.5703125" style="25" bestFit="1" customWidth="1"/>
    <col min="9" max="9" width="9.7109375" style="25" customWidth="1"/>
    <col min="10" max="10" width="11.42578125" style="25" bestFit="1" customWidth="1"/>
    <col min="11" max="11" width="25.7109375" style="25" customWidth="1"/>
    <col min="12" max="16384" width="11.42578125" style="25"/>
  </cols>
  <sheetData>
    <row r="1" spans="1:18" s="21" customFormat="1" ht="23.25">
      <c r="A1" s="1288" t="s">
        <v>1053</v>
      </c>
      <c r="B1" s="1288"/>
      <c r="C1" s="1288"/>
      <c r="D1" s="1288"/>
      <c r="E1" s="1288"/>
      <c r="F1" s="1288"/>
      <c r="G1" s="1288"/>
      <c r="H1" s="1288"/>
      <c r="I1" s="1288"/>
      <c r="J1" s="1288"/>
      <c r="K1" s="1288"/>
      <c r="L1" s="20"/>
      <c r="M1" s="20"/>
      <c r="N1" s="20"/>
      <c r="O1" s="20"/>
      <c r="P1" s="20"/>
      <c r="Q1" s="20"/>
      <c r="R1" s="20"/>
    </row>
    <row r="2" spans="1:18" s="23" customFormat="1" ht="36.75" customHeight="1">
      <c r="A2" s="1289" t="s">
        <v>1088</v>
      </c>
      <c r="B2" s="1289"/>
      <c r="C2" s="1289"/>
      <c r="D2" s="1289"/>
      <c r="E2" s="1289"/>
      <c r="F2" s="1289"/>
      <c r="G2" s="1289"/>
      <c r="H2" s="1289"/>
      <c r="I2" s="1289"/>
      <c r="J2" s="1289"/>
      <c r="K2" s="1289"/>
      <c r="L2" s="22"/>
      <c r="M2" s="22"/>
      <c r="N2" s="22"/>
      <c r="O2" s="22"/>
      <c r="P2" s="22"/>
      <c r="Q2" s="22"/>
      <c r="R2" s="22"/>
    </row>
    <row r="3" spans="1:18" s="23" customFormat="1" ht="21.75" customHeight="1">
      <c r="A3" s="1289">
        <v>2022</v>
      </c>
      <c r="B3" s="1289"/>
      <c r="C3" s="1289"/>
      <c r="D3" s="1289"/>
      <c r="E3" s="1289"/>
      <c r="F3" s="1289"/>
      <c r="G3" s="1289"/>
      <c r="H3" s="1289"/>
      <c r="I3" s="1289"/>
      <c r="J3" s="1289"/>
      <c r="K3" s="1289"/>
      <c r="L3" s="22"/>
      <c r="M3" s="22"/>
      <c r="N3" s="22"/>
      <c r="O3" s="22"/>
      <c r="P3" s="22"/>
      <c r="Q3" s="22"/>
      <c r="R3" s="22"/>
    </row>
    <row r="4" spans="1:18" s="14" customFormat="1" ht="15.75">
      <c r="A4" s="452" t="s">
        <v>154</v>
      </c>
      <c r="B4" s="451"/>
      <c r="C4" s="451"/>
      <c r="D4" s="451"/>
      <c r="E4" s="451"/>
      <c r="F4" s="451"/>
      <c r="G4" s="451"/>
      <c r="H4" s="451"/>
      <c r="I4" s="451"/>
      <c r="J4" s="451"/>
      <c r="K4" s="451" t="s">
        <v>155</v>
      </c>
      <c r="L4" s="5"/>
      <c r="M4" s="5"/>
      <c r="N4" s="5"/>
      <c r="O4" s="5"/>
      <c r="P4" s="5"/>
      <c r="Q4" s="5"/>
      <c r="R4" s="5"/>
    </row>
    <row r="5" spans="1:18" s="27" customFormat="1" ht="31.5" customHeight="1">
      <c r="A5" s="1331" t="s">
        <v>45</v>
      </c>
      <c r="B5" s="1334" t="s">
        <v>1253</v>
      </c>
      <c r="C5" s="1334"/>
      <c r="D5" s="1334"/>
      <c r="E5" s="1334" t="s">
        <v>1254</v>
      </c>
      <c r="F5" s="1334"/>
      <c r="G5" s="1334"/>
      <c r="H5" s="1334" t="s">
        <v>1255</v>
      </c>
      <c r="I5" s="1334"/>
      <c r="J5" s="1334"/>
      <c r="K5" s="1335" t="s">
        <v>46</v>
      </c>
      <c r="L5" s="26"/>
      <c r="M5" s="26"/>
      <c r="N5" s="26"/>
      <c r="O5" s="26"/>
    </row>
    <row r="6" spans="1:18" ht="15.75" customHeight="1">
      <c r="A6" s="1332"/>
      <c r="B6" s="322" t="s">
        <v>472</v>
      </c>
      <c r="C6" s="322" t="s">
        <v>473</v>
      </c>
      <c r="D6" s="322" t="s">
        <v>468</v>
      </c>
      <c r="E6" s="322" t="s">
        <v>472</v>
      </c>
      <c r="F6" s="322" t="s">
        <v>473</v>
      </c>
      <c r="G6" s="322" t="s">
        <v>468</v>
      </c>
      <c r="H6" s="322" t="s">
        <v>472</v>
      </c>
      <c r="I6" s="322" t="s">
        <v>473</v>
      </c>
      <c r="J6" s="322" t="s">
        <v>468</v>
      </c>
      <c r="K6" s="1336"/>
      <c r="L6" s="24"/>
      <c r="M6" s="24"/>
      <c r="N6" s="24"/>
      <c r="O6" s="24"/>
    </row>
    <row r="7" spans="1:18" ht="15" customHeight="1">
      <c r="A7" s="1333"/>
      <c r="B7" s="134" t="s">
        <v>471</v>
      </c>
      <c r="C7" s="134" t="s">
        <v>470</v>
      </c>
      <c r="D7" s="313" t="s">
        <v>469</v>
      </c>
      <c r="E7" s="134" t="s">
        <v>471</v>
      </c>
      <c r="F7" s="134" t="s">
        <v>470</v>
      </c>
      <c r="G7" s="313" t="s">
        <v>469</v>
      </c>
      <c r="H7" s="313" t="s">
        <v>471</v>
      </c>
      <c r="I7" s="313" t="s">
        <v>470</v>
      </c>
      <c r="J7" s="313" t="s">
        <v>469</v>
      </c>
      <c r="K7" s="1337"/>
      <c r="L7" s="24"/>
      <c r="M7" s="24"/>
      <c r="N7" s="24"/>
      <c r="O7" s="24"/>
    </row>
    <row r="8" spans="1:18" ht="25.5" customHeight="1" thickBot="1">
      <c r="A8" s="326" t="s">
        <v>0</v>
      </c>
      <c r="B8" s="203">
        <v>0</v>
      </c>
      <c r="C8" s="203">
        <v>0</v>
      </c>
      <c r="D8" s="204">
        <v>0</v>
      </c>
      <c r="E8" s="203">
        <v>14209</v>
      </c>
      <c r="F8" s="203">
        <v>31</v>
      </c>
      <c r="G8" s="204">
        <v>14240</v>
      </c>
      <c r="H8" s="204">
        <v>14209</v>
      </c>
      <c r="I8" s="204">
        <v>31</v>
      </c>
      <c r="J8" s="204">
        <v>14240</v>
      </c>
      <c r="K8" s="327" t="s">
        <v>502</v>
      </c>
      <c r="L8" s="24"/>
      <c r="M8" s="24"/>
      <c r="N8" s="24"/>
      <c r="O8" s="24"/>
    </row>
    <row r="9" spans="1:18" ht="25.5" customHeight="1" thickTop="1" thickBot="1">
      <c r="A9" s="328" t="s">
        <v>2</v>
      </c>
      <c r="B9" s="184">
        <v>217</v>
      </c>
      <c r="C9" s="184">
        <v>124</v>
      </c>
      <c r="D9" s="189">
        <v>341</v>
      </c>
      <c r="E9" s="184">
        <v>162599</v>
      </c>
      <c r="F9" s="184">
        <v>15279</v>
      </c>
      <c r="G9" s="189">
        <v>177878</v>
      </c>
      <c r="H9" s="189">
        <v>162816</v>
      </c>
      <c r="I9" s="189">
        <v>15403</v>
      </c>
      <c r="J9" s="189">
        <v>178219</v>
      </c>
      <c r="K9" s="329" t="s">
        <v>1</v>
      </c>
      <c r="L9" s="24"/>
      <c r="M9" s="24"/>
      <c r="N9" s="24"/>
      <c r="O9" s="24"/>
    </row>
    <row r="10" spans="1:18" ht="25.5" customHeight="1" thickTop="1" thickBot="1">
      <c r="A10" s="326" t="s">
        <v>686</v>
      </c>
      <c r="B10" s="203">
        <v>0</v>
      </c>
      <c r="C10" s="203">
        <v>0</v>
      </c>
      <c r="D10" s="204">
        <v>0</v>
      </c>
      <c r="E10" s="203">
        <v>340</v>
      </c>
      <c r="F10" s="203">
        <v>31</v>
      </c>
      <c r="G10" s="204">
        <v>371</v>
      </c>
      <c r="H10" s="204">
        <v>340</v>
      </c>
      <c r="I10" s="204">
        <v>31</v>
      </c>
      <c r="J10" s="204">
        <v>371</v>
      </c>
      <c r="K10" s="327" t="s">
        <v>689</v>
      </c>
      <c r="L10" s="24"/>
      <c r="M10" s="24"/>
      <c r="N10" s="24"/>
      <c r="O10" s="24"/>
    </row>
    <row r="11" spans="1:18" ht="25.5" customHeight="1" thickTop="1" thickBot="1">
      <c r="A11" s="328" t="s">
        <v>4</v>
      </c>
      <c r="B11" s="184">
        <v>2734</v>
      </c>
      <c r="C11" s="184">
        <v>633</v>
      </c>
      <c r="D11" s="189">
        <v>3367</v>
      </c>
      <c r="E11" s="184">
        <v>343236</v>
      </c>
      <c r="F11" s="184">
        <v>21141</v>
      </c>
      <c r="G11" s="189">
        <v>364377</v>
      </c>
      <c r="H11" s="189">
        <v>345970</v>
      </c>
      <c r="I11" s="189">
        <v>21774</v>
      </c>
      <c r="J11" s="189">
        <v>367744</v>
      </c>
      <c r="K11" s="329" t="s">
        <v>3</v>
      </c>
      <c r="L11" s="24"/>
      <c r="M11" s="24"/>
      <c r="N11" s="24"/>
      <c r="O11" s="24"/>
    </row>
    <row r="12" spans="1:18" ht="25.5" customHeight="1" thickTop="1" thickBot="1">
      <c r="A12" s="326" t="s">
        <v>10</v>
      </c>
      <c r="B12" s="203">
        <v>6201</v>
      </c>
      <c r="C12" s="203">
        <v>1740</v>
      </c>
      <c r="D12" s="204">
        <v>7941</v>
      </c>
      <c r="E12" s="203">
        <v>445391</v>
      </c>
      <c r="F12" s="203">
        <v>43277</v>
      </c>
      <c r="G12" s="204">
        <v>488668</v>
      </c>
      <c r="H12" s="204">
        <v>451592</v>
      </c>
      <c r="I12" s="204">
        <v>45017</v>
      </c>
      <c r="J12" s="204">
        <v>496609</v>
      </c>
      <c r="K12" s="327" t="s">
        <v>9</v>
      </c>
      <c r="L12" s="24"/>
      <c r="M12" s="24"/>
      <c r="N12" s="24"/>
      <c r="O12" s="24"/>
    </row>
    <row r="13" spans="1:18" ht="25.5" customHeight="1" thickTop="1" thickBot="1">
      <c r="A13" s="328" t="s">
        <v>1212</v>
      </c>
      <c r="B13" s="184">
        <v>0</v>
      </c>
      <c r="C13" s="184">
        <v>0</v>
      </c>
      <c r="D13" s="189">
        <v>0</v>
      </c>
      <c r="E13" s="184">
        <v>4911</v>
      </c>
      <c r="F13" s="184">
        <v>129</v>
      </c>
      <c r="G13" s="189">
        <v>5040</v>
      </c>
      <c r="H13" s="189">
        <v>4911</v>
      </c>
      <c r="I13" s="189">
        <v>129</v>
      </c>
      <c r="J13" s="189">
        <v>5040</v>
      </c>
      <c r="K13" s="329" t="s">
        <v>1213</v>
      </c>
      <c r="L13" s="24"/>
      <c r="M13" s="24"/>
      <c r="N13" s="24"/>
      <c r="O13" s="24"/>
    </row>
    <row r="14" spans="1:18" ht="25.5" customHeight="1" thickTop="1" thickBot="1">
      <c r="A14" s="326" t="s">
        <v>12</v>
      </c>
      <c r="B14" s="203">
        <v>27549</v>
      </c>
      <c r="C14" s="203">
        <v>15480</v>
      </c>
      <c r="D14" s="204">
        <v>43029</v>
      </c>
      <c r="E14" s="203">
        <v>253531</v>
      </c>
      <c r="F14" s="203">
        <v>66183</v>
      </c>
      <c r="G14" s="204">
        <v>319714</v>
      </c>
      <c r="H14" s="204">
        <v>281080</v>
      </c>
      <c r="I14" s="204">
        <v>81663</v>
      </c>
      <c r="J14" s="204">
        <v>362743</v>
      </c>
      <c r="K14" s="327" t="s">
        <v>11</v>
      </c>
      <c r="L14" s="24"/>
      <c r="M14" s="24"/>
      <c r="N14" s="24"/>
      <c r="O14" s="24"/>
    </row>
    <row r="15" spans="1:18" ht="25.5" customHeight="1" thickTop="1" thickBot="1">
      <c r="A15" s="328" t="s">
        <v>14</v>
      </c>
      <c r="B15" s="184">
        <v>1142</v>
      </c>
      <c r="C15" s="184">
        <v>139</v>
      </c>
      <c r="D15" s="189">
        <v>1281</v>
      </c>
      <c r="E15" s="184">
        <v>81093</v>
      </c>
      <c r="F15" s="184">
        <v>13619</v>
      </c>
      <c r="G15" s="189">
        <v>94712</v>
      </c>
      <c r="H15" s="189">
        <v>82235</v>
      </c>
      <c r="I15" s="189">
        <v>13758</v>
      </c>
      <c r="J15" s="189">
        <v>95993</v>
      </c>
      <c r="K15" s="329" t="s">
        <v>13</v>
      </c>
      <c r="L15" s="24"/>
      <c r="M15" s="24"/>
      <c r="N15" s="24"/>
      <c r="O15" s="24"/>
    </row>
    <row r="16" spans="1:18" ht="25.5" customHeight="1" thickTop="1" thickBot="1">
      <c r="A16" s="326" t="s">
        <v>687</v>
      </c>
      <c r="B16" s="203">
        <v>29053</v>
      </c>
      <c r="C16" s="203">
        <v>27281</v>
      </c>
      <c r="D16" s="204">
        <v>56334</v>
      </c>
      <c r="E16" s="203">
        <v>371737</v>
      </c>
      <c r="F16" s="203">
        <v>123725</v>
      </c>
      <c r="G16" s="204">
        <v>495462</v>
      </c>
      <c r="H16" s="204">
        <v>400790</v>
      </c>
      <c r="I16" s="204">
        <v>151006</v>
      </c>
      <c r="J16" s="204">
        <v>551796</v>
      </c>
      <c r="K16" s="327" t="s">
        <v>690</v>
      </c>
      <c r="L16" s="24"/>
      <c r="M16" s="24"/>
      <c r="N16" s="24"/>
      <c r="O16" s="24"/>
    </row>
    <row r="17" spans="1:15" ht="25.5" customHeight="1" thickTop="1" thickBot="1">
      <c r="A17" s="328" t="s">
        <v>43</v>
      </c>
      <c r="B17" s="184">
        <v>1463</v>
      </c>
      <c r="C17" s="184">
        <v>891</v>
      </c>
      <c r="D17" s="189">
        <v>2354</v>
      </c>
      <c r="E17" s="184">
        <v>4367</v>
      </c>
      <c r="F17" s="184">
        <v>5933</v>
      </c>
      <c r="G17" s="189">
        <v>10300</v>
      </c>
      <c r="H17" s="189">
        <v>5830</v>
      </c>
      <c r="I17" s="189">
        <v>6824</v>
      </c>
      <c r="J17" s="189">
        <v>12654</v>
      </c>
      <c r="K17" s="329" t="s">
        <v>42</v>
      </c>
      <c r="L17" s="24"/>
      <c r="M17" s="24"/>
      <c r="N17" s="24"/>
      <c r="O17" s="24"/>
    </row>
    <row r="18" spans="1:15" ht="25.5" customHeight="1" thickTop="1" thickBot="1">
      <c r="A18" s="326" t="s">
        <v>44</v>
      </c>
      <c r="B18" s="203">
        <v>2459</v>
      </c>
      <c r="C18" s="203">
        <v>1628</v>
      </c>
      <c r="D18" s="204">
        <v>4087</v>
      </c>
      <c r="E18" s="203">
        <v>16062</v>
      </c>
      <c r="F18" s="203">
        <v>13047</v>
      </c>
      <c r="G18" s="204">
        <v>29109</v>
      </c>
      <c r="H18" s="204">
        <v>18521</v>
      </c>
      <c r="I18" s="204">
        <v>14675</v>
      </c>
      <c r="J18" s="204">
        <v>33196</v>
      </c>
      <c r="K18" s="327" t="s">
        <v>425</v>
      </c>
      <c r="L18" s="24"/>
      <c r="M18" s="24"/>
      <c r="N18" s="24"/>
      <c r="O18" s="24"/>
    </row>
    <row r="19" spans="1:15" ht="25.5" customHeight="1" thickTop="1">
      <c r="A19" s="330" t="s">
        <v>688</v>
      </c>
      <c r="B19" s="193">
        <v>1330</v>
      </c>
      <c r="C19" s="193">
        <v>768</v>
      </c>
      <c r="D19" s="194">
        <v>2098</v>
      </c>
      <c r="E19" s="193">
        <v>7820</v>
      </c>
      <c r="F19" s="193">
        <v>1833</v>
      </c>
      <c r="G19" s="194">
        <v>9653</v>
      </c>
      <c r="H19" s="194">
        <v>9150</v>
      </c>
      <c r="I19" s="194">
        <v>2601</v>
      </c>
      <c r="J19" s="194">
        <v>11751</v>
      </c>
      <c r="K19" s="331" t="s">
        <v>426</v>
      </c>
      <c r="L19" s="24"/>
      <c r="M19" s="24"/>
      <c r="N19" s="24"/>
      <c r="O19" s="24"/>
    </row>
    <row r="20" spans="1:15" ht="25.5" customHeight="1">
      <c r="A20" s="332" t="s">
        <v>468</v>
      </c>
      <c r="B20" s="212">
        <v>72148</v>
      </c>
      <c r="C20" s="212">
        <v>48684</v>
      </c>
      <c r="D20" s="212">
        <v>120832</v>
      </c>
      <c r="E20" s="212">
        <v>1705296</v>
      </c>
      <c r="F20" s="212">
        <v>304228</v>
      </c>
      <c r="G20" s="212">
        <v>2009524</v>
      </c>
      <c r="H20" s="212">
        <v>1777444</v>
      </c>
      <c r="I20" s="212">
        <v>352912</v>
      </c>
      <c r="J20" s="212">
        <v>2130356</v>
      </c>
      <c r="K20" s="333" t="s">
        <v>469</v>
      </c>
      <c r="L20" s="24"/>
      <c r="M20" s="24"/>
      <c r="N20" s="24"/>
      <c r="O20" s="24"/>
    </row>
    <row r="21" spans="1:15">
      <c r="A21" s="25" t="s">
        <v>71</v>
      </c>
      <c r="K21" s="25" t="s">
        <v>328</v>
      </c>
    </row>
    <row r="25" spans="1:15">
      <c r="B25" s="25" t="s">
        <v>558</v>
      </c>
      <c r="C25" s="25" t="s">
        <v>864</v>
      </c>
    </row>
    <row r="26" spans="1:15" ht="25.5">
      <c r="A26" s="24" t="s">
        <v>1270</v>
      </c>
      <c r="B26" s="75">
        <f>H8+H9+H10</f>
        <v>177365</v>
      </c>
      <c r="C26" s="75">
        <f>I8+I9+I10</f>
        <v>15465</v>
      </c>
    </row>
    <row r="27" spans="1:15" ht="25.5">
      <c r="A27" s="24" t="s">
        <v>1271</v>
      </c>
      <c r="B27" s="75">
        <f>H11</f>
        <v>345970</v>
      </c>
      <c r="C27" s="75">
        <f>I11</f>
        <v>21774</v>
      </c>
    </row>
    <row r="28" spans="1:15" ht="38.25">
      <c r="A28" s="24" t="s">
        <v>1272</v>
      </c>
      <c r="B28" s="75">
        <f>H12+H13+H14</f>
        <v>737583</v>
      </c>
      <c r="C28" s="75">
        <f>I12+I13+I14</f>
        <v>126809</v>
      </c>
    </row>
    <row r="29" spans="1:15" ht="25.5">
      <c r="A29" s="24" t="s">
        <v>1273</v>
      </c>
      <c r="B29" s="75">
        <f>H15</f>
        <v>82235</v>
      </c>
      <c r="C29" s="75">
        <f>I15</f>
        <v>13758</v>
      </c>
    </row>
    <row r="30" spans="1:15" ht="38.25">
      <c r="A30" s="24" t="s">
        <v>1274</v>
      </c>
      <c r="B30" s="75">
        <f>SUM(H16:H19)</f>
        <v>434291</v>
      </c>
      <c r="C30" s="75">
        <f>SUM(I16:I19)</f>
        <v>175106</v>
      </c>
    </row>
    <row r="32" spans="1:15">
      <c r="B32" s="244">
        <f>SUM(B26:B31)</f>
        <v>1777444</v>
      </c>
      <c r="C32" s="244">
        <f>SUM(C26:C31)</f>
        <v>352912</v>
      </c>
      <c r="D32" s="244"/>
      <c r="E32" s="245"/>
    </row>
  </sheetData>
  <mergeCells count="8">
    <mergeCell ref="H5:J5"/>
    <mergeCell ref="A2:K2"/>
    <mergeCell ref="K5:K7"/>
    <mergeCell ref="A1:K1"/>
    <mergeCell ref="A3:K3"/>
    <mergeCell ref="E5:G5"/>
    <mergeCell ref="A5:A7"/>
    <mergeCell ref="B5:D5"/>
  </mergeCells>
  <phoneticPr fontId="0" type="noConversion"/>
  <printOptions horizontalCentered="1" verticalCentered="1"/>
  <pageMargins left="0" right="0" top="0" bottom="0" header="0" footer="0"/>
  <pageSetup paperSize="9" scale="9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191"/>
  <sheetViews>
    <sheetView rightToLeft="1" view="pageBreakPreview" topLeftCell="A37" zoomScale="120" zoomScaleNormal="100" zoomScaleSheetLayoutView="120" workbookViewId="0">
      <selection activeCell="A28" sqref="A28"/>
    </sheetView>
  </sheetViews>
  <sheetFormatPr defaultColWidth="11.42578125" defaultRowHeight="12.75"/>
  <cols>
    <col min="1" max="1" width="39.42578125" style="102" customWidth="1"/>
    <col min="2" max="2" width="9.85546875" style="101" customWidth="1"/>
    <col min="3" max="3" width="9.85546875" style="1052" customWidth="1"/>
    <col min="4" max="4" width="39.7109375" style="100" customWidth="1"/>
    <col min="5" max="16384" width="11.42578125" style="98"/>
  </cols>
  <sheetData>
    <row r="1" spans="1:5" ht="23.25">
      <c r="A1" s="1199" t="s">
        <v>1471</v>
      </c>
      <c r="B1" s="1199"/>
      <c r="C1" s="1199"/>
      <c r="D1" s="1199"/>
    </row>
    <row r="2" spans="1:5" ht="20.25">
      <c r="A2" s="1200" t="s">
        <v>1648</v>
      </c>
      <c r="B2" s="1201"/>
      <c r="C2" s="1201"/>
      <c r="D2" s="1201"/>
    </row>
    <row r="3" spans="1:5" ht="16.5" customHeight="1">
      <c r="B3" s="114"/>
      <c r="C3" s="1045"/>
    </row>
    <row r="4" spans="1:5" s="113" customFormat="1" ht="26.25" thickBot="1">
      <c r="A4" s="429" t="s">
        <v>808</v>
      </c>
      <c r="B4" s="430" t="s">
        <v>1326</v>
      </c>
      <c r="C4" s="1054" t="s">
        <v>1327</v>
      </c>
      <c r="D4" s="431" t="s">
        <v>807</v>
      </c>
    </row>
    <row r="5" spans="1:5" s="388" customFormat="1" ht="18.75" thickBot="1">
      <c r="A5" s="385"/>
      <c r="B5" s="386"/>
      <c r="C5" s="1046"/>
      <c r="D5" s="387"/>
    </row>
    <row r="6" spans="1:5" s="113" customFormat="1" ht="50.25" thickBot="1">
      <c r="A6" s="432" t="s">
        <v>1797</v>
      </c>
      <c r="B6" s="433"/>
      <c r="C6" s="1047"/>
      <c r="D6" s="434" t="s">
        <v>1798</v>
      </c>
      <c r="E6" s="1047"/>
    </row>
    <row r="7" spans="1:5" s="88" customFormat="1" ht="26.25" thickBot="1">
      <c r="A7" s="109" t="s">
        <v>1666</v>
      </c>
      <c r="B7" s="108">
        <v>1</v>
      </c>
      <c r="C7" s="1149">
        <v>28</v>
      </c>
      <c r="D7" s="107" t="s">
        <v>1649</v>
      </c>
      <c r="E7" s="1048">
        <v>28</v>
      </c>
    </row>
    <row r="8" spans="1:5" s="88" customFormat="1" ht="26.25" thickBot="1">
      <c r="A8" s="1154" t="s">
        <v>1799</v>
      </c>
      <c r="B8" s="111">
        <v>2</v>
      </c>
      <c r="C8" s="1150">
        <v>29</v>
      </c>
      <c r="D8" s="110" t="s">
        <v>1650</v>
      </c>
      <c r="E8" s="1049">
        <v>29</v>
      </c>
    </row>
    <row r="9" spans="1:5" s="88" customFormat="1" ht="24.75" thickBot="1">
      <c r="A9" s="109" t="s">
        <v>1046</v>
      </c>
      <c r="B9" s="554">
        <v>3</v>
      </c>
      <c r="C9" s="1149">
        <v>30</v>
      </c>
      <c r="D9" s="107" t="s">
        <v>1723</v>
      </c>
      <c r="E9" s="1048">
        <v>30</v>
      </c>
    </row>
    <row r="10" spans="1:5" s="88" customFormat="1" ht="26.25" thickBot="1">
      <c r="A10" s="112" t="s">
        <v>1050</v>
      </c>
      <c r="B10" s="555">
        <v>4</v>
      </c>
      <c r="C10" s="1150">
        <v>31</v>
      </c>
      <c r="D10" s="110" t="s">
        <v>1675</v>
      </c>
      <c r="E10" s="1049">
        <v>31</v>
      </c>
    </row>
    <row r="11" spans="1:5" s="88" customFormat="1" ht="26.25" thickBot="1">
      <c r="A11" s="109" t="s">
        <v>1057</v>
      </c>
      <c r="B11" s="554">
        <v>5</v>
      </c>
      <c r="C11" s="1149">
        <v>32</v>
      </c>
      <c r="D11" s="107" t="s">
        <v>1651</v>
      </c>
      <c r="E11" s="1048">
        <v>32</v>
      </c>
    </row>
    <row r="12" spans="1:5" s="88" customFormat="1" ht="26.25" thickBot="1">
      <c r="A12" s="112" t="s">
        <v>869</v>
      </c>
      <c r="B12" s="555">
        <v>6</v>
      </c>
      <c r="C12" s="1150">
        <v>33</v>
      </c>
      <c r="D12" s="110" t="s">
        <v>1652</v>
      </c>
      <c r="E12" s="1049">
        <v>33</v>
      </c>
    </row>
    <row r="13" spans="1:5" s="88" customFormat="1" ht="26.25" thickBot="1">
      <c r="A13" s="109" t="s">
        <v>1667</v>
      </c>
      <c r="B13" s="554">
        <v>7</v>
      </c>
      <c r="C13" s="1149">
        <v>34</v>
      </c>
      <c r="D13" s="107" t="s">
        <v>1653</v>
      </c>
      <c r="E13" s="1048">
        <v>34</v>
      </c>
    </row>
    <row r="14" spans="1:5" s="88" customFormat="1" ht="26.25" thickBot="1">
      <c r="A14" s="112" t="s">
        <v>1668</v>
      </c>
      <c r="B14" s="555">
        <v>8</v>
      </c>
      <c r="C14" s="1150">
        <v>35</v>
      </c>
      <c r="D14" s="110" t="s">
        <v>1654</v>
      </c>
      <c r="E14" s="1049">
        <v>35</v>
      </c>
    </row>
    <row r="15" spans="1:5" s="88" customFormat="1" ht="26.25" thickBot="1">
      <c r="A15" s="109" t="s">
        <v>1669</v>
      </c>
      <c r="B15" s="554">
        <v>9</v>
      </c>
      <c r="C15" s="1149">
        <v>36</v>
      </c>
      <c r="D15" s="107" t="s">
        <v>1655</v>
      </c>
      <c r="E15" s="1048">
        <v>36</v>
      </c>
    </row>
    <row r="16" spans="1:5" s="88" customFormat="1" ht="26.25" thickBot="1">
      <c r="A16" s="112" t="s">
        <v>1670</v>
      </c>
      <c r="B16" s="555">
        <v>10</v>
      </c>
      <c r="C16" s="1150">
        <v>37</v>
      </c>
      <c r="D16" s="110" t="s">
        <v>1656</v>
      </c>
      <c r="E16" s="1049">
        <v>37</v>
      </c>
    </row>
    <row r="17" spans="1:5" s="88" customFormat="1" ht="26.25" thickBot="1">
      <c r="A17" s="109" t="s">
        <v>1059</v>
      </c>
      <c r="B17" s="554">
        <v>11</v>
      </c>
      <c r="C17" s="1149">
        <v>38</v>
      </c>
      <c r="D17" s="107" t="s">
        <v>1657</v>
      </c>
      <c r="E17" s="1048">
        <v>38</v>
      </c>
    </row>
    <row r="18" spans="1:5" s="88" customFormat="1" ht="26.25" thickBot="1">
      <c r="A18" s="112" t="s">
        <v>870</v>
      </c>
      <c r="B18" s="555">
        <v>12</v>
      </c>
      <c r="C18" s="1150">
        <v>39</v>
      </c>
      <c r="D18" s="110" t="s">
        <v>1658</v>
      </c>
      <c r="E18" s="1049">
        <v>39</v>
      </c>
    </row>
    <row r="19" spans="1:5" s="88" customFormat="1" ht="26.25" thickBot="1">
      <c r="A19" s="109" t="s">
        <v>871</v>
      </c>
      <c r="B19" s="554">
        <v>13</v>
      </c>
      <c r="C19" s="1149">
        <v>40</v>
      </c>
      <c r="D19" s="107" t="s">
        <v>1676</v>
      </c>
      <c r="E19" s="1048">
        <v>40</v>
      </c>
    </row>
    <row r="20" spans="1:5" s="88" customFormat="1" ht="18.75" customHeight="1" thickBot="1">
      <c r="A20" s="112" t="s">
        <v>872</v>
      </c>
      <c r="B20" s="555">
        <v>14</v>
      </c>
      <c r="C20" s="1150">
        <v>41</v>
      </c>
      <c r="D20" s="110" t="s">
        <v>1660</v>
      </c>
      <c r="E20" s="1049">
        <v>41</v>
      </c>
    </row>
    <row r="21" spans="1:5" s="88" customFormat="1" ht="18.75" customHeight="1" thickBot="1">
      <c r="A21" s="109" t="s">
        <v>1677</v>
      </c>
      <c r="B21" s="554">
        <v>15</v>
      </c>
      <c r="C21" s="1149">
        <v>42</v>
      </c>
      <c r="D21" s="107" t="s">
        <v>1661</v>
      </c>
      <c r="E21" s="1048">
        <v>42</v>
      </c>
    </row>
    <row r="22" spans="1:5" s="88" customFormat="1" ht="18.75" customHeight="1" thickBot="1">
      <c r="A22" s="112" t="s">
        <v>1671</v>
      </c>
      <c r="B22" s="555">
        <v>16</v>
      </c>
      <c r="C22" s="1150">
        <v>43</v>
      </c>
      <c r="D22" s="110" t="s">
        <v>1662</v>
      </c>
      <c r="E22" s="1049">
        <v>43</v>
      </c>
    </row>
    <row r="23" spans="1:5" s="88" customFormat="1" ht="26.25" thickBot="1">
      <c r="A23" s="109" t="s">
        <v>1678</v>
      </c>
      <c r="B23" s="554">
        <v>17</v>
      </c>
      <c r="C23" s="1149">
        <v>44</v>
      </c>
      <c r="D23" s="557" t="s">
        <v>1742</v>
      </c>
      <c r="E23" s="1048">
        <v>44</v>
      </c>
    </row>
    <row r="24" spans="1:5" s="88" customFormat="1" ht="24.75" thickBot="1">
      <c r="A24" s="112" t="s">
        <v>873</v>
      </c>
      <c r="B24" s="555">
        <v>18</v>
      </c>
      <c r="C24" s="1150">
        <v>45</v>
      </c>
      <c r="D24" s="110" t="s">
        <v>1663</v>
      </c>
      <c r="E24" s="1049">
        <v>45</v>
      </c>
    </row>
    <row r="25" spans="1:5" s="88" customFormat="1" ht="24.75" customHeight="1" thickBot="1">
      <c r="A25" s="109" t="s">
        <v>820</v>
      </c>
      <c r="B25" s="554">
        <v>19</v>
      </c>
      <c r="C25" s="1149">
        <v>46</v>
      </c>
      <c r="D25" s="107" t="s">
        <v>1753</v>
      </c>
      <c r="E25" s="1048">
        <v>46</v>
      </c>
    </row>
    <row r="26" spans="1:5" s="88" customFormat="1" ht="36.75" thickBot="1">
      <c r="A26" s="112" t="s">
        <v>1672</v>
      </c>
      <c r="B26" s="555">
        <v>20</v>
      </c>
      <c r="C26" s="1150">
        <v>47</v>
      </c>
      <c r="D26" s="110" t="s">
        <v>1664</v>
      </c>
      <c r="E26" s="1049">
        <v>47</v>
      </c>
    </row>
    <row r="27" spans="1:5" s="88" customFormat="1" ht="26.25" thickBot="1">
      <c r="A27" s="109" t="s">
        <v>817</v>
      </c>
      <c r="B27" s="554">
        <v>21</v>
      </c>
      <c r="C27" s="1149">
        <v>48</v>
      </c>
      <c r="D27" s="107" t="s">
        <v>1665</v>
      </c>
      <c r="E27" s="1048">
        <v>48</v>
      </c>
    </row>
    <row r="28" spans="1:5" s="88" customFormat="1" ht="26.25" thickBot="1">
      <c r="A28" s="1161" t="s">
        <v>1673</v>
      </c>
      <c r="B28" s="1162">
        <v>22</v>
      </c>
      <c r="C28" s="1163">
        <v>49</v>
      </c>
      <c r="D28" s="1164" t="s">
        <v>1674</v>
      </c>
      <c r="E28" s="1049">
        <v>49</v>
      </c>
    </row>
    <row r="29" spans="1:5" s="88" customFormat="1" ht="13.5" thickBot="1">
      <c r="A29" s="1157"/>
      <c r="B29" s="1158"/>
      <c r="C29" s="1159"/>
      <c r="D29" s="1160"/>
      <c r="E29" s="1050"/>
    </row>
    <row r="30" spans="1:5" s="113" customFormat="1" ht="50.25" thickBot="1">
      <c r="A30" s="432" t="s">
        <v>1800</v>
      </c>
      <c r="B30" s="433"/>
      <c r="C30" s="1152"/>
      <c r="D30" s="434" t="s">
        <v>1801</v>
      </c>
      <c r="E30" s="1047"/>
    </row>
    <row r="31" spans="1:5" s="113" customFormat="1" ht="23.25" customHeight="1" thickBot="1">
      <c r="A31" s="558" t="s">
        <v>1584</v>
      </c>
      <c r="B31" s="433"/>
      <c r="C31" s="1152"/>
      <c r="D31" s="434" t="s">
        <v>1583</v>
      </c>
      <c r="E31" s="1047"/>
    </row>
    <row r="32" spans="1:5" s="88" customFormat="1" ht="13.5" thickBot="1">
      <c r="A32" s="109" t="s">
        <v>683</v>
      </c>
      <c r="B32" s="108">
        <v>1</v>
      </c>
      <c r="C32" s="1151">
        <v>54</v>
      </c>
      <c r="D32" s="107" t="s">
        <v>1570</v>
      </c>
      <c r="E32" s="1050">
        <v>54</v>
      </c>
    </row>
    <row r="33" spans="1:5" s="88" customFormat="1" ht="13.5" thickBot="1">
      <c r="A33" s="112" t="s">
        <v>684</v>
      </c>
      <c r="B33" s="111">
        <v>2</v>
      </c>
      <c r="C33" s="1153">
        <v>56</v>
      </c>
      <c r="D33" s="110" t="s">
        <v>1571</v>
      </c>
      <c r="E33" s="1051">
        <v>56</v>
      </c>
    </row>
    <row r="34" spans="1:5" s="88" customFormat="1" ht="24.75" thickBot="1">
      <c r="A34" s="109" t="s">
        <v>685</v>
      </c>
      <c r="B34" s="108">
        <v>3</v>
      </c>
      <c r="C34" s="1151">
        <v>58</v>
      </c>
      <c r="D34" s="107" t="s">
        <v>1572</v>
      </c>
      <c r="E34" s="1050">
        <v>58</v>
      </c>
    </row>
    <row r="35" spans="1:5" s="88" customFormat="1" ht="26.25" thickBot="1">
      <c r="A35" s="112" t="s">
        <v>846</v>
      </c>
      <c r="B35" s="111">
        <v>4</v>
      </c>
      <c r="C35" s="1153">
        <v>60</v>
      </c>
      <c r="D35" s="110" t="s">
        <v>806</v>
      </c>
      <c r="E35" s="1051">
        <v>60</v>
      </c>
    </row>
    <row r="36" spans="1:5" s="88" customFormat="1" ht="26.25" thickBot="1">
      <c r="A36" s="109" t="s">
        <v>805</v>
      </c>
      <c r="B36" s="108">
        <v>5</v>
      </c>
      <c r="C36" s="1151">
        <v>61</v>
      </c>
      <c r="D36" s="107" t="s">
        <v>804</v>
      </c>
      <c r="E36" s="1050">
        <v>61</v>
      </c>
    </row>
    <row r="37" spans="1:5" s="88" customFormat="1" ht="26.25" thickBot="1">
      <c r="A37" s="112" t="s">
        <v>1573</v>
      </c>
      <c r="B37" s="111">
        <v>6</v>
      </c>
      <c r="C37" s="1153">
        <v>62</v>
      </c>
      <c r="D37" s="110" t="s">
        <v>1574</v>
      </c>
      <c r="E37" s="1051">
        <v>62</v>
      </c>
    </row>
    <row r="38" spans="1:5" s="88" customFormat="1" ht="26.25" thickBot="1">
      <c r="A38" s="109" t="s">
        <v>1576</v>
      </c>
      <c r="B38" s="108">
        <v>7</v>
      </c>
      <c r="C38" s="1151">
        <v>63</v>
      </c>
      <c r="D38" s="107" t="s">
        <v>1575</v>
      </c>
      <c r="E38" s="1050">
        <v>63</v>
      </c>
    </row>
    <row r="39" spans="1:5" s="88" customFormat="1" ht="26.25" thickBot="1">
      <c r="A39" s="112" t="s">
        <v>104</v>
      </c>
      <c r="B39" s="111">
        <v>8</v>
      </c>
      <c r="C39" s="1153">
        <v>64</v>
      </c>
      <c r="D39" s="110" t="s">
        <v>803</v>
      </c>
      <c r="E39" s="1051">
        <v>64</v>
      </c>
    </row>
    <row r="40" spans="1:5" s="88" customFormat="1" ht="26.25" thickBot="1">
      <c r="A40" s="109" t="s">
        <v>802</v>
      </c>
      <c r="B40" s="108">
        <v>9</v>
      </c>
      <c r="C40" s="1151">
        <v>65</v>
      </c>
      <c r="D40" s="107" t="s">
        <v>1577</v>
      </c>
      <c r="E40" s="1050">
        <v>65</v>
      </c>
    </row>
    <row r="41" spans="1:5" s="88" customFormat="1" ht="26.25" thickBot="1">
      <c r="A41" s="112" t="s">
        <v>106</v>
      </c>
      <c r="B41" s="111">
        <v>10</v>
      </c>
      <c r="C41" s="1153">
        <v>66</v>
      </c>
      <c r="D41" s="110" t="s">
        <v>1578</v>
      </c>
      <c r="E41" s="1051">
        <v>66</v>
      </c>
    </row>
    <row r="42" spans="1:5" s="88" customFormat="1" ht="26.25" thickBot="1">
      <c r="A42" s="109" t="s">
        <v>107</v>
      </c>
      <c r="B42" s="108">
        <v>11</v>
      </c>
      <c r="C42" s="1151">
        <v>67</v>
      </c>
      <c r="D42" s="107" t="s">
        <v>801</v>
      </c>
      <c r="E42" s="1050">
        <v>67</v>
      </c>
    </row>
    <row r="43" spans="1:5" s="88" customFormat="1" ht="26.25" thickBot="1">
      <c r="A43" s="112" t="s">
        <v>108</v>
      </c>
      <c r="B43" s="111">
        <v>12</v>
      </c>
      <c r="C43" s="1153">
        <v>68</v>
      </c>
      <c r="D43" s="110" t="s">
        <v>1579</v>
      </c>
      <c r="E43" s="1051">
        <v>68</v>
      </c>
    </row>
    <row r="44" spans="1:5" s="88" customFormat="1" ht="26.25" thickBot="1">
      <c r="A44" s="109" t="s">
        <v>109</v>
      </c>
      <c r="B44" s="108">
        <v>13</v>
      </c>
      <c r="C44" s="1151">
        <v>69</v>
      </c>
      <c r="D44" s="107" t="s">
        <v>1580</v>
      </c>
      <c r="E44" s="1050">
        <v>69</v>
      </c>
    </row>
    <row r="45" spans="1:5" s="88" customFormat="1" ht="24.75" thickBot="1">
      <c r="A45" s="112" t="s">
        <v>110</v>
      </c>
      <c r="B45" s="111">
        <v>14</v>
      </c>
      <c r="C45" s="1153">
        <v>70</v>
      </c>
      <c r="D45" s="110" t="s">
        <v>800</v>
      </c>
      <c r="E45" s="1051">
        <v>70</v>
      </c>
    </row>
    <row r="46" spans="1:5" s="88" customFormat="1" ht="26.25" thickBot="1">
      <c r="A46" s="109" t="s">
        <v>1581</v>
      </c>
      <c r="B46" s="108">
        <v>15</v>
      </c>
      <c r="C46" s="1151">
        <v>71</v>
      </c>
      <c r="D46" s="107" t="s">
        <v>799</v>
      </c>
      <c r="E46" s="1050">
        <v>71</v>
      </c>
    </row>
    <row r="47" spans="1:5" s="88" customFormat="1" ht="26.25" thickBot="1">
      <c r="A47" s="112" t="s">
        <v>1582</v>
      </c>
      <c r="B47" s="111">
        <v>16</v>
      </c>
      <c r="C47" s="1153">
        <v>72</v>
      </c>
      <c r="D47" s="110" t="s">
        <v>798</v>
      </c>
      <c r="E47" s="1051">
        <v>72</v>
      </c>
    </row>
    <row r="48" spans="1:5" s="88" customFormat="1" ht="26.25" thickBot="1">
      <c r="A48" s="109" t="s">
        <v>847</v>
      </c>
      <c r="B48" s="108">
        <v>17</v>
      </c>
      <c r="C48" s="1151">
        <v>73</v>
      </c>
      <c r="D48" s="107" t="s">
        <v>797</v>
      </c>
      <c r="E48" s="1050">
        <v>73</v>
      </c>
    </row>
    <row r="49" spans="1:5" s="113" customFormat="1" ht="29.25" customHeight="1" thickBot="1">
      <c r="A49" s="558" t="s">
        <v>1585</v>
      </c>
      <c r="B49" s="433"/>
      <c r="C49" s="1152"/>
      <c r="D49" s="434" t="s">
        <v>1586</v>
      </c>
      <c r="E49" s="1047"/>
    </row>
    <row r="50" spans="1:5" s="88" customFormat="1" ht="36.75" thickBot="1">
      <c r="A50" s="112" t="s">
        <v>968</v>
      </c>
      <c r="B50" s="111">
        <v>18</v>
      </c>
      <c r="C50" s="1153">
        <v>76</v>
      </c>
      <c r="D50" s="110" t="s">
        <v>796</v>
      </c>
      <c r="E50" s="1051">
        <v>76</v>
      </c>
    </row>
    <row r="51" spans="1:5" s="88" customFormat="1" ht="26.25" thickBot="1">
      <c r="A51" s="109" t="s">
        <v>969</v>
      </c>
      <c r="B51" s="108">
        <v>19</v>
      </c>
      <c r="C51" s="1151">
        <v>77</v>
      </c>
      <c r="D51" s="107" t="s">
        <v>795</v>
      </c>
      <c r="E51" s="1050">
        <v>77</v>
      </c>
    </row>
    <row r="52" spans="1:5" s="88" customFormat="1" ht="26.25" thickBot="1">
      <c r="A52" s="112" t="s">
        <v>970</v>
      </c>
      <c r="B52" s="111">
        <v>20</v>
      </c>
      <c r="C52" s="1153">
        <v>79</v>
      </c>
      <c r="D52" s="110" t="s">
        <v>794</v>
      </c>
      <c r="E52" s="1051">
        <v>79</v>
      </c>
    </row>
    <row r="53" spans="1:5" s="88" customFormat="1" ht="36.75" thickBot="1">
      <c r="A53" s="109" t="s">
        <v>971</v>
      </c>
      <c r="B53" s="108">
        <v>21</v>
      </c>
      <c r="C53" s="1151">
        <v>81</v>
      </c>
      <c r="D53" s="107" t="s">
        <v>793</v>
      </c>
      <c r="E53" s="1050">
        <v>81</v>
      </c>
    </row>
    <row r="54" spans="1:5" s="88" customFormat="1" ht="36.75" thickBot="1">
      <c r="A54" s="1161" t="s">
        <v>972</v>
      </c>
      <c r="B54" s="1165">
        <v>22</v>
      </c>
      <c r="C54" s="1166">
        <v>83</v>
      </c>
      <c r="D54" s="1167" t="s">
        <v>792</v>
      </c>
      <c r="E54" s="1051">
        <v>83</v>
      </c>
    </row>
    <row r="55" spans="1:5" s="88" customFormat="1" ht="26.25" thickBot="1">
      <c r="A55" s="1157" t="s">
        <v>973</v>
      </c>
      <c r="B55" s="1158">
        <v>23</v>
      </c>
      <c r="C55" s="1159">
        <v>85</v>
      </c>
      <c r="D55" s="1160" t="s">
        <v>791</v>
      </c>
      <c r="E55" s="1050">
        <v>85</v>
      </c>
    </row>
    <row r="56" spans="1:5" s="88" customFormat="1" ht="36.75" thickBot="1">
      <c r="A56" s="112" t="s">
        <v>842</v>
      </c>
      <c r="B56" s="111">
        <v>24</v>
      </c>
      <c r="C56" s="1153">
        <v>87</v>
      </c>
      <c r="D56" s="110" t="s">
        <v>1739</v>
      </c>
      <c r="E56" s="1051">
        <v>87</v>
      </c>
    </row>
    <row r="57" spans="1:5" s="88" customFormat="1" ht="36.75" thickBot="1">
      <c r="A57" s="109" t="s">
        <v>964</v>
      </c>
      <c r="B57" s="108">
        <v>25</v>
      </c>
      <c r="C57" s="1151">
        <v>89</v>
      </c>
      <c r="D57" s="107" t="s">
        <v>1740</v>
      </c>
      <c r="E57" s="1050">
        <v>89</v>
      </c>
    </row>
    <row r="58" spans="1:5" s="88" customFormat="1" ht="36.75" thickBot="1">
      <c r="A58" s="112" t="s">
        <v>843</v>
      </c>
      <c r="B58" s="111">
        <v>26</v>
      </c>
      <c r="C58" s="1153">
        <v>90</v>
      </c>
      <c r="D58" s="110" t="s">
        <v>1741</v>
      </c>
      <c r="E58" s="1051">
        <v>90</v>
      </c>
    </row>
    <row r="59" spans="1:5" s="88" customFormat="1" ht="36.75" thickBot="1">
      <c r="A59" s="109" t="s">
        <v>844</v>
      </c>
      <c r="B59" s="108">
        <v>27</v>
      </c>
      <c r="C59" s="1151">
        <v>91</v>
      </c>
      <c r="D59" s="107" t="s">
        <v>790</v>
      </c>
      <c r="E59" s="1050">
        <v>91</v>
      </c>
    </row>
    <row r="60" spans="1:5" s="88" customFormat="1" ht="36.75" thickBot="1">
      <c r="A60" s="112" t="s">
        <v>822</v>
      </c>
      <c r="B60" s="111">
        <v>28</v>
      </c>
      <c r="C60" s="1153">
        <v>93</v>
      </c>
      <c r="D60" s="110" t="s">
        <v>789</v>
      </c>
      <c r="E60" s="1051">
        <v>93</v>
      </c>
    </row>
    <row r="61" spans="1:5" s="88" customFormat="1" ht="36.75" thickBot="1">
      <c r="A61" s="109" t="s">
        <v>965</v>
      </c>
      <c r="B61" s="108">
        <v>29</v>
      </c>
      <c r="C61" s="1151">
        <v>95</v>
      </c>
      <c r="D61" s="107" t="s">
        <v>788</v>
      </c>
      <c r="E61" s="1050">
        <v>95</v>
      </c>
    </row>
    <row r="62" spans="1:5" s="88" customFormat="1" ht="36.75" thickBot="1">
      <c r="A62" s="112" t="s">
        <v>823</v>
      </c>
      <c r="B62" s="111">
        <v>30</v>
      </c>
      <c r="C62" s="1153">
        <v>97</v>
      </c>
      <c r="D62" s="110" t="s">
        <v>787</v>
      </c>
      <c r="E62" s="1051">
        <v>97</v>
      </c>
    </row>
    <row r="63" spans="1:5" s="88" customFormat="1" ht="26.25" thickBot="1">
      <c r="A63" s="109" t="s">
        <v>824</v>
      </c>
      <c r="B63" s="108">
        <v>31</v>
      </c>
      <c r="C63" s="1151">
        <v>98</v>
      </c>
      <c r="D63" s="107" t="s">
        <v>786</v>
      </c>
      <c r="E63" s="1050">
        <v>98</v>
      </c>
    </row>
    <row r="64" spans="1:5" s="88" customFormat="1" ht="26.25" thickBot="1">
      <c r="A64" s="112" t="s">
        <v>966</v>
      </c>
      <c r="B64" s="111">
        <v>32</v>
      </c>
      <c r="C64" s="1153">
        <v>100</v>
      </c>
      <c r="D64" s="110" t="s">
        <v>785</v>
      </c>
      <c r="E64" s="1051">
        <v>100</v>
      </c>
    </row>
    <row r="65" spans="1:5" s="88" customFormat="1" ht="26.25" thickBot="1">
      <c r="A65" s="109" t="s">
        <v>974</v>
      </c>
      <c r="B65" s="108">
        <v>33</v>
      </c>
      <c r="C65" s="1151">
        <v>101</v>
      </c>
      <c r="D65" s="107" t="s">
        <v>784</v>
      </c>
      <c r="E65" s="1050">
        <v>101</v>
      </c>
    </row>
    <row r="66" spans="1:5" s="88" customFormat="1" ht="26.25" thickBot="1">
      <c r="A66" s="112" t="s">
        <v>975</v>
      </c>
      <c r="B66" s="111">
        <v>34</v>
      </c>
      <c r="C66" s="1153">
        <v>102</v>
      </c>
      <c r="D66" s="110" t="s">
        <v>1680</v>
      </c>
      <c r="E66" s="1051">
        <v>102</v>
      </c>
    </row>
    <row r="67" spans="1:5" s="88" customFormat="1" ht="26.25" thickBot="1">
      <c r="A67" s="109" t="s">
        <v>976</v>
      </c>
      <c r="B67" s="108">
        <v>35</v>
      </c>
      <c r="C67" s="1151">
        <v>103</v>
      </c>
      <c r="D67" s="107" t="s">
        <v>1681</v>
      </c>
      <c r="E67" s="1050">
        <v>103</v>
      </c>
    </row>
    <row r="68" spans="1:5" s="88" customFormat="1" ht="36.75" thickBot="1">
      <c r="A68" s="112" t="s">
        <v>977</v>
      </c>
      <c r="B68" s="111">
        <v>36</v>
      </c>
      <c r="C68" s="1153">
        <v>104</v>
      </c>
      <c r="D68" s="110" t="s">
        <v>783</v>
      </c>
      <c r="E68" s="1051">
        <v>104</v>
      </c>
    </row>
    <row r="69" spans="1:5" s="88" customFormat="1" ht="36.75" thickBot="1">
      <c r="A69" s="109" t="s">
        <v>978</v>
      </c>
      <c r="B69" s="108">
        <v>37</v>
      </c>
      <c r="C69" s="1151">
        <v>105</v>
      </c>
      <c r="D69" s="107" t="s">
        <v>1592</v>
      </c>
      <c r="E69" s="1050">
        <v>105</v>
      </c>
    </row>
    <row r="70" spans="1:5" s="88" customFormat="1" ht="36.75" thickBot="1">
      <c r="A70" s="112" t="s">
        <v>979</v>
      </c>
      <c r="B70" s="111">
        <v>38</v>
      </c>
      <c r="C70" s="1153">
        <v>106</v>
      </c>
      <c r="D70" s="110" t="s">
        <v>1593</v>
      </c>
      <c r="E70" s="1051">
        <v>106</v>
      </c>
    </row>
    <row r="71" spans="1:5" s="88" customFormat="1" ht="26.25" thickBot="1">
      <c r="A71" s="109" t="s">
        <v>980</v>
      </c>
      <c r="B71" s="108">
        <v>39</v>
      </c>
      <c r="C71" s="1151">
        <v>107</v>
      </c>
      <c r="D71" s="107" t="s">
        <v>782</v>
      </c>
      <c r="E71" s="1050">
        <v>107</v>
      </c>
    </row>
    <row r="72" spans="1:5" s="88" customFormat="1" ht="26.25" thickBot="1">
      <c r="A72" s="112" t="s">
        <v>981</v>
      </c>
      <c r="B72" s="111">
        <v>40</v>
      </c>
      <c r="C72" s="1153">
        <v>108</v>
      </c>
      <c r="D72" s="110" t="s">
        <v>1594</v>
      </c>
      <c r="E72" s="1051">
        <v>108</v>
      </c>
    </row>
    <row r="73" spans="1:5" s="88" customFormat="1" ht="26.25" thickBot="1">
      <c r="A73" s="109" t="s">
        <v>982</v>
      </c>
      <c r="B73" s="108">
        <v>41</v>
      </c>
      <c r="C73" s="1151">
        <v>109</v>
      </c>
      <c r="D73" s="107" t="s">
        <v>1595</v>
      </c>
      <c r="E73" s="1050">
        <v>109</v>
      </c>
    </row>
    <row r="74" spans="1:5" s="88" customFormat="1" ht="26.25" thickBot="1">
      <c r="A74" s="112" t="s">
        <v>983</v>
      </c>
      <c r="B74" s="111">
        <v>42</v>
      </c>
      <c r="C74" s="1153">
        <v>110</v>
      </c>
      <c r="D74" s="110" t="s">
        <v>781</v>
      </c>
      <c r="E74" s="1051">
        <v>110</v>
      </c>
    </row>
    <row r="75" spans="1:5" s="88" customFormat="1" ht="26.25" thickBot="1">
      <c r="A75" s="109" t="s">
        <v>984</v>
      </c>
      <c r="B75" s="108">
        <v>43</v>
      </c>
      <c r="C75" s="1151">
        <v>111</v>
      </c>
      <c r="D75" s="107" t="s">
        <v>1596</v>
      </c>
      <c r="E75" s="1050">
        <v>111</v>
      </c>
    </row>
    <row r="76" spans="1:5" s="88" customFormat="1" ht="26.25" thickBot="1">
      <c r="A76" s="1161" t="s">
        <v>985</v>
      </c>
      <c r="B76" s="1165">
        <v>44</v>
      </c>
      <c r="C76" s="1166">
        <v>112</v>
      </c>
      <c r="D76" s="1164" t="s">
        <v>1597</v>
      </c>
      <c r="E76" s="1051">
        <v>112</v>
      </c>
    </row>
    <row r="77" spans="1:5" s="88" customFormat="1" ht="26.25" thickBot="1">
      <c r="A77" s="1157" t="s">
        <v>986</v>
      </c>
      <c r="B77" s="1158">
        <v>45</v>
      </c>
      <c r="C77" s="1159">
        <v>113</v>
      </c>
      <c r="D77" s="1160" t="s">
        <v>780</v>
      </c>
      <c r="E77" s="1050">
        <v>113</v>
      </c>
    </row>
    <row r="78" spans="1:5" s="88" customFormat="1" ht="26.25" thickBot="1">
      <c r="A78" s="112" t="s">
        <v>987</v>
      </c>
      <c r="B78" s="111">
        <v>46</v>
      </c>
      <c r="C78" s="1153">
        <v>114</v>
      </c>
      <c r="D78" s="110" t="s">
        <v>1598</v>
      </c>
      <c r="E78" s="1051">
        <v>114</v>
      </c>
    </row>
    <row r="79" spans="1:5" s="88" customFormat="1" ht="26.25" thickBot="1">
      <c r="A79" s="109" t="s">
        <v>988</v>
      </c>
      <c r="B79" s="108">
        <v>47</v>
      </c>
      <c r="C79" s="1151">
        <v>115</v>
      </c>
      <c r="D79" s="107" t="s">
        <v>1599</v>
      </c>
      <c r="E79" s="1050">
        <v>115</v>
      </c>
    </row>
    <row r="80" spans="1:5" s="88" customFormat="1" ht="26.25" thickBot="1">
      <c r="A80" s="112" t="s">
        <v>989</v>
      </c>
      <c r="B80" s="111">
        <v>48</v>
      </c>
      <c r="C80" s="1153">
        <v>116</v>
      </c>
      <c r="D80" s="110" t="s">
        <v>779</v>
      </c>
      <c r="E80" s="1051">
        <v>116</v>
      </c>
    </row>
    <row r="81" spans="1:5" s="88" customFormat="1" ht="26.25" thickBot="1">
      <c r="A81" s="109" t="s">
        <v>990</v>
      </c>
      <c r="B81" s="108">
        <v>49</v>
      </c>
      <c r="C81" s="1151">
        <v>117</v>
      </c>
      <c r="D81" s="107" t="s">
        <v>1600</v>
      </c>
      <c r="E81" s="1050">
        <v>117</v>
      </c>
    </row>
    <row r="82" spans="1:5" s="88" customFormat="1" ht="26.25" thickBot="1">
      <c r="A82" s="112" t="s">
        <v>991</v>
      </c>
      <c r="B82" s="111">
        <v>50</v>
      </c>
      <c r="C82" s="1153">
        <v>118</v>
      </c>
      <c r="D82" s="110" t="s">
        <v>1601</v>
      </c>
      <c r="E82" s="1051">
        <v>118</v>
      </c>
    </row>
    <row r="83" spans="1:5" s="88" customFormat="1" ht="36.75" thickBot="1">
      <c r="A83" s="109" t="s">
        <v>992</v>
      </c>
      <c r="B83" s="108">
        <v>51</v>
      </c>
      <c r="C83" s="1151">
        <v>119</v>
      </c>
      <c r="D83" s="107" t="s">
        <v>778</v>
      </c>
      <c r="E83" s="1050">
        <v>119</v>
      </c>
    </row>
    <row r="84" spans="1:5" s="88" customFormat="1" ht="36.75" thickBot="1">
      <c r="A84" s="112" t="s">
        <v>993</v>
      </c>
      <c r="B84" s="111">
        <v>52</v>
      </c>
      <c r="C84" s="1153">
        <v>120</v>
      </c>
      <c r="D84" s="110" t="s">
        <v>1602</v>
      </c>
      <c r="E84" s="1051">
        <v>120</v>
      </c>
    </row>
    <row r="85" spans="1:5" s="88" customFormat="1" ht="36.75" thickBot="1">
      <c r="A85" s="109" t="s">
        <v>994</v>
      </c>
      <c r="B85" s="108">
        <v>53</v>
      </c>
      <c r="C85" s="1151">
        <v>121</v>
      </c>
      <c r="D85" s="107" t="s">
        <v>1603</v>
      </c>
      <c r="E85" s="1050">
        <v>121</v>
      </c>
    </row>
    <row r="86" spans="1:5" s="88" customFormat="1" ht="26.25" thickBot="1">
      <c r="A86" s="112" t="s">
        <v>995</v>
      </c>
      <c r="B86" s="111">
        <v>54</v>
      </c>
      <c r="C86" s="1153">
        <v>122</v>
      </c>
      <c r="D86" s="110" t="s">
        <v>777</v>
      </c>
      <c r="E86" s="1051">
        <v>122</v>
      </c>
    </row>
    <row r="87" spans="1:5" s="88" customFormat="1" ht="26.25" thickBot="1">
      <c r="A87" s="109" t="s">
        <v>996</v>
      </c>
      <c r="B87" s="108">
        <v>55</v>
      </c>
      <c r="C87" s="1151">
        <v>123</v>
      </c>
      <c r="D87" s="107" t="s">
        <v>1604</v>
      </c>
      <c r="E87" s="1050">
        <v>123</v>
      </c>
    </row>
    <row r="88" spans="1:5" s="88" customFormat="1" ht="26.25" thickBot="1">
      <c r="A88" s="112" t="s">
        <v>997</v>
      </c>
      <c r="B88" s="111">
        <v>56</v>
      </c>
      <c r="C88" s="1153">
        <v>124</v>
      </c>
      <c r="D88" s="110" t="s">
        <v>1605</v>
      </c>
      <c r="E88" s="1051">
        <v>124</v>
      </c>
    </row>
    <row r="89" spans="1:5" s="88" customFormat="1" ht="26.25" thickBot="1">
      <c r="A89" s="109" t="s">
        <v>998</v>
      </c>
      <c r="B89" s="108">
        <v>57</v>
      </c>
      <c r="C89" s="1151">
        <v>125</v>
      </c>
      <c r="D89" s="107" t="s">
        <v>776</v>
      </c>
      <c r="E89" s="1050">
        <v>125</v>
      </c>
    </row>
    <row r="90" spans="1:5" s="88" customFormat="1" ht="26.25" thickBot="1">
      <c r="A90" s="112" t="s">
        <v>999</v>
      </c>
      <c r="B90" s="111">
        <v>58</v>
      </c>
      <c r="C90" s="1153">
        <v>126</v>
      </c>
      <c r="D90" s="110" t="s">
        <v>1606</v>
      </c>
      <c r="E90" s="1051">
        <v>126</v>
      </c>
    </row>
    <row r="91" spans="1:5" s="88" customFormat="1" ht="26.25" thickBot="1">
      <c r="A91" s="109" t="s">
        <v>1000</v>
      </c>
      <c r="B91" s="108">
        <v>59</v>
      </c>
      <c r="C91" s="1151">
        <v>127</v>
      </c>
      <c r="D91" s="107" t="s">
        <v>1607</v>
      </c>
      <c r="E91" s="1050">
        <v>127</v>
      </c>
    </row>
    <row r="92" spans="1:5" s="88" customFormat="1" ht="26.25" thickBot="1">
      <c r="A92" s="112" t="s">
        <v>1001</v>
      </c>
      <c r="B92" s="111">
        <v>60</v>
      </c>
      <c r="C92" s="1153">
        <v>128</v>
      </c>
      <c r="D92" s="110" t="s">
        <v>775</v>
      </c>
      <c r="E92" s="1051">
        <v>128</v>
      </c>
    </row>
    <row r="93" spans="1:5" s="88" customFormat="1" ht="26.25" thickBot="1">
      <c r="A93" s="109" t="s">
        <v>1002</v>
      </c>
      <c r="B93" s="108">
        <v>61</v>
      </c>
      <c r="C93" s="1151">
        <v>129</v>
      </c>
      <c r="D93" s="107" t="s">
        <v>1608</v>
      </c>
      <c r="E93" s="1050">
        <v>129</v>
      </c>
    </row>
    <row r="94" spans="1:5" s="88" customFormat="1" ht="26.25" thickBot="1">
      <c r="A94" s="112" t="s">
        <v>1003</v>
      </c>
      <c r="B94" s="111">
        <v>62</v>
      </c>
      <c r="C94" s="1153">
        <v>130</v>
      </c>
      <c r="D94" s="110" t="s">
        <v>1609</v>
      </c>
      <c r="E94" s="1051">
        <v>130</v>
      </c>
    </row>
    <row r="95" spans="1:5" s="88" customFormat="1" ht="36.75" thickBot="1">
      <c r="A95" s="109" t="s">
        <v>1004</v>
      </c>
      <c r="B95" s="108">
        <v>63</v>
      </c>
      <c r="C95" s="1151">
        <v>131</v>
      </c>
      <c r="D95" s="107" t="s">
        <v>774</v>
      </c>
      <c r="E95" s="1050">
        <v>131</v>
      </c>
    </row>
    <row r="96" spans="1:5" s="88" customFormat="1" ht="26.25" thickBot="1">
      <c r="A96" s="112" t="s">
        <v>1005</v>
      </c>
      <c r="B96" s="111">
        <v>64</v>
      </c>
      <c r="C96" s="1153">
        <v>132</v>
      </c>
      <c r="D96" s="110" t="s">
        <v>1610</v>
      </c>
      <c r="E96" s="1051">
        <v>132</v>
      </c>
    </row>
    <row r="97" spans="1:5" s="88" customFormat="1" ht="36.75" thickBot="1">
      <c r="A97" s="109" t="s">
        <v>1006</v>
      </c>
      <c r="B97" s="108">
        <v>65</v>
      </c>
      <c r="C97" s="1151">
        <v>133</v>
      </c>
      <c r="D97" s="107" t="s">
        <v>1611</v>
      </c>
      <c r="E97" s="1050">
        <v>133</v>
      </c>
    </row>
    <row r="98" spans="1:5" s="88" customFormat="1" ht="36.75" thickBot="1">
      <c r="A98" s="1161" t="s">
        <v>1007</v>
      </c>
      <c r="B98" s="1165">
        <v>66</v>
      </c>
      <c r="C98" s="1166">
        <v>134</v>
      </c>
      <c r="D98" s="1164" t="s">
        <v>773</v>
      </c>
      <c r="E98" s="1051">
        <v>134</v>
      </c>
    </row>
    <row r="99" spans="1:5" s="88" customFormat="1" ht="36.75" thickBot="1">
      <c r="A99" s="1157" t="s">
        <v>1008</v>
      </c>
      <c r="B99" s="1158">
        <v>67</v>
      </c>
      <c r="C99" s="1159">
        <v>135</v>
      </c>
      <c r="D99" s="1160" t="s">
        <v>1612</v>
      </c>
      <c r="E99" s="1050">
        <v>135</v>
      </c>
    </row>
    <row r="100" spans="1:5" s="88" customFormat="1" ht="36.75" thickBot="1">
      <c r="A100" s="112" t="s">
        <v>1009</v>
      </c>
      <c r="B100" s="111">
        <v>68</v>
      </c>
      <c r="C100" s="1153">
        <v>136</v>
      </c>
      <c r="D100" s="110" t="s">
        <v>1613</v>
      </c>
      <c r="E100" s="1051">
        <v>136</v>
      </c>
    </row>
    <row r="101" spans="1:5" s="88" customFormat="1" ht="36.75" thickBot="1">
      <c r="A101" s="109" t="s">
        <v>1010</v>
      </c>
      <c r="B101" s="108">
        <v>69</v>
      </c>
      <c r="C101" s="1151">
        <v>137</v>
      </c>
      <c r="D101" s="107" t="s">
        <v>772</v>
      </c>
      <c r="E101" s="1050">
        <v>137</v>
      </c>
    </row>
    <row r="102" spans="1:5" s="88" customFormat="1" ht="26.25" thickBot="1">
      <c r="A102" s="112" t="s">
        <v>1011</v>
      </c>
      <c r="B102" s="111">
        <v>70</v>
      </c>
      <c r="C102" s="1153">
        <v>138</v>
      </c>
      <c r="D102" s="110" t="s">
        <v>1614</v>
      </c>
      <c r="E102" s="1051">
        <v>138</v>
      </c>
    </row>
    <row r="103" spans="1:5" s="88" customFormat="1" ht="36.75" thickBot="1">
      <c r="A103" s="109" t="s">
        <v>1012</v>
      </c>
      <c r="B103" s="108">
        <v>71</v>
      </c>
      <c r="C103" s="1151">
        <v>139</v>
      </c>
      <c r="D103" s="107" t="s">
        <v>1615</v>
      </c>
      <c r="E103" s="1050">
        <v>139</v>
      </c>
    </row>
    <row r="104" spans="1:5" s="88" customFormat="1" ht="36.75" thickBot="1">
      <c r="A104" s="112" t="s">
        <v>1013</v>
      </c>
      <c r="B104" s="111">
        <v>72</v>
      </c>
      <c r="C104" s="1153">
        <v>140</v>
      </c>
      <c r="D104" s="110" t="s">
        <v>771</v>
      </c>
      <c r="E104" s="1051">
        <v>140</v>
      </c>
    </row>
    <row r="105" spans="1:5" s="88" customFormat="1" ht="26.25" thickBot="1">
      <c r="A105" s="109" t="s">
        <v>1014</v>
      </c>
      <c r="B105" s="108">
        <v>73</v>
      </c>
      <c r="C105" s="1151">
        <v>141</v>
      </c>
      <c r="D105" s="107" t="s">
        <v>1616</v>
      </c>
      <c r="E105" s="1050">
        <v>141</v>
      </c>
    </row>
    <row r="106" spans="1:5" s="88" customFormat="1" ht="36.75" thickBot="1">
      <c r="A106" s="112" t="s">
        <v>1015</v>
      </c>
      <c r="B106" s="111">
        <v>74</v>
      </c>
      <c r="C106" s="1153">
        <v>142</v>
      </c>
      <c r="D106" s="110" t="s">
        <v>1617</v>
      </c>
      <c r="E106" s="1051">
        <v>142</v>
      </c>
    </row>
    <row r="107" spans="1:5" s="88" customFormat="1" ht="26.25" thickBot="1">
      <c r="A107" s="109" t="s">
        <v>1016</v>
      </c>
      <c r="B107" s="108">
        <v>75</v>
      </c>
      <c r="C107" s="1151">
        <v>143</v>
      </c>
      <c r="D107" s="107" t="s">
        <v>770</v>
      </c>
      <c r="E107" s="1050">
        <v>143</v>
      </c>
    </row>
    <row r="108" spans="1:5" s="88" customFormat="1" ht="26.25" thickBot="1">
      <c r="A108" s="112" t="s">
        <v>1017</v>
      </c>
      <c r="B108" s="111">
        <v>76</v>
      </c>
      <c r="C108" s="1153">
        <v>144</v>
      </c>
      <c r="D108" s="110" t="s">
        <v>1618</v>
      </c>
      <c r="E108" s="1051">
        <v>144</v>
      </c>
    </row>
    <row r="109" spans="1:5" s="88" customFormat="1" ht="26.25" thickBot="1">
      <c r="A109" s="109" t="s">
        <v>1018</v>
      </c>
      <c r="B109" s="108">
        <v>77</v>
      </c>
      <c r="C109" s="1151">
        <v>145</v>
      </c>
      <c r="D109" s="107" t="s">
        <v>1619</v>
      </c>
      <c r="E109" s="1050">
        <v>145</v>
      </c>
    </row>
    <row r="110" spans="1:5" s="88" customFormat="1" ht="26.25" thickBot="1">
      <c r="A110" s="112" t="s">
        <v>1019</v>
      </c>
      <c r="B110" s="111">
        <v>78</v>
      </c>
      <c r="C110" s="1153">
        <v>146</v>
      </c>
      <c r="D110" s="110" t="s">
        <v>769</v>
      </c>
      <c r="E110" s="1051">
        <v>146</v>
      </c>
    </row>
    <row r="111" spans="1:5" s="88" customFormat="1" ht="26.25" thickBot="1">
      <c r="A111" s="109" t="s">
        <v>1020</v>
      </c>
      <c r="B111" s="108">
        <v>79</v>
      </c>
      <c r="C111" s="1151">
        <v>147</v>
      </c>
      <c r="D111" s="107" t="s">
        <v>1620</v>
      </c>
      <c r="E111" s="1050">
        <v>147</v>
      </c>
    </row>
    <row r="112" spans="1:5" s="88" customFormat="1" ht="26.25" thickBot="1">
      <c r="A112" s="112" t="s">
        <v>1021</v>
      </c>
      <c r="B112" s="111">
        <v>80</v>
      </c>
      <c r="C112" s="1153">
        <v>148</v>
      </c>
      <c r="D112" s="110" t="s">
        <v>1621</v>
      </c>
      <c r="E112" s="1051">
        <v>148</v>
      </c>
    </row>
    <row r="113" spans="1:5" s="88" customFormat="1" ht="36.75" thickBot="1">
      <c r="A113" s="109" t="s">
        <v>1022</v>
      </c>
      <c r="B113" s="108">
        <v>81</v>
      </c>
      <c r="C113" s="1151">
        <v>149</v>
      </c>
      <c r="D113" s="107" t="s">
        <v>768</v>
      </c>
      <c r="E113" s="1050">
        <v>149</v>
      </c>
    </row>
    <row r="114" spans="1:5" s="88" customFormat="1" ht="36.75" thickBot="1">
      <c r="A114" s="112" t="s">
        <v>1023</v>
      </c>
      <c r="B114" s="111">
        <v>82</v>
      </c>
      <c r="C114" s="1153">
        <v>150</v>
      </c>
      <c r="D114" s="110" t="s">
        <v>1622</v>
      </c>
      <c r="E114" s="1051">
        <v>150</v>
      </c>
    </row>
    <row r="115" spans="1:5" s="88" customFormat="1" ht="36.75" thickBot="1">
      <c r="A115" s="109" t="s">
        <v>1024</v>
      </c>
      <c r="B115" s="108">
        <v>83</v>
      </c>
      <c r="C115" s="1151">
        <v>151</v>
      </c>
      <c r="D115" s="107" t="s">
        <v>1623</v>
      </c>
      <c r="E115" s="1050">
        <v>151</v>
      </c>
    </row>
    <row r="116" spans="1:5" s="88" customFormat="1" ht="36.75" thickBot="1">
      <c r="A116" s="112" t="s">
        <v>1025</v>
      </c>
      <c r="B116" s="111">
        <v>84</v>
      </c>
      <c r="C116" s="1153">
        <v>152</v>
      </c>
      <c r="D116" s="110" t="s">
        <v>767</v>
      </c>
      <c r="E116" s="1051">
        <v>152</v>
      </c>
    </row>
    <row r="117" spans="1:5" s="88" customFormat="1" ht="36.75" thickBot="1">
      <c r="A117" s="109" t="s">
        <v>1026</v>
      </c>
      <c r="B117" s="108">
        <v>85</v>
      </c>
      <c r="C117" s="1151">
        <v>153</v>
      </c>
      <c r="D117" s="107" t="s">
        <v>1624</v>
      </c>
      <c r="E117" s="1050">
        <v>153</v>
      </c>
    </row>
    <row r="118" spans="1:5" s="88" customFormat="1" ht="36.75" thickBot="1">
      <c r="A118" s="112" t="s">
        <v>1027</v>
      </c>
      <c r="B118" s="111">
        <v>86</v>
      </c>
      <c r="C118" s="1153">
        <v>154</v>
      </c>
      <c r="D118" s="110" t="s">
        <v>1625</v>
      </c>
      <c r="E118" s="1051">
        <v>154</v>
      </c>
    </row>
    <row r="119" spans="1:5" s="88" customFormat="1" ht="36.75" thickBot="1">
      <c r="A119" s="109" t="s">
        <v>1028</v>
      </c>
      <c r="B119" s="108">
        <v>87</v>
      </c>
      <c r="C119" s="1151">
        <v>155</v>
      </c>
      <c r="D119" s="107" t="s">
        <v>766</v>
      </c>
      <c r="E119" s="1050">
        <v>155</v>
      </c>
    </row>
    <row r="120" spans="1:5" s="88" customFormat="1" ht="36.75" thickBot="1">
      <c r="A120" s="1161" t="s">
        <v>1029</v>
      </c>
      <c r="B120" s="1165">
        <v>88</v>
      </c>
      <c r="C120" s="1166">
        <v>156</v>
      </c>
      <c r="D120" s="1164" t="s">
        <v>1626</v>
      </c>
      <c r="E120" s="1051">
        <v>156</v>
      </c>
    </row>
    <row r="121" spans="1:5" s="88" customFormat="1" ht="36.75" thickBot="1">
      <c r="A121" s="1157" t="s">
        <v>1030</v>
      </c>
      <c r="B121" s="1158">
        <v>89</v>
      </c>
      <c r="C121" s="1159">
        <v>157</v>
      </c>
      <c r="D121" s="1160" t="s">
        <v>1627</v>
      </c>
      <c r="E121" s="1050">
        <v>157</v>
      </c>
    </row>
    <row r="122" spans="1:5" s="88" customFormat="1" ht="36.75" thickBot="1">
      <c r="A122" s="112" t="s">
        <v>1031</v>
      </c>
      <c r="B122" s="111">
        <v>90</v>
      </c>
      <c r="C122" s="1153">
        <v>158</v>
      </c>
      <c r="D122" s="110" t="s">
        <v>765</v>
      </c>
      <c r="E122" s="1051">
        <v>158</v>
      </c>
    </row>
    <row r="123" spans="1:5" s="88" customFormat="1" ht="36.75" thickBot="1">
      <c r="A123" s="109" t="s">
        <v>1032</v>
      </c>
      <c r="B123" s="108">
        <v>91</v>
      </c>
      <c r="C123" s="1151">
        <v>159</v>
      </c>
      <c r="D123" s="107" t="s">
        <v>1628</v>
      </c>
      <c r="E123" s="1050">
        <v>159</v>
      </c>
    </row>
    <row r="124" spans="1:5" s="88" customFormat="1" ht="36.75" thickBot="1">
      <c r="A124" s="112" t="s">
        <v>1033</v>
      </c>
      <c r="B124" s="111">
        <v>92</v>
      </c>
      <c r="C124" s="1153">
        <v>160</v>
      </c>
      <c r="D124" s="110" t="s">
        <v>1629</v>
      </c>
      <c r="E124" s="1051">
        <v>160</v>
      </c>
    </row>
    <row r="125" spans="1:5" s="88" customFormat="1" ht="36.75" thickBot="1">
      <c r="A125" s="109" t="s">
        <v>1034</v>
      </c>
      <c r="B125" s="108">
        <v>93</v>
      </c>
      <c r="C125" s="1151">
        <v>161</v>
      </c>
      <c r="D125" s="107" t="s">
        <v>764</v>
      </c>
      <c r="E125" s="1050">
        <v>161</v>
      </c>
    </row>
    <row r="126" spans="1:5" s="88" customFormat="1" ht="36.75" thickBot="1">
      <c r="A126" s="112" t="s">
        <v>1035</v>
      </c>
      <c r="B126" s="111">
        <v>94</v>
      </c>
      <c r="C126" s="1153">
        <v>162</v>
      </c>
      <c r="D126" s="110" t="s">
        <v>763</v>
      </c>
      <c r="E126" s="1051">
        <v>162</v>
      </c>
    </row>
    <row r="127" spans="1:5" s="88" customFormat="1" ht="36.75" thickBot="1">
      <c r="A127" s="109" t="s">
        <v>1337</v>
      </c>
      <c r="B127" s="108">
        <v>95</v>
      </c>
      <c r="C127" s="1151">
        <v>163</v>
      </c>
      <c r="D127" s="107" t="s">
        <v>762</v>
      </c>
      <c r="E127" s="1050">
        <v>163</v>
      </c>
    </row>
    <row r="128" spans="1:5" s="88" customFormat="1" ht="26.25" thickBot="1">
      <c r="A128" s="112" t="s">
        <v>1036</v>
      </c>
      <c r="B128" s="111">
        <v>96</v>
      </c>
      <c r="C128" s="1153">
        <v>164</v>
      </c>
      <c r="D128" s="110" t="s">
        <v>761</v>
      </c>
      <c r="E128" s="1051">
        <v>164</v>
      </c>
    </row>
    <row r="129" spans="1:5" s="88" customFormat="1" ht="26.25" thickBot="1">
      <c r="A129" s="109" t="s">
        <v>1037</v>
      </c>
      <c r="B129" s="108">
        <v>97</v>
      </c>
      <c r="C129" s="1151">
        <v>165</v>
      </c>
      <c r="D129" s="107" t="s">
        <v>1630</v>
      </c>
      <c r="E129" s="1050">
        <v>165</v>
      </c>
    </row>
    <row r="130" spans="1:5" s="88" customFormat="1" ht="26.25" thickBot="1">
      <c r="A130" s="112" t="s">
        <v>1038</v>
      </c>
      <c r="B130" s="111">
        <v>98</v>
      </c>
      <c r="C130" s="1153">
        <v>166</v>
      </c>
      <c r="D130" s="110" t="s">
        <v>1631</v>
      </c>
      <c r="E130" s="1051">
        <v>166</v>
      </c>
    </row>
    <row r="131" spans="1:5" s="88" customFormat="1" ht="36.75" thickBot="1">
      <c r="A131" s="109" t="s">
        <v>1039</v>
      </c>
      <c r="B131" s="108">
        <v>99</v>
      </c>
      <c r="C131" s="1151">
        <v>167</v>
      </c>
      <c r="D131" s="107" t="s">
        <v>760</v>
      </c>
      <c r="E131" s="1050">
        <v>167</v>
      </c>
    </row>
    <row r="132" spans="1:5" s="88" customFormat="1" ht="26.25" thickBot="1">
      <c r="A132" s="112" t="s">
        <v>1040</v>
      </c>
      <c r="B132" s="111">
        <v>100</v>
      </c>
      <c r="C132" s="1153">
        <v>168</v>
      </c>
      <c r="D132" s="110" t="s">
        <v>1632</v>
      </c>
      <c r="E132" s="1051">
        <v>168</v>
      </c>
    </row>
    <row r="133" spans="1:5" s="88" customFormat="1" ht="26.25" thickBot="1">
      <c r="A133" s="109" t="s">
        <v>1041</v>
      </c>
      <c r="B133" s="108">
        <v>101</v>
      </c>
      <c r="C133" s="1151">
        <v>169</v>
      </c>
      <c r="D133" s="107" t="s">
        <v>1633</v>
      </c>
      <c r="E133" s="1050">
        <v>169</v>
      </c>
    </row>
    <row r="134" spans="1:5" s="113" customFormat="1" ht="29.25" customHeight="1" thickBot="1">
      <c r="A134" s="558" t="s">
        <v>1634</v>
      </c>
      <c r="B134" s="433"/>
      <c r="C134" s="1152"/>
      <c r="D134" s="434" t="s">
        <v>1635</v>
      </c>
      <c r="E134" s="1047"/>
    </row>
    <row r="135" spans="1:5" s="88" customFormat="1" ht="26.25" thickBot="1">
      <c r="A135" s="112" t="s">
        <v>825</v>
      </c>
      <c r="B135" s="111">
        <v>102</v>
      </c>
      <c r="C135" s="1153">
        <v>172</v>
      </c>
      <c r="D135" s="110" t="s">
        <v>759</v>
      </c>
      <c r="E135" s="1051">
        <v>172</v>
      </c>
    </row>
    <row r="136" spans="1:5" s="88" customFormat="1" ht="26.25" thickBot="1">
      <c r="A136" s="109" t="s">
        <v>848</v>
      </c>
      <c r="B136" s="108">
        <v>103</v>
      </c>
      <c r="C136" s="1151">
        <v>174</v>
      </c>
      <c r="D136" s="107" t="s">
        <v>758</v>
      </c>
      <c r="E136" s="1050">
        <v>174</v>
      </c>
    </row>
    <row r="137" spans="1:5" s="88" customFormat="1" ht="36.75" thickBot="1">
      <c r="A137" s="112" t="s">
        <v>828</v>
      </c>
      <c r="B137" s="111">
        <v>104</v>
      </c>
      <c r="C137" s="1153">
        <v>176</v>
      </c>
      <c r="D137" s="110" t="s">
        <v>757</v>
      </c>
      <c r="E137" s="1051">
        <v>176</v>
      </c>
    </row>
    <row r="138" spans="1:5" s="88" customFormat="1" ht="36.75" thickBot="1">
      <c r="A138" s="109" t="s">
        <v>1060</v>
      </c>
      <c r="B138" s="108">
        <v>105</v>
      </c>
      <c r="C138" s="1151">
        <v>177</v>
      </c>
      <c r="D138" s="107" t="s">
        <v>1636</v>
      </c>
      <c r="E138" s="1050">
        <v>177</v>
      </c>
    </row>
    <row r="139" spans="1:5" s="88" customFormat="1" ht="36.75" thickBot="1">
      <c r="A139" s="112" t="s">
        <v>1188</v>
      </c>
      <c r="B139" s="111">
        <v>106</v>
      </c>
      <c r="C139" s="1153">
        <v>178</v>
      </c>
      <c r="D139" s="110" t="s">
        <v>1637</v>
      </c>
      <c r="E139" s="1051">
        <v>178</v>
      </c>
    </row>
    <row r="140" spans="1:5" s="88" customFormat="1" ht="39" thickBot="1">
      <c r="A140" s="109" t="s">
        <v>1638</v>
      </c>
      <c r="B140" s="108">
        <v>107</v>
      </c>
      <c r="C140" s="1151">
        <v>179</v>
      </c>
      <c r="D140" s="107" t="s">
        <v>1639</v>
      </c>
      <c r="E140" s="1050">
        <v>179</v>
      </c>
    </row>
    <row r="141" spans="1:5" s="88" customFormat="1" ht="36.75" thickBot="1">
      <c r="A141" s="1161" t="s">
        <v>862</v>
      </c>
      <c r="B141" s="1165">
        <v>108</v>
      </c>
      <c r="C141" s="1166">
        <v>180</v>
      </c>
      <c r="D141" s="1164" t="s">
        <v>756</v>
      </c>
      <c r="E141" s="1051">
        <v>180</v>
      </c>
    </row>
    <row r="142" spans="1:5" s="88" customFormat="1" ht="36.75" thickBot="1">
      <c r="A142" s="1157" t="s">
        <v>849</v>
      </c>
      <c r="B142" s="1158">
        <v>109</v>
      </c>
      <c r="C142" s="1159">
        <v>181</v>
      </c>
      <c r="D142" s="1160" t="s">
        <v>1803</v>
      </c>
      <c r="E142" s="1050">
        <v>181</v>
      </c>
    </row>
    <row r="143" spans="1:5" s="88" customFormat="1" ht="36.75" thickBot="1">
      <c r="A143" s="112" t="s">
        <v>850</v>
      </c>
      <c r="B143" s="111">
        <v>110</v>
      </c>
      <c r="C143" s="1153">
        <v>183</v>
      </c>
      <c r="D143" s="110" t="s">
        <v>1802</v>
      </c>
      <c r="E143" s="1051">
        <v>183</v>
      </c>
    </row>
    <row r="144" spans="1:5" s="88" customFormat="1" ht="36.75" thickBot="1">
      <c r="A144" s="109" t="s">
        <v>834</v>
      </c>
      <c r="B144" s="108">
        <v>111</v>
      </c>
      <c r="C144" s="1151">
        <v>184</v>
      </c>
      <c r="D144" s="107" t="s">
        <v>1804</v>
      </c>
      <c r="E144" s="1050">
        <v>184</v>
      </c>
    </row>
    <row r="145" spans="1:7" s="88" customFormat="1" ht="36.75" thickBot="1">
      <c r="A145" s="112" t="s">
        <v>845</v>
      </c>
      <c r="B145" s="111" t="s">
        <v>755</v>
      </c>
      <c r="C145" s="1153">
        <v>185</v>
      </c>
      <c r="D145" s="110" t="s">
        <v>1805</v>
      </c>
      <c r="E145" s="1051">
        <v>185</v>
      </c>
    </row>
    <row r="146" spans="1:7" s="88" customFormat="1" ht="60.75" thickBot="1">
      <c r="A146" s="109" t="s">
        <v>967</v>
      </c>
      <c r="B146" s="108" t="s">
        <v>754</v>
      </c>
      <c r="C146" s="1151">
        <v>186</v>
      </c>
      <c r="D146" s="107" t="s">
        <v>1806</v>
      </c>
      <c r="E146" s="1050">
        <v>186</v>
      </c>
    </row>
    <row r="147" spans="1:7" s="113" customFormat="1" ht="29.25" customHeight="1" thickBot="1">
      <c r="A147" s="558" t="s">
        <v>1507</v>
      </c>
      <c r="B147" s="433"/>
      <c r="C147" s="1152"/>
      <c r="D147" s="434" t="s">
        <v>1640</v>
      </c>
      <c r="E147" s="1047"/>
      <c r="G147" s="1155"/>
    </row>
    <row r="148" spans="1:7" s="88" customFormat="1" ht="36.75" thickBot="1">
      <c r="A148" s="112" t="s">
        <v>1217</v>
      </c>
      <c r="B148" s="111">
        <v>114</v>
      </c>
      <c r="C148" s="1153">
        <v>188</v>
      </c>
      <c r="D148" s="110" t="s">
        <v>1807</v>
      </c>
      <c r="E148" s="1051">
        <v>188</v>
      </c>
    </row>
    <row r="149" spans="1:7" s="88" customFormat="1" ht="26.25" thickBot="1">
      <c r="A149" s="109" t="s">
        <v>1641</v>
      </c>
      <c r="B149" s="108">
        <v>115</v>
      </c>
      <c r="C149" s="1151">
        <v>190</v>
      </c>
      <c r="D149" s="107" t="s">
        <v>1808</v>
      </c>
      <c r="E149" s="1050">
        <v>190</v>
      </c>
    </row>
    <row r="150" spans="1:7" s="88" customFormat="1" ht="26.25" thickBot="1">
      <c r="A150" s="1161" t="s">
        <v>1642</v>
      </c>
      <c r="B150" s="1165">
        <v>116</v>
      </c>
      <c r="C150" s="1166">
        <v>192</v>
      </c>
      <c r="D150" s="1164" t="s">
        <v>1809</v>
      </c>
      <c r="E150" s="1051">
        <v>192</v>
      </c>
    </row>
    <row r="151" spans="1:7" s="88" customFormat="1">
      <c r="A151" s="106"/>
      <c r="B151" s="101"/>
      <c r="C151" s="1052"/>
      <c r="D151" s="105"/>
    </row>
    <row r="152" spans="1:7" s="88" customFormat="1">
      <c r="A152" s="106"/>
      <c r="B152" s="101"/>
      <c r="C152" s="1052"/>
      <c r="D152" s="105"/>
    </row>
    <row r="153" spans="1:7" s="88" customFormat="1">
      <c r="A153" s="106"/>
      <c r="B153" s="101"/>
      <c r="C153" s="1052"/>
      <c r="D153" s="105"/>
    </row>
    <row r="154" spans="1:7" s="88" customFormat="1">
      <c r="A154" s="106"/>
      <c r="B154" s="101"/>
      <c r="C154" s="1052"/>
      <c r="D154" s="105"/>
    </row>
    <row r="155" spans="1:7">
      <c r="A155" s="103"/>
      <c r="D155" s="104"/>
    </row>
    <row r="156" spans="1:7">
      <c r="A156" s="103"/>
      <c r="D156" s="104"/>
    </row>
    <row r="157" spans="1:7">
      <c r="A157" s="103"/>
      <c r="D157" s="104"/>
    </row>
    <row r="158" spans="1:7">
      <c r="A158" s="103"/>
      <c r="D158" s="104"/>
    </row>
    <row r="159" spans="1:7">
      <c r="A159" s="103"/>
      <c r="D159" s="104"/>
    </row>
    <row r="160" spans="1:7">
      <c r="A160" s="103"/>
      <c r="D160" s="104"/>
    </row>
    <row r="161" spans="1:4">
      <c r="A161" s="103"/>
      <c r="D161" s="104"/>
    </row>
    <row r="162" spans="1:4">
      <c r="A162" s="103"/>
    </row>
    <row r="163" spans="1:4">
      <c r="A163" s="103"/>
    </row>
    <row r="164" spans="1:4">
      <c r="A164" s="103"/>
    </row>
    <row r="165" spans="1:4">
      <c r="A165" s="103"/>
    </row>
    <row r="166" spans="1:4">
      <c r="A166" s="103"/>
    </row>
    <row r="167" spans="1:4">
      <c r="A167" s="103"/>
    </row>
    <row r="168" spans="1:4">
      <c r="A168" s="103"/>
    </row>
    <row r="169" spans="1:4">
      <c r="A169" s="103"/>
    </row>
    <row r="170" spans="1:4">
      <c r="A170" s="103"/>
    </row>
    <row r="171" spans="1:4">
      <c r="A171" s="103"/>
    </row>
    <row r="172" spans="1:4">
      <c r="A172" s="103"/>
      <c r="B172" s="98"/>
      <c r="C172" s="1053"/>
      <c r="D172" s="98"/>
    </row>
    <row r="173" spans="1:4">
      <c r="A173" s="103"/>
      <c r="B173" s="98"/>
      <c r="C173" s="1053"/>
      <c r="D173" s="98"/>
    </row>
    <row r="174" spans="1:4">
      <c r="A174" s="103"/>
      <c r="B174" s="98"/>
      <c r="C174" s="1053"/>
      <c r="D174" s="98"/>
    </row>
    <row r="175" spans="1:4">
      <c r="A175" s="103"/>
      <c r="B175" s="98"/>
      <c r="C175" s="1053"/>
      <c r="D175" s="98"/>
    </row>
    <row r="176" spans="1:4">
      <c r="A176" s="103"/>
      <c r="B176" s="98"/>
      <c r="C176" s="1053"/>
      <c r="D176" s="98"/>
    </row>
    <row r="177" spans="1:4">
      <c r="A177" s="103"/>
      <c r="B177" s="98"/>
      <c r="C177" s="1053"/>
      <c r="D177" s="98"/>
    </row>
    <row r="178" spans="1:4">
      <c r="A178" s="103"/>
      <c r="B178" s="98"/>
      <c r="C178" s="1053"/>
      <c r="D178" s="98"/>
    </row>
    <row r="179" spans="1:4">
      <c r="A179" s="103"/>
      <c r="B179" s="98"/>
      <c r="C179" s="1053"/>
      <c r="D179" s="98"/>
    </row>
    <row r="180" spans="1:4">
      <c r="A180" s="103"/>
      <c r="B180" s="98"/>
      <c r="C180" s="1053"/>
      <c r="D180" s="98"/>
    </row>
    <row r="181" spans="1:4">
      <c r="A181" s="103"/>
      <c r="B181" s="98"/>
      <c r="C181" s="1053"/>
      <c r="D181" s="98"/>
    </row>
    <row r="182" spans="1:4">
      <c r="A182" s="103"/>
      <c r="B182" s="98"/>
      <c r="C182" s="1053"/>
      <c r="D182" s="98"/>
    </row>
    <row r="183" spans="1:4">
      <c r="A183" s="103"/>
      <c r="B183" s="98"/>
      <c r="C183" s="1053"/>
      <c r="D183" s="98"/>
    </row>
    <row r="184" spans="1:4">
      <c r="A184" s="103"/>
      <c r="B184" s="98"/>
      <c r="C184" s="1053"/>
      <c r="D184" s="98"/>
    </row>
    <row r="185" spans="1:4">
      <c r="A185" s="103"/>
      <c r="B185" s="98"/>
      <c r="C185" s="1053"/>
      <c r="D185" s="98"/>
    </row>
    <row r="186" spans="1:4">
      <c r="A186" s="103"/>
      <c r="B186" s="98"/>
      <c r="C186" s="1053"/>
      <c r="D186" s="98"/>
    </row>
    <row r="187" spans="1:4">
      <c r="A187" s="103"/>
      <c r="B187" s="98"/>
      <c r="C187" s="1053"/>
      <c r="D187" s="98"/>
    </row>
    <row r="188" spans="1:4">
      <c r="A188" s="103"/>
      <c r="B188" s="98"/>
      <c r="C188" s="1053"/>
      <c r="D188" s="98"/>
    </row>
    <row r="189" spans="1:4">
      <c r="A189" s="103"/>
      <c r="B189" s="98"/>
      <c r="C189" s="1053"/>
      <c r="D189" s="98"/>
    </row>
    <row r="190" spans="1:4">
      <c r="A190" s="103"/>
      <c r="B190" s="98"/>
      <c r="C190" s="1053"/>
      <c r="D190" s="98"/>
    </row>
    <row r="191" spans="1:4">
      <c r="A191" s="103"/>
      <c r="B191" s="98"/>
      <c r="C191" s="1053"/>
      <c r="D191" s="98"/>
    </row>
  </sheetData>
  <mergeCells count="2">
    <mergeCell ref="A1:D1"/>
    <mergeCell ref="A2:D2"/>
  </mergeCells>
  <hyperlinks>
    <hyperlink ref="A36" location="'5'!A1" display="السكان (15 سنة فأكثر) حسب العلاقة بقوة العمل وفئات العمر" xr:uid="{00000000-0004-0000-0500-000000000000}"/>
    <hyperlink ref="A32" location="'1'!A1" display="السكان (15 سنة فأكثر) والقوى العاملة حسب البلدية" xr:uid="{00000000-0004-0000-0500-000001000000}"/>
    <hyperlink ref="A33" location="'2'!A1" display="الذكور (15 سنة فأكثر) من السكان والقوى العاملة حسب البلدية" xr:uid="{00000000-0004-0000-0500-000002000000}"/>
    <hyperlink ref="A35" location="'4'!A1" display="السكان (15 سنة فأكثر) حسب العلاقة بقوة العمل والجنسية (قطريون - غير قطريين) والجنس" xr:uid="{00000000-0004-0000-0500-000003000000}"/>
    <hyperlink ref="A34" location="'3'!A1" display="الإناث (15 سنة فأكثر) من السكان والقوى العاملة حسب البلدية" xr:uid="{00000000-0004-0000-0500-000004000000}"/>
    <hyperlink ref="A37" location="'6'!A1" display="الذكور (15 سنة فأكثر) حسب العلاقة بقوة العمل وفئات العمر" xr:uid="{00000000-0004-0000-0500-000005000000}"/>
    <hyperlink ref="A38" location="'07'!A1" display="الإناث (15 سنة فأكثر) حسب العلاقة بقوة العمل وفئات العمر" xr:uid="{00000000-0004-0000-0500-000006000000}"/>
    <hyperlink ref="A39" location="'08'!A1" display="السكان القطريون (15 سنة فأكثر) حسب الحالة التعليمية وفئات العمر" xr:uid="{00000000-0004-0000-0500-000007000000}"/>
    <hyperlink ref="A40" location="'09'!A1" display=" الذكور القطريون (15 سنة فأكثر) حسب الحالة التعليمية وفئات العمر" xr:uid="{00000000-0004-0000-0500-000008000000}"/>
    <hyperlink ref="A41" location="'10'!A1" display="الإناث القطريات (15 سنة فأكثر) حسب الحالة التعليمية وفئات العمر" xr:uid="{00000000-0004-0000-0500-000009000000}"/>
    <hyperlink ref="A42" location="'11'!A1" display="السكان غير القطريين (15 سنة فأكثر) حسب الحالة التعليمية وفئات العمر" xr:uid="{00000000-0004-0000-0500-00000A000000}"/>
    <hyperlink ref="A43" location="'12'!A1" display="الذكور غير القطريين (15 سنة فأكثر) حسب الحالة التعليمية وفئات العمر" xr:uid="{00000000-0004-0000-0500-00000B000000}"/>
    <hyperlink ref="A44" location="'13'!A1" display="الإناث غير القطريات (15 سنة فأكثر) حسب الحالة التعليمية وفئات العمر" xr:uid="{00000000-0004-0000-0500-00000C000000}"/>
    <hyperlink ref="A45" location="'14'!A1" display="السكان (15 سنة فأكثر) حسب الحالة التعليمية وفئات العمر" xr:uid="{00000000-0004-0000-0500-00000D000000}"/>
    <hyperlink ref="A46" location="'15'!A1" display="الذكور (15 سنة فأكثر) حسب الحالة التعليمية وفئات العمر " xr:uid="{00000000-0004-0000-0500-00000E000000}"/>
    <hyperlink ref="A47" location="'16'!A1" display="الإناث (15 سنة فأكثر) حسب الحالة التعليمية وفئات العمر " xr:uid="{00000000-0004-0000-0500-00000F000000}"/>
    <hyperlink ref="A48" location="'017'!A1" display="السكان (15 سنة فأكثر) حسب الجنسية (قطريون - غير قطريين) والجنس والحالة الزواجية" xr:uid="{00000000-0004-0000-0500-000010000000}"/>
    <hyperlink ref="A50" location="'018'!A1" display="السكان النشيطون اقتصادياً (15 سنة فأكثر) حسب الجنسية (قطريون - غير قطريين) والجنس والحالة العملية" xr:uid="{00000000-0004-0000-0500-000011000000}"/>
    <hyperlink ref="D50" location="'018'!A1" display="Economically Active Population (15 Years and above) by Nationality (Qatari, Non-Qatari), Sex &amp; Employment Status" xr:uid="{00000000-0004-0000-0500-000012000000}"/>
    <hyperlink ref="A51" location="'019'!A1" display="السكان النشيطون اقتصادياً (15 سنة فأكثر) حسب الجنسية (قطريون - غير قطريين) والجنس والمهنة" xr:uid="{00000000-0004-0000-0500-000013000000}"/>
    <hyperlink ref="D51" location="'019'!A1" display="Economically Active Population (15 Years and above) by Nationality (Qatari, Non-Qatari), Sex &amp; Occupation" xr:uid="{00000000-0004-0000-0500-000014000000}"/>
    <hyperlink ref="A52" location="'020'!A1" display="السكان النشيطون اقتصادياً (15 سنة فأكثر) حسب الجنسية (قطريون - غير قطريين) والجنس وفئات العمر" xr:uid="{00000000-0004-0000-0500-000015000000}"/>
    <hyperlink ref="D52" location="'020'!A1" display="Economically Active Population (15 Years and above) by Nationality (Qatari, Non-Qatari), Sex &amp; Age Group" xr:uid="{00000000-0004-0000-0500-000016000000}"/>
    <hyperlink ref="A53" location="'021'!A1" display="السكان النشيطون اقتصادياً (15 سنة فأكثر) حسب الجنسية (قطريون - غير قطريين) والجنس والحالة التعليمية" xr:uid="{00000000-0004-0000-0500-000017000000}"/>
    <hyperlink ref="D53" location="'021'!A1" display="Economically Active Population (15 Years and above) by Nationality (Qatari, Non-Qatari), Sex &amp; Educational Status" xr:uid="{00000000-0004-0000-0500-000018000000}"/>
    <hyperlink ref="A54" location="'022'!A1" display="السكان النشيطون اقتصادياً (15 سنة فأكثر) حسب الجنسية (قطريون - غير قطريين) والجنس والنشاط الاقتصادي" xr:uid="{00000000-0004-0000-0500-000019000000}"/>
    <hyperlink ref="D54" location="'022'!A1" display="Economically Active Population (15 Years and above) by Nationality (Qatari, Non-Qatari), Sex &amp; Economic Activity" xr:uid="{00000000-0004-0000-0500-00001A000000}"/>
    <hyperlink ref="A55" location="'023'!A1" display="السكان النشيطون اقتصادياً (15 سنة فأكثر) حسب الجنسية (قطريون - غير قطريين) والجنس والقطاع" xr:uid="{00000000-0004-0000-0500-00001B000000}"/>
    <hyperlink ref="D55" location="'023'!A1" display="Economically Active Population (15 Years and above) by Nationality (Qatari, Non-Qatari), Sex &amp; Sector" xr:uid="{00000000-0004-0000-0500-00001C000000}"/>
    <hyperlink ref="A56" location="'024'!A1" display="المشتغلون بأجر (15 سنة فأكثر) ومتوسط الأجر الشهري (بالريال القطري)  حسب الجنس والمهنة" xr:uid="{00000000-0004-0000-0500-00001D000000}"/>
    <hyperlink ref="D56" location="'024'!A1" display="Workers in Paid Employment (15 Years &amp; above) and Average Monthly Wage (Q.R.) by Sex and Occupation" xr:uid="{00000000-0004-0000-0500-00001E000000}"/>
    <hyperlink ref="A57" location="'025'!A1" display="المشتغلون بأجر (15 سنة فأكثر) ومتوسط الأجر الشهري (بالريال القطري) حسب الجنس والنشاط الاقتصادي" xr:uid="{00000000-0004-0000-0500-00001F000000}"/>
    <hyperlink ref="D57" location="'025'!A1" display="Workers in Paid Employment (15 Years &amp; above) and Average Monthly Wage (Q.R.) by Sex and Economic Activity" xr:uid="{00000000-0004-0000-0500-000020000000}"/>
    <hyperlink ref="A58" location="'026'!A1" display="المشتغلون بأجر (15 سنة فأكثر) ومتوسط الأجر الشهري (بالريال القطري) حسب الجنس والحالة التعليمية" xr:uid="{00000000-0004-0000-0500-000021000000}"/>
    <hyperlink ref="D58" location="'026'!A1" display="Workers in Paid Employment (15 Years &amp; above) and Average Monthly Wage (Q.R.) by Sex and Educational Status" xr:uid="{00000000-0004-0000-0500-000022000000}"/>
    <hyperlink ref="A59" location="'027'!A1" display="المشتغلون بأجر (15 سنة فأكثر) ومتوسط الأجر الشهري (بالريال القطري) حسب الجنس والقطاع" xr:uid="{00000000-0004-0000-0500-000023000000}"/>
    <hyperlink ref="D59" location="'027'!A1" display="Workers in Paid Employment (15 Years &amp; above) and Average Monthly Wage (Q.R.) by Sex and Sector" xr:uid="{00000000-0004-0000-0500-000024000000}"/>
    <hyperlink ref="A60" location="'028'!A1" display="المشتغلون (15 سنة فأكثر) ومتوسط ساعات العمل حسب الجنسية (قطريون - غير قطريين) والجنس والمهنة" xr:uid="{00000000-0004-0000-0500-000025000000}"/>
    <hyperlink ref="D60" location="'028'!A1" display="Employed Persons (15 Years &amp; above) and Average Work Hours by Nationality(Qatari, Non-Qatari), Sex &amp; Occupation" xr:uid="{00000000-0004-0000-0500-000026000000}"/>
    <hyperlink ref="A61" location="'029'!A1" display="المشتغلون (15 سنة فأكثر) ومتوسط ساعات العمل حسب  الجنس والنشاط الاقتصادي" xr:uid="{00000000-0004-0000-0500-000027000000}"/>
    <hyperlink ref="D61" location="'029'!A1" display="Employed Persons (15 Years &amp; above) and Average Work Hours by Sex &amp; Economic Activity" xr:uid="{00000000-0004-0000-0500-000028000000}"/>
    <hyperlink ref="A62" location="'030'!A1" display="المشتغلون (15 سنة فأكثر) ومتوسط ساعات العمل حسب الجنس والحالة التعليمية" xr:uid="{00000000-0004-0000-0500-000029000000}"/>
    <hyperlink ref="D62" location="'030'!A1" display="Employed Persons (15 Years &amp; above) and Average Work Hours by Sex &amp; Educational Status" xr:uid="{00000000-0004-0000-0500-00002A000000}"/>
    <hyperlink ref="A63" location="'031'!A1" display="المشتغلون (15 سنة فأكثر) ومتوسط ساعات العمل حسب الجنس والقطاع" xr:uid="{00000000-0004-0000-0500-00002B000000}"/>
    <hyperlink ref="D63" location="'031'!A1" display="Employed Persons (15 Years &amp; above) and Average Work Hours by Sex &amp; Sector" xr:uid="{00000000-0004-0000-0500-00002C000000}"/>
    <hyperlink ref="A64" location="'032'!A1" display="المشتغلون (15 سنة فأكثر) حسب الجنسية (قطريون - غير قطريين) والجنس والاستقرار في العمل" xr:uid="{00000000-0004-0000-0500-00002D000000}"/>
    <hyperlink ref="D64" location="'032'!A1" display="Employed Persons (15 Years &amp; above) by Nationality (Qatari, Non-Qatari), Sex &amp; Stability at Work" xr:uid="{00000000-0004-0000-0500-00002E000000}"/>
    <hyperlink ref="A65" location="'033'!A1" display="السكان النشيطون اقتصادياً (15 سنة فأكثر) حسب الحالة العملية والمهنة" xr:uid="{00000000-0004-0000-0500-00002F000000}"/>
    <hyperlink ref="D65" location="'033'!A1" display="Economically Active Population (15 Years &amp; above) by Employment Status &amp; Occupation" xr:uid="{00000000-0004-0000-0500-000030000000}"/>
    <hyperlink ref="A66" location="'034'!A1" display="الذكور النشيطون اقتصادياً (15 سنة فأكثر) حسب الحالة العملية والمهنة" xr:uid="{00000000-0004-0000-0500-000031000000}"/>
    <hyperlink ref="D66" location="'034'!A1" display="Male Economically Active Population (15 Years &amp; above) by Employment Status &amp; Occupation" xr:uid="{00000000-0004-0000-0500-000032000000}"/>
    <hyperlink ref="A67" location="'035'!A1" display="الإناث النشيطات اقتصادياً (15 سنة فأكثر) حسب الحالة العملية والمهنة" xr:uid="{00000000-0004-0000-0500-000033000000}"/>
    <hyperlink ref="D67" location="'035'!A1" display="Female Economically Active Population (15 Years &amp; above) by Employment Status &amp; Occupation" xr:uid="{00000000-0004-0000-0500-000034000000}"/>
    <hyperlink ref="A68" location="'036'!A1" display="السكان النشيطون اقتصادياً (15 سنة فأكثر) حسب الحالة العملية والنشاط الاقتصادي" xr:uid="{00000000-0004-0000-0500-000035000000}"/>
    <hyperlink ref="D68" location="'036'!A1" display="Economically Active Population (15 Years &amp; above) by Employment Status &amp; Economic Activity" xr:uid="{00000000-0004-0000-0500-000036000000}"/>
    <hyperlink ref="A69" location="'037'!A1" display="الذكور النشيطون اقتصادياً (15 سنة فأكثر) حسب الحالة العملية والنشاط الاقتصادي" xr:uid="{00000000-0004-0000-0500-000037000000}"/>
    <hyperlink ref="A70" location="'038'!A1" display="الإناث النشيطات اقتصادياً (15 سنة فأكثر) حسب الحالة العملية والنشاط الاقتصادي" xr:uid="{00000000-0004-0000-0500-000038000000}"/>
    <hyperlink ref="A71" location="'039'!A1" display="السكان النشيطون اقتصادياً (15 سنة فأكثر) حسب المهنة والنشاط الاقتصادي" xr:uid="{00000000-0004-0000-0500-000039000000}"/>
    <hyperlink ref="A72" location="'040'!A1" display="الذكور النشيطون اقتصادياً (15 سنة فأكثر) حسب المهنة والنشاط الاقتصادي" xr:uid="{00000000-0004-0000-0500-00003A000000}"/>
    <hyperlink ref="A73" location="'041'!A1" display="الإناث النشيطات اقتصادياً (15 سنة فأكثر) حسب المهنة والنشاط الاقتصادي" xr:uid="{00000000-0004-0000-0500-00003B000000}"/>
    <hyperlink ref="A74" location="'042'!A1" display="السكان النشيطون اقتصادياً (15 سنة فأكثر) حسب الحالة التعليمية والمهنة" xr:uid="{00000000-0004-0000-0500-00003C000000}"/>
    <hyperlink ref="A75" location="'043'!A1" display="الذكور النشيطون اقتصادياً (15 سنة فأكثر) حسب الحالة التعليمية والمهنة" xr:uid="{00000000-0004-0000-0500-00003D000000}"/>
    <hyperlink ref="A76" location="'044'!A1" display="الإناث النشيطات اقتصادياً (15 سنة فأكثر) حسب الحالة التعليمية والمهنة" xr:uid="{00000000-0004-0000-0500-00003E000000}"/>
    <hyperlink ref="A77" location="'045'!A1" display="السكان النشيطون اقتصادياً (15 سنة فأكثر) حسب القطاع والمهنة" xr:uid="{00000000-0004-0000-0500-00003F000000}"/>
    <hyperlink ref="A78" location="'046'!A1" display="الذكور النشيطون اقتصادياً (15 سنة فأكثر) حسب القطاع والمهنة" xr:uid="{00000000-0004-0000-0500-000040000000}"/>
    <hyperlink ref="A79" location="'047'!A1" display="الإناث النشيطات اقتصادياً (15 سنة فأكثر) حسب القطاع والمهنة" xr:uid="{00000000-0004-0000-0500-000041000000}"/>
    <hyperlink ref="A80" location="'048'!A1" display="السكان النشيطون اقتصادياً (15 سنة فأكثر) حسب فئات العمر والمهنة" xr:uid="{00000000-0004-0000-0500-000042000000}"/>
    <hyperlink ref="A81" location="'049'!A1" display="الذكور النشيطون اقتصادياً (15 سنة فأكثر) حسب فئات العمر والمهنة" xr:uid="{00000000-0004-0000-0500-000043000000}"/>
    <hyperlink ref="A82" location="'050'!A1" display="الإناث النشيطات اقتصادياً (15 سنة فأكثر) حسب فئات العمر والمهنة" xr:uid="{00000000-0004-0000-0500-000044000000}"/>
    <hyperlink ref="A83" location="'051'!A1" display="السكان النشيطون اقتصادياً (15 سنة فأكثر) حسب الحالة التعليمية والنشاط الاقتصادي" xr:uid="{00000000-0004-0000-0500-000045000000}"/>
    <hyperlink ref="A84" location="'052'!A1" display="الذكور النشيطون اقتصادياً (15 سنة فأكثر) حسب الحالة التعليمية والنشاط الاقتصادي" xr:uid="{00000000-0004-0000-0500-000046000000}"/>
    <hyperlink ref="A85" location="'053'!A1" display="الإناث النشيطات اقتصادياً (15 سنة فأكثر) حسب الحالة التعليمية والنشاط الاقتصادي" xr:uid="{00000000-0004-0000-0500-000047000000}"/>
    <hyperlink ref="A86" location="'054'!A1" display="السكان النشيطون اقتصادياً (15 سنة فأكثر) حسب القطاع  والنشاط الاقتصادي" xr:uid="{00000000-0004-0000-0500-000048000000}"/>
    <hyperlink ref="A87" location="'055'!A1" display="الذكور النشيطون اقتصادياً (15 سنة فأكثر) حسب القطاع  والنشاط الاقتصادي" xr:uid="{00000000-0004-0000-0500-000049000000}"/>
    <hyperlink ref="A88" location="'056'!A1" display="الإناث النشيطات اقتصادياً (15 سنة فأكثر) حسب القطاع  والنشاط الاقتصادي" xr:uid="{00000000-0004-0000-0500-00004A000000}"/>
    <hyperlink ref="A89" location="'057'!A1" display="السكان النشيطون اقتصادياً (15 سنة فأكثر) حسب فئات العمر والنشاط الاقتصادي" xr:uid="{00000000-0004-0000-0500-00004B000000}"/>
    <hyperlink ref="A90" location="'058'!A1" display="الذكور النشيطون اقتصادياً (15 سنة فأكثر) حسب فئات العمر والنشاط الاقتصادي" xr:uid="{00000000-0004-0000-0500-00004C000000}"/>
    <hyperlink ref="A91" location="'059'!A1" display="الإناث النشيطات اقتصادياً (15 سنة فأكثر) حسب فئات العمر والنشاط الاقتصادي" xr:uid="{00000000-0004-0000-0500-00004D000000}"/>
    <hyperlink ref="A92" location="'060'!A1" display="السكان النشيطون اقتصادياً (15 سنة فأكثر) حسب الحالة التعليمية والقطاع" xr:uid="{00000000-0004-0000-0500-00004E000000}"/>
    <hyperlink ref="A93" location="'061'!A1" display="الذكور النشيطون اقتصادياً (15 سنة فأكثر) حسب الحالة التعليمية والقطاع" xr:uid="{00000000-0004-0000-0500-00004F000000}"/>
    <hyperlink ref="A94" location="'062'!A1" display="الإناث النشيطات اقتصادياً (15 سنة فأكثر) حسب الحالة التعليمية والقطاع" xr:uid="{00000000-0004-0000-0500-000050000000}"/>
    <hyperlink ref="A95" location="'063'!A1" display="السكان القطريون النشيطون اقتصادياً (15 سنة فأكثر) حسب الحالة العملية والمهنة" xr:uid="{00000000-0004-0000-0500-000051000000}"/>
    <hyperlink ref="A96" location="'064'!A1" display="الذكور القطريون النشيطون اقتصادياً (15 سنة فأكثر) حسب الحالة العملية والمهنة" xr:uid="{00000000-0004-0000-0500-000052000000}"/>
    <hyperlink ref="A97" location="'065'!A1" display="الإناث القطريات النشيطات اقتصادياً (15 سنة فأكثر) حسب الحالة العملية والمهنة" xr:uid="{00000000-0004-0000-0500-000053000000}"/>
    <hyperlink ref="A98" location="'066'!A1" display="السكان القطريون النشيطون اقتصادياً (15 سنة فأكثر) حسب الحالة العملية والنشاط الاقتصادي" xr:uid="{00000000-0004-0000-0500-000054000000}"/>
    <hyperlink ref="A99" location="'067'!A1" display="الذكور القطريون النشيطون اقتصادياً (15 سنة فأكثر) حسب الحالة العملية والنشاط الاقتصادي" xr:uid="{00000000-0004-0000-0500-000055000000}"/>
    <hyperlink ref="A100" location="'068'!A1" display="الإناث القطريات النشيطات اقتصادياً (15 سنة فأكثر) حسب الحالة العملية والنشاط الاقتصادي" xr:uid="{00000000-0004-0000-0500-000056000000}"/>
    <hyperlink ref="A101" location="'069'!A1" display="السكان القطريون النشيطون اقتصادياً (15 سنة فأكثر) حسب المهنة والنشاط الاقتصادي" xr:uid="{00000000-0004-0000-0500-000057000000}"/>
    <hyperlink ref="A102" location="'070'!A1" display="الذكور القطريون النشيطون اقتصادياً (15 سنة فأكثر) حسب المهنة والنشاط الاقتصادي" xr:uid="{00000000-0004-0000-0500-000058000000}"/>
    <hyperlink ref="A103" location="'071'!A1" display="الإناث القطريات النشيطات اقتصادياً (15 سنة فأكثر) حسب المهنة والنشاط الاقتصادي" xr:uid="{00000000-0004-0000-0500-000059000000}"/>
    <hyperlink ref="A104" location="'072'!A1" display="السكان القطريون النشيطون اقتصادياً (15 سنة فأكثر) حسب الحالة التعليمية والمهنة" xr:uid="{00000000-0004-0000-0500-00005A000000}"/>
    <hyperlink ref="A105" location="'073'!A1" display="الذكور القطريون النشيطون اقتصادياً (15 سنة فأكثر) حسب الحالة التعليمية والمهنة" xr:uid="{00000000-0004-0000-0500-00005B000000}"/>
    <hyperlink ref="A106" location="'074'!A1" display="الإناث القطريات النشيطات اقتصادياً (15 سنة فأكثر) حسب الحالة التعليمية والمهنة" xr:uid="{00000000-0004-0000-0500-00005C000000}"/>
    <hyperlink ref="A107" location="'075'!A1" display="السكان القطريون النشيطون اقتصادياً (15 سنة فأكثر) حسب القطاع والمهنة" xr:uid="{00000000-0004-0000-0500-00005D000000}"/>
    <hyperlink ref="A108" location="'076'!A1" display="الذكور القطريون النشيطون اقتصادياً (15 سنة فأكثر) حسب القطاع والمهنة" xr:uid="{00000000-0004-0000-0500-00005E000000}"/>
    <hyperlink ref="A109" location="'077'!A1" display="الإناث القطريات النشيطات اقتصادياً (15 سنة فأكثر) حسب القطاع والمهنة" xr:uid="{00000000-0004-0000-0500-00005F000000}"/>
    <hyperlink ref="A110" location="'078'!A1" display="السكان القطريون النشيطون اقتصادياً (15 سنة فأكثر) حسب القطاع والنشاط الاقتصادي" xr:uid="{00000000-0004-0000-0500-000060000000}"/>
    <hyperlink ref="A111" location="'079'!A1" display="الذكور القطريون النشيطون اقتصادياً (15 سنة فأكثر) حسب القطاع والنشاط الاقتصادي" xr:uid="{00000000-0004-0000-0500-000061000000}"/>
    <hyperlink ref="A112" location="'080'!A1" display="الإناث القطريات النشيطات اقتصادياً (15 سنة فأكثر) حسب القطاع والنشاط الاقتصادي" xr:uid="{00000000-0004-0000-0500-000062000000}"/>
    <hyperlink ref="A113" location="'081'!A1" display="السكان غير القطريين النشيطين اقتصادياً (15 سنة فأكثر) حسب الحالة العملية والمهنة" xr:uid="{00000000-0004-0000-0500-000063000000}"/>
    <hyperlink ref="A114" location="'082'!A1" display="الذكور غير القطريين النشيطين اقتصادياً (15 سنة فأكثر) حسب الحالة العملية والمهنة" xr:uid="{00000000-0004-0000-0500-000064000000}"/>
    <hyperlink ref="A115" location="'083'!A1" display="الإناث غير القطريات النشيطات اقتصادياً (15 سنة فأكثر) حسب الحالة العملية والمهنة" xr:uid="{00000000-0004-0000-0500-000065000000}"/>
    <hyperlink ref="A116" location="'084'!A1" display="السكان غير القطريين النشيطين اقتصادياً (15 سنة فأكثر) حسب الحالة العملية والنشاط الاقتصادي" xr:uid="{00000000-0004-0000-0500-000066000000}"/>
    <hyperlink ref="A117" location="'085'!A1" display="الذكور غير القطريين النشيطين اقتصادياً (15 سنة فأكثر) حسب الحالة العملية والنشاط الاقتصادي" xr:uid="{00000000-0004-0000-0500-000067000000}"/>
    <hyperlink ref="A118" location="'086'!A1" display="الإناث غير القطريات النشيطات اقتصادياً (15 سنة فأكثر) حسب الحالة العملية والنشاط الاقتصادي" xr:uid="{00000000-0004-0000-0500-000068000000}"/>
    <hyperlink ref="A119" location="'087'!A1" display="السكان غير القطريين النشيطين اقتصادياً (15 سنة فأكثر) حسب المهنة والنشاط الاقتصادي" xr:uid="{00000000-0004-0000-0500-000069000000}"/>
    <hyperlink ref="A120" location="'088'!A1" display="الذكور غير القطريين النشيطين اقتصادياً (15 سنة فأكثر) حسب المهنة والنشاط الاقتصادي" xr:uid="{00000000-0004-0000-0500-00006A000000}"/>
    <hyperlink ref="A121" location="'089'!A1" display="الإناث غير القطريات النشيطات اقتصادياً (15 سنة فأكثر) حسب المهنة والنشاط الاقتصادي" xr:uid="{00000000-0004-0000-0500-00006B000000}"/>
    <hyperlink ref="A122" location="'090'!A1" display="السكان غير القطريين النشيطين اقتصادياً (15 سنة فأكثر) حسب الحالة التعليمية والمهنة" xr:uid="{00000000-0004-0000-0500-00006C000000}"/>
    <hyperlink ref="A123" location="'091'!A1" display="الذكور غير القطريين النشيطين اقتصادياً (15 سنة فأكثر) حسب الحالة التعليمية والمهنة" xr:uid="{00000000-0004-0000-0500-00006D000000}"/>
    <hyperlink ref="A124" location="'092'!A1" display="الإناث غير القطريات النشيطات اقتصادياً (15 سنة فأكثر) حسب الحالة التعليمية والمهنة" xr:uid="{00000000-0004-0000-0500-00006E000000}"/>
    <hyperlink ref="A125" location="'093'!A1" display="السكان غير القطريين النشيطين اقتصادياً (15 سنة فأكثر) حسب الحالة التعليمية والقطاع" xr:uid="{00000000-0004-0000-0500-00006F000000}"/>
    <hyperlink ref="A126" location="'094'!A1" display="الذكور غير القطريين النشيطين اقتصادياً (15 سنة فأكثر) حسب الحالة التعليمية والقطاع" xr:uid="{00000000-0004-0000-0500-000070000000}"/>
    <hyperlink ref="A127" location="'095'!A1" display="الإناث غير النشيطات اقتصادياً (15 سنة فأكثر) حسب الحالة التعليمية والقطاع" xr:uid="{00000000-0004-0000-0500-000071000000}"/>
    <hyperlink ref="A128" location="'096'!A1" display="السكان غير القطريين النشيطين اقتصادياً (15 سنة فأكثر) حسب القطاع والمهنة" xr:uid="{00000000-0004-0000-0500-000072000000}"/>
    <hyperlink ref="A129" location="'097'!A1" display="الذكور غير القطريين النشيطين اقتصادياً (15 سنة فأكثر) حسب القطاع والمهنة" xr:uid="{00000000-0004-0000-0500-000073000000}"/>
    <hyperlink ref="A130" location="'098'!A1" display="الإناث غير القطريات النشيطات اقتصادياً (15 سنة فأكثر) حسب القطاع والمهنة" xr:uid="{00000000-0004-0000-0500-000074000000}"/>
    <hyperlink ref="A131" location="'099'!A1" display="السكان غير القطريين النشيطين اقتصادياً (15 سنة فأكثر) حسب القطاع والنشاط الاقتصادي" xr:uid="{00000000-0004-0000-0500-000075000000}"/>
    <hyperlink ref="A132" location="'100'!A1" display="الذكور غير القطريين النشيطين اقتصادياً (15 سنة فأكثر) حسب القطاع والنشاط الاقتصادي" xr:uid="{00000000-0004-0000-0500-000076000000}"/>
    <hyperlink ref="A133" location="'101'!A1" display="الإناث غير القطريات النشيطات اقتصادياً (15 سنة فأكثر) حسب القطاع والنشاط الاقتصادي" xr:uid="{00000000-0004-0000-0500-000077000000}"/>
    <hyperlink ref="A135" location="'102'!A1" display="المتعطلون (15 سنة فأكثر) حسب الجنسية (قطريون - غير قطريين) والجنس والحالة التعليمية" xr:uid="{00000000-0004-0000-0500-000078000000}"/>
    <hyperlink ref="A136" location="'103'!A1" display="المتعطلون (15 سنة فأكثر) حسب الجنسية (قطريون - غير قطريين) والجنس وفئات العمر" xr:uid="{00000000-0004-0000-0500-000079000000}"/>
    <hyperlink ref="A137" location="'104'!A1" display="المتعطلون (15 سنة فأكثر) حسب الجنسية (قطريون - غير قطريين) والجنس وإجراءات البحث عن عمل" xr:uid="{00000000-0004-0000-0500-00007A000000}"/>
    <hyperlink ref="A138" location="'105'!A1" display="المتعطلون (15 سنة فأكثر) حسب الجنسية (قطريون - غير قطريين) والجنس وأسباب عدم البحث عن العمل" xr:uid="{00000000-0004-0000-0500-00007B000000}"/>
    <hyperlink ref="A140" location="'106'!A1" display="المتعطلون القطريون (15 سنة فأكثر) الحاصلون على تعليم أقل من الثانوية الذين التحقوا بدورات تدريبية حسب الجنس ونوع الدورة" xr:uid="{00000000-0004-0000-0500-00007C000000}"/>
    <hyperlink ref="A141" location="'108'!A1" display="المتعطلون القطريون ( 15 سنة فأكثر ) دون الثانوية حسب الجنس واستعدادهم للتدريب فى المجال الحرفى" xr:uid="{00000000-0004-0000-0500-00007D000000}"/>
    <hyperlink ref="A142" location="'109'!A1" display="المتعطلون (15 سنة فأكثر) حسب الجنسية (قطريون - غير قطريين) والجنس ومدة البحث عن العمل بالشهور" xr:uid="{00000000-0004-0000-0500-00007E000000}"/>
    <hyperlink ref="A143" location="'110'!A1" display="المتعطلون (15 سنة فأكثر) حسب الجنسية (قطريون - غير قطريين) والجنس وأسباب التعطل" xr:uid="{00000000-0004-0000-0500-00007F000000}"/>
    <hyperlink ref="A139" location="'111'!A1" display="المتعطلون القطريون (15 سنة فأكثر) الحاصلون على تعليم أقل من الثانوية حسب الجنس والالتحاق بالدورات التدريبية" xr:uid="{00000000-0004-0000-0500-000080000000}"/>
    <hyperlink ref="A145" location="'112'!A1" display="المتعطلون القطريون (15 سنة فأكثر) حسب الجنس والرغبة للعمل في القطاع الخاص" xr:uid="{00000000-0004-0000-0500-000081000000}"/>
    <hyperlink ref="A146" location="'113'!A1" display="المتعطلون القطريون (15 سنة فأكثر) حسب الجنس والحصول على عرض للعمل بالقطاع الخاص" xr:uid="{00000000-0004-0000-0500-000082000000}"/>
    <hyperlink ref="A148" location="'114'!A1" display="السكان (15 سنة فأكثر) غير النشيطين اقتصادياً حسب الجنسية (قطريون - غير قطريين) والجنس والحالة التعليمية" xr:uid="{00000000-0004-0000-0500-000083000000}"/>
    <hyperlink ref="A149" location="'115'!A1" display="السكان (15 سنة فأكثر) غير النشيطين اقتصادياً حسب الجنسية (قطريون - غير قطريين) والجنس والفئات العمرية" xr:uid="{00000000-0004-0000-0500-000084000000}"/>
    <hyperlink ref="A150" location="'116'!A1" display="السكان (15 سنة فأكثر) غير النشيطين اقتصادياً حسب الجنسية (قطريون - غير قطريين) والجنس والحالة الزواجية" xr:uid="{00000000-0004-0000-0500-000085000000}"/>
    <hyperlink ref="A7:D7" location="'1A'!A1" display="السكان النشيطون اقتصاديا (15 سنة فأكثر) حسب الجنسية والجنس 2006-2011" xr:uid="{00000000-0004-0000-0500-000086000000}"/>
    <hyperlink ref="A8:D8" location="'2A'!A1" display="السكان غير النشيطون اقتصاديا(15 سنة فأكثر) حسب الجنسية والجنس 2006-2001" xr:uid="{00000000-0004-0000-0500-000087000000}"/>
    <hyperlink ref="A10:D10" location="'4A'!A1" display="معدل المشاركة الاقتصادية للشباب (15- 24 سنة) حسب الجنسية والنوع 2007- 2013" xr:uid="{00000000-0004-0000-0500-000088000000}"/>
    <hyperlink ref="A12:D12" location="'6A'!A1" display="معدل المشاركة الاقتصادية للاناث القطريات (15 سنة فأكثر) حسب الفئات العمرية 2007 -2013" xr:uid="{00000000-0004-0000-0500-000089000000}"/>
    <hyperlink ref="A13:D13" location="'7A'!A1" display="معدل المشاركة الاقتصادية لاجمالي القطريون (15 سنة فأكثر) حسب الفئات العمرية 2007 -2013" xr:uid="{00000000-0004-0000-0500-00008A000000}"/>
    <hyperlink ref="A14:D14" location="'8A'!A1" display="معدل المشاركة الاقتصادية للذكور غير القطريون (15 سنة فأكثر) حسب الفئات العمرية 2007 -2013" xr:uid="{00000000-0004-0000-0500-00008B000000}"/>
    <hyperlink ref="A15:D15" location="'9A'!A1" display="معدل المشاركة الاقتصادية للاناث غير القطريات (15 سنة فأكثر) حسب الفئات العمرية 2007 -2013" xr:uid="{00000000-0004-0000-0500-00008C000000}"/>
    <hyperlink ref="A16:D16" location="'10A'!A1" display="معدل المشاركة الاقتصادية لاجمالي غير القطريون (15 سنة فأكثر) حسب الفئات العمرية 2007 -2013" xr:uid="{00000000-0004-0000-0500-00008D000000}"/>
    <hyperlink ref="A17:D17" location="'11A'!A1" display="معدل المشاركة الاقتصادية للذكور (15 سنة فأكثر) حسب الفئات العمرية 2007 -2013" xr:uid="{00000000-0004-0000-0500-00008E000000}"/>
    <hyperlink ref="A18:D18" location="'12A'!A1" display="معدل المشاركة الاقتصادية للاناث (15 سنة فأكثر) حسب الفئات العمرية 2007 -2013" xr:uid="{00000000-0004-0000-0500-00008F000000}"/>
    <hyperlink ref="A19:D19" location="'13A'!A1" display="معدل المشاركة الاقتصادية لاجمالي السكان (15 سنة فأكثر) حسب الفئات العمرية 2007 -2013" xr:uid="{00000000-0004-0000-0500-000090000000}"/>
    <hyperlink ref="A20:D20" location="'14A'!A1" display="نسبة العمالة لاجمالي السكان حسب الجنس 2007- 2013" xr:uid="{00000000-0004-0000-0500-000091000000}"/>
    <hyperlink ref="A9:D9" location="'3A'!A1" display="معدل المشاركة حسب الجنسية والنوع 2007 - 2013" xr:uid="{00000000-0004-0000-0500-000092000000}"/>
    <hyperlink ref="A21:D21" location="'15A'!A1" display="معدل الاستخدام حسب الجنسية والجنس 2007 - 2013" xr:uid="{00000000-0004-0000-0500-000093000000}"/>
    <hyperlink ref="A24:D24" location="'18A'!A1" display="معدل البطالة (15 سنة فأكثر) حسب الجنسية والجنس 2007 - 2013" xr:uid="{00000000-0004-0000-0500-000094000000}"/>
    <hyperlink ref="A23:D23" location="'17A'!A1" display="نسبة السكان النشيطون اقتصاديا (15 سنة فأكثر) في الانشطة الاقتصادية حسب الجنس 2007 - 2013" xr:uid="{00000000-0004-0000-0500-000095000000}"/>
    <hyperlink ref="A25:D25" location="'19A'!A1" display="معدل البطالة للشباب (15 -24 سنة) حسب الجنسية والجنس 2007 - 2013" xr:uid="{00000000-0004-0000-0500-000096000000}"/>
    <hyperlink ref="A28:D28" location="'22A'!A1" display="نسبة الذين يعملون لحسابهم الخاص والذين يعملون لدى العائلة من إجمالي القوى العاملة 2007 - 2013" xr:uid="{00000000-0004-0000-0500-000097000000}"/>
    <hyperlink ref="A27:D27" location="'21A'!A1" display="حصة الإناث في الوظائف المدفوعة الأجر في القطاع غير الزراعي 2007 - 2013" xr:uid="{00000000-0004-0000-0500-000098000000}"/>
    <hyperlink ref="A26:D26" location="'20A'!A1" display="متوسط الأجر الشهري بالريال القطري للمشتغلين بأجر حسب الجنس ومؤشر المساواة بين الجنسين 2007 - 2013" xr:uid="{00000000-0004-0000-0500-000099000000}"/>
    <hyperlink ref="A11:D11" location="'5A'!A1" display="معدل المشاركة الاقتصادية للذكور القطريين (15 سنة فأكثر) حسب الفئات العمرية 2007 - 2013" xr:uid="{00000000-0004-0000-0500-00009A000000}"/>
    <hyperlink ref="B7" location="'1A'!A1" display="السكان النشيطون اقتصاديا (15 سنة فأكثر) حسب الجنسية والجنس 2006-2011" xr:uid="{00000000-0004-0000-0500-00009B000000}"/>
    <hyperlink ref="B8" location="'2A'!A1" display="السكان غير النشيطون اقتصاديا(15 سنة فأكثر) حسب الجنسية والجنس 2006-2001" xr:uid="{00000000-0004-0000-0500-00009C000000}"/>
    <hyperlink ref="B9" location="'1A'!A1" display="'1A'!A1" xr:uid="{00000000-0004-0000-0500-00009D000000}"/>
    <hyperlink ref="B11" location="'5A'!A1" display="'5A'!A1" xr:uid="{00000000-0004-0000-0500-00009E000000}"/>
    <hyperlink ref="B13" location="'7A'!A1" display="'7A'!A1" xr:uid="{00000000-0004-0000-0500-00009F000000}"/>
    <hyperlink ref="B15" location="'9A'!A1" display="'9A'!A1" xr:uid="{00000000-0004-0000-0500-0000A0000000}"/>
    <hyperlink ref="B17" location="'11A'!A1" display="'11A'!A1" xr:uid="{00000000-0004-0000-0500-0000A1000000}"/>
    <hyperlink ref="B19" location="'13A'!A1" display="'13A'!A1" xr:uid="{00000000-0004-0000-0500-0000A2000000}"/>
    <hyperlink ref="B21" location="'15A'!A1" display="'15A'!A1" xr:uid="{00000000-0004-0000-0500-0000A3000000}"/>
    <hyperlink ref="B23" location="'17A'!A1" display="'17A'!A1" xr:uid="{00000000-0004-0000-0500-0000A4000000}"/>
    <hyperlink ref="B25" location="'19A'!A1" display="'19A'!A1" xr:uid="{00000000-0004-0000-0500-0000A5000000}"/>
    <hyperlink ref="B27" location="'21A'!A1" display="'21A'!A1" xr:uid="{00000000-0004-0000-0500-0000A6000000}"/>
    <hyperlink ref="B10" location="'4A'!A1" display="'4A'!A1" xr:uid="{00000000-0004-0000-0500-0000A7000000}"/>
    <hyperlink ref="B12" location="'6A'!A1" display="'6A'!A1" xr:uid="{00000000-0004-0000-0500-0000A8000000}"/>
    <hyperlink ref="B14" location="'8A'!A1" display="'8A'!A1" xr:uid="{00000000-0004-0000-0500-0000A9000000}"/>
    <hyperlink ref="B16" location="'10A'!A1" display="'10A'!A1" xr:uid="{00000000-0004-0000-0500-0000AA000000}"/>
    <hyperlink ref="B18" location="'12A'!A1" display="'12A'!A1" xr:uid="{00000000-0004-0000-0500-0000AB000000}"/>
    <hyperlink ref="B20" location="'14A'!A1" display="'14A'!A1" xr:uid="{00000000-0004-0000-0500-0000AC000000}"/>
    <hyperlink ref="B22" location="'16A'!A1" display="'16A'!A1" xr:uid="{00000000-0004-0000-0500-0000AD000000}"/>
    <hyperlink ref="B24" location="'18A'!A1" display="'18A'!A1" xr:uid="{00000000-0004-0000-0500-0000AE000000}"/>
    <hyperlink ref="B26" location="'20A'!A1" display="'20A'!A1" xr:uid="{00000000-0004-0000-0500-0000AF000000}"/>
    <hyperlink ref="B28" location="'22A'!A1" display="'22A'!A1" xr:uid="{00000000-0004-0000-0500-0000B0000000}"/>
    <hyperlink ref="A22:D22" location="'16A'!A1" display="معدل الاعالة الاقتصادية حسب الجنس 2007-2013" xr:uid="{00000000-0004-0000-0500-0000C7000000}"/>
    <hyperlink ref="D32" location="'1'!A1" display="Population (15 Years &amp; above) &amp; labour Force by Municipality" xr:uid="{00000000-0004-0000-0500-0000C8000000}"/>
    <hyperlink ref="D33" location="'2'!A1" display="Male Population (15 Years &amp; above) &amp; labour Force by Municipality" xr:uid="{00000000-0004-0000-0500-0000C9000000}"/>
    <hyperlink ref="D36" location="'5'!A1" display="Population (15 Years &amp; above) by Relation to Labour Force and Age Groups" xr:uid="{00000000-0004-0000-0500-0000CA000000}"/>
    <hyperlink ref="D35" location="'4'!A1" display="Population (15 Years &amp; above) by Relation to Labour Force, Nationality (Qatari, Non-Qatari) &amp; Sex" xr:uid="{00000000-0004-0000-0500-0000CB000000}"/>
    <hyperlink ref="D34" location="'3'!A1" display="Female Population (15 Years &amp; above) &amp; labour Force by Municipality" xr:uid="{00000000-0004-0000-0500-0000CC000000}"/>
    <hyperlink ref="D37" location="'6'!A1" display="Males (15 Years &amp; above) by Relation to Labour Force and Age Groups" xr:uid="{00000000-0004-0000-0500-0000CD000000}"/>
    <hyperlink ref="D38" location="'07'!A1" display="Females (15 Years &amp; above) by Relation to Labour Force and Age Groups" xr:uid="{00000000-0004-0000-0500-0000CE000000}"/>
    <hyperlink ref="D39" location="'08'!A1" display="Qatari Population (15 Years &amp; above) by Educational Status &amp; Age Groups" xr:uid="{00000000-0004-0000-0500-0000CF000000}"/>
    <hyperlink ref="D40" location="'09'!A1" display="Qatari Male Population (15 Years &amp; above) by Educational Status &amp; Age Groups" xr:uid="{00000000-0004-0000-0500-0000D0000000}"/>
    <hyperlink ref="D41" location="'10'!A1" display="Qatari Female Population (15 Years &amp; above) by Educational Status &amp; Age Groups" xr:uid="{00000000-0004-0000-0500-0000D1000000}"/>
    <hyperlink ref="D42" location="'11'!A1" display="Non-Qatari Population (15 Years &amp; above) by Educational Status &amp; Age Groups" xr:uid="{00000000-0004-0000-0500-0000D2000000}"/>
    <hyperlink ref="D43" location="'12'!A1" display="Non-Qatari Male Population (15 Years &amp; above) by Educational Status &amp; Age Groups" xr:uid="{00000000-0004-0000-0500-0000D3000000}"/>
    <hyperlink ref="D44" location="'13'!A1" display="Non-Qatari Female Population (15 Years &amp; above) by Educational Status &amp; Age Groups" xr:uid="{00000000-0004-0000-0500-0000D4000000}"/>
    <hyperlink ref="D45" location="'14'!A1" display="Population (15 Years &amp; above) by Educational Status &amp; Age Groups" xr:uid="{00000000-0004-0000-0500-0000D5000000}"/>
    <hyperlink ref="D46" location="'15'!A1" display="Male Population (15 Years &amp; above) by Educational Status &amp; Age Groups" xr:uid="{00000000-0004-0000-0500-0000D6000000}"/>
    <hyperlink ref="D47" location="'16'!A1" display="Female Population (15 Years &amp; above) by Educational Status &amp; Age Groups" xr:uid="{00000000-0004-0000-0500-0000D7000000}"/>
    <hyperlink ref="D48" location="'017'!A1" display="Population (15 Years &amp; above) by Nationality (Qatari, Non-Qatari), Sex &amp; Marital Status" xr:uid="{00000000-0004-0000-0500-0000D8000000}"/>
    <hyperlink ref="E7" location="'1A'!A1" display="'1A'!A1" xr:uid="{1897088A-5389-45AB-9702-869BFD5F4893}"/>
    <hyperlink ref="E8" location="'2A'!A1" display="'2A'!A1" xr:uid="{A419B20A-56BA-479E-BF9C-5099FC8E99BC}"/>
    <hyperlink ref="E10" location="'4A'!A1" display="'4A'!A1" xr:uid="{7F97BFC7-4FE0-4611-B8B9-D5B1676D429C}"/>
    <hyperlink ref="E12" location="'6A'!A1" display="'6A'!A1" xr:uid="{AEB90BEE-8B6A-4F68-9831-527F5891AFF9}"/>
    <hyperlink ref="E13" location="'7A'!A1" display="'7A'!A1" xr:uid="{50334391-1CF4-4291-A03C-686AA7BE7E77}"/>
    <hyperlink ref="E14" location="'8A'!A1" display="'8A'!A1" xr:uid="{A3B3DDD3-72E1-474E-BA0E-95ED1CCF59E8}"/>
    <hyperlink ref="E15" location="'9A'!A1" display="'9A'!A1" xr:uid="{E7ED77D5-B7C2-4EB2-B23B-AD7539F7F131}"/>
    <hyperlink ref="E16" location="'10A'!A1" display="'10A'!A1" xr:uid="{1D561741-2A84-4340-9CCF-43929378B233}"/>
    <hyperlink ref="E17" location="'11A'!A1" display="'11A'!A1" xr:uid="{392348AD-C01C-4158-91E5-19274A2A5042}"/>
    <hyperlink ref="E18" location="'12A'!A1" display="'12A'!A1" xr:uid="{2A236B4A-17EA-491E-AA60-D5793B78E978}"/>
    <hyperlink ref="E19" location="'13A'!A1" display="'13A'!A1" xr:uid="{3C8C3A25-C2ED-44AE-821A-8C45E88676FF}"/>
    <hyperlink ref="E20" location="'14A'!A1" display="'14A'!A1" xr:uid="{48E8B55D-419E-450B-9882-F0176718DB2C}"/>
    <hyperlink ref="E9" location="'3A'!A1" display="'3A'!A1" xr:uid="{ECB083FE-16E5-4904-8F65-A7F7127A4640}"/>
    <hyperlink ref="E21" location="'15A'!A1" display="'15A'!A1" xr:uid="{060BA480-8F62-4BE7-93E2-9536DAF63D27}"/>
    <hyperlink ref="E24" location="'18A'!A1" display="'18A'!A1" xr:uid="{950F2807-DA14-45A2-B1D3-B6C24CFA9635}"/>
    <hyperlink ref="E23" location="'17A'!A1" display="'17A'!A1" xr:uid="{49BF6A98-E540-46F2-A2C9-6A02ADF030D8}"/>
    <hyperlink ref="E25" location="'19A'!A1" display="'19A'!A1" xr:uid="{2F9A810E-7614-4FE3-9A80-BB0F5D651559}"/>
    <hyperlink ref="E28" location="'21A'!A1" display="'21A'!A1" xr:uid="{EF56483D-2EA8-41F8-804F-2C102AF0272B}"/>
    <hyperlink ref="E27" location="'21A'!A1" display="'21A'!A1" xr:uid="{F3CD2A62-F50D-4E04-86FD-BEFF689EF1C3}"/>
    <hyperlink ref="E26" location="'20A'!A1" display="'20A'!A1" xr:uid="{A01F9784-B6FE-40F8-8CED-65AE788C197C}"/>
    <hyperlink ref="E11" location="'5A'!A1" display="'5A'!A1" xr:uid="{822B0FE5-4C97-4347-A92A-5BC94F68141D}"/>
    <hyperlink ref="E22" location="'16A'!A1" display="معدل الاعالة الاقتصادية حسب الجنس 2007-2013" xr:uid="{75DCDB78-5CCF-47A6-ACA8-41DDCA62AFC9}"/>
  </hyperlinks>
  <printOptions horizontalCentered="1"/>
  <pageMargins left="0" right="0" top="0.59055118110236005" bottom="0.39370078740157" header="0.51181102362205" footer="0.51181102362205"/>
  <pageSetup paperSize="9" fitToHeight="8" orientation="portrait" r:id="rId1"/>
  <headerFooter alignWithMargins="0"/>
  <rowBreaks count="6" manualBreakCount="6">
    <brk id="28" max="3" man="1"/>
    <brk id="54" max="16383" man="1"/>
    <brk id="76" max="3" man="1"/>
    <brk id="98" max="3" man="1"/>
    <brk id="120" max="3" man="1"/>
    <brk id="141" max="16383" man="1"/>
  </rowBreak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6"/>
  <dimension ref="A1:R62"/>
  <sheetViews>
    <sheetView rightToLeft="1" view="pageBreakPreview" zoomScaleNormal="100" zoomScaleSheetLayoutView="100" workbookViewId="0">
      <selection activeCell="B14" sqref="B14"/>
    </sheetView>
  </sheetViews>
  <sheetFormatPr defaultColWidth="11.42578125" defaultRowHeight="24.95" customHeight="1"/>
  <cols>
    <col min="1" max="1" width="33.85546875" style="11" customWidth="1"/>
    <col min="2" max="2" width="8.85546875" style="11" bestFit="1" customWidth="1"/>
    <col min="3" max="3" width="10.28515625" style="11" customWidth="1"/>
    <col min="4" max="4" width="9.85546875" style="11" bestFit="1" customWidth="1"/>
    <col min="5" max="5" width="11.42578125" style="11" bestFit="1" customWidth="1"/>
    <col min="6" max="6" width="10" style="11" bestFit="1" customWidth="1"/>
    <col min="7" max="8" width="11.42578125" style="11" bestFit="1" customWidth="1"/>
    <col min="9" max="9" width="10.42578125" style="11" bestFit="1" customWidth="1"/>
    <col min="10" max="10" width="12.140625" style="11" bestFit="1" customWidth="1"/>
    <col min="11" max="11" width="40.42578125" style="11" customWidth="1"/>
    <col min="12" max="16384" width="11.42578125" style="11"/>
  </cols>
  <sheetData>
    <row r="1" spans="1:18" s="21" customFormat="1" ht="21.75" customHeight="1">
      <c r="A1" s="1288" t="s">
        <v>972</v>
      </c>
      <c r="B1" s="1288"/>
      <c r="C1" s="1288"/>
      <c r="D1" s="1288"/>
      <c r="E1" s="1288"/>
      <c r="F1" s="1288"/>
      <c r="G1" s="1288"/>
      <c r="H1" s="1288"/>
      <c r="I1" s="1288"/>
      <c r="J1" s="1288"/>
      <c r="K1" s="1288"/>
      <c r="L1" s="20"/>
      <c r="M1" s="20"/>
      <c r="N1" s="20"/>
      <c r="O1" s="20"/>
      <c r="P1" s="20"/>
      <c r="Q1" s="20"/>
      <c r="R1" s="20"/>
    </row>
    <row r="2" spans="1:18" s="23" customFormat="1" ht="21.75" customHeight="1">
      <c r="A2" s="1289" t="s">
        <v>1089</v>
      </c>
      <c r="B2" s="1289"/>
      <c r="C2" s="1289"/>
      <c r="D2" s="1289"/>
      <c r="E2" s="1289"/>
      <c r="F2" s="1289"/>
      <c r="G2" s="1289"/>
      <c r="H2" s="1289"/>
      <c r="I2" s="1289"/>
      <c r="J2" s="1289"/>
      <c r="K2" s="1289"/>
      <c r="L2" s="22"/>
      <c r="M2" s="22"/>
      <c r="N2" s="22"/>
      <c r="O2" s="22"/>
      <c r="P2" s="22"/>
      <c r="Q2" s="22"/>
      <c r="R2" s="22"/>
    </row>
    <row r="3" spans="1:18" s="23" customFormat="1" ht="15.75">
      <c r="A3" s="1289">
        <v>2022</v>
      </c>
      <c r="B3" s="1289"/>
      <c r="C3" s="1289"/>
      <c r="D3" s="1289"/>
      <c r="E3" s="1289"/>
      <c r="F3" s="1289"/>
      <c r="G3" s="1289"/>
      <c r="H3" s="1289"/>
      <c r="I3" s="1289"/>
      <c r="J3" s="1289"/>
      <c r="K3" s="1289"/>
      <c r="L3" s="22"/>
      <c r="M3" s="22"/>
      <c r="N3" s="22"/>
      <c r="O3" s="22"/>
      <c r="P3" s="22"/>
      <c r="Q3" s="22"/>
      <c r="R3" s="22"/>
    </row>
    <row r="4" spans="1:18" s="14" customFormat="1" ht="15.75">
      <c r="A4" s="452" t="s">
        <v>156</v>
      </c>
      <c r="B4" s="451"/>
      <c r="C4" s="451"/>
      <c r="D4" s="451"/>
      <c r="E4" s="451"/>
      <c r="F4" s="451"/>
      <c r="G4" s="451"/>
      <c r="H4" s="451"/>
      <c r="I4" s="451"/>
      <c r="J4" s="451"/>
      <c r="K4" s="451" t="s">
        <v>157</v>
      </c>
      <c r="L4" s="5"/>
      <c r="M4" s="5"/>
      <c r="N4" s="5"/>
      <c r="O4" s="5"/>
      <c r="P4" s="5"/>
      <c r="Q4" s="5"/>
      <c r="R4" s="5"/>
    </row>
    <row r="5" spans="1:18" s="27" customFormat="1" ht="31.5" customHeight="1">
      <c r="A5" s="1331" t="s">
        <v>1048</v>
      </c>
      <c r="B5" s="1334" t="s">
        <v>1253</v>
      </c>
      <c r="C5" s="1334"/>
      <c r="D5" s="1334"/>
      <c r="E5" s="1334" t="s">
        <v>1254</v>
      </c>
      <c r="F5" s="1334"/>
      <c r="G5" s="1334"/>
      <c r="H5" s="1334" t="s">
        <v>1255</v>
      </c>
      <c r="I5" s="1334"/>
      <c r="J5" s="1334"/>
      <c r="K5" s="1335" t="s">
        <v>64</v>
      </c>
      <c r="L5" s="26"/>
      <c r="M5" s="26"/>
      <c r="N5" s="26"/>
      <c r="O5" s="26"/>
    </row>
    <row r="6" spans="1:18" s="25" customFormat="1" ht="15.75" customHeight="1">
      <c r="A6" s="1332"/>
      <c r="B6" s="322" t="s">
        <v>472</v>
      </c>
      <c r="C6" s="322" t="s">
        <v>473</v>
      </c>
      <c r="D6" s="322" t="s">
        <v>468</v>
      </c>
      <c r="E6" s="322" t="s">
        <v>472</v>
      </c>
      <c r="F6" s="322" t="s">
        <v>473</v>
      </c>
      <c r="G6" s="322" t="s">
        <v>468</v>
      </c>
      <c r="H6" s="322" t="s">
        <v>472</v>
      </c>
      <c r="I6" s="322" t="s">
        <v>473</v>
      </c>
      <c r="J6" s="322" t="s">
        <v>468</v>
      </c>
      <c r="K6" s="1336"/>
      <c r="L6" s="24"/>
      <c r="M6" s="24"/>
      <c r="N6" s="24"/>
      <c r="O6" s="24"/>
    </row>
    <row r="7" spans="1:18" s="25" customFormat="1" ht="15" customHeight="1">
      <c r="A7" s="1333"/>
      <c r="B7" s="134" t="s">
        <v>471</v>
      </c>
      <c r="C7" s="134" t="s">
        <v>470</v>
      </c>
      <c r="D7" s="313" t="s">
        <v>469</v>
      </c>
      <c r="E7" s="134" t="s">
        <v>471</v>
      </c>
      <c r="F7" s="134" t="s">
        <v>470</v>
      </c>
      <c r="G7" s="313" t="s">
        <v>469</v>
      </c>
      <c r="H7" s="134" t="s">
        <v>471</v>
      </c>
      <c r="I7" s="134" t="s">
        <v>470</v>
      </c>
      <c r="J7" s="313" t="s">
        <v>469</v>
      </c>
      <c r="K7" s="1337"/>
      <c r="L7" s="24"/>
      <c r="M7" s="24"/>
      <c r="N7" s="24"/>
      <c r="O7" s="24"/>
    </row>
    <row r="8" spans="1:18" s="25" customFormat="1" ht="15.75" thickBot="1">
      <c r="A8" s="334" t="s">
        <v>518</v>
      </c>
      <c r="B8" s="283">
        <v>63</v>
      </c>
      <c r="C8" s="283">
        <v>0</v>
      </c>
      <c r="D8" s="186">
        <v>63</v>
      </c>
      <c r="E8" s="283">
        <v>36893</v>
      </c>
      <c r="F8" s="283">
        <v>0</v>
      </c>
      <c r="G8" s="207">
        <v>36893</v>
      </c>
      <c r="H8" s="207">
        <v>36956</v>
      </c>
      <c r="I8" s="187">
        <v>0</v>
      </c>
      <c r="J8" s="188">
        <v>36956</v>
      </c>
      <c r="K8" s="302" t="s">
        <v>538</v>
      </c>
      <c r="L8" s="24"/>
      <c r="M8" s="24"/>
      <c r="N8" s="24"/>
      <c r="O8" s="24"/>
    </row>
    <row r="9" spans="1:18" s="25" customFormat="1" ht="16.5" thickTop="1" thickBot="1">
      <c r="A9" s="335" t="s">
        <v>519</v>
      </c>
      <c r="B9" s="282">
        <v>4848</v>
      </c>
      <c r="C9" s="282">
        <v>1785</v>
      </c>
      <c r="D9" s="189">
        <v>6633</v>
      </c>
      <c r="E9" s="282">
        <v>25097</v>
      </c>
      <c r="F9" s="282">
        <v>2425</v>
      </c>
      <c r="G9" s="206">
        <v>27522</v>
      </c>
      <c r="H9" s="206">
        <v>29945</v>
      </c>
      <c r="I9" s="190">
        <v>4210</v>
      </c>
      <c r="J9" s="190">
        <v>34155</v>
      </c>
      <c r="K9" s="303" t="s">
        <v>539</v>
      </c>
      <c r="L9" s="24"/>
    </row>
    <row r="10" spans="1:18" s="25" customFormat="1" ht="16.5" thickTop="1" thickBot="1">
      <c r="A10" s="334" t="s">
        <v>520</v>
      </c>
      <c r="B10" s="283">
        <v>1583</v>
      </c>
      <c r="C10" s="283">
        <v>204</v>
      </c>
      <c r="D10" s="186">
        <v>1787</v>
      </c>
      <c r="E10" s="283">
        <v>103974</v>
      </c>
      <c r="F10" s="283">
        <v>2050</v>
      </c>
      <c r="G10" s="207">
        <v>106024</v>
      </c>
      <c r="H10" s="207">
        <v>105557</v>
      </c>
      <c r="I10" s="187">
        <v>2254</v>
      </c>
      <c r="J10" s="188">
        <v>107811</v>
      </c>
      <c r="K10" s="302" t="s">
        <v>422</v>
      </c>
      <c r="L10" s="24"/>
    </row>
    <row r="11" spans="1:18" s="25" customFormat="1" ht="31.5" thickTop="1" thickBot="1">
      <c r="A11" s="335" t="s">
        <v>521</v>
      </c>
      <c r="B11" s="282">
        <v>1257</v>
      </c>
      <c r="C11" s="282">
        <v>1116</v>
      </c>
      <c r="D11" s="189">
        <v>2373</v>
      </c>
      <c r="E11" s="282">
        <v>10559</v>
      </c>
      <c r="F11" s="282">
        <v>1602</v>
      </c>
      <c r="G11" s="206">
        <v>12161</v>
      </c>
      <c r="H11" s="206">
        <v>11816</v>
      </c>
      <c r="I11" s="190">
        <v>2718</v>
      </c>
      <c r="J11" s="190">
        <v>14534</v>
      </c>
      <c r="K11" s="303" t="s">
        <v>540</v>
      </c>
      <c r="L11" s="24"/>
    </row>
    <row r="12" spans="1:18" s="25" customFormat="1" ht="31.5" thickTop="1" thickBot="1">
      <c r="A12" s="334" t="s">
        <v>522</v>
      </c>
      <c r="B12" s="283">
        <v>419</v>
      </c>
      <c r="C12" s="283">
        <v>173</v>
      </c>
      <c r="D12" s="186">
        <v>592</v>
      </c>
      <c r="E12" s="283">
        <v>3814</v>
      </c>
      <c r="F12" s="283">
        <v>140</v>
      </c>
      <c r="G12" s="207">
        <v>3954</v>
      </c>
      <c r="H12" s="207">
        <v>4233</v>
      </c>
      <c r="I12" s="187">
        <v>313</v>
      </c>
      <c r="J12" s="188">
        <v>4546</v>
      </c>
      <c r="K12" s="302" t="s">
        <v>541</v>
      </c>
      <c r="L12" s="24"/>
      <c r="M12" s="24"/>
      <c r="N12" s="24"/>
      <c r="O12" s="24"/>
    </row>
    <row r="13" spans="1:18" s="25" customFormat="1" ht="16.5" thickTop="1" thickBot="1">
      <c r="A13" s="335" t="s">
        <v>523</v>
      </c>
      <c r="B13" s="282">
        <v>1489</v>
      </c>
      <c r="C13" s="282">
        <v>233</v>
      </c>
      <c r="D13" s="189">
        <v>1722</v>
      </c>
      <c r="E13" s="282">
        <v>661163</v>
      </c>
      <c r="F13" s="282">
        <v>6889</v>
      </c>
      <c r="G13" s="206">
        <v>668052</v>
      </c>
      <c r="H13" s="206">
        <v>662652</v>
      </c>
      <c r="I13" s="190">
        <v>7122</v>
      </c>
      <c r="J13" s="190">
        <v>669774</v>
      </c>
      <c r="K13" s="303" t="s">
        <v>423</v>
      </c>
      <c r="L13" s="24"/>
      <c r="M13" s="24"/>
      <c r="N13" s="24"/>
      <c r="O13" s="24"/>
    </row>
    <row r="14" spans="1:18" s="25" customFormat="1" ht="31.5" thickTop="1" thickBot="1">
      <c r="A14" s="334" t="s">
        <v>524</v>
      </c>
      <c r="B14" s="283">
        <v>976</v>
      </c>
      <c r="C14" s="283">
        <v>828</v>
      </c>
      <c r="D14" s="186">
        <v>1804</v>
      </c>
      <c r="E14" s="283">
        <v>221768</v>
      </c>
      <c r="F14" s="283">
        <v>24945</v>
      </c>
      <c r="G14" s="207">
        <v>246713</v>
      </c>
      <c r="H14" s="207">
        <v>222744</v>
      </c>
      <c r="I14" s="187">
        <v>25773</v>
      </c>
      <c r="J14" s="188">
        <v>248517</v>
      </c>
      <c r="K14" s="302" t="s">
        <v>542</v>
      </c>
      <c r="L14" s="24"/>
      <c r="M14" s="24"/>
      <c r="N14" s="24"/>
      <c r="O14" s="24"/>
    </row>
    <row r="15" spans="1:18" s="25" customFormat="1" ht="16.5" thickTop="1" thickBot="1">
      <c r="A15" s="335" t="s">
        <v>525</v>
      </c>
      <c r="B15" s="282">
        <v>1476</v>
      </c>
      <c r="C15" s="282">
        <v>1462</v>
      </c>
      <c r="D15" s="189">
        <v>2938</v>
      </c>
      <c r="E15" s="282">
        <v>125005</v>
      </c>
      <c r="F15" s="282">
        <v>14078</v>
      </c>
      <c r="G15" s="206">
        <v>139083</v>
      </c>
      <c r="H15" s="206">
        <v>126481</v>
      </c>
      <c r="I15" s="190">
        <v>15540</v>
      </c>
      <c r="J15" s="190">
        <v>142021</v>
      </c>
      <c r="K15" s="303" t="s">
        <v>543</v>
      </c>
      <c r="L15" s="24"/>
      <c r="M15" s="24"/>
      <c r="N15" s="24"/>
      <c r="O15" s="24"/>
    </row>
    <row r="16" spans="1:18" s="25" customFormat="1" ht="16.5" thickTop="1" thickBot="1">
      <c r="A16" s="334" t="s">
        <v>526</v>
      </c>
      <c r="B16" s="283">
        <v>455</v>
      </c>
      <c r="C16" s="283">
        <v>1114</v>
      </c>
      <c r="D16" s="186">
        <v>1569</v>
      </c>
      <c r="E16" s="283">
        <v>66716</v>
      </c>
      <c r="F16" s="283">
        <v>21677</v>
      </c>
      <c r="G16" s="207">
        <v>88393</v>
      </c>
      <c r="H16" s="207">
        <v>67171</v>
      </c>
      <c r="I16" s="187">
        <v>22791</v>
      </c>
      <c r="J16" s="188">
        <v>89962</v>
      </c>
      <c r="K16" s="302" t="s">
        <v>544</v>
      </c>
      <c r="L16" s="24"/>
      <c r="M16" s="24"/>
      <c r="N16" s="24"/>
      <c r="O16" s="24"/>
    </row>
    <row r="17" spans="1:15" s="25" customFormat="1" ht="16.5" thickTop="1" thickBot="1">
      <c r="A17" s="335" t="s">
        <v>527</v>
      </c>
      <c r="B17" s="282">
        <v>2094</v>
      </c>
      <c r="C17" s="282">
        <v>1450</v>
      </c>
      <c r="D17" s="189">
        <v>3544</v>
      </c>
      <c r="E17" s="282">
        <v>17185</v>
      </c>
      <c r="F17" s="282">
        <v>3803</v>
      </c>
      <c r="G17" s="206">
        <v>20988</v>
      </c>
      <c r="H17" s="206">
        <v>19279</v>
      </c>
      <c r="I17" s="190">
        <v>5253</v>
      </c>
      <c r="J17" s="190">
        <v>24532</v>
      </c>
      <c r="K17" s="303" t="s">
        <v>545</v>
      </c>
      <c r="L17" s="24"/>
      <c r="M17" s="24"/>
      <c r="N17" s="24"/>
      <c r="O17" s="24"/>
    </row>
    <row r="18" spans="1:15" s="25" customFormat="1" ht="16.5" thickTop="1" thickBot="1">
      <c r="A18" s="334" t="s">
        <v>528</v>
      </c>
      <c r="B18" s="283">
        <v>2289</v>
      </c>
      <c r="C18" s="283">
        <v>2583</v>
      </c>
      <c r="D18" s="186">
        <v>4872</v>
      </c>
      <c r="E18" s="283">
        <v>16706</v>
      </c>
      <c r="F18" s="283">
        <v>4523</v>
      </c>
      <c r="G18" s="207">
        <v>21229</v>
      </c>
      <c r="H18" s="207">
        <v>18995</v>
      </c>
      <c r="I18" s="187">
        <v>7106</v>
      </c>
      <c r="J18" s="188">
        <v>26101</v>
      </c>
      <c r="K18" s="302" t="s">
        <v>546</v>
      </c>
      <c r="L18" s="24"/>
      <c r="M18" s="24"/>
      <c r="N18" s="24"/>
      <c r="O18" s="24"/>
    </row>
    <row r="19" spans="1:15" s="25" customFormat="1" ht="16.5" thickTop="1" thickBot="1">
      <c r="A19" s="335" t="s">
        <v>529</v>
      </c>
      <c r="B19" s="282">
        <v>546</v>
      </c>
      <c r="C19" s="282">
        <v>441</v>
      </c>
      <c r="D19" s="189">
        <v>987</v>
      </c>
      <c r="E19" s="282">
        <v>18408</v>
      </c>
      <c r="F19" s="282">
        <v>1583</v>
      </c>
      <c r="G19" s="206">
        <v>19991</v>
      </c>
      <c r="H19" s="206">
        <v>18954</v>
      </c>
      <c r="I19" s="190">
        <v>2024</v>
      </c>
      <c r="J19" s="190">
        <v>20978</v>
      </c>
      <c r="K19" s="303" t="s">
        <v>547</v>
      </c>
      <c r="L19" s="24"/>
      <c r="M19" s="24"/>
      <c r="N19" s="24"/>
      <c r="O19" s="24"/>
    </row>
    <row r="20" spans="1:15" s="25" customFormat="1" ht="27" thickTop="1" thickBot="1">
      <c r="A20" s="334" t="s">
        <v>530</v>
      </c>
      <c r="B20" s="283">
        <v>418</v>
      </c>
      <c r="C20" s="283">
        <v>171</v>
      </c>
      <c r="D20" s="186">
        <v>589</v>
      </c>
      <c r="E20" s="283">
        <v>26419</v>
      </c>
      <c r="F20" s="283">
        <v>5988</v>
      </c>
      <c r="G20" s="207">
        <v>32407</v>
      </c>
      <c r="H20" s="207">
        <v>26837</v>
      </c>
      <c r="I20" s="187">
        <v>6159</v>
      </c>
      <c r="J20" s="188">
        <v>32996</v>
      </c>
      <c r="K20" s="302" t="s">
        <v>548</v>
      </c>
      <c r="L20" s="24"/>
      <c r="M20" s="24"/>
      <c r="N20" s="24"/>
      <c r="O20" s="24"/>
    </row>
    <row r="21" spans="1:15" s="25" customFormat="1" ht="24" customHeight="1" thickTop="1" thickBot="1">
      <c r="A21" s="335" t="s">
        <v>531</v>
      </c>
      <c r="B21" s="282">
        <v>282</v>
      </c>
      <c r="C21" s="282">
        <v>943</v>
      </c>
      <c r="D21" s="189">
        <v>1225</v>
      </c>
      <c r="E21" s="282">
        <v>160941</v>
      </c>
      <c r="F21" s="282">
        <v>28609</v>
      </c>
      <c r="G21" s="206">
        <v>189550</v>
      </c>
      <c r="H21" s="206">
        <v>161223</v>
      </c>
      <c r="I21" s="190">
        <v>29552</v>
      </c>
      <c r="J21" s="190">
        <v>190775</v>
      </c>
      <c r="K21" s="303" t="s">
        <v>549</v>
      </c>
      <c r="L21" s="24"/>
      <c r="M21" s="24"/>
      <c r="N21" s="24"/>
      <c r="O21" s="24"/>
    </row>
    <row r="22" spans="1:15" s="25" customFormat="1" ht="31.5" thickTop="1" thickBot="1">
      <c r="A22" s="334" t="s">
        <v>532</v>
      </c>
      <c r="B22" s="283">
        <v>46303</v>
      </c>
      <c r="C22" s="283">
        <v>18408</v>
      </c>
      <c r="D22" s="186">
        <v>64711</v>
      </c>
      <c r="E22" s="283">
        <v>42584</v>
      </c>
      <c r="F22" s="283">
        <v>5108</v>
      </c>
      <c r="G22" s="207">
        <v>47692</v>
      </c>
      <c r="H22" s="207">
        <v>88887</v>
      </c>
      <c r="I22" s="187">
        <v>23516</v>
      </c>
      <c r="J22" s="188">
        <v>112403</v>
      </c>
      <c r="K22" s="302" t="s">
        <v>550</v>
      </c>
      <c r="L22" s="24"/>
      <c r="M22" s="24"/>
      <c r="N22" s="24"/>
      <c r="O22" s="24"/>
    </row>
    <row r="23" spans="1:15" s="25" customFormat="1" ht="16.5" thickTop="1" thickBot="1">
      <c r="A23" s="335" t="s">
        <v>47</v>
      </c>
      <c r="B23" s="282">
        <v>2880</v>
      </c>
      <c r="C23" s="282">
        <v>11342</v>
      </c>
      <c r="D23" s="189">
        <v>14222</v>
      </c>
      <c r="E23" s="282">
        <v>29446</v>
      </c>
      <c r="F23" s="282">
        <v>30435</v>
      </c>
      <c r="G23" s="206">
        <v>59881</v>
      </c>
      <c r="H23" s="206">
        <v>32326</v>
      </c>
      <c r="I23" s="190">
        <v>41777</v>
      </c>
      <c r="J23" s="190">
        <v>74103</v>
      </c>
      <c r="K23" s="303" t="s">
        <v>424</v>
      </c>
      <c r="L23" s="24"/>
      <c r="M23" s="24"/>
      <c r="N23" s="24"/>
      <c r="O23" s="24"/>
    </row>
    <row r="24" spans="1:15" s="25" customFormat="1" ht="31.5" thickTop="1" thickBot="1">
      <c r="A24" s="334" t="s">
        <v>533</v>
      </c>
      <c r="B24" s="283">
        <v>3299</v>
      </c>
      <c r="C24" s="283">
        <v>5254</v>
      </c>
      <c r="D24" s="186">
        <v>8553</v>
      </c>
      <c r="E24" s="283">
        <v>49497</v>
      </c>
      <c r="F24" s="283">
        <v>39669</v>
      </c>
      <c r="G24" s="207">
        <v>89166</v>
      </c>
      <c r="H24" s="207">
        <v>52796</v>
      </c>
      <c r="I24" s="187">
        <v>44923</v>
      </c>
      <c r="J24" s="188">
        <v>97719</v>
      </c>
      <c r="K24" s="302" t="s">
        <v>551</v>
      </c>
      <c r="L24" s="24"/>
      <c r="M24" s="24"/>
      <c r="N24" s="24"/>
      <c r="O24" s="24"/>
    </row>
    <row r="25" spans="1:15" s="25" customFormat="1" ht="16.5" thickTop="1" thickBot="1">
      <c r="A25" s="335" t="s">
        <v>534</v>
      </c>
      <c r="B25" s="282">
        <v>1145</v>
      </c>
      <c r="C25" s="282">
        <v>1035</v>
      </c>
      <c r="D25" s="189">
        <v>2180</v>
      </c>
      <c r="E25" s="282">
        <v>8372</v>
      </c>
      <c r="F25" s="282">
        <v>2442</v>
      </c>
      <c r="G25" s="206">
        <v>10814</v>
      </c>
      <c r="H25" s="206">
        <v>9517</v>
      </c>
      <c r="I25" s="190">
        <v>3477</v>
      </c>
      <c r="J25" s="190">
        <v>12994</v>
      </c>
      <c r="K25" s="303" t="s">
        <v>552</v>
      </c>
      <c r="L25" s="24"/>
      <c r="M25" s="24"/>
      <c r="N25" s="24"/>
      <c r="O25" s="24"/>
    </row>
    <row r="26" spans="1:15" s="25" customFormat="1" ht="16.5" thickTop="1" thickBot="1">
      <c r="A26" s="334" t="s">
        <v>535</v>
      </c>
      <c r="B26" s="283">
        <v>110</v>
      </c>
      <c r="C26" s="283">
        <v>47</v>
      </c>
      <c r="D26" s="186">
        <v>157</v>
      </c>
      <c r="E26" s="283">
        <v>9321</v>
      </c>
      <c r="F26" s="283">
        <v>4182</v>
      </c>
      <c r="G26" s="207">
        <v>13503</v>
      </c>
      <c r="H26" s="207">
        <v>9431</v>
      </c>
      <c r="I26" s="187">
        <v>4229</v>
      </c>
      <c r="J26" s="188">
        <v>13660</v>
      </c>
      <c r="K26" s="302" t="s">
        <v>553</v>
      </c>
      <c r="L26" s="24"/>
      <c r="M26" s="24"/>
      <c r="N26" s="24"/>
      <c r="O26" s="24"/>
    </row>
    <row r="27" spans="1:15" s="25" customFormat="1" ht="52.5" thickTop="1" thickBot="1">
      <c r="A27" s="335" t="s">
        <v>536</v>
      </c>
      <c r="B27" s="282">
        <v>0</v>
      </c>
      <c r="C27" s="282">
        <v>0</v>
      </c>
      <c r="D27" s="189">
        <v>0</v>
      </c>
      <c r="E27" s="282">
        <v>66750</v>
      </c>
      <c r="F27" s="282">
        <v>101876</v>
      </c>
      <c r="G27" s="206">
        <v>168626</v>
      </c>
      <c r="H27" s="206">
        <v>66750</v>
      </c>
      <c r="I27" s="190">
        <v>101876</v>
      </c>
      <c r="J27" s="190">
        <v>168626</v>
      </c>
      <c r="K27" s="303" t="s">
        <v>554</v>
      </c>
      <c r="L27" s="24"/>
      <c r="M27" s="24"/>
      <c r="N27" s="24"/>
      <c r="O27" s="24"/>
    </row>
    <row r="28" spans="1:15" s="25" customFormat="1" ht="30.75" thickTop="1">
      <c r="A28" s="336" t="s">
        <v>537</v>
      </c>
      <c r="B28" s="285">
        <v>216</v>
      </c>
      <c r="C28" s="285">
        <v>95</v>
      </c>
      <c r="D28" s="199">
        <v>311</v>
      </c>
      <c r="E28" s="285">
        <v>4678</v>
      </c>
      <c r="F28" s="285">
        <v>2204</v>
      </c>
      <c r="G28" s="305">
        <v>6882</v>
      </c>
      <c r="H28" s="305">
        <v>4894</v>
      </c>
      <c r="I28" s="200">
        <v>2299</v>
      </c>
      <c r="J28" s="201">
        <v>7193</v>
      </c>
      <c r="K28" s="306" t="s">
        <v>555</v>
      </c>
      <c r="L28" s="24"/>
      <c r="M28" s="24"/>
      <c r="N28" s="24"/>
      <c r="O28" s="24"/>
    </row>
    <row r="29" spans="1:15" s="25" customFormat="1" ht="15.75">
      <c r="A29" s="337" t="s">
        <v>468</v>
      </c>
      <c r="B29" s="185">
        <v>72148</v>
      </c>
      <c r="C29" s="185">
        <v>48684</v>
      </c>
      <c r="D29" s="185">
        <v>120832</v>
      </c>
      <c r="E29" s="185">
        <v>1705296</v>
      </c>
      <c r="F29" s="185">
        <v>304228</v>
      </c>
      <c r="G29" s="211">
        <v>2009524</v>
      </c>
      <c r="H29" s="211">
        <v>1777444</v>
      </c>
      <c r="I29" s="202">
        <v>352912</v>
      </c>
      <c r="J29" s="202">
        <v>2130356</v>
      </c>
      <c r="K29" s="307" t="s">
        <v>469</v>
      </c>
      <c r="L29" s="24"/>
      <c r="M29" s="24"/>
      <c r="N29" s="24"/>
      <c r="O29" s="24"/>
    </row>
    <row r="30" spans="1:15" ht="12.75">
      <c r="A30" s="34" t="s">
        <v>71</v>
      </c>
      <c r="K30" s="25" t="s">
        <v>328</v>
      </c>
    </row>
    <row r="31" spans="1:15" ht="12.75">
      <c r="A31" s="6"/>
      <c r="H31" s="36"/>
      <c r="I31" s="36"/>
      <c r="J31" s="36"/>
      <c r="K31" s="17"/>
    </row>
    <row r="32" spans="1:15" ht="12.75">
      <c r="A32" s="6"/>
      <c r="H32" s="74"/>
      <c r="I32" s="74"/>
      <c r="J32" s="74"/>
      <c r="K32" s="17"/>
    </row>
    <row r="33" spans="1:11" ht="12.75">
      <c r="A33" s="6"/>
      <c r="H33" s="36"/>
      <c r="I33" s="36"/>
      <c r="J33" s="36"/>
      <c r="K33" s="17"/>
    </row>
    <row r="34" spans="1:11" ht="12.75">
      <c r="A34" s="6"/>
      <c r="K34" s="17"/>
    </row>
    <row r="35" spans="1:11" ht="12.75">
      <c r="A35" s="6"/>
      <c r="K35" s="25"/>
    </row>
    <row r="36" spans="1:11" ht="12.75">
      <c r="A36" s="34"/>
      <c r="B36" s="11" t="s">
        <v>558</v>
      </c>
      <c r="C36" s="11" t="s">
        <v>864</v>
      </c>
      <c r="D36" s="11" t="s">
        <v>468</v>
      </c>
      <c r="I36" s="36"/>
      <c r="J36" s="36"/>
      <c r="K36" s="25"/>
    </row>
    <row r="37" spans="1:11" ht="12.75">
      <c r="A37" s="11" t="s">
        <v>569</v>
      </c>
      <c r="B37" s="74"/>
      <c r="C37" s="74"/>
      <c r="D37" s="74">
        <f>J13</f>
        <v>669774</v>
      </c>
      <c r="I37" s="36"/>
      <c r="J37" s="36"/>
      <c r="K37" s="661"/>
    </row>
    <row r="38" spans="1:11" ht="12.75">
      <c r="A38" s="11" t="s">
        <v>883</v>
      </c>
      <c r="B38" s="74"/>
      <c r="C38" s="74"/>
      <c r="D38" s="74">
        <f>J14</f>
        <v>248517</v>
      </c>
      <c r="I38" s="36"/>
      <c r="K38" s="661"/>
    </row>
    <row r="39" spans="1:11" ht="12.75">
      <c r="A39" s="11" t="s">
        <v>664</v>
      </c>
      <c r="B39" s="74"/>
      <c r="C39" s="74"/>
      <c r="D39" s="77">
        <f>J21</f>
        <v>190775</v>
      </c>
      <c r="K39" s="661"/>
    </row>
    <row r="40" spans="1:11" ht="12.75">
      <c r="A40" s="11" t="s">
        <v>882</v>
      </c>
      <c r="B40" s="74"/>
      <c r="C40" s="74"/>
      <c r="D40" s="74">
        <f>J27</f>
        <v>168626</v>
      </c>
      <c r="K40" s="661"/>
    </row>
    <row r="41" spans="1:11" ht="12.75">
      <c r="A41" s="11" t="s">
        <v>567</v>
      </c>
      <c r="B41" s="74"/>
      <c r="C41" s="74"/>
      <c r="D41" s="77">
        <f>J15</f>
        <v>142021</v>
      </c>
      <c r="K41" s="661"/>
    </row>
    <row r="42" spans="1:11" ht="12.75">
      <c r="A42" s="11" t="s">
        <v>881</v>
      </c>
      <c r="B42" s="74"/>
      <c r="C42" s="77"/>
      <c r="D42" s="77">
        <f>J22</f>
        <v>112403</v>
      </c>
      <c r="K42" s="660"/>
    </row>
    <row r="43" spans="1:11" ht="12.75">
      <c r="A43" s="11" t="s">
        <v>568</v>
      </c>
      <c r="B43" s="74"/>
      <c r="C43" s="74"/>
      <c r="D43" s="77">
        <f>J10</f>
        <v>107811</v>
      </c>
      <c r="K43" s="660"/>
    </row>
    <row r="44" spans="1:11" ht="12.75">
      <c r="A44" s="11" t="s">
        <v>671</v>
      </c>
      <c r="B44" s="74"/>
      <c r="C44" s="74"/>
      <c r="D44" s="77">
        <f>J16</f>
        <v>89962</v>
      </c>
      <c r="H44" s="36"/>
      <c r="K44" s="660"/>
    </row>
    <row r="45" spans="1:11" ht="12.75">
      <c r="A45" s="11" t="s">
        <v>670</v>
      </c>
      <c r="B45" s="74"/>
      <c r="C45" s="74"/>
      <c r="D45" s="77">
        <f>J24</f>
        <v>97719</v>
      </c>
      <c r="K45" s="661"/>
    </row>
    <row r="46" spans="1:11" ht="12.75">
      <c r="A46" s="11" t="s">
        <v>666</v>
      </c>
      <c r="B46" s="74"/>
      <c r="C46" s="74"/>
      <c r="D46" s="77">
        <f>J23</f>
        <v>74103</v>
      </c>
      <c r="K46" s="662"/>
    </row>
    <row r="47" spans="1:11" ht="24.95" customHeight="1">
      <c r="A47" s="11" t="s">
        <v>665</v>
      </c>
      <c r="B47" s="74"/>
      <c r="C47" s="74"/>
      <c r="D47" s="77">
        <f>J20</f>
        <v>32996</v>
      </c>
      <c r="K47" s="662"/>
    </row>
    <row r="48" spans="1:11" ht="24.95" customHeight="1">
      <c r="A48" s="11" t="s">
        <v>672</v>
      </c>
      <c r="B48" s="74"/>
      <c r="C48" s="74"/>
      <c r="D48" s="36">
        <f>J9</f>
        <v>34155</v>
      </c>
      <c r="K48" s="661"/>
    </row>
    <row r="49" spans="1:11" ht="24.95" customHeight="1">
      <c r="A49" s="11" t="s">
        <v>669</v>
      </c>
      <c r="B49" s="74"/>
      <c r="C49" s="74"/>
      <c r="D49" s="74">
        <f>J8</f>
        <v>36956</v>
      </c>
      <c r="K49" s="661"/>
    </row>
    <row r="50" spans="1:11" ht="24.95" customHeight="1">
      <c r="A50" s="11" t="s">
        <v>668</v>
      </c>
      <c r="B50" s="74"/>
      <c r="C50" s="74"/>
      <c r="D50" s="77">
        <f>J18</f>
        <v>26101</v>
      </c>
      <c r="K50" s="660"/>
    </row>
    <row r="51" spans="1:11" ht="24.95" customHeight="1">
      <c r="A51" s="11" t="s">
        <v>667</v>
      </c>
      <c r="B51" s="74"/>
      <c r="C51" s="74"/>
      <c r="D51" s="77">
        <f>J17</f>
        <v>24532</v>
      </c>
      <c r="H51" s="36"/>
      <c r="K51" s="661"/>
    </row>
    <row r="52" spans="1:11" ht="24.95" customHeight="1">
      <c r="A52" s="11" t="s">
        <v>582</v>
      </c>
      <c r="B52" s="74"/>
      <c r="C52" s="74"/>
      <c r="D52" s="74">
        <f>J19</f>
        <v>20978</v>
      </c>
      <c r="K52" s="661"/>
    </row>
    <row r="53" spans="1:11" ht="24.95" customHeight="1">
      <c r="A53" s="11" t="s">
        <v>1752</v>
      </c>
      <c r="B53" s="74"/>
      <c r="C53" s="74"/>
      <c r="D53" s="74">
        <f>J11+J12+J25+J28+J26</f>
        <v>52927</v>
      </c>
      <c r="K53" s="661"/>
    </row>
    <row r="54" spans="1:11" ht="24.95" customHeight="1">
      <c r="A54" s="11" t="s">
        <v>879</v>
      </c>
      <c r="B54" s="74"/>
      <c r="C54" s="74"/>
      <c r="K54" s="661"/>
    </row>
    <row r="55" spans="1:11" ht="24.95" customHeight="1">
      <c r="A55" s="11" t="s">
        <v>878</v>
      </c>
      <c r="B55" s="74"/>
      <c r="C55" s="74"/>
      <c r="K55" s="661"/>
    </row>
    <row r="56" spans="1:11" ht="24.95" customHeight="1">
      <c r="A56" s="11" t="s">
        <v>880</v>
      </c>
      <c r="B56" s="74"/>
      <c r="C56" s="74"/>
      <c r="D56" s="74"/>
      <c r="H56" s="36"/>
      <c r="K56" s="661"/>
    </row>
    <row r="57" spans="1:11" ht="24.95" customHeight="1">
      <c r="A57" s="11" t="s">
        <v>876</v>
      </c>
      <c r="B57" s="74"/>
      <c r="C57" s="74"/>
      <c r="D57" s="74"/>
      <c r="K57" s="660"/>
    </row>
    <row r="58" spans="1:11" ht="24.95" customHeight="1">
      <c r="A58" s="34" t="s">
        <v>877</v>
      </c>
      <c r="B58" s="74"/>
      <c r="C58" s="74"/>
      <c r="K58" s="661"/>
    </row>
    <row r="59" spans="1:11" ht="24.95" customHeight="1">
      <c r="A59" s="34"/>
      <c r="B59" s="74"/>
      <c r="C59" s="74"/>
      <c r="D59" s="74"/>
    </row>
    <row r="60" spans="1:11" ht="24.95" customHeight="1">
      <c r="A60" s="34"/>
      <c r="B60" s="74"/>
      <c r="C60" s="74"/>
      <c r="D60" s="74"/>
    </row>
    <row r="61" spans="1:11" ht="24.95" customHeight="1">
      <c r="A61" s="34"/>
      <c r="D61" s="74">
        <f>SUM(D37:D60)</f>
        <v>2130356</v>
      </c>
    </row>
    <row r="62" spans="1:11" ht="24.95" customHeight="1">
      <c r="B62" s="74"/>
    </row>
  </sheetData>
  <mergeCells count="8">
    <mergeCell ref="E5:G5"/>
    <mergeCell ref="H5:J5"/>
    <mergeCell ref="K5:K7"/>
    <mergeCell ref="A1:K1"/>
    <mergeCell ref="A3:K3"/>
    <mergeCell ref="A5:A7"/>
    <mergeCell ref="A2:K2"/>
    <mergeCell ref="B5:D5"/>
  </mergeCells>
  <phoneticPr fontId="0" type="noConversion"/>
  <printOptions horizontalCentered="1" verticalCentered="1"/>
  <pageMargins left="0" right="0" top="0" bottom="0" header="0" footer="0"/>
  <pageSetup paperSize="9" scale="85" orientation="landscape"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8"/>
  <dimension ref="A1:R29"/>
  <sheetViews>
    <sheetView rightToLeft="1" view="pageBreakPreview" zoomScaleNormal="100" zoomScaleSheetLayoutView="100" workbookViewId="0">
      <selection activeCell="J13" sqref="J13"/>
    </sheetView>
  </sheetViews>
  <sheetFormatPr defaultColWidth="11.42578125" defaultRowHeight="12.75"/>
  <cols>
    <col min="1" max="1" width="19.42578125" style="25" customWidth="1"/>
    <col min="2" max="9" width="11.140625" style="25" customWidth="1"/>
    <col min="10" max="10" width="12.42578125" style="25" customWidth="1"/>
    <col min="11" max="11" width="24.85546875" style="25" customWidth="1"/>
    <col min="12" max="16384" width="11.42578125" style="25"/>
  </cols>
  <sheetData>
    <row r="1" spans="1:18" s="21" customFormat="1" ht="18.75" customHeight="1">
      <c r="A1" s="1288" t="s">
        <v>1052</v>
      </c>
      <c r="B1" s="1288"/>
      <c r="C1" s="1288"/>
      <c r="D1" s="1288"/>
      <c r="E1" s="1288"/>
      <c r="F1" s="1288"/>
      <c r="G1" s="1288"/>
      <c r="H1" s="1288"/>
      <c r="I1" s="1288"/>
      <c r="J1" s="1288"/>
      <c r="K1" s="1288"/>
      <c r="L1" s="20"/>
      <c r="M1" s="20"/>
      <c r="N1" s="20"/>
      <c r="O1" s="20"/>
      <c r="P1" s="20"/>
      <c r="Q1" s="20"/>
      <c r="R1" s="20"/>
    </row>
    <row r="2" spans="1:18" s="23" customFormat="1" ht="34.5" customHeight="1">
      <c r="A2" s="1289" t="s">
        <v>1512</v>
      </c>
      <c r="B2" s="1289"/>
      <c r="C2" s="1289"/>
      <c r="D2" s="1289"/>
      <c r="E2" s="1289"/>
      <c r="F2" s="1289"/>
      <c r="G2" s="1289"/>
      <c r="H2" s="1289"/>
      <c r="I2" s="1289"/>
      <c r="J2" s="1289"/>
      <c r="K2" s="1289"/>
      <c r="L2" s="22"/>
      <c r="M2" s="22"/>
      <c r="N2" s="22"/>
      <c r="O2" s="22"/>
      <c r="P2" s="22"/>
      <c r="Q2" s="22"/>
      <c r="R2" s="22"/>
    </row>
    <row r="3" spans="1:18" s="23" customFormat="1" ht="18.75" customHeight="1">
      <c r="A3" s="1289">
        <v>2022</v>
      </c>
      <c r="B3" s="1289"/>
      <c r="C3" s="1289"/>
      <c r="D3" s="1289"/>
      <c r="E3" s="1289"/>
      <c r="F3" s="1289"/>
      <c r="G3" s="1289"/>
      <c r="H3" s="1289"/>
      <c r="I3" s="1289"/>
      <c r="J3" s="1289"/>
      <c r="K3" s="1289"/>
      <c r="L3" s="22"/>
      <c r="M3" s="22"/>
      <c r="N3" s="22"/>
      <c r="O3" s="22"/>
      <c r="P3" s="22"/>
      <c r="Q3" s="22"/>
      <c r="R3" s="22"/>
    </row>
    <row r="4" spans="1:18" s="14" customFormat="1" ht="15.75">
      <c r="A4" s="452" t="s">
        <v>158</v>
      </c>
      <c r="B4" s="451"/>
      <c r="C4" s="451"/>
      <c r="D4" s="451"/>
      <c r="E4" s="451"/>
      <c r="F4" s="451"/>
      <c r="G4" s="451"/>
      <c r="H4" s="451"/>
      <c r="I4" s="451"/>
      <c r="J4" s="451"/>
      <c r="K4" s="451" t="s">
        <v>159</v>
      </c>
      <c r="L4" s="5"/>
      <c r="M4" s="5"/>
      <c r="N4" s="5"/>
      <c r="O4" s="5"/>
      <c r="P4" s="5"/>
      <c r="Q4" s="5"/>
      <c r="R4" s="5"/>
    </row>
    <row r="5" spans="1:18" s="27" customFormat="1" ht="31.5" customHeight="1">
      <c r="A5" s="1331" t="s">
        <v>62</v>
      </c>
      <c r="B5" s="1334" t="s">
        <v>1253</v>
      </c>
      <c r="C5" s="1334"/>
      <c r="D5" s="1334"/>
      <c r="E5" s="1334" t="s">
        <v>1254</v>
      </c>
      <c r="F5" s="1334"/>
      <c r="G5" s="1334"/>
      <c r="H5" s="1334" t="s">
        <v>1255</v>
      </c>
      <c r="I5" s="1334"/>
      <c r="J5" s="1334"/>
      <c r="K5" s="1335" t="s">
        <v>63</v>
      </c>
      <c r="L5" s="26"/>
      <c r="M5" s="26"/>
      <c r="N5" s="26"/>
      <c r="O5" s="26"/>
    </row>
    <row r="6" spans="1:18" ht="15.75" customHeight="1">
      <c r="A6" s="1332"/>
      <c r="B6" s="322" t="s">
        <v>472</v>
      </c>
      <c r="C6" s="322" t="s">
        <v>473</v>
      </c>
      <c r="D6" s="322" t="s">
        <v>468</v>
      </c>
      <c r="E6" s="322" t="s">
        <v>472</v>
      </c>
      <c r="F6" s="322" t="s">
        <v>473</v>
      </c>
      <c r="G6" s="322" t="s">
        <v>468</v>
      </c>
      <c r="H6" s="322" t="s">
        <v>472</v>
      </c>
      <c r="I6" s="322" t="s">
        <v>473</v>
      </c>
      <c r="J6" s="322" t="s">
        <v>468</v>
      </c>
      <c r="K6" s="1336"/>
      <c r="L6" s="24"/>
      <c r="M6" s="24"/>
      <c r="N6" s="24"/>
      <c r="O6" s="24"/>
    </row>
    <row r="7" spans="1:18" ht="15" customHeight="1">
      <c r="A7" s="1333"/>
      <c r="B7" s="134">
        <v>46974</v>
      </c>
      <c r="C7" s="134" t="s">
        <v>470</v>
      </c>
      <c r="D7" s="134">
        <v>7659</v>
      </c>
      <c r="E7" s="134" t="s">
        <v>471</v>
      </c>
      <c r="F7" s="134">
        <v>54633</v>
      </c>
      <c r="G7" s="134" t="s">
        <v>469</v>
      </c>
      <c r="H7" s="134" t="s">
        <v>471</v>
      </c>
      <c r="I7" s="134" t="s">
        <v>470</v>
      </c>
      <c r="J7" s="134" t="s">
        <v>469</v>
      </c>
      <c r="K7" s="1337"/>
      <c r="L7" s="24"/>
      <c r="M7" s="24"/>
      <c r="N7" s="24"/>
      <c r="O7" s="24"/>
    </row>
    <row r="8" spans="1:18" ht="33" customHeight="1" thickBot="1">
      <c r="A8" s="326" t="s">
        <v>49</v>
      </c>
      <c r="B8" s="183">
        <v>52248</v>
      </c>
      <c r="C8" s="183">
        <v>33297</v>
      </c>
      <c r="D8" s="186">
        <v>85545</v>
      </c>
      <c r="E8" s="183">
        <v>59418</v>
      </c>
      <c r="F8" s="183">
        <v>17822</v>
      </c>
      <c r="G8" s="207">
        <v>77240</v>
      </c>
      <c r="H8" s="207">
        <v>111666</v>
      </c>
      <c r="I8" s="187">
        <v>51119</v>
      </c>
      <c r="J8" s="188">
        <v>162785</v>
      </c>
      <c r="K8" s="302" t="s">
        <v>48</v>
      </c>
      <c r="L8" s="24"/>
      <c r="M8" s="24"/>
      <c r="N8" s="24"/>
      <c r="O8" s="24"/>
    </row>
    <row r="9" spans="1:18" ht="34.5" customHeight="1" thickTop="1" thickBot="1">
      <c r="A9" s="328" t="s">
        <v>50</v>
      </c>
      <c r="B9" s="184">
        <v>7795</v>
      </c>
      <c r="C9" s="184">
        <v>6345</v>
      </c>
      <c r="D9" s="189">
        <v>14140</v>
      </c>
      <c r="E9" s="184">
        <v>45351</v>
      </c>
      <c r="F9" s="184">
        <v>17989</v>
      </c>
      <c r="G9" s="206">
        <v>63340</v>
      </c>
      <c r="H9" s="206">
        <v>53146</v>
      </c>
      <c r="I9" s="190">
        <v>24334</v>
      </c>
      <c r="J9" s="190">
        <v>77480</v>
      </c>
      <c r="K9" s="303" t="s">
        <v>329</v>
      </c>
      <c r="L9" s="24"/>
      <c r="M9" s="24"/>
      <c r="N9" s="24"/>
      <c r="O9" s="24"/>
    </row>
    <row r="10" spans="1:18" ht="33" customHeight="1" thickTop="1" thickBot="1">
      <c r="A10" s="338" t="s">
        <v>52</v>
      </c>
      <c r="B10" s="183">
        <v>5939</v>
      </c>
      <c r="C10" s="183">
        <v>4407</v>
      </c>
      <c r="D10" s="186">
        <v>10346</v>
      </c>
      <c r="E10" s="183">
        <v>22896</v>
      </c>
      <c r="F10" s="183">
        <v>3454</v>
      </c>
      <c r="G10" s="207">
        <v>26350</v>
      </c>
      <c r="H10" s="207">
        <v>28835</v>
      </c>
      <c r="I10" s="187">
        <v>7861</v>
      </c>
      <c r="J10" s="188">
        <v>36696</v>
      </c>
      <c r="K10" s="302" t="s">
        <v>51</v>
      </c>
      <c r="L10" s="24"/>
      <c r="M10" s="24"/>
      <c r="N10" s="24"/>
      <c r="O10" s="24"/>
    </row>
    <row r="11" spans="1:18" ht="33" customHeight="1" thickTop="1" thickBot="1">
      <c r="A11" s="328" t="s">
        <v>54</v>
      </c>
      <c r="B11" s="184">
        <v>5666</v>
      </c>
      <c r="C11" s="184">
        <v>4262</v>
      </c>
      <c r="D11" s="189">
        <v>9928</v>
      </c>
      <c r="E11" s="184">
        <v>1504757</v>
      </c>
      <c r="F11" s="184">
        <v>160528</v>
      </c>
      <c r="G11" s="206">
        <v>1665285</v>
      </c>
      <c r="H11" s="206">
        <v>1510423</v>
      </c>
      <c r="I11" s="190">
        <v>164790</v>
      </c>
      <c r="J11" s="190">
        <v>1675213</v>
      </c>
      <c r="K11" s="303" t="s">
        <v>53</v>
      </c>
      <c r="L11" s="24"/>
      <c r="M11" s="24"/>
      <c r="N11" s="24"/>
      <c r="O11" s="24"/>
    </row>
    <row r="12" spans="1:18" ht="33" customHeight="1" thickTop="1" thickBot="1">
      <c r="A12" s="338" t="s">
        <v>56</v>
      </c>
      <c r="B12" s="183">
        <v>216</v>
      </c>
      <c r="C12" s="183">
        <v>95</v>
      </c>
      <c r="D12" s="186">
        <v>311</v>
      </c>
      <c r="E12" s="183">
        <v>4678</v>
      </c>
      <c r="F12" s="183">
        <v>2204</v>
      </c>
      <c r="G12" s="207">
        <v>6882</v>
      </c>
      <c r="H12" s="207">
        <v>4894</v>
      </c>
      <c r="I12" s="187">
        <v>2299</v>
      </c>
      <c r="J12" s="188">
        <v>7193</v>
      </c>
      <c r="K12" s="302" t="s">
        <v>1711</v>
      </c>
      <c r="L12" s="24"/>
      <c r="M12" s="24"/>
      <c r="N12" s="24"/>
      <c r="O12" s="24"/>
    </row>
    <row r="13" spans="1:18" ht="33" customHeight="1" thickTop="1" thickBot="1">
      <c r="A13" s="328" t="s">
        <v>556</v>
      </c>
      <c r="B13" s="184">
        <v>284</v>
      </c>
      <c r="C13" s="184">
        <v>278</v>
      </c>
      <c r="D13" s="189">
        <v>562</v>
      </c>
      <c r="E13" s="184">
        <v>1446</v>
      </c>
      <c r="F13" s="184">
        <v>355</v>
      </c>
      <c r="G13" s="206">
        <v>1801</v>
      </c>
      <c r="H13" s="206">
        <v>1730</v>
      </c>
      <c r="I13" s="190">
        <v>633</v>
      </c>
      <c r="J13" s="190">
        <v>2363</v>
      </c>
      <c r="K13" s="303" t="s">
        <v>557</v>
      </c>
      <c r="L13" s="24"/>
      <c r="M13" s="24"/>
      <c r="N13" s="24"/>
      <c r="O13" s="24"/>
    </row>
    <row r="14" spans="1:18" ht="33" customHeight="1" thickTop="1">
      <c r="A14" s="339" t="s">
        <v>58</v>
      </c>
      <c r="B14" s="198">
        <v>0</v>
      </c>
      <c r="C14" s="198">
        <v>0</v>
      </c>
      <c r="D14" s="199">
        <v>0</v>
      </c>
      <c r="E14" s="198">
        <v>66750</v>
      </c>
      <c r="F14" s="198">
        <v>101876</v>
      </c>
      <c r="G14" s="305">
        <v>168626</v>
      </c>
      <c r="H14" s="305">
        <v>66750</v>
      </c>
      <c r="I14" s="200">
        <v>101876</v>
      </c>
      <c r="J14" s="201">
        <v>168626</v>
      </c>
      <c r="K14" s="306" t="s">
        <v>57</v>
      </c>
      <c r="L14" s="24"/>
      <c r="M14" s="24"/>
      <c r="N14" s="24"/>
      <c r="O14" s="24"/>
    </row>
    <row r="15" spans="1:18" ht="25.5" customHeight="1">
      <c r="A15" s="337" t="s">
        <v>468</v>
      </c>
      <c r="B15" s="185">
        <v>72148</v>
      </c>
      <c r="C15" s="185">
        <v>48684</v>
      </c>
      <c r="D15" s="185">
        <v>120832</v>
      </c>
      <c r="E15" s="185">
        <v>1705296</v>
      </c>
      <c r="F15" s="185">
        <v>304228</v>
      </c>
      <c r="G15" s="211">
        <v>2009524</v>
      </c>
      <c r="H15" s="211">
        <v>1777444</v>
      </c>
      <c r="I15" s="202">
        <v>352912</v>
      </c>
      <c r="J15" s="202">
        <v>2130356</v>
      </c>
      <c r="K15" s="307" t="s">
        <v>469</v>
      </c>
      <c r="L15" s="24"/>
      <c r="M15" s="24"/>
      <c r="N15" s="24"/>
      <c r="O15" s="24"/>
    </row>
    <row r="16" spans="1:18">
      <c r="A16" s="25" t="s">
        <v>71</v>
      </c>
      <c r="K16" s="25" t="s">
        <v>328</v>
      </c>
    </row>
    <row r="20" spans="1:6">
      <c r="B20" s="25" t="s">
        <v>570</v>
      </c>
      <c r="C20" s="25" t="s">
        <v>867</v>
      </c>
    </row>
    <row r="21" spans="1:6" ht="25.5">
      <c r="A21" s="24" t="s">
        <v>1284</v>
      </c>
      <c r="B21" s="75">
        <f>D13</f>
        <v>562</v>
      </c>
      <c r="C21" s="75">
        <f>G13</f>
        <v>1801</v>
      </c>
      <c r="F21" s="24" t="s">
        <v>56</v>
      </c>
    </row>
    <row r="22" spans="1:6" ht="51">
      <c r="A22" s="24" t="s">
        <v>1556</v>
      </c>
      <c r="B22" s="75">
        <f>D12</f>
        <v>311</v>
      </c>
      <c r="C22" s="75">
        <f>G12</f>
        <v>6882</v>
      </c>
    </row>
    <row r="23" spans="1:6" ht="25.5">
      <c r="A23" s="24" t="s">
        <v>1285</v>
      </c>
      <c r="B23" s="75">
        <f>D10</f>
        <v>10346</v>
      </c>
      <c r="C23" s="75">
        <f>G10</f>
        <v>26350</v>
      </c>
    </row>
    <row r="24" spans="1:6" ht="51">
      <c r="A24" s="24" t="s">
        <v>1286</v>
      </c>
      <c r="B24" s="75">
        <f>D9</f>
        <v>14140</v>
      </c>
      <c r="C24" s="75">
        <f>G9</f>
        <v>63340</v>
      </c>
    </row>
    <row r="25" spans="1:6" ht="38.25">
      <c r="A25" s="24" t="s">
        <v>1287</v>
      </c>
      <c r="B25" s="75">
        <f>D8</f>
        <v>85545</v>
      </c>
      <c r="C25" s="75">
        <f>G8</f>
        <v>77240</v>
      </c>
      <c r="F25" s="25" t="s">
        <v>1555</v>
      </c>
    </row>
    <row r="26" spans="1:6" ht="25.5">
      <c r="A26" s="24" t="s">
        <v>1288</v>
      </c>
      <c r="B26" s="75">
        <f>D14</f>
        <v>0</v>
      </c>
      <c r="C26" s="75">
        <f>G14</f>
        <v>168626</v>
      </c>
    </row>
    <row r="27" spans="1:6" ht="25.5">
      <c r="A27" s="24" t="s">
        <v>1289</v>
      </c>
      <c r="B27" s="75">
        <f>D11</f>
        <v>9928</v>
      </c>
      <c r="C27" s="75">
        <f>G11</f>
        <v>1665285</v>
      </c>
    </row>
    <row r="29" spans="1:6">
      <c r="B29" s="244">
        <f>SUM(B21:B28)</f>
        <v>120832</v>
      </c>
      <c r="C29" s="244">
        <f>SUM(C21:C28)</f>
        <v>2009524</v>
      </c>
    </row>
  </sheetData>
  <mergeCells count="8">
    <mergeCell ref="H5:J5"/>
    <mergeCell ref="A2:K2"/>
    <mergeCell ref="K5:K7"/>
    <mergeCell ref="A1:K1"/>
    <mergeCell ref="A3:K3"/>
    <mergeCell ref="E5:G5"/>
    <mergeCell ref="A5:A7"/>
    <mergeCell ref="B5:D5"/>
  </mergeCells>
  <phoneticPr fontId="0" type="noConversion"/>
  <printOptions horizontalCentered="1" verticalCentered="1"/>
  <pageMargins left="0" right="0" top="0" bottom="0" header="0" footer="0"/>
  <pageSetup paperSize="9" scale="95"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0BF96-3E94-48B0-B1DE-F9F075D9FBDB}">
  <dimension ref="A1:H30"/>
  <sheetViews>
    <sheetView rightToLeft="1" view="pageBreakPreview" zoomScaleNormal="100" zoomScaleSheetLayoutView="100" workbookViewId="0">
      <selection activeCell="B25" sqref="B25"/>
    </sheetView>
  </sheetViews>
  <sheetFormatPr defaultColWidth="11.42578125" defaultRowHeight="24.95" customHeight="1"/>
  <cols>
    <col min="1" max="1" width="25.7109375" style="718" customWidth="1"/>
    <col min="2" max="7" width="14.7109375" style="718" customWidth="1"/>
    <col min="8" max="8" width="29.7109375" style="718" customWidth="1"/>
    <col min="9" max="16384" width="11.42578125" style="718"/>
  </cols>
  <sheetData>
    <row r="1" spans="1:8" s="7" customFormat="1" ht="23.25">
      <c r="A1" s="1286" t="s">
        <v>1587</v>
      </c>
      <c r="B1" s="1286"/>
      <c r="C1" s="1286"/>
      <c r="D1" s="1286"/>
      <c r="E1" s="1286"/>
      <c r="F1" s="1286"/>
      <c r="G1" s="1286"/>
      <c r="H1" s="1286"/>
    </row>
    <row r="2" spans="1:8" s="7" customFormat="1" ht="41.25" customHeight="1">
      <c r="A2" s="1287" t="s">
        <v>1588</v>
      </c>
      <c r="B2" s="1287"/>
      <c r="C2" s="1287"/>
      <c r="D2" s="1287"/>
      <c r="E2" s="1287"/>
      <c r="F2" s="1287"/>
      <c r="G2" s="1287"/>
      <c r="H2" s="1287"/>
    </row>
    <row r="3" spans="1:8" s="7" customFormat="1" ht="20.25">
      <c r="A3" s="1287">
        <v>2022</v>
      </c>
      <c r="B3" s="1287"/>
      <c r="C3" s="1287"/>
      <c r="D3" s="1287"/>
      <c r="E3" s="1287"/>
      <c r="F3" s="1287"/>
      <c r="G3" s="1287"/>
      <c r="H3" s="1287"/>
    </row>
    <row r="4" spans="1:8" s="8" customFormat="1" ht="21" customHeight="1">
      <c r="A4" s="447" t="s">
        <v>160</v>
      </c>
      <c r="B4" s="798"/>
      <c r="C4" s="798"/>
      <c r="D4" s="798"/>
      <c r="E4" s="798"/>
      <c r="F4" s="798"/>
      <c r="G4" s="798"/>
      <c r="H4" s="448" t="s">
        <v>161</v>
      </c>
    </row>
    <row r="5" spans="1:8" s="9" customFormat="1" ht="30" customHeight="1">
      <c r="A5" s="1339" t="s">
        <v>41</v>
      </c>
      <c r="B5" s="1338" t="s">
        <v>1260</v>
      </c>
      <c r="C5" s="1338"/>
      <c r="D5" s="1338" t="s">
        <v>1258</v>
      </c>
      <c r="E5" s="1338"/>
      <c r="F5" s="1338" t="s">
        <v>504</v>
      </c>
      <c r="G5" s="1338"/>
      <c r="H5" s="1341" t="s">
        <v>40</v>
      </c>
    </row>
    <row r="6" spans="1:8" s="10" customFormat="1" ht="51">
      <c r="A6" s="1340"/>
      <c r="B6" s="1044" t="s">
        <v>60</v>
      </c>
      <c r="C6" s="1044" t="s">
        <v>347</v>
      </c>
      <c r="D6" s="1044" t="s">
        <v>60</v>
      </c>
      <c r="E6" s="1044" t="s">
        <v>347</v>
      </c>
      <c r="F6" s="1044" t="s">
        <v>60</v>
      </c>
      <c r="G6" s="1044" t="s">
        <v>1795</v>
      </c>
      <c r="H6" s="1342"/>
    </row>
    <row r="7" spans="1:8" s="1" customFormat="1" ht="35.1" customHeight="1" thickBot="1">
      <c r="A7" s="41" t="s">
        <v>1140</v>
      </c>
      <c r="B7" s="1071">
        <v>46904</v>
      </c>
      <c r="C7" s="1071">
        <v>44407</v>
      </c>
      <c r="D7" s="1071">
        <v>7589</v>
      </c>
      <c r="E7" s="1071">
        <v>35954</v>
      </c>
      <c r="F7" s="1070">
        <f t="shared" ref="F7:F15" si="0">B7+D7</f>
        <v>54493</v>
      </c>
      <c r="G7" s="1070">
        <v>42687</v>
      </c>
      <c r="H7" s="1067" t="s">
        <v>23</v>
      </c>
    </row>
    <row r="8" spans="1:8" s="1" customFormat="1" ht="35.1" customHeight="1" thickBot="1">
      <c r="A8" s="1066" t="s">
        <v>28</v>
      </c>
      <c r="B8" s="1065">
        <v>203206</v>
      </c>
      <c r="C8" s="1065">
        <v>28612</v>
      </c>
      <c r="D8" s="1065">
        <v>101233</v>
      </c>
      <c r="E8" s="1065">
        <v>24556</v>
      </c>
      <c r="F8" s="1064">
        <f t="shared" si="0"/>
        <v>304439</v>
      </c>
      <c r="G8" s="1064">
        <v>26993</v>
      </c>
      <c r="H8" s="1063" t="s">
        <v>27</v>
      </c>
    </row>
    <row r="9" spans="1:8" s="1" customFormat="1" ht="35.1" customHeight="1" thickBot="1">
      <c r="A9" s="41" t="s">
        <v>30</v>
      </c>
      <c r="B9" s="1069">
        <v>163951</v>
      </c>
      <c r="C9" s="1069">
        <v>19260</v>
      </c>
      <c r="D9" s="1069">
        <v>35586</v>
      </c>
      <c r="E9" s="1069">
        <v>15895</v>
      </c>
      <c r="F9" s="1068">
        <f t="shared" si="0"/>
        <v>199537</v>
      </c>
      <c r="G9" s="1068">
        <v>18540</v>
      </c>
      <c r="H9" s="1067" t="s">
        <v>29</v>
      </c>
    </row>
    <row r="10" spans="1:8" s="1" customFormat="1" ht="35.1" customHeight="1" thickBot="1">
      <c r="A10" s="1066" t="s">
        <v>32</v>
      </c>
      <c r="B10" s="1065">
        <v>137422</v>
      </c>
      <c r="C10" s="1065">
        <v>19293</v>
      </c>
      <c r="D10" s="1065">
        <v>49188</v>
      </c>
      <c r="E10" s="1065">
        <v>18858</v>
      </c>
      <c r="F10" s="1064">
        <f t="shared" si="0"/>
        <v>186610</v>
      </c>
      <c r="G10" s="1064">
        <v>19156</v>
      </c>
      <c r="H10" s="1063" t="s">
        <v>31</v>
      </c>
    </row>
    <row r="11" spans="1:8" s="1" customFormat="1" ht="35.1" customHeight="1" thickBot="1">
      <c r="A11" s="41" t="s">
        <v>34</v>
      </c>
      <c r="B11" s="1069">
        <v>150264</v>
      </c>
      <c r="C11" s="1069">
        <v>6643</v>
      </c>
      <c r="D11" s="1069">
        <v>61051</v>
      </c>
      <c r="E11" s="1069">
        <v>6208</v>
      </c>
      <c r="F11" s="1068">
        <f t="shared" si="0"/>
        <v>211315</v>
      </c>
      <c r="G11" s="1068">
        <v>6490</v>
      </c>
      <c r="H11" s="1067" t="s">
        <v>33</v>
      </c>
    </row>
    <row r="12" spans="1:8" s="1" customFormat="1" ht="35.1" customHeight="1" thickBot="1">
      <c r="A12" s="1066" t="s">
        <v>1141</v>
      </c>
      <c r="B12" s="1065">
        <v>31325</v>
      </c>
      <c r="C12" s="1065">
        <v>3736</v>
      </c>
      <c r="D12" s="1065">
        <v>0</v>
      </c>
      <c r="E12" s="1065">
        <v>0</v>
      </c>
      <c r="F12" s="1064">
        <f t="shared" si="0"/>
        <v>31325</v>
      </c>
      <c r="G12" s="1064">
        <v>3736</v>
      </c>
      <c r="H12" s="1063" t="s">
        <v>35</v>
      </c>
    </row>
    <row r="13" spans="1:8" s="1" customFormat="1" ht="35.1" customHeight="1" thickBot="1">
      <c r="A13" s="41" t="s">
        <v>1143</v>
      </c>
      <c r="B13" s="1069">
        <v>546845</v>
      </c>
      <c r="C13" s="1069">
        <v>4198</v>
      </c>
      <c r="D13" s="1069">
        <v>324</v>
      </c>
      <c r="E13" s="1069">
        <v>5671</v>
      </c>
      <c r="F13" s="1068">
        <f t="shared" si="0"/>
        <v>547169</v>
      </c>
      <c r="G13" s="1068">
        <v>4199</v>
      </c>
      <c r="H13" s="1067" t="s">
        <v>36</v>
      </c>
    </row>
    <row r="14" spans="1:8" s="1" customFormat="1" ht="35.1" customHeight="1" thickBot="1">
      <c r="A14" s="1066" t="s">
        <v>1142</v>
      </c>
      <c r="B14" s="1065">
        <v>283678</v>
      </c>
      <c r="C14" s="1065">
        <v>4156</v>
      </c>
      <c r="D14" s="1065">
        <v>494</v>
      </c>
      <c r="E14" s="1065">
        <v>2885</v>
      </c>
      <c r="F14" s="1064">
        <f t="shared" si="0"/>
        <v>284172</v>
      </c>
      <c r="G14" s="1064">
        <v>4150</v>
      </c>
      <c r="H14" s="1063" t="s">
        <v>37</v>
      </c>
    </row>
    <row r="15" spans="1:8" s="1" customFormat="1" ht="35.1" customHeight="1">
      <c r="A15" s="66" t="s">
        <v>39</v>
      </c>
      <c r="B15" s="844">
        <v>206455</v>
      </c>
      <c r="C15" s="844">
        <v>3490</v>
      </c>
      <c r="D15" s="844">
        <v>96735</v>
      </c>
      <c r="E15" s="844">
        <v>3082</v>
      </c>
      <c r="F15" s="208">
        <f t="shared" si="0"/>
        <v>303190</v>
      </c>
      <c r="G15" s="208">
        <v>3244</v>
      </c>
      <c r="H15" s="1062" t="s">
        <v>38</v>
      </c>
    </row>
    <row r="16" spans="1:8" s="6" customFormat="1" ht="30" customHeight="1">
      <c r="A16" s="1061" t="s">
        <v>468</v>
      </c>
      <c r="B16" s="1059">
        <f>SUM(B7:B15)</f>
        <v>1770050</v>
      </c>
      <c r="C16" s="1059">
        <v>11863</v>
      </c>
      <c r="D16" s="1059">
        <f>SUM(D7:D15)</f>
        <v>352200</v>
      </c>
      <c r="E16" s="1059">
        <v>12237</v>
      </c>
      <c r="F16" s="1060">
        <f>SUM(F7:F15)</f>
        <v>2122250</v>
      </c>
      <c r="G16" s="1059">
        <v>11963</v>
      </c>
      <c r="H16" s="1058" t="s">
        <v>469</v>
      </c>
    </row>
    <row r="17" spans="1:8" ht="18" customHeight="1">
      <c r="A17" s="34" t="s">
        <v>348</v>
      </c>
      <c r="H17" s="718" t="s">
        <v>61</v>
      </c>
    </row>
    <row r="20" spans="1:8" ht="24.95" customHeight="1">
      <c r="B20" s="718" t="s">
        <v>558</v>
      </c>
      <c r="C20" s="718" t="s">
        <v>864</v>
      </c>
    </row>
    <row r="21" spans="1:8" ht="24.95" customHeight="1">
      <c r="A21" s="718" t="s">
        <v>885</v>
      </c>
      <c r="B21" s="803">
        <f>C12</f>
        <v>3736</v>
      </c>
      <c r="C21" s="803">
        <f>E12</f>
        <v>0</v>
      </c>
    </row>
    <row r="22" spans="1:8" ht="24.95" customHeight="1">
      <c r="A22" s="718" t="s">
        <v>884</v>
      </c>
      <c r="B22" s="803">
        <f>C15</f>
        <v>3490</v>
      </c>
      <c r="C22" s="803">
        <f>E15</f>
        <v>3082</v>
      </c>
      <c r="D22" s="12"/>
      <c r="E22" s="12"/>
      <c r="F22" s="12"/>
      <c r="G22" s="12"/>
    </row>
    <row r="23" spans="1:8" ht="24.95" customHeight="1">
      <c r="A23" s="718" t="s">
        <v>875</v>
      </c>
      <c r="B23" s="803">
        <f>C14</f>
        <v>4156</v>
      </c>
      <c r="C23" s="803">
        <f>E14</f>
        <v>2885</v>
      </c>
      <c r="D23" s="12"/>
      <c r="E23" s="12"/>
      <c r="F23" s="12"/>
      <c r="G23" s="12"/>
    </row>
    <row r="24" spans="1:8" ht="24.95" customHeight="1">
      <c r="A24" s="718" t="s">
        <v>886</v>
      </c>
      <c r="B24" s="803">
        <f>C13</f>
        <v>4198</v>
      </c>
      <c r="C24" s="803">
        <f>E13</f>
        <v>5671</v>
      </c>
      <c r="D24" s="12"/>
      <c r="E24" s="12"/>
      <c r="F24" s="12"/>
      <c r="G24" s="12"/>
    </row>
    <row r="25" spans="1:8" ht="24.95" customHeight="1">
      <c r="A25" s="718" t="s">
        <v>874</v>
      </c>
      <c r="B25" s="803">
        <f>C11</f>
        <v>6643</v>
      </c>
      <c r="C25" s="803">
        <f>E11</f>
        <v>6208</v>
      </c>
      <c r="D25" s="12"/>
      <c r="E25" s="12"/>
      <c r="F25" s="12"/>
      <c r="G25" s="12"/>
    </row>
    <row r="26" spans="1:8" ht="24.95" customHeight="1">
      <c r="A26" s="718" t="s">
        <v>561</v>
      </c>
      <c r="B26" s="803">
        <f>C10</f>
        <v>19293</v>
      </c>
      <c r="C26" s="803">
        <f>E10</f>
        <v>18858</v>
      </c>
    </row>
    <row r="27" spans="1:8" ht="24.95" customHeight="1">
      <c r="A27" s="718" t="s">
        <v>887</v>
      </c>
      <c r="B27" s="803">
        <f>C9</f>
        <v>19260</v>
      </c>
      <c r="C27" s="803">
        <f>E9</f>
        <v>15895</v>
      </c>
    </row>
    <row r="28" spans="1:8" ht="24.95" customHeight="1">
      <c r="A28" s="718" t="s">
        <v>888</v>
      </c>
      <c r="B28" s="803">
        <f>C8</f>
        <v>28612</v>
      </c>
      <c r="C28" s="803">
        <f>E8</f>
        <v>24556</v>
      </c>
    </row>
    <row r="29" spans="1:8" ht="24.95" customHeight="1">
      <c r="A29" s="718" t="s">
        <v>889</v>
      </c>
      <c r="B29" s="803">
        <f>C7</f>
        <v>44407</v>
      </c>
      <c r="C29" s="803">
        <f>E7</f>
        <v>35954</v>
      </c>
    </row>
    <row r="30" spans="1:8" ht="24.95" customHeight="1">
      <c r="B30" s="803"/>
    </row>
  </sheetData>
  <mergeCells count="8">
    <mergeCell ref="A1:H1"/>
    <mergeCell ref="A3:H3"/>
    <mergeCell ref="F5:G5"/>
    <mergeCell ref="A5:A6"/>
    <mergeCell ref="B5:C5"/>
    <mergeCell ref="D5:E5"/>
    <mergeCell ref="H5:H6"/>
    <mergeCell ref="A2:H2"/>
  </mergeCells>
  <printOptions horizontalCentered="1" verticalCentered="1"/>
  <pageMargins left="0" right="0" top="0" bottom="0" header="0" footer="0"/>
  <pageSetup paperSize="9" scale="95" orientation="landscape" r:id="rId1"/>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FFF88-B0FC-4180-95C9-3A30F694C190}">
  <dimension ref="A1:J56"/>
  <sheetViews>
    <sheetView rightToLeft="1" view="pageBreakPreview" zoomScale="90" zoomScaleNormal="100" zoomScaleSheetLayoutView="90" workbookViewId="0">
      <selection activeCell="B25" sqref="B25"/>
    </sheetView>
  </sheetViews>
  <sheetFormatPr defaultColWidth="11.42578125" defaultRowHeight="24.95" customHeight="1"/>
  <cols>
    <col min="1" max="1" width="39.85546875" style="718" customWidth="1"/>
    <col min="2" max="7" width="12.7109375" style="718" customWidth="1"/>
    <col min="8" max="8" width="49.7109375" style="718" customWidth="1"/>
    <col min="9" max="16384" width="11.42578125" style="718"/>
  </cols>
  <sheetData>
    <row r="1" spans="1:10" s="32" customFormat="1" ht="23.25">
      <c r="A1" s="1286" t="s">
        <v>964</v>
      </c>
      <c r="B1" s="1286"/>
      <c r="C1" s="1286"/>
      <c r="D1" s="1286"/>
      <c r="E1" s="1286"/>
      <c r="F1" s="1286"/>
      <c r="G1" s="1286"/>
      <c r="H1" s="1286"/>
    </row>
    <row r="2" spans="1:10" s="32" customFormat="1" ht="33.75" customHeight="1">
      <c r="A2" s="1287" t="s">
        <v>1589</v>
      </c>
      <c r="B2" s="1287"/>
      <c r="C2" s="1287"/>
      <c r="D2" s="1287"/>
      <c r="E2" s="1287"/>
      <c r="F2" s="1287"/>
      <c r="G2" s="1287"/>
      <c r="H2" s="1287"/>
    </row>
    <row r="3" spans="1:10" s="32" customFormat="1" ht="20.25">
      <c r="A3" s="1287">
        <v>2022</v>
      </c>
      <c r="B3" s="1287"/>
      <c r="C3" s="1287"/>
      <c r="D3" s="1287"/>
      <c r="E3" s="1287"/>
      <c r="F3" s="1287"/>
      <c r="G3" s="1287"/>
      <c r="H3" s="1287"/>
    </row>
    <row r="4" spans="1:10" ht="15.75">
      <c r="A4" s="447" t="s">
        <v>444</v>
      </c>
      <c r="B4" s="798"/>
      <c r="C4" s="798"/>
      <c r="D4" s="798"/>
      <c r="E4" s="798"/>
      <c r="F4" s="798"/>
      <c r="G4" s="798"/>
      <c r="H4" s="448" t="s">
        <v>445</v>
      </c>
    </row>
    <row r="5" spans="1:10" s="9" customFormat="1" ht="18.75" customHeight="1">
      <c r="A5" s="1339" t="s">
        <v>1048</v>
      </c>
      <c r="B5" s="1338" t="s">
        <v>1256</v>
      </c>
      <c r="C5" s="1338"/>
      <c r="D5" s="1338" t="s">
        <v>1257</v>
      </c>
      <c r="E5" s="1338"/>
      <c r="F5" s="1343" t="s">
        <v>1796</v>
      </c>
      <c r="G5" s="1343"/>
      <c r="H5" s="1341" t="s">
        <v>64</v>
      </c>
    </row>
    <row r="6" spans="1:10" s="10" customFormat="1" ht="65.25" customHeight="1">
      <c r="A6" s="1340"/>
      <c r="B6" s="1044" t="s">
        <v>60</v>
      </c>
      <c r="C6" s="1044" t="s">
        <v>347</v>
      </c>
      <c r="D6" s="1044" t="s">
        <v>60</v>
      </c>
      <c r="E6" s="1044" t="s">
        <v>347</v>
      </c>
      <c r="F6" s="1044" t="s">
        <v>60</v>
      </c>
      <c r="G6" s="1044" t="s">
        <v>347</v>
      </c>
      <c r="H6" s="1342"/>
    </row>
    <row r="7" spans="1:10" s="1" customFormat="1" ht="15.75" thickBot="1">
      <c r="A7" s="41" t="s">
        <v>518</v>
      </c>
      <c r="B7" s="799">
        <v>36834</v>
      </c>
      <c r="C7" s="799">
        <v>4336</v>
      </c>
      <c r="D7" s="799">
        <v>0</v>
      </c>
      <c r="E7" s="799">
        <v>0</v>
      </c>
      <c r="F7" s="562">
        <f t="shared" ref="F7:F28" si="0">D7+B7</f>
        <v>36834</v>
      </c>
      <c r="G7" s="562">
        <v>4336</v>
      </c>
      <c r="H7" s="800" t="s">
        <v>538</v>
      </c>
      <c r="I7" s="801">
        <f t="shared" ref="I7:I28" si="1">E7/C7*100</f>
        <v>0</v>
      </c>
      <c r="J7" s="224"/>
    </row>
    <row r="8" spans="1:10" s="1" customFormat="1" ht="15.75" thickBot="1">
      <c r="A8" s="1066" t="s">
        <v>519</v>
      </c>
      <c r="B8" s="1079">
        <v>29945</v>
      </c>
      <c r="C8" s="1079">
        <v>34356</v>
      </c>
      <c r="D8" s="1079">
        <v>4210</v>
      </c>
      <c r="E8" s="1079">
        <v>21819</v>
      </c>
      <c r="F8" s="1078">
        <f t="shared" si="0"/>
        <v>34155</v>
      </c>
      <c r="G8" s="1078">
        <v>31832</v>
      </c>
      <c r="H8" s="1077" t="s">
        <v>539</v>
      </c>
      <c r="I8" s="801">
        <f t="shared" si="1"/>
        <v>63.50855745721271</v>
      </c>
      <c r="J8" s="224"/>
    </row>
    <row r="9" spans="1:10" s="1" customFormat="1" ht="15.75" thickBot="1">
      <c r="A9" s="41" t="s">
        <v>520</v>
      </c>
      <c r="B9" s="799">
        <v>105123</v>
      </c>
      <c r="C9" s="799">
        <v>9674</v>
      </c>
      <c r="D9" s="799">
        <v>2254</v>
      </c>
      <c r="E9" s="799">
        <v>16562</v>
      </c>
      <c r="F9" s="562">
        <f t="shared" si="0"/>
        <v>107377</v>
      </c>
      <c r="G9" s="562">
        <v>9875</v>
      </c>
      <c r="H9" s="800" t="s">
        <v>422</v>
      </c>
      <c r="I9" s="801">
        <f t="shared" si="1"/>
        <v>171.20115774240233</v>
      </c>
      <c r="J9" s="224"/>
    </row>
    <row r="10" spans="1:10" s="1" customFormat="1" ht="15.75" thickBot="1">
      <c r="A10" s="1066" t="s">
        <v>521</v>
      </c>
      <c r="B10" s="1079">
        <v>11816</v>
      </c>
      <c r="C10" s="1079">
        <v>25976</v>
      </c>
      <c r="D10" s="1079">
        <v>2718</v>
      </c>
      <c r="E10" s="1079">
        <v>22914</v>
      </c>
      <c r="F10" s="1078">
        <f t="shared" si="0"/>
        <v>14534</v>
      </c>
      <c r="G10" s="1078">
        <v>24970</v>
      </c>
      <c r="H10" s="1077" t="s">
        <v>540</v>
      </c>
      <c r="I10" s="801">
        <f t="shared" si="1"/>
        <v>88.212195873113643</v>
      </c>
      <c r="J10" s="224"/>
    </row>
    <row r="11" spans="1:10" s="1" customFormat="1" ht="30.75" thickBot="1">
      <c r="A11" s="41" t="s">
        <v>522</v>
      </c>
      <c r="B11" s="799">
        <v>4233</v>
      </c>
      <c r="C11" s="799">
        <v>25864</v>
      </c>
      <c r="D11" s="799">
        <v>313</v>
      </c>
      <c r="E11" s="799">
        <v>18331</v>
      </c>
      <c r="F11" s="562">
        <f t="shared" si="0"/>
        <v>4546</v>
      </c>
      <c r="G11" s="562">
        <v>24965</v>
      </c>
      <c r="H11" s="800" t="s">
        <v>541</v>
      </c>
      <c r="I11" s="801">
        <f t="shared" si="1"/>
        <v>70.874574698422521</v>
      </c>
      <c r="J11" s="224"/>
    </row>
    <row r="12" spans="1:10" s="1" customFormat="1" ht="15.75" thickBot="1">
      <c r="A12" s="1066" t="s">
        <v>523</v>
      </c>
      <c r="B12" s="1079">
        <v>660791</v>
      </c>
      <c r="C12" s="1079">
        <v>5800</v>
      </c>
      <c r="D12" s="1079">
        <v>7052</v>
      </c>
      <c r="E12" s="1079">
        <v>14304</v>
      </c>
      <c r="F12" s="1078">
        <f t="shared" si="0"/>
        <v>667843</v>
      </c>
      <c r="G12" s="1078">
        <v>5916</v>
      </c>
      <c r="H12" s="1077" t="s">
        <v>423</v>
      </c>
      <c r="I12" s="801">
        <f t="shared" si="1"/>
        <v>246.62068965517241</v>
      </c>
      <c r="J12" s="224"/>
    </row>
    <row r="13" spans="1:10" s="1" customFormat="1" ht="30.75" thickBot="1">
      <c r="A13" s="41" t="s">
        <v>524</v>
      </c>
      <c r="B13" s="799">
        <v>220224</v>
      </c>
      <c r="C13" s="799">
        <v>8046</v>
      </c>
      <c r="D13" s="799">
        <v>25711</v>
      </c>
      <c r="E13" s="799">
        <v>9860</v>
      </c>
      <c r="F13" s="562">
        <f t="shared" si="0"/>
        <v>245935</v>
      </c>
      <c r="G13" s="562">
        <v>8287</v>
      </c>
      <c r="H13" s="800" t="s">
        <v>542</v>
      </c>
      <c r="I13" s="801">
        <f t="shared" si="1"/>
        <v>122.54536415610242</v>
      </c>
      <c r="J13" s="224"/>
    </row>
    <row r="14" spans="1:10" s="1" customFormat="1" ht="15.75" thickBot="1">
      <c r="A14" s="1066" t="s">
        <v>525</v>
      </c>
      <c r="B14" s="1079">
        <v>126321</v>
      </c>
      <c r="C14" s="1079">
        <v>11034</v>
      </c>
      <c r="D14" s="1079">
        <v>15540</v>
      </c>
      <c r="E14" s="1079">
        <v>18576</v>
      </c>
      <c r="F14" s="1078">
        <f t="shared" si="0"/>
        <v>141861</v>
      </c>
      <c r="G14" s="1078">
        <v>12027</v>
      </c>
      <c r="H14" s="1077" t="s">
        <v>543</v>
      </c>
      <c r="I14" s="801">
        <f t="shared" si="1"/>
        <v>168.35236541598695</v>
      </c>
      <c r="J14" s="224"/>
    </row>
    <row r="15" spans="1:10" s="1" customFormat="1" ht="15.75" thickBot="1">
      <c r="A15" s="41" t="s">
        <v>526</v>
      </c>
      <c r="B15" s="799">
        <v>66946</v>
      </c>
      <c r="C15" s="799">
        <v>6797</v>
      </c>
      <c r="D15" s="799">
        <v>22728</v>
      </c>
      <c r="E15" s="799">
        <v>7372</v>
      </c>
      <c r="F15" s="562">
        <f t="shared" si="0"/>
        <v>89674</v>
      </c>
      <c r="G15" s="562">
        <v>6977</v>
      </c>
      <c r="H15" s="800" t="s">
        <v>544</v>
      </c>
      <c r="I15" s="801">
        <f t="shared" si="1"/>
        <v>108.45961453582463</v>
      </c>
      <c r="J15" s="224"/>
    </row>
    <row r="16" spans="1:10" s="1" customFormat="1" ht="15.75" thickBot="1">
      <c r="A16" s="1066" t="s">
        <v>527</v>
      </c>
      <c r="B16" s="1079">
        <v>19263</v>
      </c>
      <c r="C16" s="1079">
        <v>30545</v>
      </c>
      <c r="D16" s="1079">
        <v>5253</v>
      </c>
      <c r="E16" s="1079">
        <v>23930</v>
      </c>
      <c r="F16" s="1078">
        <f t="shared" si="0"/>
        <v>24516</v>
      </c>
      <c r="G16" s="1078">
        <v>28690</v>
      </c>
      <c r="H16" s="1077" t="s">
        <v>545</v>
      </c>
      <c r="I16" s="801">
        <f t="shared" si="1"/>
        <v>78.343427729579304</v>
      </c>
      <c r="J16" s="224"/>
    </row>
    <row r="17" spans="1:10" s="1" customFormat="1" ht="15.75" thickBot="1">
      <c r="A17" s="41" t="s">
        <v>528</v>
      </c>
      <c r="B17" s="799">
        <v>18917</v>
      </c>
      <c r="C17" s="799">
        <v>30241</v>
      </c>
      <c r="D17" s="799">
        <v>7090</v>
      </c>
      <c r="E17" s="799">
        <v>28036</v>
      </c>
      <c r="F17" s="562">
        <f t="shared" si="0"/>
        <v>26007</v>
      </c>
      <c r="G17" s="562">
        <v>29429</v>
      </c>
      <c r="H17" s="800" t="s">
        <v>546</v>
      </c>
      <c r="I17" s="801">
        <f t="shared" si="1"/>
        <v>92.708574451903047</v>
      </c>
      <c r="J17" s="224"/>
    </row>
    <row r="18" spans="1:10" s="1" customFormat="1" ht="15.75" thickBot="1">
      <c r="A18" s="1066" t="s">
        <v>529</v>
      </c>
      <c r="B18" s="1079">
        <v>18352</v>
      </c>
      <c r="C18" s="1079">
        <v>14498</v>
      </c>
      <c r="D18" s="1079">
        <v>2024</v>
      </c>
      <c r="E18" s="1079">
        <v>22167</v>
      </c>
      <c r="F18" s="1078">
        <f t="shared" si="0"/>
        <v>20376</v>
      </c>
      <c r="G18" s="1078">
        <v>15875</v>
      </c>
      <c r="H18" s="1077" t="s">
        <v>547</v>
      </c>
      <c r="I18" s="801">
        <f t="shared" si="1"/>
        <v>152.89695130362807</v>
      </c>
      <c r="J18" s="224"/>
    </row>
    <row r="19" spans="1:10" s="1" customFormat="1" ht="15.75" thickBot="1">
      <c r="A19" s="41" t="s">
        <v>530</v>
      </c>
      <c r="B19" s="799">
        <v>26530</v>
      </c>
      <c r="C19" s="799">
        <v>16353</v>
      </c>
      <c r="D19" s="799">
        <v>5912</v>
      </c>
      <c r="E19" s="799">
        <v>14651</v>
      </c>
      <c r="F19" s="562">
        <f t="shared" si="0"/>
        <v>32442</v>
      </c>
      <c r="G19" s="562">
        <v>16033</v>
      </c>
      <c r="H19" s="800" t="s">
        <v>548</v>
      </c>
      <c r="I19" s="801">
        <f t="shared" si="1"/>
        <v>89.592123769338954</v>
      </c>
      <c r="J19" s="224"/>
    </row>
    <row r="20" spans="1:10" s="1" customFormat="1" ht="15.75" thickBot="1">
      <c r="A20" s="1066" t="s">
        <v>531</v>
      </c>
      <c r="B20" s="1079">
        <v>160951</v>
      </c>
      <c r="C20" s="1079">
        <v>4923</v>
      </c>
      <c r="D20" s="1079">
        <v>29436</v>
      </c>
      <c r="E20" s="1079">
        <v>9699</v>
      </c>
      <c r="F20" s="1078">
        <f t="shared" si="0"/>
        <v>190387</v>
      </c>
      <c r="G20" s="1078">
        <v>5721</v>
      </c>
      <c r="H20" s="1077" t="s">
        <v>549</v>
      </c>
      <c r="I20" s="801">
        <f t="shared" si="1"/>
        <v>197.01401584399756</v>
      </c>
      <c r="J20" s="224"/>
    </row>
    <row r="21" spans="1:10" s="1" customFormat="1" ht="30.75" thickBot="1">
      <c r="A21" s="41" t="s">
        <v>532</v>
      </c>
      <c r="B21" s="799">
        <v>88755</v>
      </c>
      <c r="C21" s="799">
        <v>31540</v>
      </c>
      <c r="D21" s="799">
        <v>23516</v>
      </c>
      <c r="E21" s="799">
        <v>27916</v>
      </c>
      <c r="F21" s="562">
        <f t="shared" si="0"/>
        <v>112271</v>
      </c>
      <c r="G21" s="562">
        <v>30622</v>
      </c>
      <c r="H21" s="800" t="s">
        <v>550</v>
      </c>
      <c r="I21" s="801">
        <f t="shared" si="1"/>
        <v>88.50982878883957</v>
      </c>
      <c r="J21" s="224"/>
    </row>
    <row r="22" spans="1:10" s="1" customFormat="1" ht="15.75" thickBot="1">
      <c r="A22" s="1066" t="s">
        <v>47</v>
      </c>
      <c r="B22" s="1079">
        <v>32047</v>
      </c>
      <c r="C22" s="1079">
        <v>23987</v>
      </c>
      <c r="D22" s="1079">
        <v>41761</v>
      </c>
      <c r="E22" s="1079">
        <v>23999</v>
      </c>
      <c r="F22" s="1078">
        <f t="shared" si="0"/>
        <v>73808</v>
      </c>
      <c r="G22" s="1078">
        <v>23995</v>
      </c>
      <c r="H22" s="1077" t="s">
        <v>424</v>
      </c>
      <c r="I22" s="801">
        <f t="shared" si="1"/>
        <v>100.05002709801143</v>
      </c>
      <c r="J22" s="224"/>
    </row>
    <row r="23" spans="1:10" s="1" customFormat="1" ht="15.75" thickBot="1">
      <c r="A23" s="41" t="s">
        <v>533</v>
      </c>
      <c r="B23" s="799">
        <v>52528</v>
      </c>
      <c r="C23" s="799">
        <v>22390</v>
      </c>
      <c r="D23" s="799">
        <v>44892</v>
      </c>
      <c r="E23" s="799">
        <v>19296</v>
      </c>
      <c r="F23" s="562">
        <f t="shared" si="0"/>
        <v>97420</v>
      </c>
      <c r="G23" s="562">
        <v>20862</v>
      </c>
      <c r="H23" s="800" t="s">
        <v>551</v>
      </c>
      <c r="I23" s="801">
        <f t="shared" si="1"/>
        <v>86.181330951317548</v>
      </c>
      <c r="J23" s="224"/>
    </row>
    <row r="24" spans="1:10" s="1" customFormat="1" ht="15.75" thickBot="1">
      <c r="A24" s="1066" t="s">
        <v>534</v>
      </c>
      <c r="B24" s="1079">
        <v>9427</v>
      </c>
      <c r="C24" s="1079">
        <v>25338</v>
      </c>
      <c r="D24" s="1079">
        <v>3402</v>
      </c>
      <c r="E24" s="1079">
        <v>21579</v>
      </c>
      <c r="F24" s="1078">
        <f t="shared" si="0"/>
        <v>12829</v>
      </c>
      <c r="G24" s="1078">
        <v>24113</v>
      </c>
      <c r="H24" s="1077" t="s">
        <v>552</v>
      </c>
      <c r="I24" s="801">
        <f t="shared" si="1"/>
        <v>85.164574946720336</v>
      </c>
      <c r="J24" s="224"/>
    </row>
    <row r="25" spans="1:10" s="1" customFormat="1" ht="15.75" thickBot="1">
      <c r="A25" s="41" t="s">
        <v>535</v>
      </c>
      <c r="B25" s="799">
        <v>9403</v>
      </c>
      <c r="C25" s="799">
        <v>11934</v>
      </c>
      <c r="D25" s="799">
        <v>4213</v>
      </c>
      <c r="E25" s="799">
        <v>7292</v>
      </c>
      <c r="F25" s="562">
        <f t="shared" si="0"/>
        <v>13616</v>
      </c>
      <c r="G25" s="562">
        <v>10309</v>
      </c>
      <c r="H25" s="800" t="s">
        <v>553</v>
      </c>
      <c r="I25" s="801">
        <f t="shared" si="1"/>
        <v>61.102731690966984</v>
      </c>
      <c r="J25" s="224"/>
    </row>
    <row r="26" spans="1:10" s="1" customFormat="1" ht="45.75" thickBot="1">
      <c r="A26" s="1066" t="s">
        <v>536</v>
      </c>
      <c r="B26" s="1079">
        <v>66750</v>
      </c>
      <c r="C26" s="1079">
        <v>3079</v>
      </c>
      <c r="D26" s="1079">
        <v>101876</v>
      </c>
      <c r="E26" s="1079">
        <v>3055</v>
      </c>
      <c r="F26" s="1078">
        <f t="shared" si="0"/>
        <v>168626</v>
      </c>
      <c r="G26" s="1078">
        <v>3064</v>
      </c>
      <c r="H26" s="1077" t="s">
        <v>554</v>
      </c>
      <c r="I26" s="801">
        <f t="shared" si="1"/>
        <v>99.220526144852229</v>
      </c>
      <c r="J26" s="224"/>
    </row>
    <row r="27" spans="1:10" s="1" customFormat="1" ht="30">
      <c r="A27" s="66" t="s">
        <v>537</v>
      </c>
      <c r="B27" s="1076">
        <v>4894</v>
      </c>
      <c r="C27" s="1076">
        <v>30161</v>
      </c>
      <c r="D27" s="1076">
        <v>2299</v>
      </c>
      <c r="E27" s="1076">
        <v>23964</v>
      </c>
      <c r="F27" s="1075">
        <f t="shared" si="0"/>
        <v>7193</v>
      </c>
      <c r="G27" s="1075">
        <v>28178</v>
      </c>
      <c r="H27" s="802" t="s">
        <v>555</v>
      </c>
      <c r="I27" s="801">
        <f t="shared" si="1"/>
        <v>79.453599018600173</v>
      </c>
      <c r="J27" s="224"/>
    </row>
    <row r="28" spans="1:10" s="6" customFormat="1" ht="30" customHeight="1">
      <c r="A28" s="1074" t="s">
        <v>468</v>
      </c>
      <c r="B28" s="1073">
        <f>SUM(B7:B27)</f>
        <v>1770050</v>
      </c>
      <c r="C28" s="1073">
        <v>11863</v>
      </c>
      <c r="D28" s="1073">
        <f>SUM(D7:D27)</f>
        <v>352200</v>
      </c>
      <c r="E28" s="1073">
        <v>12237</v>
      </c>
      <c r="F28" s="1073">
        <f t="shared" si="0"/>
        <v>2122250</v>
      </c>
      <c r="G28" s="1073">
        <f>'024'!G16</f>
        <v>11963</v>
      </c>
      <c r="H28" s="1072" t="s">
        <v>469</v>
      </c>
      <c r="I28" s="801">
        <f t="shared" si="1"/>
        <v>103.15265952962993</v>
      </c>
      <c r="J28" s="224"/>
    </row>
    <row r="29" spans="1:10" ht="17.25" customHeight="1">
      <c r="A29" s="34" t="s">
        <v>348</v>
      </c>
      <c r="H29" s="718" t="s">
        <v>61</v>
      </c>
    </row>
    <row r="34" spans="1:7" ht="24.95" customHeight="1">
      <c r="B34" s="718" t="s">
        <v>558</v>
      </c>
      <c r="C34" s="718" t="s">
        <v>864</v>
      </c>
    </row>
    <row r="35" spans="1:7" ht="24.95" customHeight="1">
      <c r="A35" s="718" t="s">
        <v>922</v>
      </c>
      <c r="B35" s="803"/>
      <c r="C35" s="803"/>
      <c r="D35" s="12"/>
      <c r="E35" s="12"/>
      <c r="F35" s="12"/>
      <c r="G35" s="12"/>
    </row>
    <row r="36" spans="1:7" ht="24.95" customHeight="1">
      <c r="A36" s="718" t="s">
        <v>928</v>
      </c>
      <c r="B36" s="803"/>
      <c r="C36" s="803"/>
      <c r="D36" s="12"/>
      <c r="E36" s="12"/>
      <c r="F36" s="12"/>
      <c r="G36" s="12"/>
    </row>
    <row r="37" spans="1:7" ht="24.95" customHeight="1">
      <c r="A37" s="718" t="s">
        <v>659</v>
      </c>
      <c r="B37" s="803"/>
      <c r="C37" s="803"/>
      <c r="D37" s="12"/>
      <c r="E37" s="12"/>
      <c r="F37" s="12"/>
      <c r="G37" s="12"/>
    </row>
    <row r="38" spans="1:7" ht="24.95" customHeight="1">
      <c r="A38" s="718" t="s">
        <v>650</v>
      </c>
      <c r="B38" s="803"/>
      <c r="C38" s="803"/>
      <c r="D38" s="12"/>
      <c r="E38" s="12"/>
      <c r="F38" s="12"/>
      <c r="G38" s="12"/>
    </row>
    <row r="39" spans="1:7" ht="24.95" customHeight="1">
      <c r="A39" s="718" t="s">
        <v>658</v>
      </c>
      <c r="B39" s="803"/>
      <c r="C39" s="803"/>
    </row>
    <row r="40" spans="1:7" ht="24.95" customHeight="1">
      <c r="A40" s="718" t="s">
        <v>652</v>
      </c>
      <c r="B40" s="803"/>
      <c r="C40" s="803"/>
    </row>
    <row r="41" spans="1:7" ht="24.95" customHeight="1">
      <c r="A41" s="718" t="s">
        <v>923</v>
      </c>
      <c r="B41" s="803"/>
      <c r="C41" s="803"/>
    </row>
    <row r="42" spans="1:7" ht="24.95" customHeight="1">
      <c r="A42" s="718" t="s">
        <v>924</v>
      </c>
      <c r="B42" s="803"/>
      <c r="C42" s="803"/>
    </row>
    <row r="43" spans="1:7" ht="24.95" customHeight="1">
      <c r="A43" s="718" t="s">
        <v>660</v>
      </c>
      <c r="B43" s="803"/>
      <c r="C43" s="803"/>
    </row>
    <row r="44" spans="1:7" ht="24.95" customHeight="1">
      <c r="A44" s="718" t="s">
        <v>653</v>
      </c>
      <c r="B44" s="803"/>
      <c r="C44" s="803"/>
    </row>
    <row r="45" spans="1:7" ht="24.95" customHeight="1">
      <c r="A45" s="718" t="s">
        <v>656</v>
      </c>
      <c r="B45" s="803"/>
      <c r="C45" s="803"/>
    </row>
    <row r="46" spans="1:7" ht="24.95" customHeight="1">
      <c r="A46" s="718" t="s">
        <v>925</v>
      </c>
      <c r="B46" s="803"/>
      <c r="C46" s="803"/>
    </row>
    <row r="47" spans="1:7" ht="24.95" customHeight="1">
      <c r="A47" s="718" t="s">
        <v>661</v>
      </c>
      <c r="B47" s="803"/>
      <c r="C47" s="803"/>
    </row>
    <row r="48" spans="1:7" ht="24.95" customHeight="1">
      <c r="A48" s="718" t="s">
        <v>657</v>
      </c>
      <c r="B48" s="803"/>
      <c r="C48" s="803"/>
    </row>
    <row r="49" spans="1:3" ht="24.95" customHeight="1">
      <c r="A49" s="718" t="s">
        <v>655</v>
      </c>
      <c r="B49" s="803"/>
      <c r="C49" s="803"/>
    </row>
    <row r="50" spans="1:3" ht="24.95" customHeight="1">
      <c r="A50" s="718" t="s">
        <v>651</v>
      </c>
      <c r="B50" s="803"/>
      <c r="C50" s="803"/>
    </row>
    <row r="51" spans="1:3" ht="24.95" customHeight="1">
      <c r="A51" s="718" t="s">
        <v>926</v>
      </c>
      <c r="B51" s="803"/>
      <c r="C51" s="803"/>
    </row>
    <row r="52" spans="1:3" ht="24.95" customHeight="1">
      <c r="A52" s="718" t="s">
        <v>921</v>
      </c>
      <c r="B52" s="803"/>
      <c r="C52" s="803"/>
    </row>
    <row r="53" spans="1:3" ht="24.95" customHeight="1">
      <c r="A53" s="718" t="s">
        <v>920</v>
      </c>
      <c r="B53" s="803"/>
      <c r="C53" s="803"/>
    </row>
    <row r="54" spans="1:3" ht="24.95" customHeight="1">
      <c r="A54" s="718" t="s">
        <v>654</v>
      </c>
      <c r="B54" s="803"/>
      <c r="C54" s="803"/>
    </row>
    <row r="55" spans="1:3" ht="24.95" customHeight="1">
      <c r="A55" s="718" t="s">
        <v>927</v>
      </c>
      <c r="B55" s="803"/>
      <c r="C55" s="803"/>
    </row>
    <row r="56" spans="1:3" ht="24.95" customHeight="1">
      <c r="A56" s="718" t="str">
        <f>A30 &amp; H30</f>
        <v/>
      </c>
      <c r="B56" s="803"/>
    </row>
  </sheetData>
  <mergeCells count="8">
    <mergeCell ref="A1:H1"/>
    <mergeCell ref="A2:H2"/>
    <mergeCell ref="A3:H3"/>
    <mergeCell ref="A5:A6"/>
    <mergeCell ref="B5:C5"/>
    <mergeCell ref="D5:E5"/>
    <mergeCell ref="F5:G5"/>
    <mergeCell ref="H5:H6"/>
  </mergeCells>
  <printOptions horizontalCentered="1" verticalCentered="1"/>
  <pageMargins left="0" right="0" top="0" bottom="0" header="0" footer="0"/>
  <pageSetup paperSize="9" scale="85" orientation="landscape" r:id="rId1"/>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F459B-6142-484A-AEE5-CEDEAEB5BCFA}">
  <dimension ref="A1:H27"/>
  <sheetViews>
    <sheetView rightToLeft="1" view="pageBreakPreview" zoomScaleNormal="100" zoomScaleSheetLayoutView="100" workbookViewId="0">
      <selection activeCell="B25" sqref="B25"/>
    </sheetView>
  </sheetViews>
  <sheetFormatPr defaultColWidth="11.42578125" defaultRowHeight="24.95" customHeight="1"/>
  <cols>
    <col min="1" max="1" width="25.7109375" style="718" customWidth="1"/>
    <col min="2" max="7" width="14.7109375" style="718" customWidth="1"/>
    <col min="8" max="8" width="29.7109375" style="718" customWidth="1"/>
    <col min="9" max="9" width="11.42578125" style="718" customWidth="1"/>
    <col min="10" max="10" width="10.85546875" style="718" bestFit="1" customWidth="1"/>
    <col min="11" max="16384" width="11.42578125" style="718"/>
  </cols>
  <sheetData>
    <row r="1" spans="1:8" s="32" customFormat="1" ht="23.25">
      <c r="A1" s="1286" t="s">
        <v>843</v>
      </c>
      <c r="B1" s="1286"/>
      <c r="C1" s="1286"/>
      <c r="D1" s="1286"/>
      <c r="E1" s="1286"/>
      <c r="F1" s="1286"/>
      <c r="G1" s="1286"/>
      <c r="H1" s="1286"/>
    </row>
    <row r="2" spans="1:8" s="32" customFormat="1" ht="33.75" customHeight="1">
      <c r="A2" s="1287" t="s">
        <v>1591</v>
      </c>
      <c r="B2" s="1287"/>
      <c r="C2" s="1287"/>
      <c r="D2" s="1287"/>
      <c r="E2" s="1287"/>
      <c r="F2" s="1287"/>
      <c r="G2" s="1287"/>
      <c r="H2" s="1287"/>
    </row>
    <row r="3" spans="1:8" s="32" customFormat="1" ht="20.25">
      <c r="A3" s="1287">
        <v>2022</v>
      </c>
      <c r="B3" s="1287"/>
      <c r="C3" s="1287"/>
      <c r="D3" s="1287"/>
      <c r="E3" s="1287"/>
      <c r="F3" s="1287"/>
      <c r="G3" s="1287"/>
      <c r="H3" s="1287"/>
    </row>
    <row r="4" spans="1:8" ht="21" customHeight="1">
      <c r="A4" s="447" t="s">
        <v>163</v>
      </c>
      <c r="B4" s="798"/>
      <c r="C4" s="798"/>
      <c r="D4" s="798"/>
      <c r="E4" s="798"/>
      <c r="F4" s="798"/>
      <c r="G4" s="798"/>
      <c r="H4" s="448" t="s">
        <v>164</v>
      </c>
    </row>
    <row r="5" spans="1:8" s="9" customFormat="1" ht="33.75" customHeight="1">
      <c r="A5" s="1339" t="s">
        <v>115</v>
      </c>
      <c r="B5" s="1338" t="s">
        <v>1260</v>
      </c>
      <c r="C5" s="1338"/>
      <c r="D5" s="1338" t="s">
        <v>1258</v>
      </c>
      <c r="E5" s="1338"/>
      <c r="F5" s="1343" t="s">
        <v>1259</v>
      </c>
      <c r="G5" s="1343"/>
      <c r="H5" s="1341" t="s">
        <v>114</v>
      </c>
    </row>
    <row r="6" spans="1:8" s="10" customFormat="1" ht="55.5" customHeight="1">
      <c r="A6" s="1340"/>
      <c r="B6" s="1044" t="s">
        <v>60</v>
      </c>
      <c r="C6" s="1044" t="s">
        <v>347</v>
      </c>
      <c r="D6" s="1044" t="s">
        <v>60</v>
      </c>
      <c r="E6" s="1044" t="s">
        <v>347</v>
      </c>
      <c r="F6" s="1044" t="s">
        <v>60</v>
      </c>
      <c r="G6" s="1044" t="s">
        <v>347</v>
      </c>
      <c r="H6" s="1342"/>
    </row>
    <row r="7" spans="1:8" s="1" customFormat="1" ht="35.1" customHeight="1" thickBot="1">
      <c r="A7" s="41" t="s">
        <v>897</v>
      </c>
      <c r="B7" s="799">
        <v>14209</v>
      </c>
      <c r="C7" s="799">
        <v>3169</v>
      </c>
      <c r="D7" s="799">
        <v>31</v>
      </c>
      <c r="E7" s="799">
        <v>2900</v>
      </c>
      <c r="F7" s="562">
        <f t="shared" ref="F7:F13" si="0">B7+D7</f>
        <v>14240</v>
      </c>
      <c r="G7" s="562">
        <v>3166</v>
      </c>
      <c r="H7" s="1067" t="s">
        <v>502</v>
      </c>
    </row>
    <row r="8" spans="1:8" s="1" customFormat="1" ht="35.1" customHeight="1" thickBot="1">
      <c r="A8" s="1066" t="s">
        <v>2</v>
      </c>
      <c r="B8" s="1079">
        <v>163436</v>
      </c>
      <c r="C8" s="1079">
        <v>3254</v>
      </c>
      <c r="D8" s="1079">
        <v>15434</v>
      </c>
      <c r="E8" s="1079">
        <v>3072</v>
      </c>
      <c r="F8" s="1078">
        <f t="shared" si="0"/>
        <v>178870</v>
      </c>
      <c r="G8" s="1078">
        <v>3212</v>
      </c>
      <c r="H8" s="1063" t="s">
        <v>1</v>
      </c>
    </row>
    <row r="9" spans="1:8" s="1" customFormat="1" ht="35.1" customHeight="1" thickBot="1">
      <c r="A9" s="41" t="s">
        <v>4</v>
      </c>
      <c r="B9" s="799">
        <v>345432</v>
      </c>
      <c r="C9" s="799">
        <v>4005</v>
      </c>
      <c r="D9" s="799">
        <v>21774</v>
      </c>
      <c r="E9" s="799">
        <v>3551</v>
      </c>
      <c r="F9" s="562">
        <f t="shared" si="0"/>
        <v>367206</v>
      </c>
      <c r="G9" s="562">
        <v>3929</v>
      </c>
      <c r="H9" s="1067" t="s">
        <v>3</v>
      </c>
    </row>
    <row r="10" spans="1:8" s="1" customFormat="1" ht="35.1" customHeight="1" thickBot="1">
      <c r="A10" s="1066" t="s">
        <v>10</v>
      </c>
      <c r="B10" s="1079">
        <v>456218</v>
      </c>
      <c r="C10" s="1079">
        <v>5077</v>
      </c>
      <c r="D10" s="1079">
        <v>45161</v>
      </c>
      <c r="E10" s="1079">
        <v>4039</v>
      </c>
      <c r="F10" s="1078">
        <f t="shared" si="0"/>
        <v>501379</v>
      </c>
      <c r="G10" s="1078">
        <v>4838</v>
      </c>
      <c r="H10" s="1063" t="s">
        <v>9</v>
      </c>
    </row>
    <row r="11" spans="1:8" s="1" customFormat="1" ht="35.1" customHeight="1" thickBot="1">
      <c r="A11" s="41" t="s">
        <v>12</v>
      </c>
      <c r="B11" s="799">
        <v>278907</v>
      </c>
      <c r="C11" s="799">
        <v>12915</v>
      </c>
      <c r="D11" s="799">
        <v>81616</v>
      </c>
      <c r="E11" s="799">
        <v>11153</v>
      </c>
      <c r="F11" s="562">
        <f t="shared" si="0"/>
        <v>360523</v>
      </c>
      <c r="G11" s="562">
        <v>12364</v>
      </c>
      <c r="H11" s="1067" t="s">
        <v>11</v>
      </c>
    </row>
    <row r="12" spans="1:8" s="1" customFormat="1" ht="35.1" customHeight="1" thickBot="1">
      <c r="A12" s="1066" t="s">
        <v>122</v>
      </c>
      <c r="B12" s="1079">
        <v>82095</v>
      </c>
      <c r="C12" s="1079">
        <v>11158</v>
      </c>
      <c r="D12" s="1079">
        <v>13726</v>
      </c>
      <c r="E12" s="1079">
        <v>7035</v>
      </c>
      <c r="F12" s="1078">
        <f t="shared" si="0"/>
        <v>95821</v>
      </c>
      <c r="G12" s="1078">
        <v>10471</v>
      </c>
      <c r="H12" s="1063" t="s">
        <v>126</v>
      </c>
    </row>
    <row r="13" spans="1:8" s="1" customFormat="1" ht="35.1" customHeight="1" thickTop="1">
      <c r="A13" s="66" t="s">
        <v>116</v>
      </c>
      <c r="B13" s="804">
        <v>429753</v>
      </c>
      <c r="C13" s="804">
        <v>26768</v>
      </c>
      <c r="D13" s="804">
        <v>174458</v>
      </c>
      <c r="E13" s="804">
        <v>21869</v>
      </c>
      <c r="F13" s="641">
        <f t="shared" si="0"/>
        <v>604211</v>
      </c>
      <c r="G13" s="641">
        <v>25048</v>
      </c>
      <c r="H13" s="1082" t="s">
        <v>162</v>
      </c>
    </row>
    <row r="14" spans="1:8" s="6" customFormat="1" ht="30" customHeight="1">
      <c r="A14" s="1061" t="s">
        <v>468</v>
      </c>
      <c r="B14" s="1060">
        <f>SUM(B7:B13)</f>
        <v>1770050</v>
      </c>
      <c r="C14" s="1060">
        <v>11863</v>
      </c>
      <c r="D14" s="1060">
        <f>SUM(D7:D13)</f>
        <v>352200</v>
      </c>
      <c r="E14" s="1060">
        <v>12237</v>
      </c>
      <c r="F14" s="1081">
        <f>SUM(F7:F13)</f>
        <v>2122250</v>
      </c>
      <c r="G14" s="1060">
        <v>11963</v>
      </c>
      <c r="H14" s="1058" t="s">
        <v>469</v>
      </c>
    </row>
    <row r="15" spans="1:8" ht="12.75">
      <c r="A15" s="34" t="s">
        <v>348</v>
      </c>
      <c r="H15" s="718" t="s">
        <v>61</v>
      </c>
    </row>
    <row r="19" spans="1:5" ht="24.95" customHeight="1">
      <c r="B19" s="718" t="s">
        <v>558</v>
      </c>
      <c r="C19" s="718" t="s">
        <v>864</v>
      </c>
    </row>
    <row r="20" spans="1:5" ht="24.95" customHeight="1">
      <c r="A20" s="718" t="s">
        <v>572</v>
      </c>
      <c r="B20" s="1080">
        <f t="shared" ref="B20:B26" si="1">C7</f>
        <v>3169</v>
      </c>
      <c r="C20" s="1080">
        <f t="shared" ref="C20:C26" si="2">E7</f>
        <v>2900</v>
      </c>
      <c r="D20" s="12"/>
      <c r="E20" s="76"/>
    </row>
    <row r="21" spans="1:5" ht="24.95" customHeight="1">
      <c r="A21" s="718" t="s">
        <v>573</v>
      </c>
      <c r="B21" s="1080">
        <f t="shared" si="1"/>
        <v>3254</v>
      </c>
      <c r="C21" s="1080">
        <f t="shared" si="2"/>
        <v>3072</v>
      </c>
      <c r="D21" s="12"/>
      <c r="E21" s="76"/>
    </row>
    <row r="22" spans="1:5" ht="24.95" customHeight="1">
      <c r="A22" s="806" t="s">
        <v>890</v>
      </c>
      <c r="B22" s="1080">
        <f t="shared" si="1"/>
        <v>4005</v>
      </c>
      <c r="C22" s="1080">
        <f t="shared" si="2"/>
        <v>3551</v>
      </c>
      <c r="D22" s="12"/>
      <c r="E22" s="76"/>
    </row>
    <row r="23" spans="1:5" ht="24.95" customHeight="1">
      <c r="A23" s="718" t="s">
        <v>574</v>
      </c>
      <c r="B23" s="1080">
        <f t="shared" si="1"/>
        <v>5077</v>
      </c>
      <c r="C23" s="1080">
        <f t="shared" si="2"/>
        <v>4039</v>
      </c>
      <c r="D23" s="12"/>
      <c r="E23" s="76"/>
    </row>
    <row r="24" spans="1:5" ht="24.95" customHeight="1">
      <c r="A24" s="718" t="s">
        <v>575</v>
      </c>
      <c r="B24" s="1080">
        <f t="shared" si="1"/>
        <v>12915</v>
      </c>
      <c r="C24" s="1080">
        <f t="shared" si="2"/>
        <v>11153</v>
      </c>
      <c r="E24" s="76"/>
    </row>
    <row r="25" spans="1:5" ht="24.95" customHeight="1">
      <c r="A25" s="718" t="s">
        <v>576</v>
      </c>
      <c r="B25" s="1080">
        <f t="shared" si="1"/>
        <v>11158</v>
      </c>
      <c r="C25" s="1080">
        <f t="shared" si="2"/>
        <v>7035</v>
      </c>
      <c r="E25" s="76"/>
    </row>
    <row r="26" spans="1:5" ht="24.95" customHeight="1">
      <c r="A26" s="718" t="s">
        <v>577</v>
      </c>
      <c r="B26" s="1080">
        <f t="shared" si="1"/>
        <v>26768</v>
      </c>
      <c r="C26" s="1080">
        <f t="shared" si="2"/>
        <v>21869</v>
      </c>
      <c r="E26" s="76"/>
    </row>
    <row r="27" spans="1:5" ht="24.95" customHeight="1">
      <c r="E27" s="76"/>
    </row>
  </sheetData>
  <mergeCells count="8">
    <mergeCell ref="A1:H1"/>
    <mergeCell ref="A2:H2"/>
    <mergeCell ref="A3:H3"/>
    <mergeCell ref="A5:A6"/>
    <mergeCell ref="B5:C5"/>
    <mergeCell ref="D5:E5"/>
    <mergeCell ref="F5:G5"/>
    <mergeCell ref="H5:H6"/>
  </mergeCells>
  <printOptions horizontalCentered="1" verticalCentered="1"/>
  <pageMargins left="0" right="0" top="0" bottom="0" header="0" footer="0"/>
  <pageSetup paperSize="9" scale="95" orientation="landscape" r:id="rId1"/>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FDBE9-3FCB-449B-BDD6-19303C3EF2CB}">
  <dimension ref="A1:I26"/>
  <sheetViews>
    <sheetView rightToLeft="1" view="pageBreakPreview" zoomScaleNormal="100" zoomScaleSheetLayoutView="100" workbookViewId="0">
      <selection activeCell="B25" sqref="B25"/>
    </sheetView>
  </sheetViews>
  <sheetFormatPr defaultColWidth="11.42578125" defaultRowHeight="24.95" customHeight="1"/>
  <cols>
    <col min="1" max="1" width="25.7109375" style="718" customWidth="1"/>
    <col min="2" max="7" width="14.7109375" style="718" customWidth="1"/>
    <col min="8" max="8" width="29.7109375" style="718" customWidth="1"/>
    <col min="9" max="16384" width="11.42578125" style="718"/>
  </cols>
  <sheetData>
    <row r="1" spans="1:9" s="7" customFormat="1" ht="23.25">
      <c r="A1" s="1286" t="s">
        <v>844</v>
      </c>
      <c r="B1" s="1286"/>
      <c r="C1" s="1286"/>
      <c r="D1" s="1286"/>
      <c r="E1" s="1286"/>
      <c r="F1" s="1286"/>
      <c r="G1" s="1286"/>
      <c r="H1" s="1286"/>
    </row>
    <row r="2" spans="1:9" s="7" customFormat="1" ht="38.25" customHeight="1">
      <c r="A2" s="1287" t="s">
        <v>1590</v>
      </c>
      <c r="B2" s="1287"/>
      <c r="C2" s="1287"/>
      <c r="D2" s="1287"/>
      <c r="E2" s="1287"/>
      <c r="F2" s="1287"/>
      <c r="G2" s="1287"/>
      <c r="H2" s="1287"/>
    </row>
    <row r="3" spans="1:9" s="7" customFormat="1" ht="20.25">
      <c r="A3" s="1287">
        <v>2022</v>
      </c>
      <c r="B3" s="1287"/>
      <c r="C3" s="1287"/>
      <c r="D3" s="1287"/>
      <c r="E3" s="1287"/>
      <c r="F3" s="1287"/>
      <c r="G3" s="1287"/>
      <c r="H3" s="1287"/>
    </row>
    <row r="4" spans="1:9" s="8" customFormat="1" ht="21" customHeight="1">
      <c r="A4" s="447" t="s">
        <v>166</v>
      </c>
      <c r="B4" s="798"/>
      <c r="C4" s="798"/>
      <c r="D4" s="798"/>
      <c r="E4" s="798"/>
      <c r="F4" s="798"/>
      <c r="G4" s="798"/>
      <c r="H4" s="448" t="s">
        <v>165</v>
      </c>
    </row>
    <row r="5" spans="1:9" s="9" customFormat="1" ht="33.75" customHeight="1">
      <c r="A5" s="1339" t="s">
        <v>62</v>
      </c>
      <c r="B5" s="1338" t="s">
        <v>1260</v>
      </c>
      <c r="C5" s="1338"/>
      <c r="D5" s="1338" t="s">
        <v>1258</v>
      </c>
      <c r="E5" s="1338"/>
      <c r="F5" s="1343" t="s">
        <v>1259</v>
      </c>
      <c r="G5" s="1343"/>
      <c r="H5" s="1341" t="s">
        <v>63</v>
      </c>
    </row>
    <row r="6" spans="1:9" s="10" customFormat="1" ht="51">
      <c r="A6" s="1340"/>
      <c r="B6" s="1044" t="s">
        <v>60</v>
      </c>
      <c r="C6" s="1044" t="s">
        <v>347</v>
      </c>
      <c r="D6" s="1044" t="s">
        <v>60</v>
      </c>
      <c r="E6" s="1044" t="s">
        <v>347</v>
      </c>
      <c r="F6" s="1044" t="s">
        <v>60</v>
      </c>
      <c r="G6" s="1044" t="s">
        <v>347</v>
      </c>
      <c r="H6" s="1342"/>
    </row>
    <row r="7" spans="1:9" s="1" customFormat="1" ht="35.1" customHeight="1" thickBot="1">
      <c r="A7" s="41" t="s">
        <v>49</v>
      </c>
      <c r="B7" s="799">
        <v>111534</v>
      </c>
      <c r="C7" s="799">
        <v>32085</v>
      </c>
      <c r="D7" s="799">
        <v>51119</v>
      </c>
      <c r="E7" s="799">
        <v>28441</v>
      </c>
      <c r="F7" s="562">
        <f t="shared" ref="F7:F13" si="0">B7+D7</f>
        <v>162653</v>
      </c>
      <c r="G7" s="562">
        <v>30789</v>
      </c>
      <c r="H7" s="1067" t="s">
        <v>48</v>
      </c>
      <c r="I7" s="537">
        <f t="shared" ref="I7:I14" si="1">E7/C7*100</f>
        <v>88.642667913355154</v>
      </c>
    </row>
    <row r="8" spans="1:9" s="1" customFormat="1" ht="35.1" customHeight="1" thickBot="1">
      <c r="A8" s="1066" t="s">
        <v>50</v>
      </c>
      <c r="B8" s="1079">
        <v>53146</v>
      </c>
      <c r="C8" s="1079">
        <v>27826</v>
      </c>
      <c r="D8" s="1079">
        <v>24334</v>
      </c>
      <c r="E8" s="1079">
        <v>23470</v>
      </c>
      <c r="F8" s="1078">
        <f t="shared" si="0"/>
        <v>77480</v>
      </c>
      <c r="G8" s="1078">
        <v>26232</v>
      </c>
      <c r="H8" s="1063" t="s">
        <v>329</v>
      </c>
      <c r="I8" s="537">
        <f t="shared" si="1"/>
        <v>84.345576079925252</v>
      </c>
    </row>
    <row r="9" spans="1:9" s="1" customFormat="1" ht="35.1" customHeight="1" thickBot="1">
      <c r="A9" s="41" t="s">
        <v>52</v>
      </c>
      <c r="B9" s="799">
        <v>28765</v>
      </c>
      <c r="C9" s="799">
        <v>35800</v>
      </c>
      <c r="D9" s="799">
        <v>7861</v>
      </c>
      <c r="E9" s="799">
        <v>26682</v>
      </c>
      <c r="F9" s="562">
        <f t="shared" si="0"/>
        <v>36626</v>
      </c>
      <c r="G9" s="562">
        <v>32816</v>
      </c>
      <c r="H9" s="1067" t="s">
        <v>51</v>
      </c>
      <c r="I9" s="537">
        <f t="shared" si="1"/>
        <v>74.530726256983243</v>
      </c>
    </row>
    <row r="10" spans="1:9" s="1" customFormat="1" ht="35.1" customHeight="1" thickBot="1">
      <c r="A10" s="1066" t="s">
        <v>54</v>
      </c>
      <c r="B10" s="1079">
        <v>1503156</v>
      </c>
      <c r="C10" s="1079">
        <v>7375</v>
      </c>
      <c r="D10" s="1079">
        <v>164078</v>
      </c>
      <c r="E10" s="1079">
        <v>10762</v>
      </c>
      <c r="F10" s="1078">
        <f t="shared" si="0"/>
        <v>1667234</v>
      </c>
      <c r="G10" s="1078">
        <v>7752</v>
      </c>
      <c r="H10" s="1063" t="s">
        <v>53</v>
      </c>
      <c r="I10" s="537">
        <f t="shared" si="1"/>
        <v>145.92542372881357</v>
      </c>
    </row>
    <row r="11" spans="1:9" s="1" customFormat="1" ht="35.1" customHeight="1" thickBot="1">
      <c r="A11" s="41" t="s">
        <v>894</v>
      </c>
      <c r="B11" s="799">
        <v>4969</v>
      </c>
      <c r="C11" s="799">
        <v>30252</v>
      </c>
      <c r="D11" s="799">
        <v>2299</v>
      </c>
      <c r="E11" s="799">
        <v>23964</v>
      </c>
      <c r="F11" s="562">
        <f t="shared" si="0"/>
        <v>7268</v>
      </c>
      <c r="G11" s="562">
        <v>28256</v>
      </c>
      <c r="H11" s="1067" t="s">
        <v>55</v>
      </c>
      <c r="I11" s="537">
        <f t="shared" si="1"/>
        <v>79.214597381991268</v>
      </c>
    </row>
    <row r="12" spans="1:9" s="1" customFormat="1" ht="35.1" customHeight="1" thickBot="1">
      <c r="A12" s="1066" t="s">
        <v>556</v>
      </c>
      <c r="B12" s="1079">
        <v>1730</v>
      </c>
      <c r="C12" s="1079">
        <v>25796</v>
      </c>
      <c r="D12" s="1079">
        <v>633</v>
      </c>
      <c r="E12" s="1079">
        <v>21138</v>
      </c>
      <c r="F12" s="1078">
        <f t="shared" si="0"/>
        <v>2363</v>
      </c>
      <c r="G12" s="1078">
        <v>24287</v>
      </c>
      <c r="H12" s="1063" t="s">
        <v>557</v>
      </c>
      <c r="I12" s="537">
        <f t="shared" si="1"/>
        <v>81.942936889440219</v>
      </c>
    </row>
    <row r="13" spans="1:9" s="1" customFormat="1" ht="35.1" customHeight="1" thickTop="1">
      <c r="A13" s="66" t="s">
        <v>173</v>
      </c>
      <c r="B13" s="804">
        <v>66750</v>
      </c>
      <c r="C13" s="804">
        <v>3079</v>
      </c>
      <c r="D13" s="804">
        <v>101876</v>
      </c>
      <c r="E13" s="804">
        <v>3055</v>
      </c>
      <c r="F13" s="641">
        <f t="shared" si="0"/>
        <v>168626</v>
      </c>
      <c r="G13" s="641">
        <v>3064</v>
      </c>
      <c r="H13" s="1082" t="s">
        <v>57</v>
      </c>
      <c r="I13" s="537">
        <f t="shared" si="1"/>
        <v>99.220526144852229</v>
      </c>
    </row>
    <row r="14" spans="1:9" s="6" customFormat="1" ht="30" customHeight="1">
      <c r="A14" s="1061" t="s">
        <v>468</v>
      </c>
      <c r="B14" s="1060">
        <f>SUM(B7:B13)</f>
        <v>1770050</v>
      </c>
      <c r="C14" s="1060">
        <v>11863</v>
      </c>
      <c r="D14" s="1060">
        <f>SUM(D7:D13)</f>
        <v>352200</v>
      </c>
      <c r="E14" s="1060">
        <v>12237</v>
      </c>
      <c r="F14" s="1060">
        <f>SUM(F7:F13)</f>
        <v>2122250</v>
      </c>
      <c r="G14" s="1060">
        <v>11963</v>
      </c>
      <c r="H14" s="1058" t="s">
        <v>469</v>
      </c>
      <c r="I14" s="537">
        <f t="shared" si="1"/>
        <v>103.15265952962993</v>
      </c>
    </row>
    <row r="15" spans="1:9" ht="18" customHeight="1">
      <c r="A15" s="34" t="s">
        <v>348</v>
      </c>
      <c r="H15" s="718" t="s">
        <v>61</v>
      </c>
    </row>
    <row r="18" spans="1:7" ht="24.95" customHeight="1">
      <c r="B18" s="718" t="s">
        <v>558</v>
      </c>
      <c r="C18" s="718" t="s">
        <v>864</v>
      </c>
    </row>
    <row r="19" spans="1:7" ht="24.95" customHeight="1">
      <c r="A19" s="806" t="s">
        <v>1287</v>
      </c>
      <c r="B19" s="803">
        <v>32085</v>
      </c>
      <c r="C19" s="803">
        <v>28441</v>
      </c>
      <c r="D19" s="12"/>
      <c r="E19" s="12"/>
      <c r="F19" s="12"/>
      <c r="G19" s="12"/>
    </row>
    <row r="20" spans="1:7" ht="24.95" customHeight="1">
      <c r="A20" s="806" t="s">
        <v>1298</v>
      </c>
      <c r="B20" s="803">
        <v>30252</v>
      </c>
      <c r="C20" s="803">
        <v>23964</v>
      </c>
      <c r="D20" s="12"/>
      <c r="E20" s="12"/>
      <c r="F20" s="12"/>
      <c r="G20" s="12"/>
    </row>
    <row r="21" spans="1:7" ht="24.95" customHeight="1">
      <c r="A21" s="806" t="s">
        <v>1286</v>
      </c>
      <c r="B21" s="803">
        <v>27826</v>
      </c>
      <c r="C21" s="803">
        <v>23470</v>
      </c>
      <c r="D21" s="12"/>
      <c r="E21" s="12"/>
      <c r="F21" s="12"/>
      <c r="G21" s="12"/>
    </row>
    <row r="22" spans="1:7" ht="24.95" customHeight="1">
      <c r="A22" s="806" t="s">
        <v>1297</v>
      </c>
      <c r="B22" s="803">
        <v>35800</v>
      </c>
      <c r="C22" s="803">
        <v>26682</v>
      </c>
    </row>
    <row r="23" spans="1:7" ht="24.95" customHeight="1">
      <c r="A23" s="806" t="s">
        <v>1296</v>
      </c>
      <c r="B23" s="803">
        <v>25796</v>
      </c>
      <c r="C23" s="803">
        <v>21138</v>
      </c>
    </row>
    <row r="24" spans="1:7" ht="24.95" customHeight="1">
      <c r="A24" s="806" t="s">
        <v>1289</v>
      </c>
      <c r="B24" s="803">
        <v>7375</v>
      </c>
      <c r="C24" s="803">
        <v>10762</v>
      </c>
    </row>
    <row r="25" spans="1:7" ht="24.95" customHeight="1">
      <c r="A25" s="806" t="s">
        <v>1295</v>
      </c>
      <c r="B25" s="803">
        <v>3079</v>
      </c>
      <c r="C25" s="803">
        <v>3055</v>
      </c>
    </row>
    <row r="26" spans="1:7" ht="24.95" customHeight="1">
      <c r="B26" s="803"/>
      <c r="C26" s="803"/>
    </row>
  </sheetData>
  <mergeCells count="8">
    <mergeCell ref="A1:H1"/>
    <mergeCell ref="A2:H2"/>
    <mergeCell ref="A3:H3"/>
    <mergeCell ref="A5:A6"/>
    <mergeCell ref="B5:C5"/>
    <mergeCell ref="D5:E5"/>
    <mergeCell ref="F5:G5"/>
    <mergeCell ref="H5:H6"/>
  </mergeCells>
  <printOptions horizontalCentered="1" verticalCentered="1"/>
  <pageMargins left="0" right="0" top="0" bottom="0" header="0" footer="0"/>
  <pageSetup paperSize="9" scale="95" orientation="landscape" r:id="rId1"/>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B167C-14E1-4C7C-AB3C-18B0E50C9853}">
  <dimension ref="A1:T33"/>
  <sheetViews>
    <sheetView rightToLeft="1" view="pageBreakPreview" zoomScale="85" zoomScaleNormal="100" zoomScaleSheetLayoutView="85" workbookViewId="0">
      <selection activeCell="D10" sqref="D10"/>
    </sheetView>
  </sheetViews>
  <sheetFormatPr defaultColWidth="11.42578125" defaultRowHeight="24.95" customHeight="1"/>
  <cols>
    <col min="1" max="1" width="20.85546875" style="718" customWidth="1"/>
    <col min="2" max="2" width="9" style="718" bestFit="1" customWidth="1"/>
    <col min="3" max="3" width="7.7109375" style="718" customWidth="1"/>
    <col min="4" max="4" width="9" style="718" bestFit="1" customWidth="1"/>
    <col min="5" max="5" width="7.7109375" style="718" customWidth="1"/>
    <col min="6" max="6" width="10" style="718" bestFit="1" customWidth="1"/>
    <col min="7" max="7" width="7.7109375" style="718" customWidth="1"/>
    <col min="8" max="8" width="11.42578125" style="718" bestFit="1" customWidth="1"/>
    <col min="9" max="9" width="7.7109375" style="718" customWidth="1"/>
    <col min="10" max="10" width="10.7109375" style="718" bestFit="1" customWidth="1"/>
    <col min="11" max="11" width="7.7109375" style="718" customWidth="1"/>
    <col min="12" max="12" width="12.7109375" style="718" bestFit="1" customWidth="1"/>
    <col min="13" max="13" width="7.7109375" style="718" customWidth="1"/>
    <col min="14" max="14" width="12.7109375" style="718" bestFit="1" customWidth="1"/>
    <col min="15" max="15" width="7.7109375" style="718" customWidth="1"/>
    <col min="16" max="16" width="10.140625" style="718" bestFit="1" customWidth="1"/>
    <col min="17" max="17" width="7.7109375" style="718" customWidth="1"/>
    <col min="18" max="18" width="12.42578125" style="718" customWidth="1"/>
    <col min="19" max="19" width="7.7109375" style="718" customWidth="1"/>
    <col min="20" max="20" width="19.7109375" style="718" customWidth="1"/>
    <col min="21" max="16384" width="11.42578125" style="718"/>
  </cols>
  <sheetData>
    <row r="1" spans="1:20" s="32" customFormat="1" ht="23.25">
      <c r="A1" s="1286" t="s">
        <v>822</v>
      </c>
      <c r="B1" s="1286"/>
      <c r="C1" s="1286"/>
      <c r="D1" s="1286"/>
      <c r="E1" s="1286"/>
      <c r="F1" s="1286"/>
      <c r="G1" s="1286"/>
      <c r="H1" s="1286"/>
      <c r="I1" s="1286"/>
      <c r="J1" s="1286"/>
      <c r="K1" s="1286"/>
      <c r="L1" s="1286"/>
      <c r="M1" s="1286"/>
      <c r="N1" s="1286"/>
      <c r="O1" s="1286"/>
      <c r="P1" s="1286"/>
      <c r="Q1" s="1286"/>
      <c r="R1" s="1286"/>
      <c r="S1" s="1286"/>
      <c r="T1" s="1286"/>
    </row>
    <row r="2" spans="1:20" s="32" customFormat="1" ht="20.25">
      <c r="A2" s="1287" t="s">
        <v>1754</v>
      </c>
      <c r="B2" s="1287"/>
      <c r="C2" s="1287"/>
      <c r="D2" s="1287"/>
      <c r="E2" s="1287"/>
      <c r="F2" s="1287"/>
      <c r="G2" s="1287"/>
      <c r="H2" s="1287"/>
      <c r="I2" s="1287"/>
      <c r="J2" s="1287"/>
      <c r="K2" s="1287"/>
      <c r="L2" s="1287"/>
      <c r="M2" s="1287"/>
      <c r="N2" s="1287"/>
      <c r="O2" s="1287"/>
      <c r="P2" s="1287"/>
      <c r="Q2" s="1287"/>
      <c r="R2" s="1287"/>
      <c r="S2" s="1287"/>
      <c r="T2" s="1287"/>
    </row>
    <row r="3" spans="1:20" s="32" customFormat="1" ht="20.25">
      <c r="A3" s="1287">
        <v>2022</v>
      </c>
      <c r="B3" s="1287"/>
      <c r="C3" s="1287"/>
      <c r="D3" s="1287"/>
      <c r="E3" s="1287"/>
      <c r="F3" s="1287"/>
      <c r="G3" s="1287"/>
      <c r="H3" s="1287"/>
      <c r="I3" s="1287"/>
      <c r="J3" s="1287"/>
      <c r="K3" s="1287"/>
      <c r="L3" s="1287"/>
      <c r="M3" s="1287"/>
      <c r="N3" s="1287"/>
      <c r="O3" s="1287"/>
      <c r="P3" s="1287"/>
      <c r="Q3" s="1287"/>
      <c r="R3" s="1287"/>
      <c r="S3" s="1287"/>
      <c r="T3" s="1287"/>
    </row>
    <row r="4" spans="1:20" s="1091" customFormat="1" ht="21" customHeight="1">
      <c r="A4" s="471" t="s">
        <v>167</v>
      </c>
      <c r="B4" s="808"/>
      <c r="C4" s="808"/>
      <c r="D4" s="808"/>
      <c r="E4" s="808"/>
      <c r="F4" s="808"/>
      <c r="G4" s="808"/>
      <c r="H4" s="808"/>
      <c r="I4" s="808"/>
      <c r="J4" s="808"/>
      <c r="K4" s="808"/>
      <c r="L4" s="808"/>
      <c r="M4" s="808"/>
      <c r="N4" s="808"/>
      <c r="O4" s="808"/>
      <c r="P4" s="808"/>
      <c r="Q4" s="808"/>
      <c r="R4" s="808"/>
      <c r="S4" s="808"/>
      <c r="T4" s="474" t="s">
        <v>168</v>
      </c>
    </row>
    <row r="5" spans="1:20" s="8" customFormat="1" ht="27" customHeight="1">
      <c r="A5" s="1339" t="s">
        <v>41</v>
      </c>
      <c r="B5" s="1344" t="s">
        <v>1262</v>
      </c>
      <c r="C5" s="1344"/>
      <c r="D5" s="1344"/>
      <c r="E5" s="1344"/>
      <c r="F5" s="1344"/>
      <c r="G5" s="1344"/>
      <c r="H5" s="1344" t="s">
        <v>1261</v>
      </c>
      <c r="I5" s="1344"/>
      <c r="J5" s="1344"/>
      <c r="K5" s="1344"/>
      <c r="L5" s="1344"/>
      <c r="M5" s="1344"/>
      <c r="N5" s="1344" t="s">
        <v>505</v>
      </c>
      <c r="O5" s="1344"/>
      <c r="P5" s="1344"/>
      <c r="Q5" s="1344"/>
      <c r="R5" s="1344"/>
      <c r="S5" s="1344"/>
      <c r="T5" s="1341" t="s">
        <v>40</v>
      </c>
    </row>
    <row r="6" spans="1:20" s="9" customFormat="1" ht="39" customHeight="1">
      <c r="A6" s="1345"/>
      <c r="B6" s="1338" t="s">
        <v>1260</v>
      </c>
      <c r="C6" s="1338"/>
      <c r="D6" s="1338" t="s">
        <v>1263</v>
      </c>
      <c r="E6" s="1338"/>
      <c r="F6" s="1338" t="s">
        <v>504</v>
      </c>
      <c r="G6" s="1338"/>
      <c r="H6" s="1338" t="s">
        <v>1260</v>
      </c>
      <c r="I6" s="1338"/>
      <c r="J6" s="1338" t="s">
        <v>1263</v>
      </c>
      <c r="K6" s="1338"/>
      <c r="L6" s="1338" t="s">
        <v>504</v>
      </c>
      <c r="M6" s="1338"/>
      <c r="N6" s="1338" t="s">
        <v>1260</v>
      </c>
      <c r="O6" s="1338"/>
      <c r="P6" s="1338" t="s">
        <v>1263</v>
      </c>
      <c r="Q6" s="1338"/>
      <c r="R6" s="1338" t="s">
        <v>504</v>
      </c>
      <c r="S6" s="1338"/>
      <c r="T6" s="1346"/>
    </row>
    <row r="7" spans="1:20" s="10" customFormat="1" ht="87.75" customHeight="1">
      <c r="A7" s="1340"/>
      <c r="B7" s="340" t="s">
        <v>1755</v>
      </c>
      <c r="C7" s="341" t="s">
        <v>65</v>
      </c>
      <c r="D7" s="340" t="s">
        <v>1755</v>
      </c>
      <c r="E7" s="341" t="s">
        <v>65</v>
      </c>
      <c r="F7" s="340" t="s">
        <v>1755</v>
      </c>
      <c r="G7" s="341" t="s">
        <v>65</v>
      </c>
      <c r="H7" s="340" t="s">
        <v>1755</v>
      </c>
      <c r="I7" s="341" t="s">
        <v>65</v>
      </c>
      <c r="J7" s="340" t="s">
        <v>1755</v>
      </c>
      <c r="K7" s="341" t="s">
        <v>65</v>
      </c>
      <c r="L7" s="340" t="s">
        <v>1755</v>
      </c>
      <c r="M7" s="341" t="s">
        <v>65</v>
      </c>
      <c r="N7" s="340" t="s">
        <v>1755</v>
      </c>
      <c r="O7" s="341" t="s">
        <v>65</v>
      </c>
      <c r="P7" s="340" t="s">
        <v>1755</v>
      </c>
      <c r="Q7" s="341" t="s">
        <v>65</v>
      </c>
      <c r="R7" s="342" t="s">
        <v>1755</v>
      </c>
      <c r="S7" s="1044" t="s">
        <v>65</v>
      </c>
      <c r="T7" s="1342"/>
    </row>
    <row r="8" spans="1:20" s="1" customFormat="1" ht="52.5" customHeight="1" thickBot="1">
      <c r="A8" s="41" t="s">
        <v>1140</v>
      </c>
      <c r="B8" s="1090">
        <v>9341</v>
      </c>
      <c r="C8" s="1090">
        <v>38</v>
      </c>
      <c r="D8" s="1090">
        <v>3481</v>
      </c>
      <c r="E8" s="1090">
        <v>37</v>
      </c>
      <c r="F8" s="1089">
        <f t="shared" ref="F8:F16" si="0">B8+D8</f>
        <v>12822</v>
      </c>
      <c r="G8" s="1089">
        <v>38</v>
      </c>
      <c r="H8" s="1090">
        <v>40601</v>
      </c>
      <c r="I8" s="1090">
        <v>46</v>
      </c>
      <c r="J8" s="1090">
        <v>4481</v>
      </c>
      <c r="K8" s="1090">
        <v>43</v>
      </c>
      <c r="L8" s="1089">
        <f t="shared" ref="L8:L16" si="1">H8+J8</f>
        <v>45082</v>
      </c>
      <c r="M8" s="1089">
        <v>45</v>
      </c>
      <c r="N8" s="1090">
        <f t="shared" ref="N8:N16" si="2">B8+H8</f>
        <v>49942</v>
      </c>
      <c r="O8" s="1090">
        <v>42</v>
      </c>
      <c r="P8" s="1090">
        <f t="shared" ref="P8:P16" si="3">D8+J8</f>
        <v>7962</v>
      </c>
      <c r="Q8" s="1090">
        <v>38</v>
      </c>
      <c r="R8" s="1089">
        <f t="shared" ref="R8:R16" si="4">F8+L8</f>
        <v>57904</v>
      </c>
      <c r="S8" s="1089">
        <v>41</v>
      </c>
      <c r="T8" s="930" t="s">
        <v>23</v>
      </c>
    </row>
    <row r="9" spans="1:20" s="1" customFormat="1" ht="35.1" customHeight="1" thickBot="1">
      <c r="A9" s="1066" t="s">
        <v>28</v>
      </c>
      <c r="B9" s="1088">
        <v>17544</v>
      </c>
      <c r="C9" s="1088">
        <v>38</v>
      </c>
      <c r="D9" s="1088">
        <v>22297</v>
      </c>
      <c r="E9" s="1088">
        <v>37</v>
      </c>
      <c r="F9" s="1087">
        <f t="shared" si="0"/>
        <v>39841</v>
      </c>
      <c r="G9" s="1087">
        <v>37</v>
      </c>
      <c r="H9" s="1088">
        <v>183581</v>
      </c>
      <c r="I9" s="1088">
        <v>43</v>
      </c>
      <c r="J9" s="1088">
        <v>77010</v>
      </c>
      <c r="K9" s="1088">
        <v>40</v>
      </c>
      <c r="L9" s="1087">
        <f t="shared" si="1"/>
        <v>260591</v>
      </c>
      <c r="M9" s="1087">
        <v>42</v>
      </c>
      <c r="N9" s="1088">
        <f t="shared" si="2"/>
        <v>201125</v>
      </c>
      <c r="O9" s="1088">
        <v>42</v>
      </c>
      <c r="P9" s="1088">
        <f t="shared" si="3"/>
        <v>99307</v>
      </c>
      <c r="Q9" s="1088">
        <v>38</v>
      </c>
      <c r="R9" s="1087">
        <f t="shared" si="4"/>
        <v>300432</v>
      </c>
      <c r="S9" s="1087">
        <v>40</v>
      </c>
      <c r="T9" s="929" t="s">
        <v>27</v>
      </c>
    </row>
    <row r="10" spans="1:20" s="1" customFormat="1" ht="51" customHeight="1" thickBot="1">
      <c r="A10" s="41" t="s">
        <v>30</v>
      </c>
      <c r="B10" s="1090">
        <v>13443</v>
      </c>
      <c r="C10" s="1090">
        <v>38</v>
      </c>
      <c r="D10" s="1090">
        <v>5500</v>
      </c>
      <c r="E10" s="1090">
        <v>37</v>
      </c>
      <c r="F10" s="1089">
        <f t="shared" si="0"/>
        <v>18943</v>
      </c>
      <c r="G10" s="1089">
        <v>38</v>
      </c>
      <c r="H10" s="1090">
        <v>150380</v>
      </c>
      <c r="I10" s="1090">
        <v>46</v>
      </c>
      <c r="J10" s="1090">
        <v>29922</v>
      </c>
      <c r="K10" s="1090">
        <v>40</v>
      </c>
      <c r="L10" s="1089">
        <f t="shared" si="1"/>
        <v>180302</v>
      </c>
      <c r="M10" s="1089">
        <v>45</v>
      </c>
      <c r="N10" s="1090">
        <f t="shared" si="2"/>
        <v>163823</v>
      </c>
      <c r="O10" s="1090">
        <v>44</v>
      </c>
      <c r="P10" s="1090">
        <f t="shared" si="3"/>
        <v>35422</v>
      </c>
      <c r="Q10" s="1090">
        <v>39</v>
      </c>
      <c r="R10" s="1089">
        <f t="shared" si="4"/>
        <v>199245</v>
      </c>
      <c r="S10" s="1089">
        <v>43</v>
      </c>
      <c r="T10" s="930" t="s">
        <v>29</v>
      </c>
    </row>
    <row r="11" spans="1:20" s="1" customFormat="1" ht="35.1" customHeight="1" thickBot="1">
      <c r="A11" s="1066" t="s">
        <v>32</v>
      </c>
      <c r="B11" s="1088">
        <v>23385</v>
      </c>
      <c r="C11" s="1088">
        <v>38</v>
      </c>
      <c r="D11" s="1088">
        <v>14982</v>
      </c>
      <c r="E11" s="1088">
        <v>37</v>
      </c>
      <c r="F11" s="1087">
        <f t="shared" si="0"/>
        <v>38367</v>
      </c>
      <c r="G11" s="1087">
        <v>38</v>
      </c>
      <c r="H11" s="1088">
        <v>112930</v>
      </c>
      <c r="I11" s="1088">
        <v>45</v>
      </c>
      <c r="J11" s="1088">
        <v>33763</v>
      </c>
      <c r="K11" s="1088">
        <v>42</v>
      </c>
      <c r="L11" s="1087">
        <f t="shared" si="1"/>
        <v>146693</v>
      </c>
      <c r="M11" s="1087">
        <v>44</v>
      </c>
      <c r="N11" s="1088">
        <f t="shared" si="2"/>
        <v>136315</v>
      </c>
      <c r="O11" s="1088">
        <v>42</v>
      </c>
      <c r="P11" s="1088">
        <f t="shared" si="3"/>
        <v>48745</v>
      </c>
      <c r="Q11" s="1088">
        <v>39</v>
      </c>
      <c r="R11" s="1087">
        <f t="shared" si="4"/>
        <v>185060</v>
      </c>
      <c r="S11" s="1087">
        <v>41</v>
      </c>
      <c r="T11" s="929" t="s">
        <v>31</v>
      </c>
    </row>
    <row r="12" spans="1:20" s="1" customFormat="1" ht="54" customHeight="1" thickBot="1">
      <c r="A12" s="41" t="s">
        <v>34</v>
      </c>
      <c r="B12" s="1090">
        <v>2244</v>
      </c>
      <c r="C12" s="1090">
        <v>38</v>
      </c>
      <c r="D12" s="1090">
        <v>841</v>
      </c>
      <c r="E12" s="1090">
        <v>37</v>
      </c>
      <c r="F12" s="1089">
        <f t="shared" si="0"/>
        <v>3085</v>
      </c>
      <c r="G12" s="1089">
        <v>38</v>
      </c>
      <c r="H12" s="1090">
        <v>145279</v>
      </c>
      <c r="I12" s="1090">
        <v>49</v>
      </c>
      <c r="J12" s="1090">
        <v>59703</v>
      </c>
      <c r="K12" s="1090">
        <v>45</v>
      </c>
      <c r="L12" s="1089">
        <f t="shared" si="1"/>
        <v>204982</v>
      </c>
      <c r="M12" s="1089">
        <v>48</v>
      </c>
      <c r="N12" s="1090">
        <f t="shared" si="2"/>
        <v>147523</v>
      </c>
      <c r="O12" s="1090">
        <v>48</v>
      </c>
      <c r="P12" s="1090">
        <f t="shared" si="3"/>
        <v>60544</v>
      </c>
      <c r="Q12" s="1090">
        <v>45</v>
      </c>
      <c r="R12" s="1089">
        <f t="shared" si="4"/>
        <v>208067</v>
      </c>
      <c r="S12" s="1089">
        <v>47</v>
      </c>
      <c r="T12" s="930" t="s">
        <v>33</v>
      </c>
    </row>
    <row r="13" spans="1:20" s="1" customFormat="1" ht="39.75" customHeight="1" thickBot="1">
      <c r="A13" s="1066" t="s">
        <v>1141</v>
      </c>
      <c r="B13" s="1088">
        <v>0</v>
      </c>
      <c r="C13" s="1088">
        <v>0</v>
      </c>
      <c r="D13" s="1088">
        <v>0</v>
      </c>
      <c r="E13" s="1088">
        <v>0</v>
      </c>
      <c r="F13" s="1087">
        <f t="shared" si="0"/>
        <v>0</v>
      </c>
      <c r="G13" s="1087">
        <v>0</v>
      </c>
      <c r="H13" s="1088">
        <v>31017</v>
      </c>
      <c r="I13" s="1088">
        <v>50</v>
      </c>
      <c r="J13" s="1088">
        <v>0</v>
      </c>
      <c r="K13" s="1088">
        <v>0</v>
      </c>
      <c r="L13" s="1087">
        <f t="shared" si="1"/>
        <v>31017</v>
      </c>
      <c r="M13" s="1087">
        <v>50</v>
      </c>
      <c r="N13" s="1088">
        <f t="shared" si="2"/>
        <v>31017</v>
      </c>
      <c r="O13" s="1088">
        <v>50</v>
      </c>
      <c r="P13" s="1088">
        <f t="shared" si="3"/>
        <v>0</v>
      </c>
      <c r="Q13" s="1088">
        <v>0</v>
      </c>
      <c r="R13" s="1087">
        <f t="shared" si="4"/>
        <v>31017</v>
      </c>
      <c r="S13" s="1087">
        <v>50</v>
      </c>
      <c r="T13" s="929" t="s">
        <v>35</v>
      </c>
    </row>
    <row r="14" spans="1:20" s="1" customFormat="1" ht="35.1" customHeight="1" thickBot="1">
      <c r="A14" s="41" t="s">
        <v>1143</v>
      </c>
      <c r="B14" s="1090">
        <v>2558</v>
      </c>
      <c r="C14" s="1090">
        <v>38</v>
      </c>
      <c r="D14" s="1090">
        <v>0</v>
      </c>
      <c r="E14" s="1090">
        <v>0</v>
      </c>
      <c r="F14" s="1089">
        <f t="shared" si="0"/>
        <v>2558</v>
      </c>
      <c r="G14" s="1089">
        <v>38</v>
      </c>
      <c r="H14" s="1090">
        <v>535367</v>
      </c>
      <c r="I14" s="1090">
        <v>51</v>
      </c>
      <c r="J14" s="1090">
        <v>324</v>
      </c>
      <c r="K14" s="1090">
        <v>50</v>
      </c>
      <c r="L14" s="1089">
        <f t="shared" si="1"/>
        <v>535691</v>
      </c>
      <c r="M14" s="1089">
        <v>51</v>
      </c>
      <c r="N14" s="1090">
        <f t="shared" si="2"/>
        <v>537925</v>
      </c>
      <c r="O14" s="1090">
        <v>50</v>
      </c>
      <c r="P14" s="1090">
        <f t="shared" si="3"/>
        <v>324</v>
      </c>
      <c r="Q14" s="1090">
        <v>50</v>
      </c>
      <c r="R14" s="1089">
        <f t="shared" si="4"/>
        <v>538249</v>
      </c>
      <c r="S14" s="1089">
        <v>50</v>
      </c>
      <c r="T14" s="930" t="s">
        <v>36</v>
      </c>
    </row>
    <row r="15" spans="1:20" s="1" customFormat="1" ht="43.5" customHeight="1" thickBot="1">
      <c r="A15" s="1066" t="s">
        <v>1142</v>
      </c>
      <c r="B15" s="1088">
        <v>1520</v>
      </c>
      <c r="C15" s="1088">
        <v>39</v>
      </c>
      <c r="D15" s="1088">
        <v>0</v>
      </c>
      <c r="E15" s="1088">
        <v>0</v>
      </c>
      <c r="F15" s="1087">
        <f t="shared" si="0"/>
        <v>1520</v>
      </c>
      <c r="G15" s="1087">
        <v>39</v>
      </c>
      <c r="H15" s="1088">
        <v>277037</v>
      </c>
      <c r="I15" s="1088">
        <v>50</v>
      </c>
      <c r="J15" s="1088">
        <v>494</v>
      </c>
      <c r="K15" s="1088">
        <v>51</v>
      </c>
      <c r="L15" s="1087">
        <f t="shared" si="1"/>
        <v>277531</v>
      </c>
      <c r="M15" s="1087">
        <v>50</v>
      </c>
      <c r="N15" s="1088">
        <f t="shared" si="2"/>
        <v>278557</v>
      </c>
      <c r="O15" s="1088">
        <v>50</v>
      </c>
      <c r="P15" s="1088">
        <f t="shared" si="3"/>
        <v>494</v>
      </c>
      <c r="Q15" s="1088">
        <v>51</v>
      </c>
      <c r="R15" s="1087">
        <f t="shared" si="4"/>
        <v>279051</v>
      </c>
      <c r="S15" s="1087">
        <v>50</v>
      </c>
      <c r="T15" s="929" t="s">
        <v>37</v>
      </c>
    </row>
    <row r="16" spans="1:20" s="1" customFormat="1" ht="35.1" customHeight="1">
      <c r="A16" s="66" t="s">
        <v>39</v>
      </c>
      <c r="B16" s="1086">
        <v>1068</v>
      </c>
      <c r="C16" s="1086">
        <v>38</v>
      </c>
      <c r="D16" s="1086">
        <v>380</v>
      </c>
      <c r="E16" s="1086">
        <v>38</v>
      </c>
      <c r="F16" s="1085">
        <f t="shared" si="0"/>
        <v>1448</v>
      </c>
      <c r="G16" s="1085">
        <v>38</v>
      </c>
      <c r="H16" s="1086">
        <v>201761</v>
      </c>
      <c r="I16" s="1086">
        <v>51</v>
      </c>
      <c r="J16" s="1086">
        <v>95499</v>
      </c>
      <c r="K16" s="1086">
        <v>50</v>
      </c>
      <c r="L16" s="1085">
        <f t="shared" si="1"/>
        <v>297260</v>
      </c>
      <c r="M16" s="1085">
        <v>50</v>
      </c>
      <c r="N16" s="1086">
        <f t="shared" si="2"/>
        <v>202829</v>
      </c>
      <c r="O16" s="1086">
        <v>50</v>
      </c>
      <c r="P16" s="1086">
        <f t="shared" si="3"/>
        <v>95879</v>
      </c>
      <c r="Q16" s="1086">
        <v>50</v>
      </c>
      <c r="R16" s="1085">
        <f t="shared" si="4"/>
        <v>298708</v>
      </c>
      <c r="S16" s="1085">
        <v>50</v>
      </c>
      <c r="T16" s="1084" t="s">
        <v>38</v>
      </c>
    </row>
    <row r="17" spans="1:20" s="33" customFormat="1" ht="30" customHeight="1">
      <c r="A17" s="1061" t="s">
        <v>468</v>
      </c>
      <c r="B17" s="1060">
        <f>SUM(B8:B16)</f>
        <v>71103</v>
      </c>
      <c r="C17" s="1060">
        <v>38</v>
      </c>
      <c r="D17" s="1060">
        <f>SUM(D8:D16)</f>
        <v>47481</v>
      </c>
      <c r="E17" s="1060">
        <v>37</v>
      </c>
      <c r="F17" s="1060">
        <f>SUM(F8:F16)</f>
        <v>118584</v>
      </c>
      <c r="G17" s="1060">
        <v>38</v>
      </c>
      <c r="H17" s="1060">
        <f>SUM(H8:H16)</f>
        <v>1677953</v>
      </c>
      <c r="I17" s="1060">
        <v>49</v>
      </c>
      <c r="J17" s="1060">
        <f>SUM(J8:J16)</f>
        <v>301196</v>
      </c>
      <c r="K17" s="1060">
        <v>47</v>
      </c>
      <c r="L17" s="1060">
        <f>SUM(L8:L16)</f>
        <v>1979149</v>
      </c>
      <c r="M17" s="1060">
        <v>48</v>
      </c>
      <c r="N17" s="1060">
        <f>SUM(N8:N16)</f>
        <v>1749056</v>
      </c>
      <c r="O17" s="1060">
        <v>47</v>
      </c>
      <c r="P17" s="1060">
        <f>SUM(P8:P16)</f>
        <v>348677</v>
      </c>
      <c r="Q17" s="1060">
        <v>44</v>
      </c>
      <c r="R17" s="1060">
        <f>SUM(R8:R16)</f>
        <v>2097733</v>
      </c>
      <c r="S17" s="1060">
        <v>46</v>
      </c>
      <c r="T17" s="1083" t="s">
        <v>469</v>
      </c>
    </row>
    <row r="18" spans="1:20" s="18" customFormat="1" ht="18" customHeight="1">
      <c r="A18" s="30" t="s">
        <v>1826</v>
      </c>
      <c r="B18" s="718"/>
      <c r="C18" s="718"/>
      <c r="D18" s="718"/>
      <c r="E18" s="718"/>
      <c r="F18" s="718"/>
      <c r="G18" s="718"/>
      <c r="H18" s="718"/>
      <c r="I18" s="718"/>
      <c r="J18" s="718"/>
      <c r="K18" s="718"/>
      <c r="L18" s="718"/>
      <c r="M18" s="718"/>
      <c r="N18" s="718"/>
      <c r="O18" s="718"/>
      <c r="P18" s="718"/>
      <c r="Q18" s="718"/>
      <c r="R18" s="718"/>
      <c r="S18" s="718"/>
      <c r="T18" s="718" t="s">
        <v>1827</v>
      </c>
    </row>
    <row r="19" spans="1:20" ht="24.95" customHeight="1">
      <c r="B19" s="12"/>
      <c r="C19" s="12"/>
      <c r="D19" s="12"/>
      <c r="E19" s="12"/>
      <c r="F19" s="12"/>
      <c r="G19" s="12"/>
      <c r="H19" s="12"/>
      <c r="I19" s="12"/>
      <c r="J19" s="12"/>
      <c r="K19" s="12"/>
      <c r="L19" s="12"/>
      <c r="M19" s="12"/>
      <c r="N19" s="12"/>
      <c r="O19" s="12"/>
      <c r="P19" s="12"/>
      <c r="Q19" s="12"/>
      <c r="R19" s="12"/>
      <c r="S19" s="12"/>
    </row>
    <row r="24" spans="1:20" ht="24.95" customHeight="1">
      <c r="B24" s="718" t="s">
        <v>558</v>
      </c>
      <c r="C24" s="718" t="s">
        <v>864</v>
      </c>
    </row>
    <row r="25" spans="1:20" ht="24.95" customHeight="1">
      <c r="A25" s="718" t="s">
        <v>560</v>
      </c>
      <c r="B25" s="803">
        <f>O8</f>
        <v>42</v>
      </c>
      <c r="C25" s="718">
        <f>Q8</f>
        <v>38</v>
      </c>
    </row>
    <row r="26" spans="1:20" ht="24.95" customHeight="1">
      <c r="A26" s="718" t="s">
        <v>888</v>
      </c>
      <c r="B26" s="803">
        <f>O9</f>
        <v>42</v>
      </c>
      <c r="C26" s="718">
        <f>Q9</f>
        <v>38</v>
      </c>
    </row>
    <row r="27" spans="1:20" ht="24.95" customHeight="1">
      <c r="A27" s="718" t="s">
        <v>562</v>
      </c>
      <c r="B27" s="718">
        <f>O10</f>
        <v>44</v>
      </c>
      <c r="C27" s="718">
        <f>Q10</f>
        <v>39</v>
      </c>
    </row>
    <row r="28" spans="1:20" ht="24.95" customHeight="1">
      <c r="A28" s="718" t="s">
        <v>561</v>
      </c>
      <c r="B28" s="718">
        <f>O11</f>
        <v>42</v>
      </c>
      <c r="C28" s="718">
        <f>Q11</f>
        <v>39</v>
      </c>
    </row>
    <row r="29" spans="1:20" ht="24.95" customHeight="1">
      <c r="A29" s="718" t="s">
        <v>565</v>
      </c>
      <c r="B29" s="718">
        <f>O14</f>
        <v>50</v>
      </c>
      <c r="C29" s="718">
        <f>Q14</f>
        <v>50</v>
      </c>
    </row>
    <row r="30" spans="1:20" ht="24.95" customHeight="1">
      <c r="A30" s="718" t="s">
        <v>895</v>
      </c>
      <c r="B30" s="718">
        <f>O15</f>
        <v>50</v>
      </c>
      <c r="C30" s="718">
        <f>Q15</f>
        <v>51</v>
      </c>
    </row>
    <row r="31" spans="1:20" ht="24.95" customHeight="1">
      <c r="A31" s="718" t="s">
        <v>896</v>
      </c>
      <c r="B31" s="718">
        <f>O13</f>
        <v>50</v>
      </c>
      <c r="C31" s="718">
        <f>Q13</f>
        <v>0</v>
      </c>
    </row>
    <row r="32" spans="1:20" ht="24.95" customHeight="1">
      <c r="A32" s="718" t="s">
        <v>563</v>
      </c>
      <c r="B32" s="718">
        <f>O12</f>
        <v>48</v>
      </c>
      <c r="C32" s="718">
        <f>Q12</f>
        <v>45</v>
      </c>
    </row>
    <row r="33" spans="1:3" ht="24.95" customHeight="1">
      <c r="A33" s="718" t="s">
        <v>564</v>
      </c>
      <c r="B33" s="718">
        <f>O16</f>
        <v>50</v>
      </c>
      <c r="C33" s="718">
        <f>Q16</f>
        <v>50</v>
      </c>
    </row>
  </sheetData>
  <mergeCells count="17">
    <mergeCell ref="L6:M6"/>
    <mergeCell ref="N5:S5"/>
    <mergeCell ref="N6:O6"/>
    <mergeCell ref="P6:Q6"/>
    <mergeCell ref="R6:S6"/>
    <mergeCell ref="A1:T1"/>
    <mergeCell ref="A3:T3"/>
    <mergeCell ref="F6:G6"/>
    <mergeCell ref="A5:A7"/>
    <mergeCell ref="T5:T7"/>
    <mergeCell ref="B5:G5"/>
    <mergeCell ref="H5:M5"/>
    <mergeCell ref="H6:I6"/>
    <mergeCell ref="B6:C6"/>
    <mergeCell ref="D6:E6"/>
    <mergeCell ref="A2:T2"/>
    <mergeCell ref="J6:K6"/>
  </mergeCells>
  <printOptions horizontalCentered="1" verticalCentered="1"/>
  <pageMargins left="0" right="0" top="0" bottom="0" header="0" footer="0"/>
  <pageSetup paperSize="9" scale="70" orientation="landscape" r:id="rId1"/>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48DB-1143-4973-BEDE-BFDCDE29207E}">
  <dimension ref="A1:S51"/>
  <sheetViews>
    <sheetView rightToLeft="1" view="pageBreakPreview" zoomScaleNormal="100" zoomScaleSheetLayoutView="100" workbookViewId="0">
      <selection activeCell="B25" sqref="B25"/>
    </sheetView>
  </sheetViews>
  <sheetFormatPr defaultColWidth="11.42578125" defaultRowHeight="24.95" customHeight="1"/>
  <cols>
    <col min="1" max="1" width="40.7109375" style="718" customWidth="1"/>
    <col min="2" max="7" width="12.7109375" style="718" customWidth="1"/>
    <col min="8" max="8" width="43.42578125" style="718" customWidth="1"/>
    <col min="9" max="16384" width="11.42578125" style="718"/>
  </cols>
  <sheetData>
    <row r="1" spans="1:19" s="7" customFormat="1" ht="23.25">
      <c r="A1" s="1286" t="s">
        <v>1047</v>
      </c>
      <c r="B1" s="1286"/>
      <c r="C1" s="1286"/>
      <c r="D1" s="1286"/>
      <c r="E1" s="1286"/>
      <c r="F1" s="1286"/>
      <c r="G1" s="1286"/>
      <c r="H1" s="1286"/>
      <c r="I1" s="15"/>
      <c r="J1" s="15"/>
      <c r="K1" s="15"/>
      <c r="L1" s="15"/>
      <c r="M1" s="15"/>
      <c r="N1" s="15"/>
      <c r="O1" s="15"/>
      <c r="P1" s="15"/>
      <c r="Q1" s="15"/>
      <c r="R1" s="15"/>
      <c r="S1" s="15"/>
    </row>
    <row r="2" spans="1:19" s="7" customFormat="1" ht="20.25">
      <c r="A2" s="1287" t="s">
        <v>1090</v>
      </c>
      <c r="B2" s="1287"/>
      <c r="C2" s="1287"/>
      <c r="D2" s="1287"/>
      <c r="E2" s="1287"/>
      <c r="F2" s="1287"/>
      <c r="G2" s="1287"/>
      <c r="H2" s="1287"/>
      <c r="I2" s="16"/>
      <c r="J2" s="16"/>
      <c r="K2" s="16"/>
      <c r="L2" s="16"/>
      <c r="M2" s="16"/>
      <c r="N2" s="16"/>
      <c r="O2" s="16"/>
      <c r="P2" s="16"/>
      <c r="Q2" s="16"/>
      <c r="R2" s="16"/>
      <c r="S2" s="16"/>
    </row>
    <row r="3" spans="1:19" s="7" customFormat="1" ht="20.25">
      <c r="A3" s="1287">
        <v>2022</v>
      </c>
      <c r="B3" s="1287"/>
      <c r="C3" s="1287"/>
      <c r="D3" s="1287"/>
      <c r="E3" s="1287"/>
      <c r="F3" s="1287"/>
      <c r="G3" s="1287"/>
      <c r="H3" s="1287"/>
      <c r="I3" s="16"/>
      <c r="J3" s="16"/>
      <c r="K3" s="16"/>
      <c r="L3" s="16"/>
      <c r="M3" s="16"/>
      <c r="N3" s="16"/>
      <c r="O3" s="16"/>
      <c r="P3" s="16"/>
      <c r="Q3" s="16"/>
      <c r="R3" s="16"/>
      <c r="S3" s="16"/>
    </row>
    <row r="4" spans="1:19" s="473" customFormat="1" ht="21" customHeight="1">
      <c r="A4" s="471" t="s">
        <v>169</v>
      </c>
      <c r="B4" s="808"/>
      <c r="C4" s="808"/>
      <c r="D4" s="808"/>
      <c r="E4" s="808"/>
      <c r="F4" s="808"/>
      <c r="G4" s="808"/>
      <c r="H4" s="474" t="s">
        <v>170</v>
      </c>
    </row>
    <row r="5" spans="1:19" s="9" customFormat="1" ht="18" customHeight="1">
      <c r="A5" s="1339" t="s">
        <v>1048</v>
      </c>
      <c r="B5" s="1338" t="s">
        <v>1264</v>
      </c>
      <c r="C5" s="1338"/>
      <c r="D5" s="1338" t="s">
        <v>1257</v>
      </c>
      <c r="E5" s="1338"/>
      <c r="F5" s="1338" t="s">
        <v>505</v>
      </c>
      <c r="G5" s="1338"/>
      <c r="H5" s="1341" t="s">
        <v>64</v>
      </c>
    </row>
    <row r="6" spans="1:19" s="10" customFormat="1" ht="54.75" customHeight="1">
      <c r="A6" s="1340"/>
      <c r="B6" s="1044" t="s">
        <v>1756</v>
      </c>
      <c r="C6" s="1044" t="s">
        <v>67</v>
      </c>
      <c r="D6" s="1044" t="s">
        <v>1756</v>
      </c>
      <c r="E6" s="1044" t="s">
        <v>67</v>
      </c>
      <c r="F6" s="1044" t="s">
        <v>1756</v>
      </c>
      <c r="G6" s="1044" t="s">
        <v>67</v>
      </c>
      <c r="H6" s="1342"/>
    </row>
    <row r="7" spans="1:19" s="1" customFormat="1" ht="15.75" thickBot="1">
      <c r="A7" s="41" t="s">
        <v>518</v>
      </c>
      <c r="B7" s="1090">
        <v>36494</v>
      </c>
      <c r="C7" s="1090">
        <v>50</v>
      </c>
      <c r="D7" s="1090">
        <v>0</v>
      </c>
      <c r="E7" s="1090">
        <v>0</v>
      </c>
      <c r="F7" s="1089">
        <f t="shared" ref="F7:F27" si="0">B7+D7</f>
        <v>36494</v>
      </c>
      <c r="G7" s="1089">
        <v>50</v>
      </c>
      <c r="H7" s="800" t="s">
        <v>538</v>
      </c>
    </row>
    <row r="8" spans="1:19" s="1" customFormat="1" ht="15.75" thickBot="1">
      <c r="A8" s="1066" t="s">
        <v>519</v>
      </c>
      <c r="B8" s="1088">
        <v>29618</v>
      </c>
      <c r="C8" s="1088">
        <v>42</v>
      </c>
      <c r="D8" s="1088">
        <v>4162</v>
      </c>
      <c r="E8" s="1088">
        <v>38</v>
      </c>
      <c r="F8" s="1087">
        <f t="shared" si="0"/>
        <v>33780</v>
      </c>
      <c r="G8" s="1087">
        <v>41</v>
      </c>
      <c r="H8" s="1077" t="s">
        <v>539</v>
      </c>
    </row>
    <row r="9" spans="1:19" s="652" customFormat="1" ht="15.75" thickBot="1">
      <c r="A9" s="41" t="s">
        <v>520</v>
      </c>
      <c r="B9" s="1090">
        <v>104121</v>
      </c>
      <c r="C9" s="1090">
        <v>49</v>
      </c>
      <c r="D9" s="1090">
        <v>2254</v>
      </c>
      <c r="E9" s="1090">
        <v>40</v>
      </c>
      <c r="F9" s="1089">
        <f t="shared" si="0"/>
        <v>106375</v>
      </c>
      <c r="G9" s="1089">
        <v>49</v>
      </c>
      <c r="H9" s="800" t="s">
        <v>422</v>
      </c>
    </row>
    <row r="10" spans="1:19" s="1" customFormat="1" ht="26.25" thickBot="1">
      <c r="A10" s="1066" t="s">
        <v>521</v>
      </c>
      <c r="B10" s="1088">
        <v>11816</v>
      </c>
      <c r="C10" s="1088">
        <v>43</v>
      </c>
      <c r="D10" s="1088">
        <v>2718</v>
      </c>
      <c r="E10" s="1088">
        <v>38</v>
      </c>
      <c r="F10" s="1087">
        <f t="shared" si="0"/>
        <v>14534</v>
      </c>
      <c r="G10" s="1087">
        <v>42</v>
      </c>
      <c r="H10" s="1077" t="s">
        <v>540</v>
      </c>
    </row>
    <row r="11" spans="1:19" s="1" customFormat="1" ht="30.75" thickBot="1">
      <c r="A11" s="41" t="s">
        <v>522</v>
      </c>
      <c r="B11" s="1090">
        <v>4233</v>
      </c>
      <c r="C11" s="1090">
        <v>45</v>
      </c>
      <c r="D11" s="1090">
        <v>313</v>
      </c>
      <c r="E11" s="1090">
        <v>34</v>
      </c>
      <c r="F11" s="1089">
        <f t="shared" si="0"/>
        <v>4546</v>
      </c>
      <c r="G11" s="1089">
        <v>44</v>
      </c>
      <c r="H11" s="800" t="s">
        <v>541</v>
      </c>
    </row>
    <row r="12" spans="1:19" s="653" customFormat="1" ht="15.75" thickBot="1">
      <c r="A12" s="1066" t="s">
        <v>523</v>
      </c>
      <c r="B12" s="1088">
        <v>652847</v>
      </c>
      <c r="C12" s="1088">
        <v>50</v>
      </c>
      <c r="D12" s="1088">
        <v>6991</v>
      </c>
      <c r="E12" s="1088">
        <v>43</v>
      </c>
      <c r="F12" s="1087">
        <f t="shared" si="0"/>
        <v>659838</v>
      </c>
      <c r="G12" s="1087">
        <v>50</v>
      </c>
      <c r="H12" s="1077" t="s">
        <v>423</v>
      </c>
    </row>
    <row r="13" spans="1:19" s="653" customFormat="1" ht="30.75" thickBot="1">
      <c r="A13" s="41" t="s">
        <v>524</v>
      </c>
      <c r="B13" s="1090">
        <v>217335</v>
      </c>
      <c r="C13" s="1090">
        <v>48</v>
      </c>
      <c r="D13" s="1090">
        <v>25613</v>
      </c>
      <c r="E13" s="1090">
        <v>43</v>
      </c>
      <c r="F13" s="1089">
        <f t="shared" si="0"/>
        <v>242948</v>
      </c>
      <c r="G13" s="1089">
        <v>47</v>
      </c>
      <c r="H13" s="800" t="s">
        <v>542</v>
      </c>
    </row>
    <row r="14" spans="1:19" s="653" customFormat="1" ht="15.75" thickBot="1">
      <c r="A14" s="1066" t="s">
        <v>525</v>
      </c>
      <c r="B14" s="1088">
        <v>124544</v>
      </c>
      <c r="C14" s="1088">
        <v>47</v>
      </c>
      <c r="D14" s="1088">
        <v>15428</v>
      </c>
      <c r="E14" s="1088">
        <v>41</v>
      </c>
      <c r="F14" s="1087">
        <f t="shared" si="0"/>
        <v>139972</v>
      </c>
      <c r="G14" s="1087">
        <v>46</v>
      </c>
      <c r="H14" s="1077" t="s">
        <v>543</v>
      </c>
    </row>
    <row r="15" spans="1:19" s="1" customFormat="1" ht="15.75" thickBot="1">
      <c r="A15" s="41" t="s">
        <v>526</v>
      </c>
      <c r="B15" s="1090">
        <v>66033</v>
      </c>
      <c r="C15" s="1090">
        <v>50</v>
      </c>
      <c r="D15" s="1090">
        <v>22791</v>
      </c>
      <c r="E15" s="1090">
        <v>40</v>
      </c>
      <c r="F15" s="1089">
        <f t="shared" si="0"/>
        <v>88824</v>
      </c>
      <c r="G15" s="1089">
        <v>47</v>
      </c>
      <c r="H15" s="800" t="s">
        <v>544</v>
      </c>
    </row>
    <row r="16" spans="1:19" s="1" customFormat="1" ht="15.75" thickBot="1">
      <c r="A16" s="1066" t="s">
        <v>527</v>
      </c>
      <c r="B16" s="1088">
        <v>19131</v>
      </c>
      <c r="C16" s="1088">
        <v>41</v>
      </c>
      <c r="D16" s="1088">
        <v>5237</v>
      </c>
      <c r="E16" s="1088">
        <v>38</v>
      </c>
      <c r="F16" s="1087">
        <f t="shared" si="0"/>
        <v>24368</v>
      </c>
      <c r="G16" s="1087">
        <v>40</v>
      </c>
      <c r="H16" s="1077" t="s">
        <v>545</v>
      </c>
    </row>
    <row r="17" spans="1:8" s="1" customFormat="1" ht="15.75" thickBot="1">
      <c r="A17" s="553" t="s">
        <v>528</v>
      </c>
      <c r="B17" s="1090">
        <v>18995</v>
      </c>
      <c r="C17" s="1090">
        <v>41</v>
      </c>
      <c r="D17" s="1090">
        <v>7059</v>
      </c>
      <c r="E17" s="1090">
        <v>39</v>
      </c>
      <c r="F17" s="1089">
        <f t="shared" si="0"/>
        <v>26054</v>
      </c>
      <c r="G17" s="1089">
        <v>40</v>
      </c>
      <c r="H17" s="800" t="s">
        <v>546</v>
      </c>
    </row>
    <row r="18" spans="1:8" s="1" customFormat="1" ht="15.75" thickBot="1">
      <c r="A18" s="1066" t="s">
        <v>529</v>
      </c>
      <c r="B18" s="1088">
        <v>18954</v>
      </c>
      <c r="C18" s="1088">
        <v>47</v>
      </c>
      <c r="D18" s="1088">
        <v>2024</v>
      </c>
      <c r="E18" s="1088">
        <v>41</v>
      </c>
      <c r="F18" s="1087">
        <f t="shared" si="0"/>
        <v>20978</v>
      </c>
      <c r="G18" s="1087">
        <v>46</v>
      </c>
      <c r="H18" s="1077" t="s">
        <v>547</v>
      </c>
    </row>
    <row r="19" spans="1:8" s="1" customFormat="1" ht="15.75" thickBot="1">
      <c r="A19" s="553" t="s">
        <v>530</v>
      </c>
      <c r="B19" s="1090">
        <v>26293</v>
      </c>
      <c r="C19" s="1090">
        <v>45</v>
      </c>
      <c r="D19" s="1090">
        <v>6159</v>
      </c>
      <c r="E19" s="1090">
        <v>39</v>
      </c>
      <c r="F19" s="1089">
        <f t="shared" si="0"/>
        <v>32452</v>
      </c>
      <c r="G19" s="1089">
        <v>44</v>
      </c>
      <c r="H19" s="800" t="s">
        <v>548</v>
      </c>
    </row>
    <row r="20" spans="1:8" s="653" customFormat="1" ht="15.75" thickBot="1">
      <c r="A20" s="1066" t="s">
        <v>531</v>
      </c>
      <c r="B20" s="1088">
        <v>158467</v>
      </c>
      <c r="C20" s="1088">
        <v>50</v>
      </c>
      <c r="D20" s="1088">
        <v>29423</v>
      </c>
      <c r="E20" s="1088">
        <v>39</v>
      </c>
      <c r="F20" s="1087">
        <f t="shared" si="0"/>
        <v>187890</v>
      </c>
      <c r="G20" s="1087">
        <v>48</v>
      </c>
      <c r="H20" s="1077" t="s">
        <v>549</v>
      </c>
    </row>
    <row r="21" spans="1:8" s="31" customFormat="1" ht="26.25" thickBot="1">
      <c r="A21" s="41" t="s">
        <v>532</v>
      </c>
      <c r="B21" s="1090">
        <v>87739</v>
      </c>
      <c r="C21" s="1090">
        <v>38</v>
      </c>
      <c r="D21" s="1090">
        <v>23235</v>
      </c>
      <c r="E21" s="1090">
        <v>37</v>
      </c>
      <c r="F21" s="1089">
        <f t="shared" si="0"/>
        <v>110974</v>
      </c>
      <c r="G21" s="1089">
        <v>38</v>
      </c>
      <c r="H21" s="800" t="s">
        <v>550</v>
      </c>
    </row>
    <row r="22" spans="1:8" s="1" customFormat="1" ht="15.75" thickBot="1">
      <c r="A22" s="1066" t="s">
        <v>47</v>
      </c>
      <c r="B22" s="1088">
        <v>31135</v>
      </c>
      <c r="C22" s="1088">
        <v>39</v>
      </c>
      <c r="D22" s="1088">
        <v>39779</v>
      </c>
      <c r="E22" s="1088">
        <v>38</v>
      </c>
      <c r="F22" s="1087">
        <f t="shared" si="0"/>
        <v>70914</v>
      </c>
      <c r="G22" s="1087">
        <v>38</v>
      </c>
      <c r="H22" s="1077" t="s">
        <v>424</v>
      </c>
    </row>
    <row r="23" spans="1:8" s="1" customFormat="1" ht="15.75" thickBot="1">
      <c r="A23" s="553" t="s">
        <v>533</v>
      </c>
      <c r="B23" s="1090">
        <v>52178</v>
      </c>
      <c r="C23" s="1090">
        <v>41</v>
      </c>
      <c r="D23" s="1090">
        <v>44727</v>
      </c>
      <c r="E23" s="1090">
        <v>39</v>
      </c>
      <c r="F23" s="1089">
        <f t="shared" si="0"/>
        <v>96905</v>
      </c>
      <c r="G23" s="1089">
        <v>40</v>
      </c>
      <c r="H23" s="800" t="s">
        <v>551</v>
      </c>
    </row>
    <row r="24" spans="1:8" s="1" customFormat="1" ht="15.75" thickBot="1">
      <c r="A24" s="1066" t="s">
        <v>534</v>
      </c>
      <c r="B24" s="1088">
        <v>9502</v>
      </c>
      <c r="C24" s="1088">
        <v>41</v>
      </c>
      <c r="D24" s="1088">
        <v>3447</v>
      </c>
      <c r="E24" s="1088">
        <v>39</v>
      </c>
      <c r="F24" s="1087">
        <f t="shared" si="0"/>
        <v>12949</v>
      </c>
      <c r="G24" s="1087">
        <v>40</v>
      </c>
      <c r="H24" s="1077" t="s">
        <v>552</v>
      </c>
    </row>
    <row r="25" spans="1:8" s="1" customFormat="1" ht="15.75" thickBot="1">
      <c r="A25" s="41" t="s">
        <v>535</v>
      </c>
      <c r="B25" s="1090">
        <v>9431</v>
      </c>
      <c r="C25" s="1090">
        <v>45</v>
      </c>
      <c r="D25" s="1090">
        <v>4099</v>
      </c>
      <c r="E25" s="1090">
        <v>46</v>
      </c>
      <c r="F25" s="1089">
        <f t="shared" si="0"/>
        <v>13530</v>
      </c>
      <c r="G25" s="1089">
        <v>45</v>
      </c>
      <c r="H25" s="800" t="s">
        <v>553</v>
      </c>
    </row>
    <row r="26" spans="1:8" s="1" customFormat="1" ht="45.75" thickBot="1">
      <c r="A26" s="1066" t="s">
        <v>536</v>
      </c>
      <c r="B26" s="1088">
        <v>65296</v>
      </c>
      <c r="C26" s="1088">
        <v>50</v>
      </c>
      <c r="D26" s="1088">
        <v>100919</v>
      </c>
      <c r="E26" s="1088">
        <v>50</v>
      </c>
      <c r="F26" s="1087">
        <f t="shared" si="0"/>
        <v>166215</v>
      </c>
      <c r="G26" s="1087">
        <v>50</v>
      </c>
      <c r="H26" s="1077" t="s">
        <v>554</v>
      </c>
    </row>
    <row r="27" spans="1:8" s="1" customFormat="1" ht="30">
      <c r="A27" s="252" t="s">
        <v>537</v>
      </c>
      <c r="B27" s="1086">
        <v>4894</v>
      </c>
      <c r="C27" s="1086">
        <v>39</v>
      </c>
      <c r="D27" s="1086">
        <v>2299</v>
      </c>
      <c r="E27" s="1086">
        <v>38</v>
      </c>
      <c r="F27" s="1085">
        <f t="shared" si="0"/>
        <v>7193</v>
      </c>
      <c r="G27" s="1085">
        <v>39</v>
      </c>
      <c r="H27" s="802" t="s">
        <v>555</v>
      </c>
    </row>
    <row r="28" spans="1:8" s="6" customFormat="1" ht="24.75" customHeight="1">
      <c r="A28" s="1061" t="s">
        <v>468</v>
      </c>
      <c r="B28" s="1060">
        <f>SUM(B7:B27)</f>
        <v>1749056</v>
      </c>
      <c r="C28" s="1060">
        <v>47</v>
      </c>
      <c r="D28" s="1060">
        <f>SUM(D7:D27)</f>
        <v>348677</v>
      </c>
      <c r="E28" s="1060">
        <v>44</v>
      </c>
      <c r="F28" s="1060">
        <f>SUM(F7:F27)</f>
        <v>2097733</v>
      </c>
      <c r="G28" s="1060">
        <v>46</v>
      </c>
      <c r="H28" s="1058" t="s">
        <v>469</v>
      </c>
    </row>
    <row r="29" spans="1:8" s="18" customFormat="1" ht="12.75">
      <c r="A29" s="30" t="str">
        <f>'028'!A18</f>
        <v>لا يشمل المشتغلين المتغيبين مؤقتاً وعددهم 32156</v>
      </c>
      <c r="B29" s="718"/>
      <c r="C29" s="718"/>
      <c r="D29" s="718"/>
      <c r="E29" s="718"/>
      <c r="F29" s="718"/>
      <c r="G29" s="718"/>
      <c r="H29" s="718" t="str">
        <f>'028'!T18</f>
        <v>Not Including Employed Temporarily Absent 32156</v>
      </c>
    </row>
    <row r="32" spans="1:8" ht="24.95" customHeight="1">
      <c r="B32" s="718" t="s">
        <v>558</v>
      </c>
      <c r="C32" s="718" t="s">
        <v>864</v>
      </c>
    </row>
    <row r="33" spans="1:3" ht="24.95" customHeight="1">
      <c r="A33" s="656" t="s">
        <v>1722</v>
      </c>
      <c r="B33" s="657">
        <f>C7</f>
        <v>50</v>
      </c>
      <c r="C33" s="657">
        <f>E7</f>
        <v>0</v>
      </c>
    </row>
    <row r="34" spans="1:3" s="654" customFormat="1" ht="24.95" customHeight="1">
      <c r="A34" s="658" t="s">
        <v>583</v>
      </c>
      <c r="B34" s="659">
        <f>C26</f>
        <v>50</v>
      </c>
      <c r="C34" s="658">
        <f>E26</f>
        <v>50</v>
      </c>
    </row>
    <row r="35" spans="1:3" s="655" customFormat="1" ht="24.95" customHeight="1">
      <c r="A35" s="656" t="s">
        <v>571</v>
      </c>
      <c r="B35" s="657">
        <f>C13</f>
        <v>48</v>
      </c>
      <c r="C35" s="656">
        <f>E13</f>
        <v>43</v>
      </c>
    </row>
    <row r="36" spans="1:3" s="655" customFormat="1" ht="24.95" customHeight="1">
      <c r="A36" s="656" t="s">
        <v>589</v>
      </c>
      <c r="B36" s="657">
        <f>C15</f>
        <v>50</v>
      </c>
      <c r="C36" s="656">
        <f>E15</f>
        <v>40</v>
      </c>
    </row>
    <row r="37" spans="1:3" s="655" customFormat="1" ht="24.95" customHeight="1">
      <c r="A37" s="656" t="s">
        <v>585</v>
      </c>
      <c r="B37" s="657">
        <f>C20</f>
        <v>50</v>
      </c>
      <c r="C37" s="657">
        <f>E20</f>
        <v>39</v>
      </c>
    </row>
    <row r="38" spans="1:3" s="655" customFormat="1" ht="24.95" customHeight="1">
      <c r="A38" s="656" t="s">
        <v>569</v>
      </c>
      <c r="B38" s="657">
        <f>C12</f>
        <v>50</v>
      </c>
      <c r="C38" s="656">
        <f>E12</f>
        <v>43</v>
      </c>
    </row>
    <row r="39" spans="1:3" s="655" customFormat="1" ht="24.95" customHeight="1">
      <c r="A39" s="656" t="s">
        <v>568</v>
      </c>
      <c r="B39" s="657">
        <f>C9</f>
        <v>49</v>
      </c>
      <c r="C39" s="656">
        <f>E9</f>
        <v>40</v>
      </c>
    </row>
    <row r="40" spans="1:3" ht="24.95" customHeight="1">
      <c r="A40" s="656" t="s">
        <v>1557</v>
      </c>
      <c r="B40" s="657">
        <f>C11</f>
        <v>45</v>
      </c>
      <c r="C40" s="657">
        <f>E11</f>
        <v>34</v>
      </c>
    </row>
    <row r="41" spans="1:3" ht="24.95" customHeight="1">
      <c r="A41" s="656" t="s">
        <v>582</v>
      </c>
      <c r="B41" s="657">
        <f>C18</f>
        <v>47</v>
      </c>
      <c r="C41" s="656">
        <f>E18</f>
        <v>41</v>
      </c>
    </row>
    <row r="42" spans="1:3" ht="24.95" customHeight="1">
      <c r="A42" s="656" t="s">
        <v>592</v>
      </c>
      <c r="B42" s="657">
        <f>C19</f>
        <v>45</v>
      </c>
      <c r="C42" s="656">
        <f>E19</f>
        <v>39</v>
      </c>
    </row>
    <row r="43" spans="1:3" ht="24.95" customHeight="1">
      <c r="A43" s="718" t="s">
        <v>586</v>
      </c>
      <c r="B43" s="803">
        <f>C14</f>
        <v>47</v>
      </c>
      <c r="C43" s="718">
        <f>E14</f>
        <v>41</v>
      </c>
    </row>
    <row r="44" spans="1:3" ht="24.95" customHeight="1">
      <c r="A44" s="718" t="s">
        <v>587</v>
      </c>
      <c r="B44" s="803">
        <f>C8</f>
        <v>42</v>
      </c>
      <c r="C44" s="718">
        <f>E8</f>
        <v>38</v>
      </c>
    </row>
    <row r="45" spans="1:3" ht="24.95" customHeight="1">
      <c r="A45" s="718" t="s">
        <v>591</v>
      </c>
      <c r="B45" s="803">
        <f>C17</f>
        <v>41</v>
      </c>
      <c r="C45" s="718">
        <f>E17</f>
        <v>39</v>
      </c>
    </row>
    <row r="46" spans="1:3" ht="24.95" customHeight="1">
      <c r="A46" s="718" t="s">
        <v>588</v>
      </c>
      <c r="B46" s="803">
        <f>C10</f>
        <v>43</v>
      </c>
      <c r="C46" s="718">
        <f>E10</f>
        <v>38</v>
      </c>
    </row>
    <row r="47" spans="1:3" ht="24.95" customHeight="1">
      <c r="A47" s="718" t="s">
        <v>594</v>
      </c>
      <c r="B47" s="803">
        <f>C27</f>
        <v>39</v>
      </c>
      <c r="C47" s="803">
        <f>E27</f>
        <v>38</v>
      </c>
    </row>
    <row r="48" spans="1:3" ht="24.95" customHeight="1">
      <c r="A48" s="718" t="s">
        <v>593</v>
      </c>
      <c r="B48" s="803">
        <f>C23</f>
        <v>41</v>
      </c>
      <c r="C48" s="718">
        <f>E23</f>
        <v>39</v>
      </c>
    </row>
    <row r="49" spans="1:3" ht="24.95" customHeight="1">
      <c r="A49" s="718" t="s">
        <v>590</v>
      </c>
      <c r="B49" s="803">
        <f>C16</f>
        <v>41</v>
      </c>
      <c r="C49" s="718">
        <f>E16</f>
        <v>38</v>
      </c>
    </row>
    <row r="50" spans="1:3" ht="24.95" customHeight="1">
      <c r="A50" s="718" t="s">
        <v>566</v>
      </c>
      <c r="B50" s="803">
        <f>C22</f>
        <v>39</v>
      </c>
      <c r="C50" s="803">
        <f>E22</f>
        <v>38</v>
      </c>
    </row>
    <row r="51" spans="1:3" ht="24.95" customHeight="1">
      <c r="A51" s="718" t="s">
        <v>584</v>
      </c>
      <c r="B51" s="803">
        <f>C21</f>
        <v>38</v>
      </c>
      <c r="C51" s="803">
        <f>E21</f>
        <v>37</v>
      </c>
    </row>
  </sheetData>
  <mergeCells count="8">
    <mergeCell ref="A1:H1"/>
    <mergeCell ref="A3:H3"/>
    <mergeCell ref="F5:G5"/>
    <mergeCell ref="A5:A6"/>
    <mergeCell ref="B5:C5"/>
    <mergeCell ref="D5:E5"/>
    <mergeCell ref="H5:H6"/>
    <mergeCell ref="A2:H2"/>
  </mergeCells>
  <printOptions horizontalCentered="1" verticalCentered="1"/>
  <pageMargins left="0" right="0" top="0" bottom="0" header="0" footer="0"/>
  <pageSetup paperSize="9" scale="85" orientation="landscape" r:id="rId1"/>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E361E-44CB-43C5-88A5-A6FB89896EDB}">
  <dimension ref="A1:T24"/>
  <sheetViews>
    <sheetView rightToLeft="1" view="pageBreakPreview" zoomScaleNormal="100" zoomScaleSheetLayoutView="100" workbookViewId="0">
      <selection activeCell="B25" sqref="B25"/>
    </sheetView>
  </sheetViews>
  <sheetFormatPr defaultColWidth="11.42578125" defaultRowHeight="24.95" customHeight="1"/>
  <cols>
    <col min="1" max="1" width="25.7109375" style="718" customWidth="1"/>
    <col min="2" max="7" width="12.7109375" style="718" customWidth="1"/>
    <col min="8" max="8" width="29.7109375" style="718" customWidth="1"/>
    <col min="9" max="16384" width="11.42578125" style="718"/>
  </cols>
  <sheetData>
    <row r="1" spans="1:20" s="7" customFormat="1" ht="23.25">
      <c r="A1" s="1286" t="s">
        <v>823</v>
      </c>
      <c r="B1" s="1286"/>
      <c r="C1" s="1286"/>
      <c r="D1" s="1286"/>
      <c r="E1" s="1286"/>
      <c r="F1" s="1286"/>
      <c r="G1" s="1286"/>
      <c r="H1" s="1286"/>
      <c r="I1" s="15"/>
      <c r="J1" s="15"/>
      <c r="K1" s="15"/>
      <c r="L1" s="15"/>
      <c r="M1" s="15"/>
      <c r="N1" s="15"/>
      <c r="O1" s="15"/>
      <c r="P1" s="15"/>
      <c r="Q1" s="15"/>
      <c r="R1" s="15"/>
      <c r="S1" s="15"/>
      <c r="T1" s="15"/>
    </row>
    <row r="2" spans="1:20" s="7" customFormat="1" ht="38.25" customHeight="1">
      <c r="A2" s="1287" t="s">
        <v>1091</v>
      </c>
      <c r="B2" s="1287"/>
      <c r="C2" s="1287"/>
      <c r="D2" s="1287"/>
      <c r="E2" s="1287"/>
      <c r="F2" s="1287"/>
      <c r="G2" s="1287"/>
      <c r="H2" s="1287"/>
      <c r="I2" s="16"/>
      <c r="J2" s="16"/>
      <c r="K2" s="16"/>
      <c r="L2" s="16"/>
      <c r="M2" s="16"/>
      <c r="N2" s="16"/>
      <c r="O2" s="16"/>
      <c r="P2" s="16"/>
      <c r="Q2" s="16"/>
      <c r="R2" s="16"/>
      <c r="S2" s="16"/>
      <c r="T2" s="16"/>
    </row>
    <row r="3" spans="1:20" s="7" customFormat="1" ht="20.25">
      <c r="A3" s="1287">
        <v>2022</v>
      </c>
      <c r="B3" s="1287"/>
      <c r="C3" s="1287"/>
      <c r="D3" s="1287"/>
      <c r="E3" s="1287"/>
      <c r="F3" s="1287"/>
      <c r="G3" s="1287"/>
      <c r="H3" s="1287"/>
      <c r="I3" s="16"/>
      <c r="J3" s="16"/>
      <c r="K3" s="16"/>
      <c r="L3" s="16"/>
      <c r="M3" s="16"/>
      <c r="N3" s="16"/>
      <c r="O3" s="16"/>
      <c r="P3" s="16"/>
      <c r="Q3" s="16"/>
      <c r="R3" s="16"/>
      <c r="S3" s="16"/>
      <c r="T3" s="16"/>
    </row>
    <row r="4" spans="1:20" s="8" customFormat="1" ht="21" customHeight="1">
      <c r="A4" s="447" t="s">
        <v>171</v>
      </c>
      <c r="B4" s="798"/>
      <c r="C4" s="798"/>
      <c r="D4" s="798"/>
      <c r="E4" s="798"/>
      <c r="F4" s="798"/>
      <c r="G4" s="798"/>
      <c r="H4" s="448" t="s">
        <v>172</v>
      </c>
    </row>
    <row r="5" spans="1:20" s="9" customFormat="1" ht="33.75" customHeight="1">
      <c r="A5" s="1339" t="s">
        <v>115</v>
      </c>
      <c r="B5" s="1338" t="s">
        <v>1260</v>
      </c>
      <c r="C5" s="1338"/>
      <c r="D5" s="1338" t="s">
        <v>1263</v>
      </c>
      <c r="E5" s="1338"/>
      <c r="F5" s="1338" t="s">
        <v>504</v>
      </c>
      <c r="G5" s="1338"/>
      <c r="H5" s="1341" t="s">
        <v>114</v>
      </c>
    </row>
    <row r="6" spans="1:20" s="10" customFormat="1" ht="55.5" customHeight="1">
      <c r="A6" s="1340"/>
      <c r="B6" s="1044" t="s">
        <v>1756</v>
      </c>
      <c r="C6" s="1044" t="s">
        <v>67</v>
      </c>
      <c r="D6" s="1044" t="s">
        <v>1756</v>
      </c>
      <c r="E6" s="1044" t="s">
        <v>67</v>
      </c>
      <c r="F6" s="1044" t="s">
        <v>1756</v>
      </c>
      <c r="G6" s="1044" t="s">
        <v>67</v>
      </c>
      <c r="H6" s="1342"/>
    </row>
    <row r="7" spans="1:20" s="1" customFormat="1" ht="29.25" customHeight="1" thickBot="1">
      <c r="A7" s="41" t="s">
        <v>0</v>
      </c>
      <c r="B7" s="1099">
        <v>13985</v>
      </c>
      <c r="C7" s="1099">
        <v>49</v>
      </c>
      <c r="D7" s="1099">
        <v>31</v>
      </c>
      <c r="E7" s="1099">
        <v>48</v>
      </c>
      <c r="F7" s="1098">
        <f t="shared" ref="F7:F13" si="0">B7+D7</f>
        <v>14016</v>
      </c>
      <c r="G7" s="1098">
        <v>49</v>
      </c>
      <c r="H7" s="1067" t="s">
        <v>502</v>
      </c>
    </row>
    <row r="8" spans="1:20" s="1" customFormat="1" ht="29.25" customHeight="1" thickBot="1">
      <c r="A8" s="1066" t="s">
        <v>2</v>
      </c>
      <c r="B8" s="1088">
        <v>159508</v>
      </c>
      <c r="C8" s="1088">
        <v>50</v>
      </c>
      <c r="D8" s="1088">
        <v>15105</v>
      </c>
      <c r="E8" s="1088">
        <v>50</v>
      </c>
      <c r="F8" s="1087">
        <f t="shared" si="0"/>
        <v>174613</v>
      </c>
      <c r="G8" s="1087">
        <v>50</v>
      </c>
      <c r="H8" s="1063" t="s">
        <v>1</v>
      </c>
    </row>
    <row r="9" spans="1:20" s="1" customFormat="1" ht="29.25" customHeight="1" thickBot="1">
      <c r="A9" s="40" t="s">
        <v>4</v>
      </c>
      <c r="B9" s="1097">
        <v>338318</v>
      </c>
      <c r="C9" s="1097">
        <v>50</v>
      </c>
      <c r="D9" s="1097">
        <v>21548</v>
      </c>
      <c r="E9" s="1097">
        <v>49</v>
      </c>
      <c r="F9" s="1096">
        <f t="shared" si="0"/>
        <v>359866</v>
      </c>
      <c r="G9" s="1096">
        <v>50</v>
      </c>
      <c r="H9" s="1095" t="s">
        <v>3</v>
      </c>
    </row>
    <row r="10" spans="1:20" s="1" customFormat="1" ht="29.25" customHeight="1" thickBot="1">
      <c r="A10" s="1066" t="s">
        <v>10</v>
      </c>
      <c r="B10" s="1088">
        <v>448624</v>
      </c>
      <c r="C10" s="1088">
        <v>49</v>
      </c>
      <c r="D10" s="1088">
        <v>44834</v>
      </c>
      <c r="E10" s="1088">
        <v>49</v>
      </c>
      <c r="F10" s="1087">
        <f t="shared" si="0"/>
        <v>493458</v>
      </c>
      <c r="G10" s="1087">
        <v>49</v>
      </c>
      <c r="H10" s="1063" t="s">
        <v>9</v>
      </c>
    </row>
    <row r="11" spans="1:20" s="1" customFormat="1" ht="29.25" customHeight="1" thickBot="1">
      <c r="A11" s="40" t="s">
        <v>12</v>
      </c>
      <c r="B11" s="1097">
        <v>277875</v>
      </c>
      <c r="C11" s="1097">
        <v>45</v>
      </c>
      <c r="D11" s="1097">
        <v>80926</v>
      </c>
      <c r="E11" s="1097">
        <v>45</v>
      </c>
      <c r="F11" s="1096">
        <f t="shared" si="0"/>
        <v>358801</v>
      </c>
      <c r="G11" s="1096">
        <v>45</v>
      </c>
      <c r="H11" s="1095" t="s">
        <v>11</v>
      </c>
    </row>
    <row r="12" spans="1:20" s="1" customFormat="1" ht="29.25" customHeight="1" thickBot="1">
      <c r="A12" s="1066" t="s">
        <v>122</v>
      </c>
      <c r="B12" s="1088">
        <v>81490</v>
      </c>
      <c r="C12" s="1088">
        <v>48</v>
      </c>
      <c r="D12" s="1088">
        <v>13467</v>
      </c>
      <c r="E12" s="1088">
        <v>45</v>
      </c>
      <c r="F12" s="1087">
        <f t="shared" si="0"/>
        <v>94957</v>
      </c>
      <c r="G12" s="1087">
        <v>47</v>
      </c>
      <c r="H12" s="1063" t="s">
        <v>126</v>
      </c>
    </row>
    <row r="13" spans="1:20" s="1" customFormat="1" ht="29.25" customHeight="1">
      <c r="A13" s="42" t="s">
        <v>116</v>
      </c>
      <c r="B13" s="1094">
        <v>429256</v>
      </c>
      <c r="C13" s="1094">
        <v>43</v>
      </c>
      <c r="D13" s="1094">
        <v>172766</v>
      </c>
      <c r="E13" s="1094">
        <v>39</v>
      </c>
      <c r="F13" s="1093">
        <f t="shared" si="0"/>
        <v>602022</v>
      </c>
      <c r="G13" s="1093">
        <v>41</v>
      </c>
      <c r="H13" s="1092" t="s">
        <v>162</v>
      </c>
    </row>
    <row r="14" spans="1:20" s="6" customFormat="1" ht="29.25" customHeight="1">
      <c r="A14" s="1061" t="s">
        <v>468</v>
      </c>
      <c r="B14" s="1060">
        <f>SUM(B7:B13)</f>
        <v>1749056</v>
      </c>
      <c r="C14" s="1060">
        <v>47</v>
      </c>
      <c r="D14" s="1060">
        <f>SUM(D7:D13)</f>
        <v>348677</v>
      </c>
      <c r="E14" s="1060">
        <v>44</v>
      </c>
      <c r="F14" s="1060">
        <f>SUM(F7:F13)</f>
        <v>2097733</v>
      </c>
      <c r="G14" s="1060">
        <v>46</v>
      </c>
      <c r="H14" s="1058" t="s">
        <v>469</v>
      </c>
    </row>
    <row r="15" spans="1:20" ht="18" customHeight="1">
      <c r="A15" s="30" t="str">
        <f>'028'!A18</f>
        <v>لا يشمل المشتغلين المتغيبين مؤقتاً وعددهم 32156</v>
      </c>
      <c r="H15" s="718" t="str">
        <f>'028'!T18</f>
        <v>Not Including Employed Temporarily Absent 32156</v>
      </c>
    </row>
    <row r="16" spans="1:20" ht="24.95" customHeight="1">
      <c r="F16" s="803"/>
    </row>
    <row r="21" spans="2:7" ht="24.95" customHeight="1">
      <c r="B21" s="12"/>
      <c r="C21" s="12"/>
      <c r="D21" s="12"/>
      <c r="E21" s="12"/>
      <c r="F21" s="12"/>
      <c r="G21" s="12"/>
    </row>
    <row r="22" spans="2:7" ht="24.95" customHeight="1">
      <c r="B22" s="12"/>
      <c r="C22" s="12"/>
      <c r="D22" s="12"/>
      <c r="E22" s="12"/>
      <c r="F22" s="12"/>
      <c r="G22" s="12"/>
    </row>
    <row r="23" spans="2:7" ht="24.95" customHeight="1">
      <c r="B23" s="12"/>
      <c r="C23" s="12"/>
      <c r="D23" s="12"/>
      <c r="E23" s="12"/>
      <c r="F23" s="12"/>
      <c r="G23" s="12"/>
    </row>
    <row r="24" spans="2:7" ht="24.95" customHeight="1">
      <c r="B24" s="12"/>
      <c r="C24" s="12"/>
      <c r="D24" s="12"/>
      <c r="E24" s="12"/>
      <c r="F24" s="12"/>
      <c r="G24" s="12"/>
    </row>
  </sheetData>
  <mergeCells count="8">
    <mergeCell ref="A1:H1"/>
    <mergeCell ref="A3:H3"/>
    <mergeCell ref="F5:G5"/>
    <mergeCell ref="A5:A6"/>
    <mergeCell ref="B5:C5"/>
    <mergeCell ref="D5:E5"/>
    <mergeCell ref="H5:H6"/>
    <mergeCell ref="A2:H2"/>
  </mergeCells>
  <printOptions horizontalCentered="1" verticalCentered="1"/>
  <pageMargins left="0" right="0" top="0" bottom="0" header="0" footer="0"/>
  <pageSetup paperSize="9" scale="95" orientation="landscape"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9528C-E45B-4261-AA33-182E47C9C540}">
  <dimension ref="A1:T27"/>
  <sheetViews>
    <sheetView rightToLeft="1" view="pageBreakPreview" zoomScaleNormal="100" zoomScaleSheetLayoutView="100" workbookViewId="0">
      <selection activeCell="B25" sqref="B25"/>
    </sheetView>
  </sheetViews>
  <sheetFormatPr defaultColWidth="11.42578125" defaultRowHeight="24.95" customHeight="1"/>
  <cols>
    <col min="1" max="1" width="35.7109375" style="718" customWidth="1"/>
    <col min="2" max="7" width="12.7109375" style="718" customWidth="1"/>
    <col min="8" max="8" width="35.7109375" style="718" customWidth="1"/>
    <col min="9" max="16384" width="11.42578125" style="718"/>
  </cols>
  <sheetData>
    <row r="1" spans="1:20" s="7" customFormat="1" ht="23.25">
      <c r="A1" s="1286" t="s">
        <v>824</v>
      </c>
      <c r="B1" s="1286"/>
      <c r="C1" s="1286"/>
      <c r="D1" s="1286"/>
      <c r="E1" s="1286"/>
      <c r="F1" s="1286"/>
      <c r="G1" s="1286"/>
      <c r="H1" s="1286"/>
      <c r="I1" s="15"/>
      <c r="J1" s="15"/>
      <c r="K1" s="15"/>
      <c r="L1" s="15"/>
      <c r="M1" s="15"/>
      <c r="N1" s="15"/>
      <c r="O1" s="15"/>
      <c r="P1" s="15"/>
      <c r="Q1" s="15"/>
      <c r="R1" s="15"/>
      <c r="S1" s="15"/>
      <c r="T1" s="15"/>
    </row>
    <row r="2" spans="1:20" s="7" customFormat="1" ht="20.25">
      <c r="A2" s="1287" t="s">
        <v>1092</v>
      </c>
      <c r="B2" s="1287"/>
      <c r="C2" s="1287"/>
      <c r="D2" s="1287"/>
      <c r="E2" s="1287"/>
      <c r="F2" s="1287"/>
      <c r="G2" s="1287"/>
      <c r="H2" s="1287"/>
      <c r="I2" s="16"/>
      <c r="J2" s="16"/>
      <c r="K2" s="16"/>
      <c r="L2" s="16"/>
      <c r="M2" s="16"/>
      <c r="N2" s="16"/>
      <c r="O2" s="16"/>
      <c r="P2" s="16"/>
      <c r="Q2" s="16"/>
      <c r="R2" s="16"/>
      <c r="S2" s="16"/>
      <c r="T2" s="16"/>
    </row>
    <row r="3" spans="1:20" s="7" customFormat="1" ht="20.25">
      <c r="A3" s="1287">
        <v>2022</v>
      </c>
      <c r="B3" s="1287"/>
      <c r="C3" s="1287"/>
      <c r="D3" s="1287"/>
      <c r="E3" s="1287"/>
      <c r="F3" s="1287"/>
      <c r="G3" s="1287"/>
      <c r="H3" s="1287"/>
      <c r="I3" s="16"/>
      <c r="J3" s="16"/>
      <c r="K3" s="16"/>
      <c r="L3" s="16"/>
      <c r="M3" s="16"/>
      <c r="N3" s="16"/>
      <c r="O3" s="16"/>
      <c r="P3" s="16"/>
      <c r="Q3" s="16"/>
      <c r="R3" s="16"/>
      <c r="S3" s="16"/>
      <c r="T3" s="16"/>
    </row>
    <row r="4" spans="1:20" s="8" customFormat="1" ht="26.25" customHeight="1">
      <c r="A4" s="471" t="s">
        <v>176</v>
      </c>
      <c r="B4" s="808"/>
      <c r="C4" s="808"/>
      <c r="D4" s="808"/>
      <c r="E4" s="808"/>
      <c r="F4" s="808"/>
      <c r="G4" s="808"/>
      <c r="H4" s="474" t="s">
        <v>175</v>
      </c>
      <c r="I4" s="473"/>
    </row>
    <row r="5" spans="1:20" s="9" customFormat="1" ht="33.75" customHeight="1">
      <c r="A5" s="1339" t="s">
        <v>174</v>
      </c>
      <c r="B5" s="1338" t="s">
        <v>1260</v>
      </c>
      <c r="C5" s="1338"/>
      <c r="D5" s="1338" t="s">
        <v>1263</v>
      </c>
      <c r="E5" s="1338"/>
      <c r="F5" s="1338" t="s">
        <v>504</v>
      </c>
      <c r="G5" s="1338"/>
      <c r="H5" s="1341" t="s">
        <v>63</v>
      </c>
    </row>
    <row r="6" spans="1:20" s="10" customFormat="1" ht="55.5" customHeight="1">
      <c r="A6" s="1340"/>
      <c r="B6" s="1044" t="s">
        <v>66</v>
      </c>
      <c r="C6" s="1044" t="s">
        <v>67</v>
      </c>
      <c r="D6" s="1044" t="s">
        <v>66</v>
      </c>
      <c r="E6" s="1044" t="s">
        <v>67</v>
      </c>
      <c r="F6" s="1044" t="s">
        <v>66</v>
      </c>
      <c r="G6" s="1044" t="s">
        <v>67</v>
      </c>
      <c r="H6" s="1342"/>
    </row>
    <row r="7" spans="1:20" s="1" customFormat="1" ht="29.25" customHeight="1" thickBot="1">
      <c r="A7" s="41" t="s">
        <v>49</v>
      </c>
      <c r="B7" s="1090">
        <v>109819</v>
      </c>
      <c r="C7" s="1090">
        <v>38</v>
      </c>
      <c r="D7" s="1090">
        <v>49812</v>
      </c>
      <c r="E7" s="1090">
        <v>37</v>
      </c>
      <c r="F7" s="1089">
        <f t="shared" ref="F7:F13" si="0">B7+D7</f>
        <v>159631</v>
      </c>
      <c r="G7" s="1089">
        <v>38</v>
      </c>
      <c r="H7" s="1067" t="s">
        <v>48</v>
      </c>
    </row>
    <row r="8" spans="1:20" s="1" customFormat="1" ht="29.25" customHeight="1" thickBot="1">
      <c r="A8" s="1066" t="s">
        <v>50</v>
      </c>
      <c r="B8" s="1088">
        <v>52351</v>
      </c>
      <c r="C8" s="1088">
        <v>41</v>
      </c>
      <c r="D8" s="1088">
        <v>24149</v>
      </c>
      <c r="E8" s="1088">
        <v>38</v>
      </c>
      <c r="F8" s="1087">
        <f t="shared" si="0"/>
        <v>76500</v>
      </c>
      <c r="G8" s="1087">
        <v>40</v>
      </c>
      <c r="H8" s="1063" t="s">
        <v>330</v>
      </c>
    </row>
    <row r="9" spans="1:20" s="1" customFormat="1" ht="29.25" customHeight="1" thickBot="1">
      <c r="A9" s="41" t="s">
        <v>52</v>
      </c>
      <c r="B9" s="1090">
        <v>28631</v>
      </c>
      <c r="C9" s="1090">
        <v>41</v>
      </c>
      <c r="D9" s="1090">
        <v>7846</v>
      </c>
      <c r="E9" s="1090">
        <v>38</v>
      </c>
      <c r="F9" s="1089">
        <f t="shared" si="0"/>
        <v>36477</v>
      </c>
      <c r="G9" s="1089">
        <v>40</v>
      </c>
      <c r="H9" s="1067" t="s">
        <v>51</v>
      </c>
    </row>
    <row r="10" spans="1:20" s="1" customFormat="1" ht="29.25" customHeight="1" thickBot="1">
      <c r="A10" s="1066" t="s">
        <v>54</v>
      </c>
      <c r="B10" s="1088">
        <v>1486335</v>
      </c>
      <c r="C10" s="1088">
        <v>49</v>
      </c>
      <c r="D10" s="1088">
        <v>163035</v>
      </c>
      <c r="E10" s="1088">
        <v>41</v>
      </c>
      <c r="F10" s="1087">
        <f t="shared" si="0"/>
        <v>1649370</v>
      </c>
      <c r="G10" s="1087">
        <v>48</v>
      </c>
      <c r="H10" s="1063" t="s">
        <v>53</v>
      </c>
    </row>
    <row r="11" spans="1:20" s="1" customFormat="1" ht="29.25" customHeight="1" thickBot="1">
      <c r="A11" s="41" t="s">
        <v>56</v>
      </c>
      <c r="B11" s="1090">
        <v>4969</v>
      </c>
      <c r="C11" s="1090">
        <v>39</v>
      </c>
      <c r="D11" s="1090">
        <v>2299</v>
      </c>
      <c r="E11" s="1090">
        <v>38</v>
      </c>
      <c r="F11" s="1089">
        <f t="shared" si="0"/>
        <v>7268</v>
      </c>
      <c r="G11" s="1089">
        <v>39</v>
      </c>
      <c r="H11" s="1067" t="s">
        <v>55</v>
      </c>
    </row>
    <row r="12" spans="1:20" s="1" customFormat="1" ht="29.25" customHeight="1" thickBot="1">
      <c r="A12" s="1066" t="s">
        <v>556</v>
      </c>
      <c r="B12" s="1088">
        <v>1655</v>
      </c>
      <c r="C12" s="1088">
        <v>40</v>
      </c>
      <c r="D12" s="1088">
        <v>617</v>
      </c>
      <c r="E12" s="1088">
        <v>38</v>
      </c>
      <c r="F12" s="1087">
        <f t="shared" si="0"/>
        <v>2272</v>
      </c>
      <c r="G12" s="1087">
        <v>39</v>
      </c>
      <c r="H12" s="1063" t="s">
        <v>557</v>
      </c>
    </row>
    <row r="13" spans="1:20" s="1" customFormat="1" ht="29.25" customHeight="1">
      <c r="A13" s="66" t="s">
        <v>173</v>
      </c>
      <c r="B13" s="1086">
        <v>65296</v>
      </c>
      <c r="C13" s="1086">
        <v>50</v>
      </c>
      <c r="D13" s="1086">
        <v>100919</v>
      </c>
      <c r="E13" s="1086">
        <v>50</v>
      </c>
      <c r="F13" s="1085">
        <f t="shared" si="0"/>
        <v>166215</v>
      </c>
      <c r="G13" s="1085">
        <v>50</v>
      </c>
      <c r="H13" s="1082" t="s">
        <v>57</v>
      </c>
    </row>
    <row r="14" spans="1:20" s="6" customFormat="1" ht="29.25" customHeight="1">
      <c r="A14" s="1061" t="s">
        <v>468</v>
      </c>
      <c r="B14" s="1060">
        <f>SUM(B7:B13)</f>
        <v>1749056</v>
      </c>
      <c r="C14" s="1060">
        <v>47</v>
      </c>
      <c r="D14" s="1060">
        <f>SUM(D7:D13)</f>
        <v>348677</v>
      </c>
      <c r="E14" s="1060">
        <v>44</v>
      </c>
      <c r="F14" s="1060">
        <f>SUM(F7:F13)</f>
        <v>2097733</v>
      </c>
      <c r="G14" s="1060">
        <v>46</v>
      </c>
      <c r="H14" s="1058" t="s">
        <v>469</v>
      </c>
    </row>
    <row r="15" spans="1:20" ht="18" customHeight="1">
      <c r="A15" s="30" t="str">
        <f>'028'!A18</f>
        <v>لا يشمل المشتغلين المتغيبين مؤقتاً وعددهم 32156</v>
      </c>
      <c r="H15" s="718" t="str">
        <f>'028'!T18</f>
        <v>Not Including Employed Temporarily Absent 32156</v>
      </c>
    </row>
    <row r="20" spans="1:7" ht="24.95" customHeight="1">
      <c r="B20" s="718" t="s">
        <v>558</v>
      </c>
      <c r="C20" s="718" t="s">
        <v>864</v>
      </c>
    </row>
    <row r="21" spans="1:7" ht="24.95" customHeight="1" thickBot="1">
      <c r="A21" s="718" t="s">
        <v>662</v>
      </c>
      <c r="B21" s="930">
        <f>C7</f>
        <v>38</v>
      </c>
      <c r="C21" s="930">
        <f>E7</f>
        <v>37</v>
      </c>
    </row>
    <row r="22" spans="1:7" ht="24.95" customHeight="1" thickBot="1">
      <c r="A22" s="718" t="s">
        <v>892</v>
      </c>
      <c r="B22" s="930">
        <f>C12</f>
        <v>40</v>
      </c>
      <c r="C22" s="930">
        <f>E12</f>
        <v>38</v>
      </c>
    </row>
    <row r="23" spans="1:7" ht="24.95" customHeight="1" thickBot="1">
      <c r="A23" s="718" t="s">
        <v>898</v>
      </c>
      <c r="B23" s="930">
        <f>C11</f>
        <v>39</v>
      </c>
      <c r="C23" s="930">
        <f>E11</f>
        <v>38</v>
      </c>
      <c r="D23" s="12"/>
      <c r="E23" s="12"/>
      <c r="F23" s="12"/>
      <c r="G23" s="12"/>
    </row>
    <row r="24" spans="1:7" ht="24.95" customHeight="1" thickBot="1">
      <c r="A24" s="718" t="s">
        <v>673</v>
      </c>
      <c r="B24" s="930">
        <f>C8</f>
        <v>41</v>
      </c>
      <c r="C24" s="930">
        <f>E8</f>
        <v>38</v>
      </c>
    </row>
    <row r="25" spans="1:7" ht="24.95" customHeight="1" thickBot="1">
      <c r="A25" s="718" t="s">
        <v>893</v>
      </c>
      <c r="B25" s="930">
        <f>C9</f>
        <v>41</v>
      </c>
      <c r="C25" s="930">
        <f>E9</f>
        <v>38</v>
      </c>
    </row>
    <row r="26" spans="1:7" ht="24.95" customHeight="1" thickBot="1">
      <c r="A26" s="718" t="s">
        <v>663</v>
      </c>
      <c r="B26" s="930">
        <f>C10</f>
        <v>49</v>
      </c>
      <c r="C26" s="930">
        <f>E10</f>
        <v>41</v>
      </c>
    </row>
    <row r="27" spans="1:7" ht="24.95" customHeight="1" thickBot="1">
      <c r="A27" s="718" t="s">
        <v>891</v>
      </c>
      <c r="B27" s="930">
        <f>C13</f>
        <v>50</v>
      </c>
      <c r="C27" s="930">
        <f>E13</f>
        <v>50</v>
      </c>
    </row>
  </sheetData>
  <mergeCells count="8">
    <mergeCell ref="A1:H1"/>
    <mergeCell ref="A3:H3"/>
    <mergeCell ref="F5:G5"/>
    <mergeCell ref="A5:A6"/>
    <mergeCell ref="B5:C5"/>
    <mergeCell ref="D5:E5"/>
    <mergeCell ref="H5:H6"/>
    <mergeCell ref="A2:H2"/>
  </mergeCells>
  <printOptions horizontalCentered="1" verticalCentered="1"/>
  <pageMargins left="0" right="0" top="0" bottom="0" header="0" footer="0"/>
  <pageSetup paperSize="9" scale="9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56"/>
  <sheetViews>
    <sheetView rightToLeft="1" view="pageBreakPreview" topLeftCell="A46" zoomScale="120" zoomScaleNormal="100" zoomScaleSheetLayoutView="120" workbookViewId="0">
      <selection activeCell="A28" sqref="A28"/>
    </sheetView>
  </sheetViews>
  <sheetFormatPr defaultColWidth="11.42578125" defaultRowHeight="12.75"/>
  <cols>
    <col min="1" max="1" width="39.42578125" style="102" customWidth="1"/>
    <col min="2" max="2" width="10.85546875" style="101" customWidth="1"/>
    <col min="3" max="3" width="9.85546875" style="101" customWidth="1"/>
    <col min="4" max="4" width="39.42578125" style="100" customWidth="1"/>
    <col min="5" max="16384" width="11.42578125" style="98"/>
  </cols>
  <sheetData>
    <row r="1" spans="1:5" ht="23.25">
      <c r="A1" s="1199" t="s">
        <v>1472</v>
      </c>
      <c r="B1" s="1199"/>
      <c r="C1" s="1199"/>
      <c r="D1" s="1199"/>
    </row>
    <row r="2" spans="1:5" ht="20.25">
      <c r="A2" s="1200" t="s">
        <v>1644</v>
      </c>
      <c r="B2" s="1201"/>
      <c r="C2" s="1201"/>
      <c r="D2" s="1201"/>
    </row>
    <row r="3" spans="1:5" ht="16.5">
      <c r="B3" s="114"/>
      <c r="C3" s="114"/>
    </row>
    <row r="4" spans="1:5" s="113" customFormat="1" ht="26.25" thickBot="1">
      <c r="A4" s="435" t="s">
        <v>1401</v>
      </c>
      <c r="B4" s="430" t="s">
        <v>1430</v>
      </c>
      <c r="C4" s="430" t="s">
        <v>1327</v>
      </c>
      <c r="D4" s="431" t="s">
        <v>1402</v>
      </c>
    </row>
    <row r="5" spans="1:5" s="388" customFormat="1" ht="18.75" thickBot="1">
      <c r="A5" s="385"/>
      <c r="B5" s="386"/>
      <c r="C5" s="386"/>
      <c r="D5" s="387"/>
    </row>
    <row r="6" spans="1:5" s="113" customFormat="1" ht="50.25" thickBot="1">
      <c r="A6" s="432" t="s">
        <v>1810</v>
      </c>
      <c r="B6" s="433"/>
      <c r="C6" s="433"/>
      <c r="D6" s="434" t="s">
        <v>1811</v>
      </c>
      <c r="E6" s="433"/>
    </row>
    <row r="7" spans="1:5" s="88" customFormat="1" ht="24.75" thickBot="1">
      <c r="A7" s="109" t="s">
        <v>1691</v>
      </c>
      <c r="B7" s="108">
        <v>1</v>
      </c>
      <c r="C7" s="554">
        <v>28</v>
      </c>
      <c r="D7" s="107" t="s">
        <v>1682</v>
      </c>
      <c r="E7" s="554">
        <v>28</v>
      </c>
    </row>
    <row r="8" spans="1:5" s="88" customFormat="1" ht="24.75" thickBot="1">
      <c r="A8" s="1154" t="s">
        <v>1812</v>
      </c>
      <c r="B8" s="111">
        <v>2</v>
      </c>
      <c r="C8" s="555">
        <v>29</v>
      </c>
      <c r="D8" s="110" t="s">
        <v>1683</v>
      </c>
      <c r="E8" s="555">
        <v>29</v>
      </c>
    </row>
    <row r="9" spans="1:5" s="88" customFormat="1" ht="13.5" thickBot="1">
      <c r="A9" s="109" t="s">
        <v>1692</v>
      </c>
      <c r="B9" s="554">
        <v>3</v>
      </c>
      <c r="C9" s="554">
        <v>30</v>
      </c>
      <c r="D9" s="107" t="s">
        <v>1706</v>
      </c>
      <c r="E9" s="554">
        <v>30</v>
      </c>
    </row>
    <row r="10" spans="1:5" s="88" customFormat="1" ht="26.25" thickBot="1">
      <c r="A10" s="112" t="s">
        <v>1693</v>
      </c>
      <c r="B10" s="555">
        <v>4</v>
      </c>
      <c r="C10" s="555">
        <v>31</v>
      </c>
      <c r="D10" s="556" t="s">
        <v>1707</v>
      </c>
      <c r="E10" s="555">
        <v>31</v>
      </c>
    </row>
    <row r="11" spans="1:5" s="88" customFormat="1" ht="26.25" thickBot="1">
      <c r="A11" s="109" t="s">
        <v>1057</v>
      </c>
      <c r="B11" s="554">
        <v>5</v>
      </c>
      <c r="C11" s="554">
        <v>32</v>
      </c>
      <c r="D11" s="107" t="s">
        <v>1651</v>
      </c>
      <c r="E11" s="554">
        <v>32</v>
      </c>
    </row>
    <row r="12" spans="1:5" s="88" customFormat="1" ht="26.25" thickBot="1">
      <c r="A12" s="112" t="s">
        <v>1694</v>
      </c>
      <c r="B12" s="555">
        <v>6</v>
      </c>
      <c r="C12" s="555">
        <v>33</v>
      </c>
      <c r="D12" s="110" t="s">
        <v>1813</v>
      </c>
      <c r="E12" s="555">
        <v>33</v>
      </c>
    </row>
    <row r="13" spans="1:5" s="88" customFormat="1" ht="26.25" thickBot="1">
      <c r="A13" s="109" t="s">
        <v>1695</v>
      </c>
      <c r="B13" s="554">
        <v>7</v>
      </c>
      <c r="C13" s="554">
        <v>34</v>
      </c>
      <c r="D13" s="107" t="s">
        <v>1814</v>
      </c>
      <c r="E13" s="554">
        <v>34</v>
      </c>
    </row>
    <row r="14" spans="1:5" s="88" customFormat="1" ht="26.25" thickBot="1">
      <c r="A14" s="112" t="s">
        <v>1696</v>
      </c>
      <c r="B14" s="555">
        <v>8</v>
      </c>
      <c r="C14" s="555">
        <v>35</v>
      </c>
      <c r="D14" s="110" t="s">
        <v>1654</v>
      </c>
      <c r="E14" s="555">
        <v>35</v>
      </c>
    </row>
    <row r="15" spans="1:5" s="88" customFormat="1" ht="26.25" thickBot="1">
      <c r="A15" s="109" t="s">
        <v>1697</v>
      </c>
      <c r="B15" s="554">
        <v>9</v>
      </c>
      <c r="C15" s="554">
        <v>36</v>
      </c>
      <c r="D15" s="107" t="s">
        <v>1655</v>
      </c>
      <c r="E15" s="554">
        <v>36</v>
      </c>
    </row>
    <row r="16" spans="1:5" s="88" customFormat="1" ht="26.25" thickBot="1">
      <c r="A16" s="112" t="s">
        <v>1670</v>
      </c>
      <c r="B16" s="555">
        <v>10</v>
      </c>
      <c r="C16" s="555">
        <v>37</v>
      </c>
      <c r="D16" s="110" t="s">
        <v>1656</v>
      </c>
      <c r="E16" s="555">
        <v>37</v>
      </c>
    </row>
    <row r="17" spans="1:5" s="88" customFormat="1" ht="26.25" thickBot="1">
      <c r="A17" s="109" t="s">
        <v>1059</v>
      </c>
      <c r="B17" s="554">
        <v>11</v>
      </c>
      <c r="C17" s="554">
        <v>38</v>
      </c>
      <c r="D17" s="107" t="s">
        <v>1684</v>
      </c>
      <c r="E17" s="554">
        <v>38</v>
      </c>
    </row>
    <row r="18" spans="1:5" s="88" customFormat="1" ht="26.25" thickBot="1">
      <c r="A18" s="112" t="s">
        <v>870</v>
      </c>
      <c r="B18" s="555">
        <v>12</v>
      </c>
      <c r="C18" s="555">
        <v>39</v>
      </c>
      <c r="D18" s="110" t="s">
        <v>1658</v>
      </c>
      <c r="E18" s="555">
        <v>39</v>
      </c>
    </row>
    <row r="19" spans="1:5" s="88" customFormat="1" ht="26.25" thickBot="1">
      <c r="A19" s="109" t="s">
        <v>871</v>
      </c>
      <c r="B19" s="554">
        <v>13</v>
      </c>
      <c r="C19" s="554">
        <v>40</v>
      </c>
      <c r="D19" s="107" t="s">
        <v>1659</v>
      </c>
      <c r="E19" s="554">
        <v>40</v>
      </c>
    </row>
    <row r="20" spans="1:5" s="88" customFormat="1" ht="13.5" thickBot="1">
      <c r="A20" s="112" t="s">
        <v>1698</v>
      </c>
      <c r="B20" s="555">
        <v>14</v>
      </c>
      <c r="C20" s="555">
        <v>41</v>
      </c>
      <c r="D20" s="110" t="s">
        <v>1685</v>
      </c>
      <c r="E20" s="555">
        <v>41</v>
      </c>
    </row>
    <row r="21" spans="1:5" s="88" customFormat="1" ht="13.5" thickBot="1">
      <c r="A21" s="109" t="s">
        <v>1699</v>
      </c>
      <c r="B21" s="554">
        <v>15</v>
      </c>
      <c r="C21" s="554">
        <v>42</v>
      </c>
      <c r="D21" s="107" t="s">
        <v>1686</v>
      </c>
      <c r="E21" s="554">
        <v>42</v>
      </c>
    </row>
    <row r="22" spans="1:5" s="88" customFormat="1" ht="13.5" thickBot="1">
      <c r="A22" s="112" t="s">
        <v>1700</v>
      </c>
      <c r="B22" s="555">
        <v>16</v>
      </c>
      <c r="C22" s="555">
        <v>43</v>
      </c>
      <c r="D22" s="110" t="s">
        <v>1687</v>
      </c>
      <c r="E22" s="555">
        <v>43</v>
      </c>
    </row>
    <row r="23" spans="1:5" s="88" customFormat="1" ht="31.5" customHeight="1" thickBot="1">
      <c r="A23" s="109" t="s">
        <v>1678</v>
      </c>
      <c r="B23" s="554">
        <v>17</v>
      </c>
      <c r="C23" s="554">
        <v>44</v>
      </c>
      <c r="D23" s="107" t="s">
        <v>1743</v>
      </c>
      <c r="E23" s="554">
        <v>44</v>
      </c>
    </row>
    <row r="24" spans="1:5" s="88" customFormat="1" ht="24.75" thickBot="1">
      <c r="A24" s="112" t="s">
        <v>1701</v>
      </c>
      <c r="B24" s="555">
        <v>18</v>
      </c>
      <c r="C24" s="555">
        <v>45</v>
      </c>
      <c r="D24" s="110" t="s">
        <v>1704</v>
      </c>
      <c r="E24" s="555">
        <v>45</v>
      </c>
    </row>
    <row r="25" spans="1:5" s="88" customFormat="1" ht="24.75" thickBot="1">
      <c r="A25" s="109" t="s">
        <v>1702</v>
      </c>
      <c r="B25" s="554">
        <v>19</v>
      </c>
      <c r="C25" s="554">
        <v>46</v>
      </c>
      <c r="D25" s="107" t="s">
        <v>1705</v>
      </c>
      <c r="E25" s="554">
        <v>46</v>
      </c>
    </row>
    <row r="26" spans="1:5" s="88" customFormat="1" ht="26.25" thickBot="1">
      <c r="A26" s="112" t="s">
        <v>1703</v>
      </c>
      <c r="B26" s="555">
        <v>20</v>
      </c>
      <c r="C26" s="555">
        <v>47</v>
      </c>
      <c r="D26" s="110" t="s">
        <v>1688</v>
      </c>
      <c r="E26" s="555">
        <v>47</v>
      </c>
    </row>
    <row r="27" spans="1:5" s="88" customFormat="1" ht="26.25" thickBot="1">
      <c r="A27" s="109" t="s">
        <v>1724</v>
      </c>
      <c r="B27" s="554">
        <v>21</v>
      </c>
      <c r="C27" s="554">
        <v>48</v>
      </c>
      <c r="D27" s="107" t="s">
        <v>1689</v>
      </c>
      <c r="E27" s="554">
        <v>48</v>
      </c>
    </row>
    <row r="28" spans="1:5" s="88" customFormat="1" ht="26.25" thickBot="1">
      <c r="A28" s="112" t="s">
        <v>1673</v>
      </c>
      <c r="B28" s="555">
        <v>22</v>
      </c>
      <c r="C28" s="555">
        <v>49</v>
      </c>
      <c r="D28" s="110" t="s">
        <v>1690</v>
      </c>
      <c r="E28" s="555">
        <v>49</v>
      </c>
    </row>
    <row r="29" spans="1:5" s="88" customFormat="1" ht="3.75" customHeight="1" thickBot="1">
      <c r="A29" s="394"/>
      <c r="B29" s="108"/>
      <c r="C29" s="436"/>
      <c r="D29" s="107"/>
      <c r="E29" s="436"/>
    </row>
    <row r="30" spans="1:5" s="88" customFormat="1" ht="48" customHeight="1" thickBot="1">
      <c r="A30" s="432" t="s">
        <v>1815</v>
      </c>
      <c r="B30" s="433"/>
      <c r="C30" s="433"/>
      <c r="D30" s="434" t="s">
        <v>1816</v>
      </c>
      <c r="E30" s="433"/>
    </row>
    <row r="31" spans="1:5" s="113" customFormat="1" ht="23.25" customHeight="1" thickBot="1">
      <c r="A31" s="558" t="s">
        <v>1584</v>
      </c>
      <c r="B31" s="433"/>
      <c r="C31" s="433"/>
      <c r="D31" s="434" t="s">
        <v>1583</v>
      </c>
      <c r="E31" s="433"/>
    </row>
    <row r="32" spans="1:5" s="88" customFormat="1" ht="23.25" thickBot="1">
      <c r="A32" s="109" t="s">
        <v>1403</v>
      </c>
      <c r="B32" s="108">
        <v>1</v>
      </c>
      <c r="C32" s="108">
        <v>55</v>
      </c>
      <c r="D32" s="393" t="s">
        <v>1404</v>
      </c>
      <c r="E32" s="108">
        <v>55</v>
      </c>
    </row>
    <row r="33" spans="1:5" s="88" customFormat="1" ht="23.25" thickBot="1">
      <c r="A33" s="112" t="s">
        <v>1405</v>
      </c>
      <c r="B33" s="111">
        <v>2</v>
      </c>
      <c r="C33" s="111">
        <v>57</v>
      </c>
      <c r="D33" s="395" t="s">
        <v>1406</v>
      </c>
      <c r="E33" s="111">
        <v>57</v>
      </c>
    </row>
    <row r="34" spans="1:5" s="88" customFormat="1" ht="23.25" thickBot="1">
      <c r="A34" s="1171" t="s">
        <v>1407</v>
      </c>
      <c r="B34" s="1172">
        <v>3</v>
      </c>
      <c r="C34" s="1172">
        <v>59</v>
      </c>
      <c r="D34" s="1173" t="s">
        <v>1408</v>
      </c>
      <c r="E34" s="108">
        <v>59</v>
      </c>
    </row>
    <row r="35" spans="1:5" s="113" customFormat="1" ht="29.25" customHeight="1" thickBot="1">
      <c r="A35" s="1168" t="s">
        <v>1585</v>
      </c>
      <c r="B35" s="1169"/>
      <c r="C35" s="1169"/>
      <c r="D35" s="1170" t="s">
        <v>1586</v>
      </c>
      <c r="E35" s="433"/>
    </row>
    <row r="36" spans="1:5" s="88" customFormat="1" ht="34.5" thickBot="1">
      <c r="A36" s="112" t="s">
        <v>1409</v>
      </c>
      <c r="B36" s="111">
        <v>4</v>
      </c>
      <c r="C36" s="111">
        <v>78</v>
      </c>
      <c r="D36" s="395" t="s">
        <v>1817</v>
      </c>
      <c r="E36" s="111">
        <v>78</v>
      </c>
    </row>
    <row r="37" spans="1:5" s="88" customFormat="1" ht="34.5" thickBot="1">
      <c r="A37" s="109" t="s">
        <v>1410</v>
      </c>
      <c r="B37" s="108">
        <v>5</v>
      </c>
      <c r="C37" s="108">
        <v>80</v>
      </c>
      <c r="D37" s="393" t="s">
        <v>1411</v>
      </c>
      <c r="E37" s="108">
        <v>80</v>
      </c>
    </row>
    <row r="38" spans="1:5" s="113" customFormat="1" ht="34.5" thickBot="1">
      <c r="A38" s="112" t="s">
        <v>1412</v>
      </c>
      <c r="B38" s="111">
        <v>6</v>
      </c>
      <c r="C38" s="111">
        <v>82</v>
      </c>
      <c r="D38" s="395" t="s">
        <v>1818</v>
      </c>
      <c r="E38" s="111">
        <v>82</v>
      </c>
    </row>
    <row r="39" spans="1:5" s="88" customFormat="1" ht="26.25" thickBot="1">
      <c r="A39" s="109" t="s">
        <v>1413</v>
      </c>
      <c r="B39" s="108">
        <v>7</v>
      </c>
      <c r="C39" s="108">
        <v>84</v>
      </c>
      <c r="D39" s="393" t="s">
        <v>1414</v>
      </c>
      <c r="E39" s="108">
        <v>84</v>
      </c>
    </row>
    <row r="40" spans="1:5" s="88" customFormat="1" ht="34.5" thickBot="1">
      <c r="A40" s="112" t="s">
        <v>1415</v>
      </c>
      <c r="B40" s="111">
        <v>8</v>
      </c>
      <c r="C40" s="111">
        <v>86</v>
      </c>
      <c r="D40" s="395" t="s">
        <v>1819</v>
      </c>
      <c r="E40" s="111">
        <v>86</v>
      </c>
    </row>
    <row r="41" spans="1:5" s="88" customFormat="1" ht="34.5" thickBot="1">
      <c r="A41" s="109" t="s">
        <v>1564</v>
      </c>
      <c r="B41" s="108">
        <v>9</v>
      </c>
      <c r="C41" s="108">
        <v>88</v>
      </c>
      <c r="D41" s="393" t="s">
        <v>1565</v>
      </c>
      <c r="E41" s="108">
        <v>88</v>
      </c>
    </row>
    <row r="42" spans="1:5" s="88" customFormat="1" ht="34.5" thickBot="1">
      <c r="A42" s="112" t="s">
        <v>1563</v>
      </c>
      <c r="B42" s="111">
        <v>10</v>
      </c>
      <c r="C42" s="111">
        <v>92</v>
      </c>
      <c r="D42" s="395" t="s">
        <v>1566</v>
      </c>
      <c r="E42" s="111">
        <v>92</v>
      </c>
    </row>
    <row r="43" spans="1:5" ht="34.5" thickBot="1">
      <c r="A43" s="109" t="s">
        <v>1416</v>
      </c>
      <c r="B43" s="108">
        <v>11</v>
      </c>
      <c r="C43" s="108">
        <v>94</v>
      </c>
      <c r="D43" s="393" t="s">
        <v>1417</v>
      </c>
      <c r="E43" s="108">
        <v>94</v>
      </c>
    </row>
    <row r="44" spans="1:5" ht="34.5" thickBot="1">
      <c r="A44" s="112" t="s">
        <v>1567</v>
      </c>
      <c r="B44" s="111">
        <v>12</v>
      </c>
      <c r="C44" s="111">
        <v>96</v>
      </c>
      <c r="D44" s="395" t="s">
        <v>1568</v>
      </c>
      <c r="E44" s="111">
        <v>96</v>
      </c>
    </row>
    <row r="45" spans="1:5" ht="34.5" thickBot="1">
      <c r="A45" s="109" t="s">
        <v>1418</v>
      </c>
      <c r="B45" s="108">
        <v>13</v>
      </c>
      <c r="C45" s="108">
        <v>99</v>
      </c>
      <c r="D45" s="393" t="s">
        <v>1419</v>
      </c>
      <c r="E45" s="108">
        <v>99</v>
      </c>
    </row>
    <row r="46" spans="1:5" s="113" customFormat="1" ht="29.25" customHeight="1" thickBot="1">
      <c r="A46" s="558" t="s">
        <v>1634</v>
      </c>
      <c r="B46" s="433"/>
      <c r="C46" s="433"/>
      <c r="D46" s="434" t="s">
        <v>1635</v>
      </c>
      <c r="E46" s="433"/>
    </row>
    <row r="47" spans="1:5" ht="23.25" thickBot="1">
      <c r="A47" s="112" t="s">
        <v>1420</v>
      </c>
      <c r="B47" s="111">
        <v>14</v>
      </c>
      <c r="C47" s="111">
        <v>173</v>
      </c>
      <c r="D47" s="395" t="s">
        <v>1421</v>
      </c>
      <c r="E47" s="111">
        <v>173</v>
      </c>
    </row>
    <row r="48" spans="1:5" ht="23.25" thickBot="1">
      <c r="A48" s="1156" t="s">
        <v>1820</v>
      </c>
      <c r="B48" s="108">
        <v>15</v>
      </c>
      <c r="C48" s="108">
        <v>175</v>
      </c>
      <c r="D48" s="393" t="s">
        <v>1422</v>
      </c>
      <c r="E48" s="108">
        <v>175</v>
      </c>
    </row>
    <row r="49" spans="1:5" ht="34.5" thickBot="1">
      <c r="A49" s="112" t="s">
        <v>1423</v>
      </c>
      <c r="B49" s="111">
        <v>16</v>
      </c>
      <c r="C49" s="111">
        <v>182</v>
      </c>
      <c r="D49" s="395" t="s">
        <v>1424</v>
      </c>
      <c r="E49" s="111">
        <v>182</v>
      </c>
    </row>
    <row r="50" spans="1:5" s="113" customFormat="1" ht="29.25" customHeight="1" thickBot="1">
      <c r="A50" s="558" t="s">
        <v>1507</v>
      </c>
      <c r="B50" s="433"/>
      <c r="C50" s="433"/>
      <c r="D50" s="434" t="s">
        <v>1640</v>
      </c>
      <c r="E50" s="433"/>
    </row>
    <row r="51" spans="1:5" ht="34.5" thickBot="1">
      <c r="A51" s="109" t="s">
        <v>1425</v>
      </c>
      <c r="B51" s="108">
        <v>17</v>
      </c>
      <c r="C51" s="108">
        <v>189</v>
      </c>
      <c r="D51" s="393" t="s">
        <v>1426</v>
      </c>
      <c r="E51" s="108">
        <v>189</v>
      </c>
    </row>
    <row r="52" spans="1:5" ht="26.25" thickBot="1">
      <c r="A52" s="1161" t="s">
        <v>1427</v>
      </c>
      <c r="B52" s="1165">
        <v>18</v>
      </c>
      <c r="C52" s="1165">
        <v>191</v>
      </c>
      <c r="D52" s="1174" t="s">
        <v>1428</v>
      </c>
      <c r="E52" s="111">
        <v>191</v>
      </c>
    </row>
    <row r="53" spans="1:5">
      <c r="A53" s="103"/>
      <c r="B53" s="98"/>
      <c r="C53" s="98"/>
      <c r="D53" s="98"/>
    </row>
    <row r="54" spans="1:5">
      <c r="A54" s="103"/>
      <c r="B54" s="98"/>
      <c r="C54" s="98"/>
      <c r="D54" s="98"/>
    </row>
    <row r="55" spans="1:5">
      <c r="A55" s="103"/>
      <c r="B55" s="98"/>
      <c r="C55" s="98"/>
      <c r="D55" s="98"/>
    </row>
    <row r="56" spans="1:5">
      <c r="A56" s="103"/>
      <c r="B56" s="98"/>
      <c r="C56" s="98"/>
      <c r="D56" s="98"/>
    </row>
  </sheetData>
  <mergeCells count="2">
    <mergeCell ref="A1:D1"/>
    <mergeCell ref="A2:D2"/>
  </mergeCells>
  <hyperlinks>
    <hyperlink ref="A48" location="'1'!A1" display="السكان (15 سنة فأكثر) والقوى العاملة حسب البلدية" xr:uid="{00000000-0004-0000-0600-000000000000}"/>
    <hyperlink ref="D48" location="'1'!A1" display="Population (15 Years &amp; above) &amp; labour Force by Municipality" xr:uid="{00000000-0004-0000-0600-000001000000}"/>
    <hyperlink ref="A49" location="'2'!A1" display="الذكور (15 سنة فأكثر) من السكان والقوى العاملة حسب البلدية" xr:uid="{00000000-0004-0000-0600-000002000000}"/>
    <hyperlink ref="D49" location="'2'!A1" display="Male Population (15 Years &amp; above) &amp; labour Force by Municipality" xr:uid="{00000000-0004-0000-0600-000003000000}"/>
    <hyperlink ref="D52" location="'4'!A1" display="Population (15 Years &amp; above) by Relation to Labour Force, Nationality (Qatari, Non-Qatari) &amp; Sex" xr:uid="{00000000-0004-0000-0600-000004000000}"/>
    <hyperlink ref="A52" location="'4'!A1" display="السكان (15 سنة فأكثر) حسب العلاقة بقوة العمل والجنسية (قطريون - غير قطريين) والجنس" xr:uid="{00000000-0004-0000-0600-000005000000}"/>
    <hyperlink ref="A30:D30" location="'10A'!A1" display="معدل المشاركة الاقتصادية لاجمالي غير القطريون (15 سنة فأكثر) حسب الفئات العمرية 2007 -2013" xr:uid="{00000000-0004-0000-0600-000006000000}"/>
    <hyperlink ref="A33:D33" location="'12A'!A1" display="معدل المشاركة الاقتصادية للاناث (15 سنة فأكثر) حسب الفئات العمرية 2007 -2013" xr:uid="{00000000-0004-0000-0600-000007000000}"/>
    <hyperlink ref="A34:D34" location="'13A'!A1" display="معدل المشاركة الاقتصادية لاجمالي السكان (15 سنة فأكثر) حسب الفئات العمرية 2007 -2013" xr:uid="{00000000-0004-0000-0600-000008000000}"/>
    <hyperlink ref="A36:D36" location="'14A'!A1" display="نسبة العمالة لاجمالي السكان حسب الجنس 2007- 2013" xr:uid="{00000000-0004-0000-0600-000009000000}"/>
    <hyperlink ref="A38:D38" location="'16A'!A1" display="معدل الاعالة الاقتصادية حسب الجنس 2007-2013" xr:uid="{00000000-0004-0000-0600-00000A000000}"/>
    <hyperlink ref="A37:D37" location="'15A'!A1" display="معدل الاستخدام حسب الجنسية والجنس 2007 - 2013" xr:uid="{00000000-0004-0000-0600-00000B000000}"/>
    <hyperlink ref="A40:D40" location="'18A'!A1" display="معدل البطالة (15 سنة فأكثر) حسب الجنسية والجنس 2007 - 2013" xr:uid="{00000000-0004-0000-0600-00000C000000}"/>
    <hyperlink ref="A39:D39" location="'17A'!A1" display="نسبة السكان النشيطون اقتصاديا (15 سنة فأكثر) في الانشطة الاقتصادية حسب الجنس 2007 - 2013" xr:uid="{00000000-0004-0000-0600-00000D000000}"/>
    <hyperlink ref="A41:D41" location="'19A'!A1" display="معدل البطالة للشباب (15 -24 سنة) حسب الجنسية والجنس 2007 - 2013" xr:uid="{00000000-0004-0000-0600-00000E000000}"/>
    <hyperlink ref="A44:D44" location="'22A'!A1" display="نسبة الذين يعملون لحسابهم الخاص والذين يعملون لدى العائلة من إجمالي القوى العاملة 2007 - 2013" xr:uid="{00000000-0004-0000-0600-00000F000000}"/>
    <hyperlink ref="A42:D42" location="'20A'!A1" display="متوسط الأجر الشهري بالريال القطري للمشتغلين بأجر حسب الجنس ومؤشر المساواة بين الجنسين 2007 - 2013" xr:uid="{00000000-0004-0000-0600-000010000000}"/>
    <hyperlink ref="B30" location="'10A'!A1" display="معدل المشاركة الاقتصادية لاجمالي غير القطريون (15 سنة فأكثر) حسب الفئات العمرية 2007 -2013" xr:uid="{00000000-0004-0000-0600-000011000000}"/>
    <hyperlink ref="B37" location="'11A'!A1" display="معدل المشاركة الاقتصادية للذكور (15 سنة فأكثر) حسب الفئات العمرية 2007 -2013" xr:uid="{00000000-0004-0000-0600-000012000000}"/>
    <hyperlink ref="B39" location="'11A'!A1" display="معدل المشاركة الاقتصادية للذكور (15 سنة فأكثر) حسب الفئات العمرية 2007 -2013" xr:uid="{00000000-0004-0000-0600-000013000000}"/>
    <hyperlink ref="B41" location="'11A'!A1" display="معدل المشاركة الاقتصادية للذكور (15 سنة فأكثر) حسب الفئات العمرية 2007 -2013" xr:uid="{00000000-0004-0000-0600-000014000000}"/>
    <hyperlink ref="B43" location="'11A'!A1" display="معدل المشاركة الاقتصادية للذكور (15 سنة فأكثر) حسب الفئات العمرية 2007 -2013" xr:uid="{00000000-0004-0000-0600-000015000000}"/>
    <hyperlink ref="B45" location="'11A'!A1" display="معدل المشاركة الاقتصادية للذكور (15 سنة فأكثر) حسب الفئات العمرية 2007 -2013" xr:uid="{00000000-0004-0000-0600-000016000000}"/>
    <hyperlink ref="B48" location="'11A'!A1" display="معدل المشاركة الاقتصادية للذكور (15 سنة فأكثر) حسب الفئات العمرية 2007 -2013" xr:uid="{00000000-0004-0000-0600-000017000000}"/>
    <hyperlink ref="B36" location="'12A'!A1" display="معدل المشاركة الاقتصادية للاناث (15 سنة فأكثر) حسب الفئات العمرية 2007 -2013" xr:uid="{00000000-0004-0000-0600-000018000000}"/>
    <hyperlink ref="B38" location="'12A'!A1" display="معدل المشاركة الاقتصادية للاناث (15 سنة فأكثر) حسب الفئات العمرية 2007 -2013" xr:uid="{00000000-0004-0000-0600-000019000000}"/>
    <hyperlink ref="B40" location="'12A'!A1" display="معدل المشاركة الاقتصادية للاناث (15 سنة فأكثر) حسب الفئات العمرية 2007 -2013" xr:uid="{00000000-0004-0000-0600-00001A000000}"/>
    <hyperlink ref="B42" location="'12A'!A1" display="معدل المشاركة الاقتصادية للاناث (15 سنة فأكثر) حسب الفئات العمرية 2007 -2013" xr:uid="{00000000-0004-0000-0600-00001B000000}"/>
    <hyperlink ref="B44" location="'12A'!A1" display="معدل المشاركة الاقتصادية للاناث (15 سنة فأكثر) حسب الفئات العمرية 2007 -2013" xr:uid="{00000000-0004-0000-0600-00001C000000}"/>
    <hyperlink ref="B47" location="'12A'!A1" display="معدل المشاركة الاقتصادية للاناث (15 سنة فأكثر) حسب الفئات العمرية 2007 -2013" xr:uid="{00000000-0004-0000-0600-00001D000000}"/>
    <hyperlink ref="A32:D32" location="'11A'!A1" display="معدل المشاركة الاقتصادية للذكور (15 سنة فأكثر) حسب الفئات العمرية 2007 -2013" xr:uid="{00000000-0004-0000-0600-00001E000000}"/>
    <hyperlink ref="B32" location="'11A'!Print_Area" display="'11A'!Print_Area" xr:uid="{00000000-0004-0000-0600-00001F000000}"/>
    <hyperlink ref="A7:D7" location="'1A'!A1" display="السكان النشيطون اقتصاديا (15 سنة فأكثر) حسب الجنسية والجنس 2006-2011" xr:uid="{00000000-0004-0000-0600-000020000000}"/>
    <hyperlink ref="A8:D8" location="'2A'!A1" display="السكان غير النشيطون اقتصاديا(15 سنة فأكثر) حسب الجنسية والجنس 2006-2001" xr:uid="{00000000-0004-0000-0600-000021000000}"/>
    <hyperlink ref="A10:D10" location="'4A'!A1" display="معدل المشاركة الاقتصادية للشباب (15- 24 سنة) حسب الجنسية والنوع 2007- 2013" xr:uid="{00000000-0004-0000-0600-000022000000}"/>
    <hyperlink ref="A12:D12" location="'6A'!A1" display="معدل المشاركة الاقتصادية للاناث القطريات (15 سنة فأكثر) حسب الفئات العمرية 2007 -2013" xr:uid="{00000000-0004-0000-0600-000023000000}"/>
    <hyperlink ref="A13:D13" location="'7A'!A1" display="معدل المشاركة الاقتصادية لاجمالي القطريون (15 سنة فأكثر) حسب الفئات العمرية 2007 -2013" xr:uid="{00000000-0004-0000-0600-000024000000}"/>
    <hyperlink ref="A14:D14" location="'8A'!A1" display="معدل المشاركة الاقتصادية للذكور غير القطريون (15 سنة فأكثر) حسب الفئات العمرية 2007 -2013" xr:uid="{00000000-0004-0000-0600-000025000000}"/>
    <hyperlink ref="A15:D15" location="'9A'!A1" display="معدل المشاركة الاقتصادية للاناث غير القطريات (15 سنة فأكثر) حسب الفئات العمرية 2007 -2013" xr:uid="{00000000-0004-0000-0600-000026000000}"/>
    <hyperlink ref="A16:D16" location="'10A'!A1" display="معدل المشاركة الاقتصادية لاجمالي غير القطريون (15 سنة فأكثر) حسب الفئات العمرية 2007 -2013" xr:uid="{00000000-0004-0000-0600-000027000000}"/>
    <hyperlink ref="A17:D17" location="'11A'!A1" display="معدل المشاركة الاقتصادية للذكور (15 سنة فأكثر) حسب الفئات العمرية 2007 -2013" xr:uid="{00000000-0004-0000-0600-000028000000}"/>
    <hyperlink ref="A18:D18" location="'12A'!A1" display="معدل المشاركة الاقتصادية للاناث (15 سنة فأكثر) حسب الفئات العمرية 2007 -2013" xr:uid="{00000000-0004-0000-0600-000029000000}"/>
    <hyperlink ref="A19:D19" location="'13A'!A1" display="معدل المشاركة الاقتصادية لاجمالي السكان (15 سنة فأكثر) حسب الفئات العمرية 2007 -2013" xr:uid="{00000000-0004-0000-0600-00002A000000}"/>
    <hyperlink ref="A20:D20" location="'14A'!A1" display="نسبة العمالة لاجمالي السكان حسب الجنس 2007- 2013" xr:uid="{00000000-0004-0000-0600-00002B000000}"/>
    <hyperlink ref="A22:D22" location="'16A'!A1" display="معدل الاعالة الاقتصادية حسب الجنس 2007-2013" xr:uid="{00000000-0004-0000-0600-00002C000000}"/>
    <hyperlink ref="A9:D9" location="'3A'!A1" display="معدل المشاركة حسب الجنسية والنوع 2007 - 2013" xr:uid="{00000000-0004-0000-0600-00002D000000}"/>
    <hyperlink ref="A21:D21" location="'15A'!A1" display="معدل الاستخدام حسب الجنسية والجنس 2007 - 2013" xr:uid="{00000000-0004-0000-0600-00002E000000}"/>
    <hyperlink ref="A24:D24" location="'18A'!A1" display="معدل البطالة (15 سنة فأكثر) حسب الجنسية والجنس 2007 - 2013" xr:uid="{00000000-0004-0000-0600-00002F000000}"/>
    <hyperlink ref="A23:D23" location="'17A'!A1" display="نسبة السكان النشيطون اقتصاديا (15 سنة فأكثر) في الانشطة الاقتصادية حسب الجنس 2007 - 2013" xr:uid="{00000000-0004-0000-0600-000030000000}"/>
    <hyperlink ref="A25:D25" location="'19A'!A1" display="معدل البطالة للشباب (15 -24 سنة) حسب الجنسية والجنس 2007 - 2013" xr:uid="{00000000-0004-0000-0600-000031000000}"/>
    <hyperlink ref="A28:D28" location="'22A'!A1" display="نسبة الذين يعملون لحسابهم الخاص والذين يعملون لدى العائلة من إجمالي القوى العاملة 2007 - 2013" xr:uid="{00000000-0004-0000-0600-000032000000}"/>
    <hyperlink ref="A27:D27" location="'21A'!A1" display="حصة الإناث في الوظائف المدفوعة الأجر في القطاع غير الزراعي 2007 - 2013" xr:uid="{00000000-0004-0000-0600-000033000000}"/>
    <hyperlink ref="A26:D26" location="'20A'!A1" display="متوسط الأجر الشهري بالريال القطري للمشتغلين بأجر حسب الجنس ومؤشر المساواة بين الجنسين 2007 - 2013" xr:uid="{00000000-0004-0000-0600-000034000000}"/>
    <hyperlink ref="A11:D11" location="'5A'!A1" display="معدل المشاركة الاقتصادية للذكور القطريين (15 سنة فأكثر) حسب الفئات العمرية 2007 - 2013" xr:uid="{00000000-0004-0000-0600-000035000000}"/>
    <hyperlink ref="B7" location="'1A'!A1" display="السكان النشيطون اقتصاديا (15 سنة فأكثر) حسب الجنسية والجنس 2006-2011" xr:uid="{00000000-0004-0000-0600-000036000000}"/>
    <hyperlink ref="B8" location="'2A'!A1" display="السكان غير النشيطون اقتصاديا(15 سنة فأكثر) حسب الجنسية والجنس 2006-2001" xr:uid="{00000000-0004-0000-0600-000037000000}"/>
    <hyperlink ref="B9" location="'1A'!A1" display="'1A'!A1" xr:uid="{00000000-0004-0000-0600-000038000000}"/>
    <hyperlink ref="B11" location="'5A'!A1" display="'5A'!A1" xr:uid="{00000000-0004-0000-0600-000039000000}"/>
    <hyperlink ref="B13" location="'7A'!A1" display="'7A'!A1" xr:uid="{00000000-0004-0000-0600-00003A000000}"/>
    <hyperlink ref="B15" location="'9A'!A1" display="'9A'!A1" xr:uid="{00000000-0004-0000-0600-00003B000000}"/>
    <hyperlink ref="B17" location="'11A'!A1" display="'11A'!A1" xr:uid="{00000000-0004-0000-0600-00003C000000}"/>
    <hyperlink ref="B19" location="'13A'!A1" display="'13A'!A1" xr:uid="{00000000-0004-0000-0600-00003D000000}"/>
    <hyperlink ref="B21" location="'15A'!A1" display="'15A'!A1" xr:uid="{00000000-0004-0000-0600-00003E000000}"/>
    <hyperlink ref="B23" location="'17A'!A1" display="'17A'!A1" xr:uid="{00000000-0004-0000-0600-00003F000000}"/>
    <hyperlink ref="B25" location="'19A'!A1" display="'19A'!A1" xr:uid="{00000000-0004-0000-0600-000040000000}"/>
    <hyperlink ref="B27" location="'21A'!A1" display="'21A'!A1" xr:uid="{00000000-0004-0000-0600-000041000000}"/>
    <hyperlink ref="B10" location="'4A'!A1" display="'4A'!A1" xr:uid="{00000000-0004-0000-0600-000042000000}"/>
    <hyperlink ref="B12" location="'6A'!A1" display="'6A'!A1" xr:uid="{00000000-0004-0000-0600-000043000000}"/>
    <hyperlink ref="B14" location="'8A'!A1" display="'8A'!A1" xr:uid="{00000000-0004-0000-0600-000044000000}"/>
    <hyperlink ref="B16" location="'10A'!A1" display="'10A'!A1" xr:uid="{00000000-0004-0000-0600-000045000000}"/>
    <hyperlink ref="B18" location="'12A'!A1" display="'12A'!A1" xr:uid="{00000000-0004-0000-0600-000046000000}"/>
    <hyperlink ref="B20" location="'14A'!A1" display="'14A'!A1" xr:uid="{00000000-0004-0000-0600-000047000000}"/>
    <hyperlink ref="B22" location="'16A'!A1" display="'16A'!A1" xr:uid="{00000000-0004-0000-0600-000048000000}"/>
    <hyperlink ref="B24" location="'18A'!A1" display="'18A'!A1" xr:uid="{00000000-0004-0000-0600-000049000000}"/>
    <hyperlink ref="B26" location="'20A'!A1" display="'20A'!A1" xr:uid="{00000000-0004-0000-0600-00004A000000}"/>
    <hyperlink ref="B28" location="'22A'!A1" display="'22A'!A1" xr:uid="{00000000-0004-0000-0600-00004B000000}"/>
    <hyperlink ref="B51" location="'11A'!A1" display="معدل المشاركة الاقتصادية للذكور (15 سنة فأكثر) حسب الفئات العمرية 2007 -2013" xr:uid="{00000000-0004-0000-0600-000062000000}"/>
    <hyperlink ref="A51" location="'3'!A1" display="الإناث (15 سنة فأكثر) من السكان والقوى العاملة حسب البلدية" xr:uid="{00000000-0004-0000-0600-000063000000}"/>
    <hyperlink ref="D51" location="'3'!A1" display="Female Population (15 Years &amp; above) &amp; labour Force by Municipality" xr:uid="{00000000-0004-0000-0600-000064000000}"/>
    <hyperlink ref="E30" location="'10A'!A1" display="معدل المشاركة الاقتصادية لاجمالي غير القطريون (15 سنة فأكثر) حسب الفئات العمرية 2007 -2013" xr:uid="{3F2421A0-3F58-4DA8-9F51-393F6195DE87}"/>
    <hyperlink ref="E33" location="'12A'!A1" display="معدل المشاركة الاقتصادية للاناث (15 سنة فأكثر) حسب الفئات العمرية 2007 -2013" xr:uid="{62D6D851-B54C-467E-856C-93CFBF6FB4E7}"/>
    <hyperlink ref="E34" location="'13A'!A1" display="معدل المشاركة الاقتصادية لاجمالي السكان (15 سنة فأكثر) حسب الفئات العمرية 2007 -2013" xr:uid="{B644AE02-6029-46F8-8235-4458B9F30877}"/>
    <hyperlink ref="E36" location="'14A'!A1" display="نسبة العمالة لاجمالي السكان حسب الجنس 2007- 2013" xr:uid="{7AE3D8E4-0653-4472-98EB-CD442DD5A2F3}"/>
    <hyperlink ref="E38" location="'16A'!A1" display="معدل الاعالة الاقتصادية حسب الجنس 2007-2013" xr:uid="{16A262B0-4A91-47FF-B058-84DE8545DDEE}"/>
    <hyperlink ref="E37" location="'15A'!A1" display="معدل الاستخدام حسب الجنسية والجنس 2007 - 2013" xr:uid="{8BC2C154-6ED1-4EEC-8B02-32BC436A2896}"/>
    <hyperlink ref="E40" location="'18A'!A1" display="معدل البطالة (15 سنة فأكثر) حسب الجنسية والجنس 2007 - 2013" xr:uid="{604CCBBA-AD0C-4D3B-8C97-45B8A7D2CCD0}"/>
    <hyperlink ref="E39" location="'17A'!A1" display="نسبة السكان النشيطون اقتصاديا (15 سنة فأكثر) في الانشطة الاقتصادية حسب الجنس 2007 - 2013" xr:uid="{2AED6A5C-9B68-45F4-A531-B2B3547D12CD}"/>
    <hyperlink ref="E41" location="'19A'!A1" display="معدل البطالة للشباب (15 -24 سنة) حسب الجنسية والجنس 2007 - 2013" xr:uid="{838E8BF5-DE52-42B5-B973-EFC776794041}"/>
    <hyperlink ref="E44" location="'22A'!A1" display="نسبة الذين يعملون لحسابهم الخاص والذين يعملون لدى العائلة من إجمالي القوى العاملة 2007 - 2013" xr:uid="{9CF90390-5A4D-4BC1-986F-A6B3437DA8B4}"/>
    <hyperlink ref="E42" location="'20A'!A1" display="متوسط الأجر الشهري بالريال القطري للمشتغلين بأجر حسب الجنس ومؤشر المساواة بين الجنسين 2007 - 2013" xr:uid="{A128C8DF-E481-4199-B870-8C987925984D}"/>
    <hyperlink ref="E32" location="'11A'!A1" display="معدل المشاركة الاقتصادية للذكور (15 سنة فأكثر) حسب الفئات العمرية 2007 -2013" xr:uid="{B56443AF-5B3F-43C9-8CF6-C9D647931B27}"/>
    <hyperlink ref="E7" location="'1A'!A1" display="'1A'!A1" xr:uid="{AC6A49B6-66E5-48A8-893E-DA0DD7B30FBA}"/>
    <hyperlink ref="E8" location="'2A'!A1" display="'2A'!A1" xr:uid="{73C635C9-09CF-421A-A47C-1F57BADD6ACE}"/>
    <hyperlink ref="E10" location="'4A'!A1" display="'4A'!A1" xr:uid="{41FCDE6B-754A-4576-8E91-E259955633DA}"/>
    <hyperlink ref="E12" location="'6A'!A1" display="'6A'!A1" xr:uid="{2E87FD80-01D0-4609-84DE-D13D83F5EE0B}"/>
    <hyperlink ref="E13" location="'7A'!A1" display="'7A'!A1" xr:uid="{64BAE537-4408-4CD7-B5ED-7DBF3921BC6C}"/>
    <hyperlink ref="E14" location="'8A'!A1" display="'8A'!A1" xr:uid="{75FDAE2B-4B38-4746-9DE0-568C5AC21850}"/>
    <hyperlink ref="E15" location="'9A'!A1" display="'9A'!A1" xr:uid="{CCE2F085-7CFF-486E-A4D2-04C2D4EAACDD}"/>
    <hyperlink ref="E16" location="'10A'!A1" display="'10A'!A1" xr:uid="{7B665CBF-084D-4CC3-871F-DF66D78F6344}"/>
    <hyperlink ref="E17" location="'11A'!A1" display="'11A'!A1" xr:uid="{220FEED6-220F-48AC-9791-5058140B8C99}"/>
    <hyperlink ref="E18" location="'12A'!A1" display="'12A'!A1" xr:uid="{DA04A66B-59DA-45D2-BB4B-A50B8133FF08}"/>
    <hyperlink ref="E19" location="'13A'!A1" display="'13A'!A1" xr:uid="{5EC99DD2-B286-4BB4-B6E6-07684B794D71}"/>
    <hyperlink ref="E20" location="'14A'!A1" display="'14A'!A1" xr:uid="{6BD94FDA-1ABE-4BE9-9E95-3EF59888D241}"/>
    <hyperlink ref="E22" location="'16A'!A1" display="'16A'!A1" xr:uid="{5D063583-3E3C-45E8-988B-45E778D4D054}"/>
    <hyperlink ref="E9" location="'3A'!A1" display="'3A'!A1" xr:uid="{85D09EAE-4797-440E-BB6D-A6BDB4F54F34}"/>
    <hyperlink ref="E21" location="'15A'!A1" display="'15A'!A1" xr:uid="{C29C408B-3460-404E-BC51-3563A741CBBE}"/>
    <hyperlink ref="E24" location="'18A'!A1" display="'18A'!A1" xr:uid="{0B242277-41BF-4E34-8207-05967382FC4B}"/>
    <hyperlink ref="E23" location="'17A'!A1" display="'17A'!A1" xr:uid="{018FEB11-F42F-491F-BAAF-413C051248D8}"/>
    <hyperlink ref="E25" location="'19A'!A1" display="'19A'!A1" xr:uid="{E2E1A34E-FC1C-4D23-961D-59AC10E5FFAF}"/>
    <hyperlink ref="E28" location="'21A'!A1" display="'21A'!A1" xr:uid="{0C7AB005-9E5F-4576-8264-B7DCF8B02CFA}"/>
    <hyperlink ref="E27" location="'21A'!A1" display="'21A'!A1" xr:uid="{0EA1E8C7-4C00-4C6F-8885-D3D4C02DE425}"/>
    <hyperlink ref="E26" location="'20A'!A1" display="'20A'!A1" xr:uid="{C2F910CA-A53A-41BB-B357-46FCD720E43F}"/>
    <hyperlink ref="E11" location="'5A'!A1" display="'5A'!A1" xr:uid="{A2355418-0076-4B08-8BAE-02104A3EDB16}"/>
  </hyperlinks>
  <printOptions horizontalCentered="1"/>
  <pageMargins left="0" right="0" top="0.59055118110236005" bottom="0.39370078740157" header="0.51181102362205" footer="0.51181102362205"/>
  <pageSetup paperSize="9" scale="95" fitToHeight="8" orientation="portrait" r:id="rId1"/>
  <headerFooter alignWithMargins="0"/>
  <rowBreaks count="1" manualBreakCount="1">
    <brk id="34" max="3" man="1"/>
  </rowBreak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E858-E9E2-4EA1-B80D-09B819A47B5D}">
  <sheetPr codeName="Sheet83"/>
  <dimension ref="A1:K17"/>
  <sheetViews>
    <sheetView rightToLeft="1" view="pageBreakPreview" zoomScaleNormal="100" zoomScaleSheetLayoutView="100" workbookViewId="0">
      <selection activeCell="H7" sqref="H7"/>
    </sheetView>
  </sheetViews>
  <sheetFormatPr defaultColWidth="11.42578125" defaultRowHeight="24.95" customHeight="1"/>
  <cols>
    <col min="1" max="1" width="25.7109375" style="718" customWidth="1"/>
    <col min="2" max="4" width="9.7109375" style="718" customWidth="1"/>
    <col min="5" max="5" width="10.85546875" style="718" bestFit="1" customWidth="1"/>
    <col min="6" max="6" width="9.7109375" style="718" customWidth="1"/>
    <col min="7" max="8" width="10.85546875" style="718" bestFit="1" customWidth="1"/>
    <col min="9" max="9" width="9.7109375" style="718" customWidth="1"/>
    <col min="10" max="10" width="11.42578125" style="718" bestFit="1" customWidth="1"/>
    <col min="11" max="11" width="25.7109375" style="718" customWidth="1"/>
    <col min="12" max="16384" width="11.42578125" style="718"/>
  </cols>
  <sheetData>
    <row r="1" spans="1:11" s="7" customFormat="1" ht="23.25">
      <c r="A1" s="1286" t="s">
        <v>861</v>
      </c>
      <c r="B1" s="1286"/>
      <c r="C1" s="1286"/>
      <c r="D1" s="1286"/>
      <c r="E1" s="1286"/>
      <c r="F1" s="1286"/>
      <c r="G1" s="1286"/>
      <c r="H1" s="1286"/>
      <c r="I1" s="1286"/>
      <c r="J1" s="1286"/>
      <c r="K1" s="1286"/>
    </row>
    <row r="2" spans="1:11" s="7" customFormat="1" ht="20.25">
      <c r="A2" s="1287" t="s">
        <v>1093</v>
      </c>
      <c r="B2" s="1287"/>
      <c r="C2" s="1287"/>
      <c r="D2" s="1287"/>
      <c r="E2" s="1287"/>
      <c r="F2" s="1287"/>
      <c r="G2" s="1287"/>
      <c r="H2" s="1287"/>
      <c r="I2" s="1287"/>
      <c r="J2" s="1287"/>
      <c r="K2" s="1287"/>
    </row>
    <row r="3" spans="1:11" s="7" customFormat="1" ht="20.25">
      <c r="A3" s="1287">
        <v>2022</v>
      </c>
      <c r="B3" s="1287"/>
      <c r="C3" s="1287"/>
      <c r="D3" s="1287"/>
      <c r="E3" s="1287"/>
      <c r="F3" s="1287"/>
      <c r="G3" s="1287"/>
      <c r="H3" s="1287"/>
      <c r="I3" s="1287"/>
      <c r="J3" s="1287"/>
      <c r="K3" s="1287"/>
    </row>
    <row r="4" spans="1:11" s="8" customFormat="1" ht="21" customHeight="1">
      <c r="A4" s="471" t="s">
        <v>180</v>
      </c>
      <c r="B4" s="808"/>
      <c r="C4" s="808"/>
      <c r="D4" s="808"/>
      <c r="E4" s="808"/>
      <c r="F4" s="808"/>
      <c r="G4" s="808"/>
      <c r="H4" s="808"/>
      <c r="I4" s="808"/>
      <c r="J4" s="808"/>
      <c r="K4" s="474" t="s">
        <v>181</v>
      </c>
    </row>
    <row r="5" spans="1:11" s="9" customFormat="1" ht="34.5" customHeight="1">
      <c r="A5" s="1339" t="s">
        <v>899</v>
      </c>
      <c r="B5" s="1334" t="s">
        <v>1253</v>
      </c>
      <c r="C5" s="1334"/>
      <c r="D5" s="1334"/>
      <c r="E5" s="1334" t="s">
        <v>1254</v>
      </c>
      <c r="F5" s="1334"/>
      <c r="G5" s="1334"/>
      <c r="H5" s="1334" t="s">
        <v>1255</v>
      </c>
      <c r="I5" s="1334"/>
      <c r="J5" s="1334"/>
      <c r="K5" s="1341" t="s">
        <v>177</v>
      </c>
    </row>
    <row r="6" spans="1:11" s="9" customFormat="1" ht="18">
      <c r="A6" s="1345"/>
      <c r="B6" s="322" t="s">
        <v>472</v>
      </c>
      <c r="C6" s="322" t="s">
        <v>473</v>
      </c>
      <c r="D6" s="322" t="s">
        <v>468</v>
      </c>
      <c r="E6" s="322" t="s">
        <v>472</v>
      </c>
      <c r="F6" s="322" t="s">
        <v>473</v>
      </c>
      <c r="G6" s="322" t="s">
        <v>468</v>
      </c>
      <c r="H6" s="322" t="s">
        <v>472</v>
      </c>
      <c r="I6" s="322" t="s">
        <v>473</v>
      </c>
      <c r="J6" s="322" t="s">
        <v>468</v>
      </c>
      <c r="K6" s="1346"/>
    </row>
    <row r="7" spans="1:11" s="10" customFormat="1" ht="12.75">
      <c r="A7" s="1340"/>
      <c r="B7" s="792" t="s">
        <v>471</v>
      </c>
      <c r="C7" s="792" t="s">
        <v>470</v>
      </c>
      <c r="D7" s="792" t="s">
        <v>469</v>
      </c>
      <c r="E7" s="792" t="s">
        <v>471</v>
      </c>
      <c r="F7" s="792" t="s">
        <v>470</v>
      </c>
      <c r="G7" s="792" t="s">
        <v>469</v>
      </c>
      <c r="H7" s="792" t="s">
        <v>471</v>
      </c>
      <c r="I7" s="792" t="s">
        <v>470</v>
      </c>
      <c r="J7" s="792" t="s">
        <v>469</v>
      </c>
      <c r="K7" s="1342"/>
    </row>
    <row r="8" spans="1:11" s="1" customFormat="1" ht="48" customHeight="1" thickBot="1">
      <c r="A8" s="41" t="s">
        <v>178</v>
      </c>
      <c r="B8" s="809">
        <v>72086</v>
      </c>
      <c r="C8" s="809">
        <v>48684</v>
      </c>
      <c r="D8" s="204">
        <v>120770</v>
      </c>
      <c r="E8" s="809">
        <v>1704218</v>
      </c>
      <c r="F8" s="809">
        <v>304028</v>
      </c>
      <c r="G8" s="205">
        <v>2008246</v>
      </c>
      <c r="H8" s="205">
        <v>1776304</v>
      </c>
      <c r="I8" s="188">
        <v>352712</v>
      </c>
      <c r="J8" s="188">
        <v>2129016</v>
      </c>
      <c r="K8" s="793" t="s">
        <v>179</v>
      </c>
    </row>
    <row r="9" spans="1:11" s="1" customFormat="1" ht="48" customHeight="1">
      <c r="A9" s="45" t="s">
        <v>692</v>
      </c>
      <c r="B9" s="810">
        <v>0</v>
      </c>
      <c r="C9" s="810">
        <v>0</v>
      </c>
      <c r="D9" s="194">
        <v>0</v>
      </c>
      <c r="E9" s="810">
        <v>798</v>
      </c>
      <c r="F9" s="810">
        <v>75</v>
      </c>
      <c r="G9" s="323">
        <v>873</v>
      </c>
      <c r="H9" s="323">
        <v>798</v>
      </c>
      <c r="I9" s="195">
        <v>75</v>
      </c>
      <c r="J9" s="195">
        <v>873</v>
      </c>
      <c r="K9" s="797" t="s">
        <v>693</v>
      </c>
    </row>
    <row r="10" spans="1:11" s="6" customFormat="1" ht="43.5" customHeight="1">
      <c r="A10" s="212" t="s">
        <v>468</v>
      </c>
      <c r="B10" s="212">
        <v>72086</v>
      </c>
      <c r="C10" s="212">
        <v>48684</v>
      </c>
      <c r="D10" s="212">
        <v>120770</v>
      </c>
      <c r="E10" s="212">
        <v>1705016</v>
      </c>
      <c r="F10" s="212">
        <v>304103</v>
      </c>
      <c r="G10" s="212">
        <v>2009119</v>
      </c>
      <c r="H10" s="212">
        <v>1777102</v>
      </c>
      <c r="I10" s="212">
        <v>352787</v>
      </c>
      <c r="J10" s="212">
        <v>2129889</v>
      </c>
      <c r="K10" s="640" t="s">
        <v>469</v>
      </c>
    </row>
    <row r="14" spans="1:11" ht="24.95" customHeight="1">
      <c r="B14" s="12"/>
      <c r="C14" s="12"/>
      <c r="D14" s="12"/>
      <c r="E14" s="12"/>
      <c r="F14" s="12"/>
      <c r="G14" s="12"/>
      <c r="H14" s="12"/>
      <c r="I14" s="12"/>
      <c r="J14" s="12"/>
    </row>
    <row r="15" spans="1:11" ht="24.95" customHeight="1">
      <c r="B15" s="12"/>
      <c r="C15" s="12"/>
      <c r="D15" s="12"/>
      <c r="E15" s="12"/>
      <c r="F15" s="12"/>
      <c r="G15" s="12"/>
      <c r="H15" s="12"/>
      <c r="I15" s="12"/>
      <c r="J15" s="12"/>
    </row>
    <row r="16" spans="1:11" ht="24.95" customHeight="1">
      <c r="B16" s="12"/>
      <c r="C16" s="12"/>
      <c r="D16" s="12"/>
      <c r="E16" s="12"/>
      <c r="F16" s="12"/>
      <c r="G16" s="12"/>
      <c r="H16" s="12"/>
      <c r="I16" s="12"/>
      <c r="J16" s="12"/>
    </row>
    <row r="17" spans="2:10" ht="24.95" customHeight="1">
      <c r="B17" s="12"/>
      <c r="C17" s="12"/>
      <c r="D17" s="12"/>
      <c r="E17" s="12"/>
      <c r="F17" s="12"/>
      <c r="G17" s="12"/>
      <c r="H17" s="12"/>
      <c r="I17" s="12"/>
      <c r="J17" s="12"/>
    </row>
  </sheetData>
  <mergeCells count="8">
    <mergeCell ref="A1:K1"/>
    <mergeCell ref="A2:K2"/>
    <mergeCell ref="A3:K3"/>
    <mergeCell ref="A5:A7"/>
    <mergeCell ref="B5:D5"/>
    <mergeCell ref="E5:G5"/>
    <mergeCell ref="H5:J5"/>
    <mergeCell ref="K5:K7"/>
  </mergeCells>
  <printOptions horizontalCentered="1" verticalCentered="1"/>
  <pageMargins left="0" right="0" top="0" bottom="0" header="0" footer="0"/>
  <pageSetup paperSize="9" scale="95" orientation="landscape" r:id="rId1"/>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26E59-5184-4A89-A32D-1C5030057B6A}">
  <sheetPr codeName="Sheet84"/>
  <dimension ref="A1:I28"/>
  <sheetViews>
    <sheetView rightToLeft="1" view="pageBreakPreview" zoomScaleNormal="100" zoomScaleSheetLayoutView="100" workbookViewId="0">
      <selection activeCell="E6" sqref="E6"/>
    </sheetView>
  </sheetViews>
  <sheetFormatPr defaultColWidth="11.42578125" defaultRowHeight="24.95" customHeight="1"/>
  <cols>
    <col min="1" max="1" width="40.7109375" style="718" customWidth="1"/>
    <col min="2" max="5" width="12.7109375" style="718" customWidth="1"/>
    <col min="6" max="6" width="40.7109375" style="718" customWidth="1"/>
    <col min="7" max="7" width="11.42578125" style="718" customWidth="1"/>
    <col min="8" max="8" width="12" style="718" bestFit="1" customWidth="1"/>
    <col min="9" max="16384" width="11.42578125" style="718"/>
  </cols>
  <sheetData>
    <row r="1" spans="1:9" s="7" customFormat="1" ht="23.25">
      <c r="A1" s="1286" t="s">
        <v>974</v>
      </c>
      <c r="B1" s="1286"/>
      <c r="C1" s="1286"/>
      <c r="D1" s="1286"/>
      <c r="E1" s="1286"/>
      <c r="F1" s="1286"/>
    </row>
    <row r="2" spans="1:9" s="7" customFormat="1" ht="38.25" customHeight="1">
      <c r="A2" s="1287" t="s">
        <v>1513</v>
      </c>
      <c r="B2" s="1287"/>
      <c r="C2" s="1287"/>
      <c r="D2" s="1287"/>
      <c r="E2" s="1287"/>
      <c r="F2" s="1287"/>
    </row>
    <row r="3" spans="1:9" s="7" customFormat="1" ht="20.25">
      <c r="A3" s="1287">
        <v>2022</v>
      </c>
      <c r="B3" s="1287"/>
      <c r="C3" s="1287"/>
      <c r="D3" s="1287"/>
      <c r="E3" s="1287"/>
      <c r="F3" s="1287"/>
    </row>
    <row r="4" spans="1:9" s="473" customFormat="1" ht="21" customHeight="1">
      <c r="A4" s="471" t="s">
        <v>182</v>
      </c>
      <c r="B4" s="808"/>
      <c r="C4" s="808"/>
      <c r="D4" s="808"/>
      <c r="E4" s="808"/>
      <c r="F4" s="474" t="s">
        <v>183</v>
      </c>
    </row>
    <row r="5" spans="1:9" s="9" customFormat="1" ht="36.75" customHeight="1">
      <c r="A5" s="1347" t="s">
        <v>460</v>
      </c>
      <c r="B5" s="343" t="s">
        <v>18</v>
      </c>
      <c r="C5" s="343" t="s">
        <v>20</v>
      </c>
      <c r="D5" s="343" t="s">
        <v>22</v>
      </c>
      <c r="E5" s="343" t="s">
        <v>468</v>
      </c>
      <c r="F5" s="1349" t="s">
        <v>331</v>
      </c>
    </row>
    <row r="6" spans="1:9" s="10" customFormat="1" ht="40.5" customHeight="1">
      <c r="A6" s="1348"/>
      <c r="B6" s="757" t="s">
        <v>17</v>
      </c>
      <c r="C6" s="757" t="s">
        <v>19</v>
      </c>
      <c r="D6" s="757" t="s">
        <v>21</v>
      </c>
      <c r="E6" s="318" t="s">
        <v>469</v>
      </c>
      <c r="F6" s="1350"/>
    </row>
    <row r="7" spans="1:9" s="1" customFormat="1" ht="32.1" customHeight="1" thickBot="1">
      <c r="A7" s="41" t="s">
        <v>1140</v>
      </c>
      <c r="B7" s="784">
        <v>4367</v>
      </c>
      <c r="C7" s="784">
        <v>0</v>
      </c>
      <c r="D7" s="784">
        <v>54633</v>
      </c>
      <c r="E7" s="186">
        <v>59000</v>
      </c>
      <c r="F7" s="762" t="s">
        <v>23</v>
      </c>
      <c r="G7" s="718">
        <v>54633</v>
      </c>
      <c r="H7" s="453"/>
      <c r="I7" s="462"/>
    </row>
    <row r="8" spans="1:9" s="1" customFormat="1" ht="32.1" customHeight="1" thickBot="1">
      <c r="A8" s="39" t="s">
        <v>28</v>
      </c>
      <c r="B8" s="785">
        <v>405</v>
      </c>
      <c r="C8" s="785">
        <v>46</v>
      </c>
      <c r="D8" s="785">
        <v>304455</v>
      </c>
      <c r="E8" s="189">
        <v>304906</v>
      </c>
      <c r="F8" s="764" t="s">
        <v>27</v>
      </c>
      <c r="G8" s="718">
        <v>304455</v>
      </c>
      <c r="H8" s="453"/>
      <c r="I8" s="224"/>
    </row>
    <row r="9" spans="1:9" s="1" customFormat="1" ht="32.1" customHeight="1" thickBot="1">
      <c r="A9" s="41" t="s">
        <v>30</v>
      </c>
      <c r="B9" s="784">
        <v>830</v>
      </c>
      <c r="C9" s="784">
        <v>505</v>
      </c>
      <c r="D9" s="784">
        <v>199623</v>
      </c>
      <c r="E9" s="186">
        <v>200958</v>
      </c>
      <c r="F9" s="762" t="s">
        <v>29</v>
      </c>
      <c r="G9" s="718">
        <v>199623</v>
      </c>
      <c r="H9" s="453"/>
      <c r="I9" s="224"/>
    </row>
    <row r="10" spans="1:9" s="1" customFormat="1" ht="32.1" customHeight="1" thickBot="1">
      <c r="A10" s="39" t="s">
        <v>32</v>
      </c>
      <c r="B10" s="785">
        <v>537</v>
      </c>
      <c r="C10" s="785">
        <v>90</v>
      </c>
      <c r="D10" s="785">
        <v>186633</v>
      </c>
      <c r="E10" s="189">
        <v>187260</v>
      </c>
      <c r="F10" s="764" t="s">
        <v>31</v>
      </c>
      <c r="G10" s="718">
        <v>186633</v>
      </c>
      <c r="H10" s="453"/>
      <c r="I10" s="224"/>
    </row>
    <row r="11" spans="1:9" s="1" customFormat="1" ht="35.1" customHeight="1" thickBot="1">
      <c r="A11" s="41" t="s">
        <v>34</v>
      </c>
      <c r="B11" s="784">
        <v>420</v>
      </c>
      <c r="C11" s="784">
        <v>75</v>
      </c>
      <c r="D11" s="784">
        <v>211377</v>
      </c>
      <c r="E11" s="186">
        <v>211872</v>
      </c>
      <c r="F11" s="762" t="s">
        <v>33</v>
      </c>
      <c r="G11" s="718">
        <v>211377</v>
      </c>
      <c r="H11" s="453"/>
      <c r="I11" s="224"/>
    </row>
    <row r="12" spans="1:9" s="1" customFormat="1" ht="32.1" customHeight="1" thickBot="1">
      <c r="A12" s="39" t="s">
        <v>1141</v>
      </c>
      <c r="B12" s="785">
        <v>0</v>
      </c>
      <c r="C12" s="785">
        <v>0</v>
      </c>
      <c r="D12" s="785">
        <v>31325</v>
      </c>
      <c r="E12" s="189">
        <v>31325</v>
      </c>
      <c r="F12" s="764" t="s">
        <v>35</v>
      </c>
      <c r="G12" s="718">
        <v>31325</v>
      </c>
      <c r="H12" s="453"/>
      <c r="I12" s="224"/>
    </row>
    <row r="13" spans="1:9" s="1" customFormat="1" ht="32.1" customHeight="1" thickBot="1">
      <c r="A13" s="41" t="s">
        <v>1143</v>
      </c>
      <c r="B13" s="784">
        <v>0</v>
      </c>
      <c r="C13" s="784">
        <v>336</v>
      </c>
      <c r="D13" s="784">
        <v>547239</v>
      </c>
      <c r="E13" s="186">
        <v>547575</v>
      </c>
      <c r="F13" s="762" t="s">
        <v>36</v>
      </c>
      <c r="G13" s="718">
        <v>547239</v>
      </c>
      <c r="H13" s="453"/>
      <c r="I13" s="224"/>
    </row>
    <row r="14" spans="1:9" s="1" customFormat="1" ht="32.1" customHeight="1" thickBot="1">
      <c r="A14" s="39" t="s">
        <v>1142</v>
      </c>
      <c r="B14" s="785">
        <v>0</v>
      </c>
      <c r="C14" s="785">
        <v>0</v>
      </c>
      <c r="D14" s="785">
        <v>284172</v>
      </c>
      <c r="E14" s="189">
        <v>284172</v>
      </c>
      <c r="F14" s="764" t="s">
        <v>37</v>
      </c>
      <c r="G14" s="718">
        <v>284172</v>
      </c>
      <c r="H14" s="453"/>
      <c r="I14" s="224"/>
    </row>
    <row r="15" spans="1:9" s="1" customFormat="1" ht="32.1" customHeight="1">
      <c r="A15" s="66" t="s">
        <v>39</v>
      </c>
      <c r="B15" s="807">
        <v>0</v>
      </c>
      <c r="C15" s="807">
        <v>0</v>
      </c>
      <c r="D15" s="807">
        <v>303288</v>
      </c>
      <c r="E15" s="199">
        <v>303288</v>
      </c>
      <c r="F15" s="811" t="s">
        <v>38</v>
      </c>
      <c r="G15" s="718">
        <v>303288</v>
      </c>
      <c r="H15" s="453"/>
      <c r="I15" s="224"/>
    </row>
    <row r="16" spans="1:9" s="6" customFormat="1" ht="30" customHeight="1">
      <c r="A16" s="86" t="s">
        <v>468</v>
      </c>
      <c r="B16" s="185">
        <v>6559</v>
      </c>
      <c r="C16" s="185">
        <v>1052</v>
      </c>
      <c r="D16" s="185">
        <v>2122745</v>
      </c>
      <c r="E16" s="185">
        <v>2130356</v>
      </c>
      <c r="F16" s="874" t="s">
        <v>469</v>
      </c>
      <c r="G16" s="718">
        <v>2122745</v>
      </c>
      <c r="H16" s="453"/>
      <c r="I16" s="224"/>
    </row>
    <row r="17" spans="1:6" ht="18" customHeight="1">
      <c r="A17" s="30" t="s">
        <v>71</v>
      </c>
      <c r="F17" s="791" t="s">
        <v>328</v>
      </c>
    </row>
    <row r="19" spans="1:6" ht="24.95" customHeight="1">
      <c r="B19" s="454"/>
      <c r="C19" s="453"/>
      <c r="D19" s="454"/>
    </row>
    <row r="20" spans="1:6" ht="24.95" customHeight="1">
      <c r="B20" s="454"/>
      <c r="C20" s="453"/>
      <c r="D20" s="454"/>
    </row>
    <row r="21" spans="1:6" ht="24.95" customHeight="1">
      <c r="B21" s="454"/>
      <c r="C21" s="453"/>
      <c r="D21" s="454"/>
    </row>
    <row r="22" spans="1:6" ht="24.95" customHeight="1">
      <c r="B22" s="454"/>
      <c r="C22" s="453"/>
      <c r="D22" s="454"/>
    </row>
    <row r="23" spans="1:6" ht="24.95" customHeight="1">
      <c r="B23" s="454"/>
      <c r="C23" s="453"/>
      <c r="D23" s="454"/>
      <c r="E23" s="12"/>
    </row>
    <row r="24" spans="1:6" ht="24.95" customHeight="1">
      <c r="B24" s="454"/>
      <c r="C24" s="453"/>
      <c r="D24" s="454"/>
      <c r="E24" s="12"/>
    </row>
    <row r="25" spans="1:6" ht="24.95" customHeight="1">
      <c r="B25" s="454"/>
      <c r="C25" s="453"/>
      <c r="D25" s="454"/>
      <c r="E25" s="12"/>
    </row>
    <row r="26" spans="1:6" ht="24.95" customHeight="1">
      <c r="B26" s="454"/>
      <c r="C26" s="453"/>
      <c r="D26" s="454"/>
      <c r="E26" s="12"/>
    </row>
    <row r="27" spans="1:6" ht="24.95" customHeight="1">
      <c r="B27" s="454"/>
      <c r="C27" s="453"/>
      <c r="D27" s="454"/>
    </row>
    <row r="28" spans="1:6" ht="24.95" customHeight="1">
      <c r="B28" s="454"/>
      <c r="C28" s="453"/>
      <c r="D28" s="453"/>
    </row>
  </sheetData>
  <mergeCells count="5">
    <mergeCell ref="A1:F1"/>
    <mergeCell ref="A2:F2"/>
    <mergeCell ref="A3:F3"/>
    <mergeCell ref="A5:A6"/>
    <mergeCell ref="F5:F6"/>
  </mergeCells>
  <printOptions horizontalCentered="1" verticalCentered="1"/>
  <pageMargins left="0" right="0" top="0" bottom="0" header="0" footer="0"/>
  <pageSetup paperSize="9" scale="95" orientation="landscape" r:id="rId1"/>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41111-CCA1-4D8E-B71E-DB12FE3D4A76}">
  <sheetPr codeName="Sheet85"/>
  <dimension ref="A1:I26"/>
  <sheetViews>
    <sheetView rightToLeft="1" view="pageBreakPreview" zoomScaleNormal="100" zoomScaleSheetLayoutView="100" workbookViewId="0">
      <selection activeCell="E4" sqref="E1:E1048576"/>
    </sheetView>
  </sheetViews>
  <sheetFormatPr defaultColWidth="11.42578125" defaultRowHeight="24.95" customHeight="1"/>
  <cols>
    <col min="1" max="1" width="40.7109375" style="718" customWidth="1"/>
    <col min="2" max="5" width="12.7109375" style="718" customWidth="1"/>
    <col min="6" max="6" width="40.7109375" style="718" customWidth="1"/>
    <col min="7" max="7" width="11.42578125" style="718" customWidth="1"/>
    <col min="8" max="8" width="12" style="718" bestFit="1" customWidth="1"/>
    <col min="9" max="16384" width="11.42578125" style="718"/>
  </cols>
  <sheetData>
    <row r="1" spans="1:9" s="7" customFormat="1" ht="23.25">
      <c r="A1" s="1286" t="s">
        <v>975</v>
      </c>
      <c r="B1" s="1286"/>
      <c r="C1" s="1286"/>
      <c r="D1" s="1286"/>
      <c r="E1" s="1286"/>
      <c r="F1" s="1286"/>
    </row>
    <row r="2" spans="1:9" s="7" customFormat="1" ht="36.75" customHeight="1">
      <c r="A2" s="1287" t="s">
        <v>1514</v>
      </c>
      <c r="B2" s="1287"/>
      <c r="C2" s="1287"/>
      <c r="D2" s="1287"/>
      <c r="E2" s="1287"/>
      <c r="F2" s="1287"/>
    </row>
    <row r="3" spans="1:9" s="7" customFormat="1" ht="20.25">
      <c r="A3" s="1287">
        <v>2022</v>
      </c>
      <c r="B3" s="1287"/>
      <c r="C3" s="1287"/>
      <c r="D3" s="1287"/>
      <c r="E3" s="1287"/>
      <c r="F3" s="1287"/>
    </row>
    <row r="4" spans="1:9" s="8" customFormat="1" ht="15.75">
      <c r="A4" s="447" t="s">
        <v>184</v>
      </c>
      <c r="B4" s="798"/>
      <c r="C4" s="798"/>
      <c r="D4" s="798"/>
      <c r="E4" s="798"/>
      <c r="F4" s="448" t="s">
        <v>185</v>
      </c>
    </row>
    <row r="5" spans="1:9" s="9" customFormat="1" ht="36.75" customHeight="1">
      <c r="A5" s="1347" t="s">
        <v>460</v>
      </c>
      <c r="B5" s="343" t="s">
        <v>18</v>
      </c>
      <c r="C5" s="343" t="s">
        <v>20</v>
      </c>
      <c r="D5" s="343" t="s">
        <v>22</v>
      </c>
      <c r="E5" s="343" t="s">
        <v>468</v>
      </c>
      <c r="F5" s="1349" t="s">
        <v>332</v>
      </c>
    </row>
    <row r="6" spans="1:9" s="10" customFormat="1" ht="40.5" customHeight="1">
      <c r="A6" s="1348"/>
      <c r="B6" s="757" t="s">
        <v>17</v>
      </c>
      <c r="C6" s="757" t="s">
        <v>19</v>
      </c>
      <c r="D6" s="757" t="s">
        <v>21</v>
      </c>
      <c r="E6" s="318" t="s">
        <v>469</v>
      </c>
      <c r="F6" s="1350"/>
    </row>
    <row r="7" spans="1:9" s="1" customFormat="1" ht="32.1" customHeight="1" thickBot="1">
      <c r="A7" s="41" t="s">
        <v>1140</v>
      </c>
      <c r="B7" s="784">
        <v>3978</v>
      </c>
      <c r="C7" s="784">
        <v>0</v>
      </c>
      <c r="D7" s="784">
        <v>46974</v>
      </c>
      <c r="E7" s="186">
        <v>50952</v>
      </c>
      <c r="F7" s="762" t="s">
        <v>23</v>
      </c>
      <c r="H7" s="461"/>
      <c r="I7" s="462"/>
    </row>
    <row r="8" spans="1:9" s="1" customFormat="1" ht="32.1" customHeight="1" thickBot="1">
      <c r="A8" s="39" t="s">
        <v>28</v>
      </c>
      <c r="B8" s="785">
        <v>389</v>
      </c>
      <c r="C8" s="785">
        <v>46</v>
      </c>
      <c r="D8" s="785">
        <v>203206</v>
      </c>
      <c r="E8" s="189">
        <v>203641</v>
      </c>
      <c r="F8" s="764" t="s">
        <v>27</v>
      </c>
      <c r="H8" s="453"/>
      <c r="I8" s="224"/>
    </row>
    <row r="9" spans="1:9" s="1" customFormat="1" ht="32.1" customHeight="1" thickBot="1">
      <c r="A9" s="41" t="s">
        <v>30</v>
      </c>
      <c r="B9" s="784">
        <v>723</v>
      </c>
      <c r="C9" s="784">
        <v>430</v>
      </c>
      <c r="D9" s="784">
        <v>164107</v>
      </c>
      <c r="E9" s="186">
        <v>165260</v>
      </c>
      <c r="F9" s="762" t="s">
        <v>29</v>
      </c>
      <c r="H9" s="453"/>
      <c r="I9" s="224"/>
    </row>
    <row r="10" spans="1:9" s="1" customFormat="1" ht="32.1" customHeight="1" thickBot="1">
      <c r="A10" s="39" t="s">
        <v>32</v>
      </c>
      <c r="B10" s="785">
        <v>537</v>
      </c>
      <c r="C10" s="785">
        <v>90</v>
      </c>
      <c r="D10" s="785">
        <v>137398</v>
      </c>
      <c r="E10" s="189">
        <v>138025</v>
      </c>
      <c r="F10" s="764" t="s">
        <v>31</v>
      </c>
      <c r="H10" s="453"/>
      <c r="I10" s="224"/>
    </row>
    <row r="11" spans="1:9" s="1" customFormat="1" ht="32.1" customHeight="1" thickBot="1">
      <c r="A11" s="41" t="s">
        <v>34</v>
      </c>
      <c r="B11" s="784">
        <v>420</v>
      </c>
      <c r="C11" s="784">
        <v>75</v>
      </c>
      <c r="D11" s="784">
        <v>150264</v>
      </c>
      <c r="E11" s="186">
        <v>150759</v>
      </c>
      <c r="F11" s="762" t="s">
        <v>33</v>
      </c>
      <c r="H11" s="453"/>
      <c r="I11" s="224"/>
    </row>
    <row r="12" spans="1:9" s="1" customFormat="1" ht="32.1" customHeight="1" thickBot="1">
      <c r="A12" s="39" t="s">
        <v>1141</v>
      </c>
      <c r="B12" s="785">
        <v>0</v>
      </c>
      <c r="C12" s="785">
        <v>0</v>
      </c>
      <c r="D12" s="785">
        <v>31325</v>
      </c>
      <c r="E12" s="189">
        <v>31325</v>
      </c>
      <c r="F12" s="764" t="s">
        <v>35</v>
      </c>
      <c r="H12" s="453"/>
      <c r="I12" s="224"/>
    </row>
    <row r="13" spans="1:9" s="1" customFormat="1" ht="32.1" customHeight="1" thickBot="1">
      <c r="A13" s="41" t="s">
        <v>1143</v>
      </c>
      <c r="B13" s="784">
        <v>0</v>
      </c>
      <c r="C13" s="784">
        <v>336</v>
      </c>
      <c r="D13" s="784">
        <v>546915</v>
      </c>
      <c r="E13" s="186">
        <v>547251</v>
      </c>
      <c r="F13" s="762" t="s">
        <v>36</v>
      </c>
      <c r="H13" s="453"/>
      <c r="I13" s="224"/>
    </row>
    <row r="14" spans="1:9" s="1" customFormat="1" ht="32.1" customHeight="1" thickBot="1">
      <c r="A14" s="39" t="s">
        <v>1142</v>
      </c>
      <c r="B14" s="785">
        <v>0</v>
      </c>
      <c r="C14" s="785">
        <v>0</v>
      </c>
      <c r="D14" s="785">
        <v>283678</v>
      </c>
      <c r="E14" s="189">
        <v>283678</v>
      </c>
      <c r="F14" s="764" t="s">
        <v>37</v>
      </c>
      <c r="H14" s="453"/>
      <c r="I14" s="224"/>
    </row>
    <row r="15" spans="1:9" s="1" customFormat="1" ht="32.1" customHeight="1">
      <c r="A15" s="66" t="s">
        <v>39</v>
      </c>
      <c r="B15" s="807">
        <v>0</v>
      </c>
      <c r="C15" s="807">
        <v>0</v>
      </c>
      <c r="D15" s="807">
        <v>206553</v>
      </c>
      <c r="E15" s="199">
        <v>206553</v>
      </c>
      <c r="F15" s="811" t="s">
        <v>38</v>
      </c>
      <c r="H15" s="453"/>
      <c r="I15" s="224"/>
    </row>
    <row r="16" spans="1:9" s="6" customFormat="1" ht="30" customHeight="1">
      <c r="A16" s="86" t="s">
        <v>468</v>
      </c>
      <c r="B16" s="185">
        <v>6047</v>
      </c>
      <c r="C16" s="185">
        <v>977</v>
      </c>
      <c r="D16" s="185">
        <v>1770420</v>
      </c>
      <c r="E16" s="185">
        <v>1777444</v>
      </c>
      <c r="F16" s="309" t="s">
        <v>469</v>
      </c>
      <c r="H16" s="453"/>
      <c r="I16" s="224"/>
    </row>
    <row r="17" spans="1:6" ht="18" customHeight="1">
      <c r="A17" s="30" t="s">
        <v>71</v>
      </c>
      <c r="F17" s="791" t="s">
        <v>328</v>
      </c>
    </row>
    <row r="23" spans="1:6" ht="24.95" customHeight="1">
      <c r="B23" s="12"/>
      <c r="C23" s="12"/>
      <c r="D23" s="12"/>
      <c r="E23" s="12"/>
    </row>
    <row r="24" spans="1:6" ht="24.95" customHeight="1">
      <c r="B24" s="12"/>
      <c r="C24" s="12"/>
      <c r="D24" s="12"/>
      <c r="E24" s="12"/>
    </row>
    <row r="25" spans="1:6" ht="24.95" customHeight="1">
      <c r="B25" s="12"/>
      <c r="C25" s="12"/>
      <c r="D25" s="12"/>
      <c r="E25" s="12"/>
    </row>
    <row r="26" spans="1:6" ht="24.95" customHeight="1">
      <c r="B26" s="12"/>
      <c r="C26" s="12"/>
      <c r="D26" s="12"/>
      <c r="E26" s="12"/>
    </row>
  </sheetData>
  <mergeCells count="5">
    <mergeCell ref="A1:F1"/>
    <mergeCell ref="A2:F2"/>
    <mergeCell ref="A3:F3"/>
    <mergeCell ref="A5:A6"/>
    <mergeCell ref="F5:F6"/>
  </mergeCells>
  <printOptions horizontalCentered="1" verticalCentered="1"/>
  <pageMargins left="0" right="0" top="0" bottom="0" header="0" footer="0"/>
  <pageSetup paperSize="9" scale="95" orientation="landscape" r:id="rId1"/>
  <headerFooter alignWithMargin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0BD1A-3283-4E1B-AA2E-71B0BC35ACB1}">
  <sheetPr codeName="Sheet86"/>
  <dimension ref="A1:H26"/>
  <sheetViews>
    <sheetView rightToLeft="1" view="pageBreakPreview" zoomScaleNormal="100" zoomScaleSheetLayoutView="100" workbookViewId="0">
      <selection activeCell="E4" sqref="E1:E1048576"/>
    </sheetView>
  </sheetViews>
  <sheetFormatPr defaultColWidth="11.42578125" defaultRowHeight="24.95" customHeight="1"/>
  <cols>
    <col min="1" max="1" width="40.7109375" style="718" customWidth="1"/>
    <col min="2" max="5" width="12.7109375" style="718" customWidth="1"/>
    <col min="6" max="6" width="40.7109375" style="718" customWidth="1"/>
    <col min="7" max="16384" width="11.42578125" style="718"/>
  </cols>
  <sheetData>
    <row r="1" spans="1:8" s="7" customFormat="1" ht="23.25">
      <c r="A1" s="1286" t="s">
        <v>976</v>
      </c>
      <c r="B1" s="1286"/>
      <c r="C1" s="1286"/>
      <c r="D1" s="1286"/>
      <c r="E1" s="1286"/>
      <c r="F1" s="1286"/>
    </row>
    <row r="2" spans="1:8" s="7" customFormat="1" ht="20.25">
      <c r="A2" s="1287" t="s">
        <v>1094</v>
      </c>
      <c r="B2" s="1287"/>
      <c r="C2" s="1287"/>
      <c r="D2" s="1287"/>
      <c r="E2" s="1287"/>
      <c r="F2" s="1287"/>
    </row>
    <row r="3" spans="1:8" s="7" customFormat="1" ht="20.25">
      <c r="A3" s="1287">
        <v>2022</v>
      </c>
      <c r="B3" s="1287"/>
      <c r="C3" s="1287"/>
      <c r="D3" s="1287"/>
      <c r="E3" s="1287"/>
      <c r="F3" s="1287"/>
    </row>
    <row r="4" spans="1:8" s="473" customFormat="1" ht="21" customHeight="1">
      <c r="A4" s="471" t="s">
        <v>186</v>
      </c>
      <c r="B4" s="808"/>
      <c r="C4" s="808"/>
      <c r="D4" s="808"/>
      <c r="E4" s="808"/>
      <c r="F4" s="474" t="s">
        <v>187</v>
      </c>
    </row>
    <row r="5" spans="1:8" s="9" customFormat="1" ht="36.75" customHeight="1">
      <c r="A5" s="1347" t="s">
        <v>460</v>
      </c>
      <c r="B5" s="343" t="s">
        <v>18</v>
      </c>
      <c r="C5" s="343" t="s">
        <v>20</v>
      </c>
      <c r="D5" s="343" t="s">
        <v>22</v>
      </c>
      <c r="E5" s="343" t="s">
        <v>468</v>
      </c>
      <c r="F5" s="1349" t="s">
        <v>332</v>
      </c>
    </row>
    <row r="6" spans="1:8" s="10" customFormat="1" ht="40.5" customHeight="1">
      <c r="A6" s="1348"/>
      <c r="B6" s="757" t="s">
        <v>17</v>
      </c>
      <c r="C6" s="757" t="s">
        <v>19</v>
      </c>
      <c r="D6" s="757" t="s">
        <v>21</v>
      </c>
      <c r="E6" s="318" t="s">
        <v>469</v>
      </c>
      <c r="F6" s="1350"/>
    </row>
    <row r="7" spans="1:8" s="1" customFormat="1" ht="32.1" customHeight="1" thickBot="1">
      <c r="A7" s="41" t="s">
        <v>1140</v>
      </c>
      <c r="B7" s="784">
        <v>389</v>
      </c>
      <c r="C7" s="784">
        <v>0</v>
      </c>
      <c r="D7" s="784">
        <v>7659</v>
      </c>
      <c r="E7" s="186">
        <v>8048</v>
      </c>
      <c r="F7" s="762" t="s">
        <v>23</v>
      </c>
      <c r="G7" s="585"/>
      <c r="H7" s="585"/>
    </row>
    <row r="8" spans="1:8" s="1" customFormat="1" ht="32.1" customHeight="1" thickBot="1">
      <c r="A8" s="39" t="s">
        <v>28</v>
      </c>
      <c r="B8" s="785">
        <v>16</v>
      </c>
      <c r="C8" s="785">
        <v>0</v>
      </c>
      <c r="D8" s="785">
        <v>101249</v>
      </c>
      <c r="E8" s="189">
        <v>101265</v>
      </c>
      <c r="F8" s="764" t="s">
        <v>27</v>
      </c>
      <c r="G8" s="585"/>
      <c r="H8" s="585"/>
    </row>
    <row r="9" spans="1:8" s="1" customFormat="1" ht="32.1" customHeight="1" thickBot="1">
      <c r="A9" s="41" t="s">
        <v>30</v>
      </c>
      <c r="B9" s="784">
        <v>107</v>
      </c>
      <c r="C9" s="784">
        <v>75</v>
      </c>
      <c r="D9" s="784">
        <v>35516</v>
      </c>
      <c r="E9" s="186">
        <v>35698</v>
      </c>
      <c r="F9" s="762" t="s">
        <v>29</v>
      </c>
      <c r="G9" s="585"/>
      <c r="H9" s="585"/>
    </row>
    <row r="10" spans="1:8" s="1" customFormat="1" ht="32.1" customHeight="1" thickBot="1">
      <c r="A10" s="39" t="s">
        <v>32</v>
      </c>
      <c r="B10" s="785">
        <v>0</v>
      </c>
      <c r="C10" s="785">
        <v>0</v>
      </c>
      <c r="D10" s="785">
        <v>49235</v>
      </c>
      <c r="E10" s="189">
        <v>49235</v>
      </c>
      <c r="F10" s="764" t="s">
        <v>31</v>
      </c>
      <c r="G10" s="585"/>
      <c r="H10" s="585"/>
    </row>
    <row r="11" spans="1:8" s="1" customFormat="1" ht="32.1" customHeight="1" thickBot="1">
      <c r="A11" s="41" t="s">
        <v>34</v>
      </c>
      <c r="B11" s="784">
        <v>0</v>
      </c>
      <c r="C11" s="784">
        <v>0</v>
      </c>
      <c r="D11" s="784">
        <v>61113</v>
      </c>
      <c r="E11" s="186">
        <v>61113</v>
      </c>
      <c r="F11" s="762" t="s">
        <v>33</v>
      </c>
      <c r="G11" s="585"/>
      <c r="H11" s="586"/>
    </row>
    <row r="12" spans="1:8" s="1" customFormat="1" ht="32.1" customHeight="1" thickBot="1">
      <c r="A12" s="587" t="s">
        <v>1143</v>
      </c>
      <c r="B12" s="812">
        <v>0</v>
      </c>
      <c r="C12" s="812">
        <v>0</v>
      </c>
      <c r="D12" s="812">
        <v>324</v>
      </c>
      <c r="E12" s="588">
        <v>324</v>
      </c>
      <c r="F12" s="813" t="s">
        <v>36</v>
      </c>
      <c r="G12" s="585"/>
      <c r="H12" s="585"/>
    </row>
    <row r="13" spans="1:8" s="1" customFormat="1" ht="32.1" customHeight="1" thickBot="1">
      <c r="A13" s="82" t="s">
        <v>1142</v>
      </c>
      <c r="B13" s="814">
        <v>0</v>
      </c>
      <c r="C13" s="814">
        <v>0</v>
      </c>
      <c r="D13" s="814">
        <v>494</v>
      </c>
      <c r="E13" s="538">
        <v>494</v>
      </c>
      <c r="F13" s="815" t="s">
        <v>37</v>
      </c>
      <c r="G13" s="585"/>
      <c r="H13" s="585"/>
    </row>
    <row r="14" spans="1:8" s="6" customFormat="1" ht="27" customHeight="1">
      <c r="A14" s="79" t="s">
        <v>39</v>
      </c>
      <c r="B14" s="816">
        <v>0</v>
      </c>
      <c r="C14" s="816">
        <v>0</v>
      </c>
      <c r="D14" s="816">
        <v>96735</v>
      </c>
      <c r="E14" s="589">
        <v>96735</v>
      </c>
      <c r="F14" s="817" t="s">
        <v>38</v>
      </c>
      <c r="G14" s="585"/>
    </row>
    <row r="15" spans="1:8" ht="29.25" customHeight="1">
      <c r="A15" s="185" t="s">
        <v>468</v>
      </c>
      <c r="B15" s="185">
        <v>512</v>
      </c>
      <c r="C15" s="185">
        <v>75</v>
      </c>
      <c r="D15" s="185">
        <v>352325</v>
      </c>
      <c r="E15" s="185">
        <v>352912</v>
      </c>
      <c r="F15" s="932" t="s">
        <v>469</v>
      </c>
    </row>
    <row r="16" spans="1:8" ht="18" customHeight="1">
      <c r="A16" s="30" t="s">
        <v>448</v>
      </c>
      <c r="F16" s="791" t="s">
        <v>328</v>
      </c>
    </row>
    <row r="17" spans="1:6" ht="24.95" customHeight="1">
      <c r="A17" s="30"/>
      <c r="F17" s="791"/>
    </row>
    <row r="23" spans="1:6" ht="24.95" customHeight="1">
      <c r="B23" s="12"/>
      <c r="C23" s="12"/>
      <c r="D23" s="12"/>
      <c r="E23" s="12"/>
    </row>
    <row r="24" spans="1:6" ht="24.95" customHeight="1">
      <c r="B24" s="12"/>
      <c r="C24" s="12"/>
      <c r="D24" s="12"/>
      <c r="E24" s="12"/>
    </row>
    <row r="25" spans="1:6" ht="24.95" customHeight="1">
      <c r="B25" s="12"/>
      <c r="C25" s="12"/>
      <c r="D25" s="12"/>
      <c r="E25" s="12"/>
    </row>
    <row r="26" spans="1:6" ht="24.95" customHeight="1">
      <c r="B26" s="12"/>
      <c r="C26" s="12"/>
      <c r="D26" s="12"/>
      <c r="E26" s="12"/>
    </row>
  </sheetData>
  <mergeCells count="5">
    <mergeCell ref="A1:F1"/>
    <mergeCell ref="A2:F2"/>
    <mergeCell ref="A3:F3"/>
    <mergeCell ref="A5:A6"/>
    <mergeCell ref="F5:F6"/>
  </mergeCells>
  <printOptions horizontalCentered="1" verticalCentered="1"/>
  <pageMargins left="0" right="0" top="0" bottom="0" header="0" footer="0"/>
  <pageSetup paperSize="9" scale="95" orientation="landscape" r:id="rId1"/>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D1967-652E-4102-9FD9-325A1D0EAE6E}">
  <sheetPr codeName="Sheet87"/>
  <dimension ref="A1:F38"/>
  <sheetViews>
    <sheetView rightToLeft="1" view="pageBreakPreview" zoomScaleNormal="100" zoomScaleSheetLayoutView="100" workbookViewId="0">
      <selection activeCell="E4" sqref="E1:E1048576"/>
    </sheetView>
  </sheetViews>
  <sheetFormatPr defaultColWidth="11.42578125" defaultRowHeight="24.95" customHeight="1"/>
  <cols>
    <col min="1" max="1" width="45.7109375" style="718" customWidth="1"/>
    <col min="2" max="2" width="15" style="718" customWidth="1"/>
    <col min="3" max="4" width="14.42578125" style="718" customWidth="1"/>
    <col min="5" max="5" width="11.7109375" style="718" customWidth="1"/>
    <col min="6" max="6" width="45.7109375" style="718" customWidth="1"/>
    <col min="7" max="16384" width="11.42578125" style="718"/>
  </cols>
  <sheetData>
    <row r="1" spans="1:6" s="7" customFormat="1" ht="23.25">
      <c r="A1" s="1286" t="s">
        <v>977</v>
      </c>
      <c r="B1" s="1286"/>
      <c r="C1" s="1286"/>
      <c r="D1" s="1286"/>
      <c r="E1" s="1286"/>
      <c r="F1" s="1286"/>
    </row>
    <row r="2" spans="1:6" s="7" customFormat="1" ht="20.25">
      <c r="A2" s="1287" t="s">
        <v>1095</v>
      </c>
      <c r="B2" s="1287"/>
      <c r="C2" s="1287"/>
      <c r="D2" s="1287"/>
      <c r="E2" s="1287"/>
      <c r="F2" s="1287"/>
    </row>
    <row r="3" spans="1:6" s="7" customFormat="1" ht="20.25">
      <c r="A3" s="1287">
        <v>2022</v>
      </c>
      <c r="B3" s="1287"/>
      <c r="C3" s="1287"/>
      <c r="D3" s="1287"/>
      <c r="E3" s="1287"/>
      <c r="F3" s="1287"/>
    </row>
    <row r="4" spans="1:6" s="473" customFormat="1" ht="21" customHeight="1">
      <c r="A4" s="471" t="s">
        <v>188</v>
      </c>
      <c r="B4" s="808"/>
      <c r="C4" s="808"/>
      <c r="D4" s="808"/>
      <c r="E4" s="808"/>
      <c r="F4" s="474" t="s">
        <v>189</v>
      </c>
    </row>
    <row r="5" spans="1:6" s="9" customFormat="1" ht="36.75" customHeight="1">
      <c r="A5" s="1347" t="s">
        <v>611</v>
      </c>
      <c r="B5" s="343" t="s">
        <v>18</v>
      </c>
      <c r="C5" s="343" t="s">
        <v>20</v>
      </c>
      <c r="D5" s="343" t="s">
        <v>22</v>
      </c>
      <c r="E5" s="344" t="s">
        <v>1265</v>
      </c>
      <c r="F5" s="1351" t="s">
        <v>610</v>
      </c>
    </row>
    <row r="6" spans="1:6" s="10" customFormat="1" ht="40.5" customHeight="1">
      <c r="A6" s="1348"/>
      <c r="B6" s="757" t="s">
        <v>17</v>
      </c>
      <c r="C6" s="757" t="s">
        <v>19</v>
      </c>
      <c r="D6" s="757" t="s">
        <v>21</v>
      </c>
      <c r="E6" s="318" t="s">
        <v>469</v>
      </c>
      <c r="F6" s="1352"/>
    </row>
    <row r="7" spans="1:6" s="1" customFormat="1" ht="15.75" thickBot="1">
      <c r="A7" s="38" t="s">
        <v>518</v>
      </c>
      <c r="B7" s="809">
        <v>122</v>
      </c>
      <c r="C7" s="809">
        <v>0</v>
      </c>
      <c r="D7" s="809">
        <v>36834</v>
      </c>
      <c r="E7" s="205">
        <v>36956</v>
      </c>
      <c r="F7" s="793" t="s">
        <v>538</v>
      </c>
    </row>
    <row r="8" spans="1:6" s="1" customFormat="1" ht="15.75" thickBot="1">
      <c r="A8" s="39" t="s">
        <v>519</v>
      </c>
      <c r="B8" s="768">
        <v>0</v>
      </c>
      <c r="C8" s="768">
        <v>0</v>
      </c>
      <c r="D8" s="768">
        <v>34155</v>
      </c>
      <c r="E8" s="206">
        <v>34155</v>
      </c>
      <c r="F8" s="794" t="s">
        <v>539</v>
      </c>
    </row>
    <row r="9" spans="1:6" s="1" customFormat="1" ht="15.75" thickBot="1">
      <c r="A9" s="41" t="s">
        <v>520</v>
      </c>
      <c r="B9" s="767">
        <v>266</v>
      </c>
      <c r="C9" s="767">
        <v>168</v>
      </c>
      <c r="D9" s="767">
        <v>107377</v>
      </c>
      <c r="E9" s="207">
        <v>107811</v>
      </c>
      <c r="F9" s="793" t="s">
        <v>422</v>
      </c>
    </row>
    <row r="10" spans="1:6" s="1" customFormat="1" ht="15.75" thickBot="1">
      <c r="A10" s="39" t="s">
        <v>521</v>
      </c>
      <c r="B10" s="768">
        <v>0</v>
      </c>
      <c r="C10" s="768">
        <v>0</v>
      </c>
      <c r="D10" s="768">
        <v>14534</v>
      </c>
      <c r="E10" s="206">
        <v>14534</v>
      </c>
      <c r="F10" s="794" t="s">
        <v>540</v>
      </c>
    </row>
    <row r="11" spans="1:6" s="1" customFormat="1" ht="26.25" thickBot="1">
      <c r="A11" s="41" t="s">
        <v>522</v>
      </c>
      <c r="B11" s="767">
        <v>0</v>
      </c>
      <c r="C11" s="767">
        <v>0</v>
      </c>
      <c r="D11" s="767">
        <v>4546</v>
      </c>
      <c r="E11" s="207">
        <v>4546</v>
      </c>
      <c r="F11" s="793" t="s">
        <v>541</v>
      </c>
    </row>
    <row r="12" spans="1:6" s="1" customFormat="1" ht="15.75" thickBot="1">
      <c r="A12" s="39" t="s">
        <v>523</v>
      </c>
      <c r="B12" s="768">
        <v>1658</v>
      </c>
      <c r="C12" s="768">
        <v>273</v>
      </c>
      <c r="D12" s="768">
        <v>667843</v>
      </c>
      <c r="E12" s="206">
        <v>669774</v>
      </c>
      <c r="F12" s="794" t="s">
        <v>423</v>
      </c>
    </row>
    <row r="13" spans="1:6" s="1" customFormat="1" ht="30.75" thickBot="1">
      <c r="A13" s="41" t="s">
        <v>524</v>
      </c>
      <c r="B13" s="767">
        <v>2165</v>
      </c>
      <c r="C13" s="767">
        <v>215</v>
      </c>
      <c r="D13" s="767">
        <v>246137</v>
      </c>
      <c r="E13" s="207">
        <v>248517</v>
      </c>
      <c r="F13" s="793" t="s">
        <v>542</v>
      </c>
    </row>
    <row r="14" spans="1:6" s="1" customFormat="1" ht="15.75" thickBot="1">
      <c r="A14" s="39" t="s">
        <v>525</v>
      </c>
      <c r="B14" s="768">
        <v>85</v>
      </c>
      <c r="C14" s="768">
        <v>75</v>
      </c>
      <c r="D14" s="768">
        <v>141861</v>
      </c>
      <c r="E14" s="206">
        <v>142021</v>
      </c>
      <c r="F14" s="794" t="s">
        <v>543</v>
      </c>
    </row>
    <row r="15" spans="1:6" s="1" customFormat="1" ht="15.75" thickBot="1">
      <c r="A15" s="41" t="s">
        <v>526</v>
      </c>
      <c r="B15" s="767">
        <v>288</v>
      </c>
      <c r="C15" s="767">
        <v>0</v>
      </c>
      <c r="D15" s="767">
        <v>89674</v>
      </c>
      <c r="E15" s="207">
        <v>89962</v>
      </c>
      <c r="F15" s="793" t="s">
        <v>544</v>
      </c>
    </row>
    <row r="16" spans="1:6" s="1" customFormat="1" ht="15.75" thickBot="1">
      <c r="A16" s="39" t="s">
        <v>527</v>
      </c>
      <c r="B16" s="768">
        <v>16</v>
      </c>
      <c r="C16" s="768">
        <v>0</v>
      </c>
      <c r="D16" s="768">
        <v>24516</v>
      </c>
      <c r="E16" s="206">
        <v>24532</v>
      </c>
      <c r="F16" s="794" t="s">
        <v>545</v>
      </c>
    </row>
    <row r="17" spans="1:6" s="1" customFormat="1" ht="15.75" thickBot="1">
      <c r="A17" s="41" t="s">
        <v>528</v>
      </c>
      <c r="B17" s="767">
        <v>78</v>
      </c>
      <c r="C17" s="767">
        <v>0</v>
      </c>
      <c r="D17" s="767">
        <v>26023</v>
      </c>
      <c r="E17" s="207">
        <v>26101</v>
      </c>
      <c r="F17" s="793" t="s">
        <v>546</v>
      </c>
    </row>
    <row r="18" spans="1:6" s="1" customFormat="1" ht="15.75" thickBot="1">
      <c r="A18" s="39" t="s">
        <v>529</v>
      </c>
      <c r="B18" s="768">
        <v>356</v>
      </c>
      <c r="C18" s="768">
        <v>246</v>
      </c>
      <c r="D18" s="768">
        <v>20376</v>
      </c>
      <c r="E18" s="206">
        <v>20978</v>
      </c>
      <c r="F18" s="794" t="s">
        <v>547</v>
      </c>
    </row>
    <row r="19" spans="1:6" s="1" customFormat="1" ht="15.75" thickBot="1">
      <c r="A19" s="41" t="s">
        <v>530</v>
      </c>
      <c r="B19" s="767">
        <v>554</v>
      </c>
      <c r="C19" s="767">
        <v>0</v>
      </c>
      <c r="D19" s="767">
        <v>32442</v>
      </c>
      <c r="E19" s="207">
        <v>32996</v>
      </c>
      <c r="F19" s="793" t="s">
        <v>548</v>
      </c>
    </row>
    <row r="20" spans="1:6" s="1" customFormat="1" ht="15.75" thickBot="1">
      <c r="A20" s="39" t="s">
        <v>531</v>
      </c>
      <c r="B20" s="768">
        <v>259</v>
      </c>
      <c r="C20" s="768">
        <v>0</v>
      </c>
      <c r="D20" s="768">
        <v>190516</v>
      </c>
      <c r="E20" s="206">
        <v>190775</v>
      </c>
      <c r="F20" s="794" t="s">
        <v>549</v>
      </c>
    </row>
    <row r="21" spans="1:6" s="1" customFormat="1" ht="26.25" thickBot="1">
      <c r="A21" s="41" t="s">
        <v>532</v>
      </c>
      <c r="B21" s="767">
        <v>0</v>
      </c>
      <c r="C21" s="767">
        <v>0</v>
      </c>
      <c r="D21" s="767">
        <v>112403</v>
      </c>
      <c r="E21" s="207">
        <v>112403</v>
      </c>
      <c r="F21" s="793" t="s">
        <v>550</v>
      </c>
    </row>
    <row r="22" spans="1:6" s="1" customFormat="1" ht="15.75" thickBot="1">
      <c r="A22" s="39" t="s">
        <v>47</v>
      </c>
      <c r="B22" s="768">
        <v>279</v>
      </c>
      <c r="C22" s="768">
        <v>0</v>
      </c>
      <c r="D22" s="768">
        <v>73824</v>
      </c>
      <c r="E22" s="206">
        <v>74103</v>
      </c>
      <c r="F22" s="794" t="s">
        <v>424</v>
      </c>
    </row>
    <row r="23" spans="1:6" s="1" customFormat="1" ht="15.75" thickBot="1">
      <c r="A23" s="41" t="s">
        <v>533</v>
      </c>
      <c r="B23" s="767">
        <v>299</v>
      </c>
      <c r="C23" s="767">
        <v>0</v>
      </c>
      <c r="D23" s="767">
        <v>97420</v>
      </c>
      <c r="E23" s="207">
        <v>97719</v>
      </c>
      <c r="F23" s="793" t="s">
        <v>551</v>
      </c>
    </row>
    <row r="24" spans="1:6" s="1" customFormat="1" ht="15.75" thickBot="1">
      <c r="A24" s="39" t="s">
        <v>534</v>
      </c>
      <c r="B24" s="768">
        <v>90</v>
      </c>
      <c r="C24" s="768">
        <v>75</v>
      </c>
      <c r="D24" s="768">
        <v>12829</v>
      </c>
      <c r="E24" s="206">
        <v>12994</v>
      </c>
      <c r="F24" s="794" t="s">
        <v>552</v>
      </c>
    </row>
    <row r="25" spans="1:6" s="1" customFormat="1" ht="15.75" thickBot="1">
      <c r="A25" s="41" t="s">
        <v>535</v>
      </c>
      <c r="B25" s="767">
        <v>44</v>
      </c>
      <c r="C25" s="767">
        <v>0</v>
      </c>
      <c r="D25" s="767">
        <v>13616</v>
      </c>
      <c r="E25" s="207">
        <v>13660</v>
      </c>
      <c r="F25" s="793" t="s">
        <v>553</v>
      </c>
    </row>
    <row r="26" spans="1:6" s="1" customFormat="1" ht="45.75" thickBot="1">
      <c r="A26" s="39" t="s">
        <v>536</v>
      </c>
      <c r="B26" s="768">
        <v>0</v>
      </c>
      <c r="C26" s="768">
        <v>0</v>
      </c>
      <c r="D26" s="768">
        <v>168626</v>
      </c>
      <c r="E26" s="206">
        <v>168626</v>
      </c>
      <c r="F26" s="794" t="s">
        <v>554</v>
      </c>
    </row>
    <row r="27" spans="1:6" s="1" customFormat="1" ht="30">
      <c r="A27" s="66" t="s">
        <v>537</v>
      </c>
      <c r="B27" s="818">
        <v>0</v>
      </c>
      <c r="C27" s="818">
        <v>0</v>
      </c>
      <c r="D27" s="818">
        <v>7193</v>
      </c>
      <c r="E27" s="305">
        <v>7193</v>
      </c>
      <c r="F27" s="805" t="s">
        <v>555</v>
      </c>
    </row>
    <row r="28" spans="1:6" s="6" customFormat="1" ht="25.5" customHeight="1">
      <c r="A28" s="86" t="s">
        <v>468</v>
      </c>
      <c r="B28" s="185">
        <v>6559</v>
      </c>
      <c r="C28" s="185">
        <v>1052</v>
      </c>
      <c r="D28" s="185">
        <v>2122745</v>
      </c>
      <c r="E28" s="185">
        <v>2130356</v>
      </c>
      <c r="F28" s="307" t="s">
        <v>469</v>
      </c>
    </row>
    <row r="29" spans="1:6" ht="12.75">
      <c r="A29" s="30" t="s">
        <v>71</v>
      </c>
      <c r="F29" s="791" t="s">
        <v>328</v>
      </c>
    </row>
    <row r="31" spans="1:6" ht="24.95" customHeight="1">
      <c r="C31" s="803"/>
    </row>
    <row r="35" spans="2:5" ht="24.95" customHeight="1">
      <c r="B35" s="12"/>
      <c r="C35" s="12"/>
      <c r="D35" s="12"/>
      <c r="E35" s="12"/>
    </row>
    <row r="36" spans="2:5" ht="24.95" customHeight="1">
      <c r="B36" s="12"/>
      <c r="C36" s="12"/>
      <c r="D36" s="12"/>
      <c r="E36" s="12"/>
    </row>
    <row r="37" spans="2:5" ht="24.95" customHeight="1">
      <c r="B37" s="12"/>
      <c r="C37" s="12"/>
      <c r="D37" s="12"/>
      <c r="E37" s="12"/>
    </row>
    <row r="38" spans="2:5" ht="24.95" customHeight="1">
      <c r="B38" s="12"/>
      <c r="C38" s="12"/>
      <c r="D38" s="12"/>
      <c r="E38" s="12"/>
    </row>
  </sheetData>
  <mergeCells count="5">
    <mergeCell ref="A1:F1"/>
    <mergeCell ref="A2:F2"/>
    <mergeCell ref="A3:F3"/>
    <mergeCell ref="A5:A6"/>
    <mergeCell ref="F5:F6"/>
  </mergeCells>
  <printOptions horizontalCentered="1" verticalCentered="1"/>
  <pageMargins left="0" right="0" top="0" bottom="0" header="0" footer="0"/>
  <pageSetup paperSize="9" scale="85" orientation="landscape" r:id="rId1"/>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FBBD0-9E79-40C9-B145-5CB6D565464B}">
  <sheetPr codeName="Sheet88"/>
  <dimension ref="A1:F38"/>
  <sheetViews>
    <sheetView rightToLeft="1" view="pageBreakPreview" zoomScale="90" zoomScaleNormal="100" zoomScaleSheetLayoutView="90" workbookViewId="0">
      <selection activeCell="E4" sqref="E1:E1048576"/>
    </sheetView>
  </sheetViews>
  <sheetFormatPr defaultColWidth="11.42578125" defaultRowHeight="24.95" customHeight="1"/>
  <cols>
    <col min="1" max="1" width="45.7109375" style="718" customWidth="1"/>
    <col min="2" max="2" width="15" style="718" customWidth="1"/>
    <col min="3" max="4" width="14.42578125" style="718" customWidth="1"/>
    <col min="5" max="5" width="11.7109375" style="718" customWidth="1"/>
    <col min="6" max="6" width="45.7109375" style="718" customWidth="1"/>
    <col min="7" max="16384" width="11.42578125" style="718"/>
  </cols>
  <sheetData>
    <row r="1" spans="1:6" s="7" customFormat="1" ht="23.25">
      <c r="A1" s="1286" t="s">
        <v>978</v>
      </c>
      <c r="B1" s="1286"/>
      <c r="C1" s="1286"/>
      <c r="D1" s="1286"/>
      <c r="E1" s="1286"/>
      <c r="F1" s="1286"/>
    </row>
    <row r="2" spans="1:6" s="7" customFormat="1" ht="20.25">
      <c r="A2" s="1287" t="s">
        <v>1096</v>
      </c>
      <c r="B2" s="1287"/>
      <c r="C2" s="1287"/>
      <c r="D2" s="1287"/>
      <c r="E2" s="1287"/>
      <c r="F2" s="1287"/>
    </row>
    <row r="3" spans="1:6" s="7" customFormat="1" ht="20.25">
      <c r="A3" s="1287">
        <v>2022</v>
      </c>
      <c r="B3" s="1287"/>
      <c r="C3" s="1287"/>
      <c r="D3" s="1287"/>
      <c r="E3" s="1287"/>
      <c r="F3" s="1287"/>
    </row>
    <row r="4" spans="1:6" s="473" customFormat="1" ht="21" customHeight="1">
      <c r="A4" s="471" t="s">
        <v>190</v>
      </c>
      <c r="B4" s="808"/>
      <c r="C4" s="808"/>
      <c r="D4" s="808"/>
      <c r="E4" s="808"/>
      <c r="F4" s="474" t="s">
        <v>191</v>
      </c>
    </row>
    <row r="5" spans="1:6" s="9" customFormat="1" ht="36.75" customHeight="1">
      <c r="A5" s="1347" t="s">
        <v>611</v>
      </c>
      <c r="B5" s="343" t="s">
        <v>18</v>
      </c>
      <c r="C5" s="343" t="s">
        <v>20</v>
      </c>
      <c r="D5" s="343" t="s">
        <v>22</v>
      </c>
      <c r="E5" s="348" t="s">
        <v>468</v>
      </c>
      <c r="F5" s="1351" t="s">
        <v>610</v>
      </c>
    </row>
    <row r="6" spans="1:6" s="10" customFormat="1" ht="40.5" customHeight="1">
      <c r="A6" s="1348"/>
      <c r="B6" s="757" t="s">
        <v>17</v>
      </c>
      <c r="C6" s="757" t="s">
        <v>19</v>
      </c>
      <c r="D6" s="757" t="s">
        <v>21</v>
      </c>
      <c r="E6" s="345" t="s">
        <v>469</v>
      </c>
      <c r="F6" s="1352"/>
    </row>
    <row r="7" spans="1:6" s="1" customFormat="1" ht="15.75" thickBot="1">
      <c r="A7" s="38" t="s">
        <v>518</v>
      </c>
      <c r="B7" s="767">
        <v>122</v>
      </c>
      <c r="C7" s="767">
        <v>0</v>
      </c>
      <c r="D7" s="767">
        <v>36834</v>
      </c>
      <c r="E7" s="207">
        <v>36956</v>
      </c>
      <c r="F7" s="819" t="s">
        <v>538</v>
      </c>
    </row>
    <row r="8" spans="1:6" s="1" customFormat="1" ht="15.75" thickBot="1">
      <c r="A8" s="39" t="s">
        <v>519</v>
      </c>
      <c r="B8" s="768">
        <v>0</v>
      </c>
      <c r="C8" s="768">
        <v>0</v>
      </c>
      <c r="D8" s="768">
        <v>29945</v>
      </c>
      <c r="E8" s="206">
        <v>29945</v>
      </c>
      <c r="F8" s="794" t="s">
        <v>539</v>
      </c>
    </row>
    <row r="9" spans="1:6" s="1" customFormat="1" ht="15.75" thickBot="1">
      <c r="A9" s="41" t="s">
        <v>520</v>
      </c>
      <c r="B9" s="767">
        <v>266</v>
      </c>
      <c r="C9" s="767">
        <v>168</v>
      </c>
      <c r="D9" s="767">
        <v>105123</v>
      </c>
      <c r="E9" s="207">
        <v>105557</v>
      </c>
      <c r="F9" s="793" t="s">
        <v>422</v>
      </c>
    </row>
    <row r="10" spans="1:6" s="1" customFormat="1" ht="15.75" thickBot="1">
      <c r="A10" s="39" t="s">
        <v>521</v>
      </c>
      <c r="B10" s="768">
        <v>0</v>
      </c>
      <c r="C10" s="768">
        <v>0</v>
      </c>
      <c r="D10" s="768">
        <v>11816</v>
      </c>
      <c r="E10" s="206">
        <v>11816</v>
      </c>
      <c r="F10" s="794" t="s">
        <v>540</v>
      </c>
    </row>
    <row r="11" spans="1:6" s="1" customFormat="1" ht="26.25" thickBot="1">
      <c r="A11" s="41" t="s">
        <v>522</v>
      </c>
      <c r="B11" s="767">
        <v>0</v>
      </c>
      <c r="C11" s="767">
        <v>0</v>
      </c>
      <c r="D11" s="767">
        <v>4233</v>
      </c>
      <c r="E11" s="207">
        <v>4233</v>
      </c>
      <c r="F11" s="793" t="s">
        <v>541</v>
      </c>
    </row>
    <row r="12" spans="1:6" s="1" customFormat="1" ht="15.75" thickBot="1">
      <c r="A12" s="39" t="s">
        <v>523</v>
      </c>
      <c r="B12" s="768">
        <v>1588</v>
      </c>
      <c r="C12" s="768">
        <v>273</v>
      </c>
      <c r="D12" s="768">
        <v>660791</v>
      </c>
      <c r="E12" s="206">
        <v>662652</v>
      </c>
      <c r="F12" s="794" t="s">
        <v>423</v>
      </c>
    </row>
    <row r="13" spans="1:6" s="1" customFormat="1" ht="30.75" thickBot="1">
      <c r="A13" s="41" t="s">
        <v>524</v>
      </c>
      <c r="B13" s="767">
        <v>2165</v>
      </c>
      <c r="C13" s="767">
        <v>215</v>
      </c>
      <c r="D13" s="767">
        <v>220364</v>
      </c>
      <c r="E13" s="207">
        <v>222744</v>
      </c>
      <c r="F13" s="793" t="s">
        <v>542</v>
      </c>
    </row>
    <row r="14" spans="1:6" s="1" customFormat="1" ht="15.75" thickBot="1">
      <c r="A14" s="39" t="s">
        <v>525</v>
      </c>
      <c r="B14" s="768">
        <v>85</v>
      </c>
      <c r="C14" s="768">
        <v>75</v>
      </c>
      <c r="D14" s="768">
        <v>126321</v>
      </c>
      <c r="E14" s="206">
        <v>126481</v>
      </c>
      <c r="F14" s="794" t="s">
        <v>543</v>
      </c>
    </row>
    <row r="15" spans="1:6" s="1" customFormat="1" ht="15.75" thickBot="1">
      <c r="A15" s="41" t="s">
        <v>526</v>
      </c>
      <c r="B15" s="767">
        <v>225</v>
      </c>
      <c r="C15" s="767">
        <v>0</v>
      </c>
      <c r="D15" s="767">
        <v>66946</v>
      </c>
      <c r="E15" s="207">
        <v>67171</v>
      </c>
      <c r="F15" s="793" t="s">
        <v>544</v>
      </c>
    </row>
    <row r="16" spans="1:6" s="1" customFormat="1" ht="15.75" thickBot="1">
      <c r="A16" s="39" t="s">
        <v>527</v>
      </c>
      <c r="B16" s="768">
        <v>16</v>
      </c>
      <c r="C16" s="768">
        <v>0</v>
      </c>
      <c r="D16" s="768">
        <v>19263</v>
      </c>
      <c r="E16" s="206">
        <v>19279</v>
      </c>
      <c r="F16" s="794" t="s">
        <v>545</v>
      </c>
    </row>
    <row r="17" spans="1:6" s="1" customFormat="1" ht="15.75" thickBot="1">
      <c r="A17" s="41" t="s">
        <v>528</v>
      </c>
      <c r="B17" s="767">
        <v>78</v>
      </c>
      <c r="C17" s="767">
        <v>0</v>
      </c>
      <c r="D17" s="767">
        <v>18917</v>
      </c>
      <c r="E17" s="207">
        <v>18995</v>
      </c>
      <c r="F17" s="793" t="s">
        <v>546</v>
      </c>
    </row>
    <row r="18" spans="1:6" s="1" customFormat="1" ht="15.75" thickBot="1">
      <c r="A18" s="39" t="s">
        <v>529</v>
      </c>
      <c r="B18" s="768">
        <v>356</v>
      </c>
      <c r="C18" s="768">
        <v>246</v>
      </c>
      <c r="D18" s="768">
        <v>18352</v>
      </c>
      <c r="E18" s="206">
        <v>18954</v>
      </c>
      <c r="F18" s="794" t="s">
        <v>547</v>
      </c>
    </row>
    <row r="19" spans="1:6" s="1" customFormat="1" ht="15.75" thickBot="1">
      <c r="A19" s="41" t="s">
        <v>530</v>
      </c>
      <c r="B19" s="767">
        <v>307</v>
      </c>
      <c r="C19" s="767">
        <v>0</v>
      </c>
      <c r="D19" s="767">
        <v>26530</v>
      </c>
      <c r="E19" s="207">
        <v>26837</v>
      </c>
      <c r="F19" s="793" t="s">
        <v>548</v>
      </c>
    </row>
    <row r="20" spans="1:6" s="1" customFormat="1" ht="15.75" thickBot="1">
      <c r="A20" s="39" t="s">
        <v>531</v>
      </c>
      <c r="B20" s="768">
        <v>174</v>
      </c>
      <c r="C20" s="768">
        <v>0</v>
      </c>
      <c r="D20" s="768">
        <v>161049</v>
      </c>
      <c r="E20" s="206">
        <v>161223</v>
      </c>
      <c r="F20" s="794" t="s">
        <v>549</v>
      </c>
    </row>
    <row r="21" spans="1:6" s="1" customFormat="1" ht="26.25" thickBot="1">
      <c r="A21" s="41" t="s">
        <v>532</v>
      </c>
      <c r="B21" s="767">
        <v>0</v>
      </c>
      <c r="C21" s="767">
        <v>0</v>
      </c>
      <c r="D21" s="767">
        <v>88887</v>
      </c>
      <c r="E21" s="207">
        <v>88887</v>
      </c>
      <c r="F21" s="793" t="s">
        <v>550</v>
      </c>
    </row>
    <row r="22" spans="1:6" s="1" customFormat="1" ht="15.75" thickBot="1">
      <c r="A22" s="39" t="s">
        <v>47</v>
      </c>
      <c r="B22" s="768">
        <v>279</v>
      </c>
      <c r="C22" s="768">
        <v>0</v>
      </c>
      <c r="D22" s="768">
        <v>32047</v>
      </c>
      <c r="E22" s="206">
        <v>32326</v>
      </c>
      <c r="F22" s="794" t="s">
        <v>424</v>
      </c>
    </row>
    <row r="23" spans="1:6" s="1" customFormat="1" ht="15.75" thickBot="1">
      <c r="A23" s="41" t="s">
        <v>533</v>
      </c>
      <c r="B23" s="767">
        <v>268</v>
      </c>
      <c r="C23" s="767">
        <v>0</v>
      </c>
      <c r="D23" s="767">
        <v>52528</v>
      </c>
      <c r="E23" s="207">
        <v>52796</v>
      </c>
      <c r="F23" s="793" t="s">
        <v>551</v>
      </c>
    </row>
    <row r="24" spans="1:6" s="1" customFormat="1" ht="15.75" thickBot="1">
      <c r="A24" s="39" t="s">
        <v>534</v>
      </c>
      <c r="B24" s="768">
        <v>90</v>
      </c>
      <c r="C24" s="768">
        <v>0</v>
      </c>
      <c r="D24" s="768">
        <v>9427</v>
      </c>
      <c r="E24" s="206">
        <v>9517</v>
      </c>
      <c r="F24" s="794" t="s">
        <v>552</v>
      </c>
    </row>
    <row r="25" spans="1:6" s="1" customFormat="1" ht="15.75" thickBot="1">
      <c r="A25" s="41" t="s">
        <v>535</v>
      </c>
      <c r="B25" s="767">
        <v>28</v>
      </c>
      <c r="C25" s="767">
        <v>0</v>
      </c>
      <c r="D25" s="767">
        <v>9403</v>
      </c>
      <c r="E25" s="207">
        <v>9431</v>
      </c>
      <c r="F25" s="793" t="s">
        <v>553</v>
      </c>
    </row>
    <row r="26" spans="1:6" s="1" customFormat="1" ht="45.75" thickBot="1">
      <c r="A26" s="39" t="s">
        <v>536</v>
      </c>
      <c r="B26" s="768">
        <v>0</v>
      </c>
      <c r="C26" s="768">
        <v>0</v>
      </c>
      <c r="D26" s="768">
        <v>66750</v>
      </c>
      <c r="E26" s="206">
        <v>66750</v>
      </c>
      <c r="F26" s="794" t="s">
        <v>554</v>
      </c>
    </row>
    <row r="27" spans="1:6" s="1" customFormat="1" ht="30">
      <c r="A27" s="66" t="s">
        <v>537</v>
      </c>
      <c r="B27" s="818">
        <v>0</v>
      </c>
      <c r="C27" s="818">
        <v>0</v>
      </c>
      <c r="D27" s="818">
        <v>4894</v>
      </c>
      <c r="E27" s="305">
        <v>4894</v>
      </c>
      <c r="F27" s="805" t="s">
        <v>555</v>
      </c>
    </row>
    <row r="28" spans="1:6" s="6" customFormat="1" ht="25.5" customHeight="1">
      <c r="A28" s="86" t="s">
        <v>468</v>
      </c>
      <c r="B28" s="185">
        <v>6047</v>
      </c>
      <c r="C28" s="185">
        <v>977</v>
      </c>
      <c r="D28" s="185">
        <v>1770420</v>
      </c>
      <c r="E28" s="211">
        <v>1777444</v>
      </c>
      <c r="F28" s="307" t="s">
        <v>469</v>
      </c>
    </row>
    <row r="29" spans="1:6" ht="12.75">
      <c r="A29" s="30" t="s">
        <v>71</v>
      </c>
      <c r="F29" s="791" t="s">
        <v>328</v>
      </c>
    </row>
    <row r="35" spans="2:5" ht="24.95" customHeight="1">
      <c r="B35" s="12"/>
      <c r="C35" s="12"/>
      <c r="D35" s="12"/>
      <c r="E35" s="12"/>
    </row>
    <row r="36" spans="2:5" ht="24.95" customHeight="1">
      <c r="B36" s="12"/>
      <c r="C36" s="12"/>
      <c r="D36" s="12"/>
      <c r="E36" s="12"/>
    </row>
    <row r="37" spans="2:5" ht="24.95" customHeight="1">
      <c r="B37" s="12"/>
      <c r="C37" s="12"/>
      <c r="D37" s="12"/>
      <c r="E37" s="12"/>
    </row>
    <row r="38" spans="2:5" ht="24.95" customHeight="1">
      <c r="B38" s="12"/>
      <c r="C38" s="12"/>
      <c r="D38" s="12"/>
      <c r="E38" s="12"/>
    </row>
  </sheetData>
  <mergeCells count="5">
    <mergeCell ref="A1:F1"/>
    <mergeCell ref="A2:F2"/>
    <mergeCell ref="A3:F3"/>
    <mergeCell ref="A5:A6"/>
    <mergeCell ref="F5:F6"/>
  </mergeCells>
  <printOptions horizontalCentered="1" verticalCentered="1"/>
  <pageMargins left="0" right="0" top="0" bottom="0" header="0" footer="0"/>
  <pageSetup paperSize="9" scale="85" orientation="landscape" r:id="rId1"/>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4C81A-879A-4711-9CCF-9C33DD14E7BD}">
  <sheetPr codeName="Sheet89"/>
  <dimension ref="A1:F37"/>
  <sheetViews>
    <sheetView rightToLeft="1" view="pageBreakPreview" zoomScaleNormal="100" zoomScaleSheetLayoutView="100" workbookViewId="0">
      <selection activeCell="E4" sqref="E1:E1048576"/>
    </sheetView>
  </sheetViews>
  <sheetFormatPr defaultColWidth="11.42578125" defaultRowHeight="24.95" customHeight="1"/>
  <cols>
    <col min="1" max="1" width="45.7109375" style="718" customWidth="1"/>
    <col min="2" max="2" width="15" style="718" customWidth="1"/>
    <col min="3" max="4" width="14.42578125" style="718" customWidth="1"/>
    <col min="5" max="5" width="11.7109375" style="718" customWidth="1"/>
    <col min="6" max="6" width="45.7109375" style="718" customWidth="1"/>
    <col min="7" max="16384" width="11.42578125" style="718"/>
  </cols>
  <sheetData>
    <row r="1" spans="1:6" s="7" customFormat="1" ht="23.25">
      <c r="A1" s="1286" t="s">
        <v>979</v>
      </c>
      <c r="B1" s="1286"/>
      <c r="C1" s="1286"/>
      <c r="D1" s="1286"/>
      <c r="E1" s="1286"/>
      <c r="F1" s="1286"/>
    </row>
    <row r="2" spans="1:6" s="7" customFormat="1" ht="20.25">
      <c r="A2" s="1287" t="s">
        <v>1097</v>
      </c>
      <c r="B2" s="1287"/>
      <c r="C2" s="1287"/>
      <c r="D2" s="1287"/>
      <c r="E2" s="1287"/>
      <c r="F2" s="1287"/>
    </row>
    <row r="3" spans="1:6" s="7" customFormat="1" ht="20.25">
      <c r="A3" s="1287">
        <v>2022</v>
      </c>
      <c r="B3" s="1287"/>
      <c r="C3" s="1287"/>
      <c r="D3" s="1287"/>
      <c r="E3" s="1287"/>
      <c r="F3" s="1287"/>
    </row>
    <row r="4" spans="1:6" s="473" customFormat="1" ht="21" customHeight="1">
      <c r="A4" s="471" t="s">
        <v>192</v>
      </c>
      <c r="B4" s="808"/>
      <c r="C4" s="808"/>
      <c r="D4" s="808"/>
      <c r="E4" s="808"/>
      <c r="F4" s="474" t="s">
        <v>193</v>
      </c>
    </row>
    <row r="5" spans="1:6" s="9" customFormat="1" ht="36.75" customHeight="1">
      <c r="A5" s="1347" t="s">
        <v>611</v>
      </c>
      <c r="B5" s="343" t="s">
        <v>18</v>
      </c>
      <c r="C5" s="343" t="s">
        <v>20</v>
      </c>
      <c r="D5" s="343" t="s">
        <v>22</v>
      </c>
      <c r="E5" s="348" t="s">
        <v>468</v>
      </c>
      <c r="F5" s="1351" t="s">
        <v>610</v>
      </c>
    </row>
    <row r="6" spans="1:6" s="10" customFormat="1" ht="40.5" customHeight="1">
      <c r="A6" s="1348"/>
      <c r="B6" s="757" t="s">
        <v>17</v>
      </c>
      <c r="C6" s="757" t="s">
        <v>19</v>
      </c>
      <c r="D6" s="757" t="s">
        <v>21</v>
      </c>
      <c r="E6" s="345" t="s">
        <v>469</v>
      </c>
      <c r="F6" s="1352"/>
    </row>
    <row r="7" spans="1:6" s="1" customFormat="1" ht="15.75" thickBot="1">
      <c r="A7" s="591" t="s">
        <v>519</v>
      </c>
      <c r="B7" s="820">
        <v>0</v>
      </c>
      <c r="C7" s="820">
        <v>0</v>
      </c>
      <c r="D7" s="820">
        <v>4210</v>
      </c>
      <c r="E7" s="592">
        <v>4210</v>
      </c>
      <c r="F7" s="593" t="s">
        <v>539</v>
      </c>
    </row>
    <row r="8" spans="1:6" s="1" customFormat="1" ht="15.75" thickBot="1">
      <c r="A8" s="529" t="s">
        <v>520</v>
      </c>
      <c r="B8" s="812">
        <v>0</v>
      </c>
      <c r="C8" s="812">
        <v>0</v>
      </c>
      <c r="D8" s="812">
        <v>2254</v>
      </c>
      <c r="E8" s="560">
        <v>2254</v>
      </c>
      <c r="F8" s="595" t="s">
        <v>422</v>
      </c>
    </row>
    <row r="9" spans="1:6" s="1" customFormat="1" ht="29.25" thickBot="1">
      <c r="A9" s="82" t="s">
        <v>521</v>
      </c>
      <c r="B9" s="814">
        <v>0</v>
      </c>
      <c r="C9" s="814">
        <v>0</v>
      </c>
      <c r="D9" s="814">
        <v>2718</v>
      </c>
      <c r="E9" s="358">
        <v>2718</v>
      </c>
      <c r="F9" s="590" t="s">
        <v>540</v>
      </c>
    </row>
    <row r="10" spans="1:6" s="1" customFormat="1" ht="29.25" thickBot="1">
      <c r="A10" s="529" t="s">
        <v>522</v>
      </c>
      <c r="B10" s="812">
        <v>0</v>
      </c>
      <c r="C10" s="812">
        <v>0</v>
      </c>
      <c r="D10" s="812">
        <v>313</v>
      </c>
      <c r="E10" s="560">
        <v>313</v>
      </c>
      <c r="F10" s="595" t="s">
        <v>541</v>
      </c>
    </row>
    <row r="11" spans="1:6" s="1" customFormat="1" ht="15.75" thickBot="1">
      <c r="A11" s="82" t="s">
        <v>523</v>
      </c>
      <c r="B11" s="814">
        <v>70</v>
      </c>
      <c r="C11" s="814">
        <v>0</v>
      </c>
      <c r="D11" s="814">
        <v>7052</v>
      </c>
      <c r="E11" s="358">
        <v>7122</v>
      </c>
      <c r="F11" s="590" t="s">
        <v>423</v>
      </c>
    </row>
    <row r="12" spans="1:6" s="1" customFormat="1" ht="30.75" thickBot="1">
      <c r="A12" s="529" t="s">
        <v>524</v>
      </c>
      <c r="B12" s="812">
        <v>0</v>
      </c>
      <c r="C12" s="812">
        <v>0</v>
      </c>
      <c r="D12" s="812">
        <v>25773</v>
      </c>
      <c r="E12" s="560">
        <v>25773</v>
      </c>
      <c r="F12" s="595" t="s">
        <v>542</v>
      </c>
    </row>
    <row r="13" spans="1:6" s="1" customFormat="1" ht="15.75" thickBot="1">
      <c r="A13" s="82" t="s">
        <v>525</v>
      </c>
      <c r="B13" s="814">
        <v>0</v>
      </c>
      <c r="C13" s="814">
        <v>0</v>
      </c>
      <c r="D13" s="814">
        <v>15540</v>
      </c>
      <c r="E13" s="358">
        <v>15540</v>
      </c>
      <c r="F13" s="590" t="s">
        <v>543</v>
      </c>
    </row>
    <row r="14" spans="1:6" s="1" customFormat="1" ht="15.75" thickBot="1">
      <c r="A14" s="529" t="s">
        <v>526</v>
      </c>
      <c r="B14" s="812">
        <v>63</v>
      </c>
      <c r="C14" s="812">
        <v>0</v>
      </c>
      <c r="D14" s="812">
        <v>22728</v>
      </c>
      <c r="E14" s="560">
        <v>22791</v>
      </c>
      <c r="F14" s="595" t="s">
        <v>544</v>
      </c>
    </row>
    <row r="15" spans="1:6" s="1" customFormat="1" ht="15.75" thickBot="1">
      <c r="A15" s="82" t="s">
        <v>527</v>
      </c>
      <c r="B15" s="814">
        <v>0</v>
      </c>
      <c r="C15" s="814">
        <v>0</v>
      </c>
      <c r="D15" s="814">
        <v>5253</v>
      </c>
      <c r="E15" s="358">
        <v>5253</v>
      </c>
      <c r="F15" s="590" t="s">
        <v>545</v>
      </c>
    </row>
    <row r="16" spans="1:6" s="1" customFormat="1" ht="15.75" thickBot="1">
      <c r="A16" s="529" t="s">
        <v>528</v>
      </c>
      <c r="B16" s="812">
        <v>0</v>
      </c>
      <c r="C16" s="812">
        <v>0</v>
      </c>
      <c r="D16" s="812">
        <v>7106</v>
      </c>
      <c r="E16" s="560">
        <v>7106</v>
      </c>
      <c r="F16" s="595" t="s">
        <v>546</v>
      </c>
    </row>
    <row r="17" spans="1:6" s="1" customFormat="1" ht="15.75" thickBot="1">
      <c r="A17" s="82" t="s">
        <v>529</v>
      </c>
      <c r="B17" s="814">
        <v>0</v>
      </c>
      <c r="C17" s="814">
        <v>0</v>
      </c>
      <c r="D17" s="814">
        <v>2024</v>
      </c>
      <c r="E17" s="358">
        <v>2024</v>
      </c>
      <c r="F17" s="590" t="s">
        <v>547</v>
      </c>
    </row>
    <row r="18" spans="1:6" s="1" customFormat="1" ht="29.25" thickBot="1">
      <c r="A18" s="529" t="s">
        <v>530</v>
      </c>
      <c r="B18" s="812">
        <v>247</v>
      </c>
      <c r="C18" s="812">
        <v>0</v>
      </c>
      <c r="D18" s="812">
        <v>5912</v>
      </c>
      <c r="E18" s="560">
        <v>6159</v>
      </c>
      <c r="F18" s="595" t="s">
        <v>548</v>
      </c>
    </row>
    <row r="19" spans="1:6" s="1" customFormat="1" ht="15.75" thickBot="1">
      <c r="A19" s="82" t="s">
        <v>531</v>
      </c>
      <c r="B19" s="814">
        <v>85</v>
      </c>
      <c r="C19" s="814">
        <v>0</v>
      </c>
      <c r="D19" s="814">
        <v>29467</v>
      </c>
      <c r="E19" s="358">
        <v>29552</v>
      </c>
      <c r="F19" s="590" t="s">
        <v>549</v>
      </c>
    </row>
    <row r="20" spans="1:6" s="1" customFormat="1" ht="29.25" thickBot="1">
      <c r="A20" s="529" t="s">
        <v>532</v>
      </c>
      <c r="B20" s="812">
        <v>0</v>
      </c>
      <c r="C20" s="812">
        <v>0</v>
      </c>
      <c r="D20" s="812">
        <v>23516</v>
      </c>
      <c r="E20" s="560">
        <v>23516</v>
      </c>
      <c r="F20" s="595" t="s">
        <v>550</v>
      </c>
    </row>
    <row r="21" spans="1:6" s="1" customFormat="1" ht="15.75" thickBot="1">
      <c r="A21" s="82" t="s">
        <v>47</v>
      </c>
      <c r="B21" s="814">
        <v>0</v>
      </c>
      <c r="C21" s="814">
        <v>0</v>
      </c>
      <c r="D21" s="814">
        <v>41777</v>
      </c>
      <c r="E21" s="358">
        <v>41777</v>
      </c>
      <c r="F21" s="590" t="s">
        <v>424</v>
      </c>
    </row>
    <row r="22" spans="1:6" s="1" customFormat="1" ht="15.75" thickBot="1">
      <c r="A22" s="529" t="s">
        <v>533</v>
      </c>
      <c r="B22" s="812">
        <v>31</v>
      </c>
      <c r="C22" s="812">
        <v>0</v>
      </c>
      <c r="D22" s="812">
        <v>44892</v>
      </c>
      <c r="E22" s="560">
        <v>44923</v>
      </c>
      <c r="F22" s="595" t="s">
        <v>551</v>
      </c>
    </row>
    <row r="23" spans="1:6" s="1" customFormat="1" ht="15.75" thickBot="1">
      <c r="A23" s="82" t="s">
        <v>534</v>
      </c>
      <c r="B23" s="814">
        <v>0</v>
      </c>
      <c r="C23" s="814">
        <v>75</v>
      </c>
      <c r="D23" s="814">
        <v>3402</v>
      </c>
      <c r="E23" s="358">
        <v>3477</v>
      </c>
      <c r="F23" s="590" t="s">
        <v>552</v>
      </c>
    </row>
    <row r="24" spans="1:6" s="1" customFormat="1" ht="15.75" thickBot="1">
      <c r="A24" s="529" t="s">
        <v>535</v>
      </c>
      <c r="B24" s="812">
        <v>16</v>
      </c>
      <c r="C24" s="812">
        <v>0</v>
      </c>
      <c r="D24" s="812">
        <v>4213</v>
      </c>
      <c r="E24" s="560">
        <v>4229</v>
      </c>
      <c r="F24" s="595" t="s">
        <v>553</v>
      </c>
    </row>
    <row r="25" spans="1:6" s="1" customFormat="1" ht="49.5" customHeight="1" thickBot="1">
      <c r="A25" s="82" t="s">
        <v>536</v>
      </c>
      <c r="B25" s="814">
        <v>0</v>
      </c>
      <c r="C25" s="814">
        <v>0</v>
      </c>
      <c r="D25" s="814">
        <v>101876</v>
      </c>
      <c r="E25" s="358">
        <v>101876</v>
      </c>
      <c r="F25" s="590" t="s">
        <v>554</v>
      </c>
    </row>
    <row r="26" spans="1:6" s="1" customFormat="1" ht="31.5" customHeight="1">
      <c r="A26" s="596" t="s">
        <v>537</v>
      </c>
      <c r="B26" s="816">
        <v>0</v>
      </c>
      <c r="C26" s="816">
        <v>0</v>
      </c>
      <c r="D26" s="816">
        <v>2299</v>
      </c>
      <c r="E26" s="597">
        <v>2299</v>
      </c>
      <c r="F26" s="598" t="s">
        <v>555</v>
      </c>
    </row>
    <row r="27" spans="1:6" s="1" customFormat="1" ht="21.75" customHeight="1">
      <c r="A27" s="80" t="s">
        <v>468</v>
      </c>
      <c r="B27" s="212">
        <v>512</v>
      </c>
      <c r="C27" s="212">
        <v>75</v>
      </c>
      <c r="D27" s="212">
        <v>352325</v>
      </c>
      <c r="E27" s="346">
        <v>352912</v>
      </c>
      <c r="F27" s="594" t="s">
        <v>469</v>
      </c>
    </row>
    <row r="28" spans="1:6" ht="17.25" customHeight="1">
      <c r="A28" s="30" t="s">
        <v>448</v>
      </c>
      <c r="F28" s="791" t="s">
        <v>328</v>
      </c>
    </row>
    <row r="34" spans="2:5" ht="24.95" customHeight="1">
      <c r="B34" s="12"/>
      <c r="C34" s="12"/>
      <c r="D34" s="12"/>
      <c r="E34" s="12"/>
    </row>
    <row r="35" spans="2:5" ht="24.95" customHeight="1">
      <c r="B35" s="12"/>
      <c r="C35" s="12"/>
      <c r="D35" s="12"/>
      <c r="E35" s="12"/>
    </row>
    <row r="36" spans="2:5" ht="24.95" customHeight="1">
      <c r="B36" s="12"/>
      <c r="C36" s="12"/>
      <c r="D36" s="12"/>
      <c r="E36" s="12"/>
    </row>
    <row r="37" spans="2:5" ht="24.95" customHeight="1">
      <c r="B37" s="12"/>
      <c r="C37" s="12"/>
      <c r="D37" s="12"/>
      <c r="E37" s="12"/>
    </row>
  </sheetData>
  <mergeCells count="5">
    <mergeCell ref="A1:F1"/>
    <mergeCell ref="A2:F2"/>
    <mergeCell ref="A3:F3"/>
    <mergeCell ref="A5:A6"/>
    <mergeCell ref="F5:F6"/>
  </mergeCells>
  <printOptions horizontalCentered="1" verticalCentered="1"/>
  <pageMargins left="0" right="0" top="0" bottom="0" header="0" footer="0"/>
  <pageSetup paperSize="9" scale="85" orientation="landscape" r:id="rId1"/>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F6993-76F7-4ACF-AAAC-DA1F6925CB50}">
  <sheetPr codeName="Sheet90"/>
  <dimension ref="A1:L29"/>
  <sheetViews>
    <sheetView rightToLeft="1" view="pageBreakPreview" zoomScale="90" zoomScaleNormal="100" zoomScaleSheetLayoutView="90" workbookViewId="0">
      <selection activeCell="E4" sqref="E1:E1048576"/>
    </sheetView>
  </sheetViews>
  <sheetFormatPr defaultColWidth="11.42578125" defaultRowHeight="24.95" customHeight="1"/>
  <cols>
    <col min="1" max="1" width="35.7109375" style="718" customWidth="1"/>
    <col min="2" max="2" width="10.7109375" style="718" customWidth="1"/>
    <col min="3" max="3" width="11.28515625" style="718" customWidth="1"/>
    <col min="4" max="4" width="11.85546875" style="718" customWidth="1"/>
    <col min="5" max="5" width="10.28515625" style="718" customWidth="1"/>
    <col min="6" max="6" width="12.140625" style="718" customWidth="1"/>
    <col min="7" max="9" width="10.7109375" style="718" customWidth="1"/>
    <col min="10" max="10" width="11.140625" style="718" customWidth="1"/>
    <col min="11" max="11" width="11.42578125" style="718" bestFit="1" customWidth="1"/>
    <col min="12" max="12" width="35.7109375" style="718" customWidth="1"/>
    <col min="13" max="16384" width="11.42578125" style="718"/>
  </cols>
  <sheetData>
    <row r="1" spans="1:12" s="7" customFormat="1" ht="20.25" customHeight="1">
      <c r="A1" s="1286" t="s">
        <v>980</v>
      </c>
      <c r="B1" s="1286"/>
      <c r="C1" s="1286"/>
      <c r="D1" s="1286"/>
      <c r="E1" s="1286"/>
      <c r="F1" s="1286"/>
      <c r="G1" s="1286"/>
      <c r="H1" s="1286"/>
      <c r="I1" s="1286"/>
      <c r="J1" s="1286"/>
      <c r="K1" s="1286"/>
      <c r="L1" s="1286"/>
    </row>
    <row r="2" spans="1:12" s="7" customFormat="1" ht="20.25" customHeight="1">
      <c r="A2" s="1287" t="s">
        <v>1098</v>
      </c>
      <c r="B2" s="1287"/>
      <c r="C2" s="1287"/>
      <c r="D2" s="1287"/>
      <c r="E2" s="1287"/>
      <c r="F2" s="1287"/>
      <c r="G2" s="1287"/>
      <c r="H2" s="1287"/>
      <c r="I2" s="1287"/>
      <c r="J2" s="1287"/>
      <c r="K2" s="1287"/>
      <c r="L2" s="1287"/>
    </row>
    <row r="3" spans="1:12" s="7" customFormat="1" ht="20.25">
      <c r="A3" s="1287">
        <v>2022</v>
      </c>
      <c r="B3" s="1287"/>
      <c r="C3" s="1287"/>
      <c r="D3" s="1287"/>
      <c r="E3" s="1287"/>
      <c r="F3" s="1287"/>
      <c r="G3" s="1287"/>
      <c r="H3" s="1287"/>
      <c r="I3" s="1287"/>
      <c r="J3" s="1287"/>
      <c r="K3" s="1287"/>
      <c r="L3" s="1287"/>
    </row>
    <row r="4" spans="1:12" s="473" customFormat="1" ht="21" customHeight="1">
      <c r="A4" s="471" t="s">
        <v>194</v>
      </c>
      <c r="B4" s="808"/>
      <c r="C4" s="808"/>
      <c r="D4" s="808"/>
      <c r="E4" s="808"/>
      <c r="F4" s="808"/>
      <c r="G4" s="808"/>
      <c r="H4" s="808"/>
      <c r="I4" s="808"/>
      <c r="J4" s="808"/>
      <c r="K4" s="808"/>
      <c r="L4" s="474" t="s">
        <v>195</v>
      </c>
    </row>
    <row r="5" spans="1:12" s="9" customFormat="1" ht="56.25" customHeight="1">
      <c r="A5" s="1347" t="s">
        <v>506</v>
      </c>
      <c r="B5" s="316" t="s">
        <v>1140</v>
      </c>
      <c r="C5" s="316" t="s">
        <v>28</v>
      </c>
      <c r="D5" s="316" t="s">
        <v>30</v>
      </c>
      <c r="E5" s="316" t="s">
        <v>32</v>
      </c>
      <c r="F5" s="316" t="s">
        <v>34</v>
      </c>
      <c r="G5" s="316" t="s">
        <v>1141</v>
      </c>
      <c r="H5" s="316" t="s">
        <v>1143</v>
      </c>
      <c r="I5" s="316" t="s">
        <v>1142</v>
      </c>
      <c r="J5" s="316" t="s">
        <v>39</v>
      </c>
      <c r="K5" s="316" t="s">
        <v>468</v>
      </c>
      <c r="L5" s="1351" t="s">
        <v>461</v>
      </c>
    </row>
    <row r="6" spans="1:12" s="10" customFormat="1" ht="60.75" customHeight="1">
      <c r="A6" s="1348"/>
      <c r="B6" s="349" t="s">
        <v>23</v>
      </c>
      <c r="C6" s="349" t="s">
        <v>27</v>
      </c>
      <c r="D6" s="349" t="s">
        <v>29</v>
      </c>
      <c r="E6" s="349" t="s">
        <v>31</v>
      </c>
      <c r="F6" s="349" t="s">
        <v>33</v>
      </c>
      <c r="G6" s="349" t="s">
        <v>35</v>
      </c>
      <c r="H6" s="349" t="s">
        <v>36</v>
      </c>
      <c r="I6" s="349" t="s">
        <v>37</v>
      </c>
      <c r="J6" s="349" t="s">
        <v>38</v>
      </c>
      <c r="K6" s="319" t="s">
        <v>469</v>
      </c>
      <c r="L6" s="1352"/>
    </row>
    <row r="7" spans="1:12" s="1" customFormat="1" ht="15.75" thickBot="1">
      <c r="A7" s="41" t="s">
        <v>518</v>
      </c>
      <c r="B7" s="821">
        <v>457</v>
      </c>
      <c r="C7" s="821">
        <v>275</v>
      </c>
      <c r="D7" s="821">
        <v>314</v>
      </c>
      <c r="E7" s="821">
        <v>514</v>
      </c>
      <c r="F7" s="821">
        <v>314</v>
      </c>
      <c r="G7" s="821">
        <v>29913</v>
      </c>
      <c r="H7" s="821">
        <v>1850</v>
      </c>
      <c r="I7" s="821">
        <v>2729</v>
      </c>
      <c r="J7" s="821">
        <v>590</v>
      </c>
      <c r="K7" s="186">
        <v>36956</v>
      </c>
      <c r="L7" s="778" t="s">
        <v>538</v>
      </c>
    </row>
    <row r="8" spans="1:12" s="1" customFormat="1" ht="15.75" thickBot="1">
      <c r="A8" s="39" t="s">
        <v>519</v>
      </c>
      <c r="B8" s="822">
        <v>1775</v>
      </c>
      <c r="C8" s="822">
        <v>10771</v>
      </c>
      <c r="D8" s="822">
        <v>6195</v>
      </c>
      <c r="E8" s="822">
        <v>2450</v>
      </c>
      <c r="F8" s="822">
        <v>524</v>
      </c>
      <c r="G8" s="822">
        <v>0</v>
      </c>
      <c r="H8" s="822">
        <v>7858</v>
      </c>
      <c r="I8" s="822">
        <v>4194</v>
      </c>
      <c r="J8" s="822">
        <v>388</v>
      </c>
      <c r="K8" s="189">
        <v>34155</v>
      </c>
      <c r="L8" s="779" t="s">
        <v>539</v>
      </c>
    </row>
    <row r="9" spans="1:12" s="1" customFormat="1" ht="15.75" thickBot="1">
      <c r="A9" s="41" t="s">
        <v>520</v>
      </c>
      <c r="B9" s="821">
        <v>3220</v>
      </c>
      <c r="C9" s="821">
        <v>7680</v>
      </c>
      <c r="D9" s="821">
        <v>10960</v>
      </c>
      <c r="E9" s="821">
        <v>7326</v>
      </c>
      <c r="F9" s="821">
        <v>5440</v>
      </c>
      <c r="G9" s="821">
        <v>203</v>
      </c>
      <c r="H9" s="821">
        <v>48337</v>
      </c>
      <c r="I9" s="821">
        <v>18108</v>
      </c>
      <c r="J9" s="821">
        <v>6537</v>
      </c>
      <c r="K9" s="186">
        <v>107811</v>
      </c>
      <c r="L9" s="778" t="s">
        <v>422</v>
      </c>
    </row>
    <row r="10" spans="1:12" s="1" customFormat="1" ht="30.75" thickBot="1">
      <c r="A10" s="39" t="s">
        <v>521</v>
      </c>
      <c r="B10" s="822">
        <v>325</v>
      </c>
      <c r="C10" s="822">
        <v>4400</v>
      </c>
      <c r="D10" s="822">
        <v>6094</v>
      </c>
      <c r="E10" s="822">
        <v>1623</v>
      </c>
      <c r="F10" s="822">
        <v>716</v>
      </c>
      <c r="G10" s="822">
        <v>0</v>
      </c>
      <c r="H10" s="822">
        <v>1030</v>
      </c>
      <c r="I10" s="822">
        <v>70</v>
      </c>
      <c r="J10" s="822">
        <v>276</v>
      </c>
      <c r="K10" s="189">
        <v>14534</v>
      </c>
      <c r="L10" s="779" t="s">
        <v>540</v>
      </c>
    </row>
    <row r="11" spans="1:12" s="1" customFormat="1" ht="30.75" customHeight="1" thickBot="1">
      <c r="A11" s="41" t="s">
        <v>522</v>
      </c>
      <c r="B11" s="821">
        <v>172</v>
      </c>
      <c r="C11" s="821">
        <v>315</v>
      </c>
      <c r="D11" s="821">
        <v>369</v>
      </c>
      <c r="E11" s="821">
        <v>590</v>
      </c>
      <c r="F11" s="821">
        <v>0</v>
      </c>
      <c r="G11" s="821">
        <v>0</v>
      </c>
      <c r="H11" s="821">
        <v>1012</v>
      </c>
      <c r="I11" s="821">
        <v>1822</v>
      </c>
      <c r="J11" s="821">
        <v>266</v>
      </c>
      <c r="K11" s="186">
        <v>4546</v>
      </c>
      <c r="L11" s="778" t="s">
        <v>541</v>
      </c>
    </row>
    <row r="12" spans="1:12" s="1" customFormat="1" ht="15.75" thickBot="1">
      <c r="A12" s="39" t="s">
        <v>523</v>
      </c>
      <c r="B12" s="822">
        <v>11226</v>
      </c>
      <c r="C12" s="822">
        <v>44735</v>
      </c>
      <c r="D12" s="822">
        <v>40381</v>
      </c>
      <c r="E12" s="822">
        <v>34037</v>
      </c>
      <c r="F12" s="822">
        <v>10568</v>
      </c>
      <c r="G12" s="822">
        <v>463</v>
      </c>
      <c r="H12" s="822">
        <v>413619</v>
      </c>
      <c r="I12" s="822">
        <v>66025</v>
      </c>
      <c r="J12" s="822">
        <v>48720</v>
      </c>
      <c r="K12" s="189">
        <v>669774</v>
      </c>
      <c r="L12" s="779" t="s">
        <v>423</v>
      </c>
    </row>
    <row r="13" spans="1:12" s="1" customFormat="1" ht="30.75" thickBot="1">
      <c r="A13" s="41" t="s">
        <v>524</v>
      </c>
      <c r="B13" s="821">
        <v>14227</v>
      </c>
      <c r="C13" s="821">
        <v>18396</v>
      </c>
      <c r="D13" s="821">
        <v>29075</v>
      </c>
      <c r="E13" s="821">
        <v>21533</v>
      </c>
      <c r="F13" s="821">
        <v>77188</v>
      </c>
      <c r="G13" s="821">
        <v>0</v>
      </c>
      <c r="H13" s="821">
        <v>37115</v>
      </c>
      <c r="I13" s="821">
        <v>31569</v>
      </c>
      <c r="J13" s="821">
        <v>19414</v>
      </c>
      <c r="K13" s="186">
        <v>248517</v>
      </c>
      <c r="L13" s="778" t="s">
        <v>542</v>
      </c>
    </row>
    <row r="14" spans="1:12" s="1" customFormat="1" ht="15.75" thickBot="1">
      <c r="A14" s="39" t="s">
        <v>525</v>
      </c>
      <c r="B14" s="822">
        <v>2760</v>
      </c>
      <c r="C14" s="822">
        <v>14684</v>
      </c>
      <c r="D14" s="822">
        <v>14459</v>
      </c>
      <c r="E14" s="822">
        <v>12758</v>
      </c>
      <c r="F14" s="822">
        <v>19340</v>
      </c>
      <c r="G14" s="822">
        <v>0</v>
      </c>
      <c r="H14" s="822">
        <v>5573</v>
      </c>
      <c r="I14" s="822">
        <v>64904</v>
      </c>
      <c r="J14" s="822">
        <v>7543</v>
      </c>
      <c r="K14" s="189">
        <v>142021</v>
      </c>
      <c r="L14" s="779" t="s">
        <v>543</v>
      </c>
    </row>
    <row r="15" spans="1:12" s="1" customFormat="1" ht="26.25" thickBot="1">
      <c r="A15" s="41" t="s">
        <v>526</v>
      </c>
      <c r="B15" s="821">
        <v>3396</v>
      </c>
      <c r="C15" s="821">
        <v>2822</v>
      </c>
      <c r="D15" s="821">
        <v>5637</v>
      </c>
      <c r="E15" s="821">
        <v>9264</v>
      </c>
      <c r="F15" s="821">
        <v>51373</v>
      </c>
      <c r="G15" s="821">
        <v>0</v>
      </c>
      <c r="H15" s="821">
        <v>2478</v>
      </c>
      <c r="I15" s="821">
        <v>9800</v>
      </c>
      <c r="J15" s="821">
        <v>5192</v>
      </c>
      <c r="K15" s="186">
        <v>89962</v>
      </c>
      <c r="L15" s="778" t="s">
        <v>544</v>
      </c>
    </row>
    <row r="16" spans="1:12" s="1" customFormat="1" ht="15.75" thickBot="1">
      <c r="A16" s="39" t="s">
        <v>527</v>
      </c>
      <c r="B16" s="822">
        <v>1223</v>
      </c>
      <c r="C16" s="822">
        <v>11323</v>
      </c>
      <c r="D16" s="822">
        <v>6672</v>
      </c>
      <c r="E16" s="822">
        <v>2542</v>
      </c>
      <c r="F16" s="822">
        <v>397</v>
      </c>
      <c r="G16" s="822">
        <v>0</v>
      </c>
      <c r="H16" s="822">
        <v>902</v>
      </c>
      <c r="I16" s="822">
        <v>625</v>
      </c>
      <c r="J16" s="822">
        <v>848</v>
      </c>
      <c r="K16" s="189">
        <v>24532</v>
      </c>
      <c r="L16" s="779" t="s">
        <v>545</v>
      </c>
    </row>
    <row r="17" spans="1:12" s="1" customFormat="1" ht="15.75" thickBot="1">
      <c r="A17" s="41" t="s">
        <v>528</v>
      </c>
      <c r="B17" s="821">
        <v>2797</v>
      </c>
      <c r="C17" s="821">
        <v>8795</v>
      </c>
      <c r="D17" s="821">
        <v>5525</v>
      </c>
      <c r="E17" s="821">
        <v>6692</v>
      </c>
      <c r="F17" s="821">
        <v>292</v>
      </c>
      <c r="G17" s="821">
        <v>0</v>
      </c>
      <c r="H17" s="821">
        <v>248</v>
      </c>
      <c r="I17" s="821">
        <v>743</v>
      </c>
      <c r="J17" s="821">
        <v>1009</v>
      </c>
      <c r="K17" s="186">
        <v>26101</v>
      </c>
      <c r="L17" s="778" t="s">
        <v>546</v>
      </c>
    </row>
    <row r="18" spans="1:12" s="1" customFormat="1" ht="15.75" thickBot="1">
      <c r="A18" s="39" t="s">
        <v>529</v>
      </c>
      <c r="B18" s="822">
        <v>922</v>
      </c>
      <c r="C18" s="822">
        <v>3472</v>
      </c>
      <c r="D18" s="822">
        <v>5030</v>
      </c>
      <c r="E18" s="822">
        <v>3605</v>
      </c>
      <c r="F18" s="822">
        <v>341</v>
      </c>
      <c r="G18" s="822">
        <v>0</v>
      </c>
      <c r="H18" s="822">
        <v>3530</v>
      </c>
      <c r="I18" s="822">
        <v>1639</v>
      </c>
      <c r="J18" s="822">
        <v>2439</v>
      </c>
      <c r="K18" s="189">
        <v>20978</v>
      </c>
      <c r="L18" s="779" t="s">
        <v>547</v>
      </c>
    </row>
    <row r="19" spans="1:12" s="1" customFormat="1" ht="26.25" thickBot="1">
      <c r="A19" s="41" t="s">
        <v>530</v>
      </c>
      <c r="B19" s="821">
        <v>2727</v>
      </c>
      <c r="C19" s="821">
        <v>14344</v>
      </c>
      <c r="D19" s="821">
        <v>4397</v>
      </c>
      <c r="E19" s="821">
        <v>4823</v>
      </c>
      <c r="F19" s="821">
        <v>1660</v>
      </c>
      <c r="G19" s="821">
        <v>0</v>
      </c>
      <c r="H19" s="821">
        <v>1741</v>
      </c>
      <c r="I19" s="821">
        <v>2190</v>
      </c>
      <c r="J19" s="821">
        <v>1114</v>
      </c>
      <c r="K19" s="186">
        <v>32996</v>
      </c>
      <c r="L19" s="778" t="s">
        <v>548</v>
      </c>
    </row>
    <row r="20" spans="1:12" s="1" customFormat="1" ht="26.25" thickBot="1">
      <c r="A20" s="39" t="s">
        <v>531</v>
      </c>
      <c r="B20" s="822">
        <v>2773</v>
      </c>
      <c r="C20" s="822">
        <v>11201</v>
      </c>
      <c r="D20" s="822">
        <v>19448</v>
      </c>
      <c r="E20" s="822">
        <v>14444</v>
      </c>
      <c r="F20" s="822">
        <v>8492</v>
      </c>
      <c r="G20" s="822">
        <v>215</v>
      </c>
      <c r="H20" s="822">
        <v>15622</v>
      </c>
      <c r="I20" s="822">
        <v>13913</v>
      </c>
      <c r="J20" s="822">
        <v>104667</v>
      </c>
      <c r="K20" s="189">
        <v>190775</v>
      </c>
      <c r="L20" s="779" t="s">
        <v>549</v>
      </c>
    </row>
    <row r="21" spans="1:12" s="1" customFormat="1" ht="30.75" thickBot="1">
      <c r="A21" s="41" t="s">
        <v>532</v>
      </c>
      <c r="B21" s="821">
        <v>5070</v>
      </c>
      <c r="C21" s="821">
        <v>33296</v>
      </c>
      <c r="D21" s="821">
        <v>16769</v>
      </c>
      <c r="E21" s="821">
        <v>42399</v>
      </c>
      <c r="F21" s="821">
        <v>5728</v>
      </c>
      <c r="G21" s="821">
        <v>0</v>
      </c>
      <c r="H21" s="821">
        <v>4761</v>
      </c>
      <c r="I21" s="821">
        <v>1295</v>
      </c>
      <c r="J21" s="821">
        <v>3085</v>
      </c>
      <c r="K21" s="186">
        <v>112403</v>
      </c>
      <c r="L21" s="778" t="s">
        <v>550</v>
      </c>
    </row>
    <row r="22" spans="1:12" s="1" customFormat="1" ht="15.75" thickBot="1">
      <c r="A22" s="39" t="s">
        <v>47</v>
      </c>
      <c r="B22" s="822">
        <v>2540</v>
      </c>
      <c r="C22" s="822">
        <v>47768</v>
      </c>
      <c r="D22" s="822">
        <v>7816</v>
      </c>
      <c r="E22" s="822">
        <v>6260</v>
      </c>
      <c r="F22" s="822">
        <v>4161</v>
      </c>
      <c r="G22" s="822">
        <v>0</v>
      </c>
      <c r="H22" s="822">
        <v>525</v>
      </c>
      <c r="I22" s="822">
        <v>3401</v>
      </c>
      <c r="J22" s="822">
        <v>1632</v>
      </c>
      <c r="K22" s="189">
        <v>74103</v>
      </c>
      <c r="L22" s="779" t="s">
        <v>424</v>
      </c>
    </row>
    <row r="23" spans="1:12" s="1" customFormat="1" ht="30.75" thickBot="1">
      <c r="A23" s="41" t="s">
        <v>533</v>
      </c>
      <c r="B23" s="821">
        <v>2094</v>
      </c>
      <c r="C23" s="821">
        <v>61971</v>
      </c>
      <c r="D23" s="821">
        <v>13816</v>
      </c>
      <c r="E23" s="821">
        <v>11017</v>
      </c>
      <c r="F23" s="821">
        <v>2345</v>
      </c>
      <c r="G23" s="821">
        <v>0</v>
      </c>
      <c r="H23" s="821">
        <v>964</v>
      </c>
      <c r="I23" s="821">
        <v>2422</v>
      </c>
      <c r="J23" s="821">
        <v>3090</v>
      </c>
      <c r="K23" s="186">
        <v>97719</v>
      </c>
      <c r="L23" s="778" t="s">
        <v>551</v>
      </c>
    </row>
    <row r="24" spans="1:12" s="1" customFormat="1" ht="15.75" thickBot="1">
      <c r="A24" s="39" t="s">
        <v>534</v>
      </c>
      <c r="B24" s="822">
        <v>743</v>
      </c>
      <c r="C24" s="822">
        <v>3015</v>
      </c>
      <c r="D24" s="822">
        <v>3445</v>
      </c>
      <c r="E24" s="822">
        <v>2469</v>
      </c>
      <c r="F24" s="822">
        <v>923</v>
      </c>
      <c r="G24" s="822">
        <v>531</v>
      </c>
      <c r="H24" s="822">
        <v>143</v>
      </c>
      <c r="I24" s="822">
        <v>609</v>
      </c>
      <c r="J24" s="822">
        <v>1116</v>
      </c>
      <c r="K24" s="189">
        <v>12994</v>
      </c>
      <c r="L24" s="779" t="s">
        <v>552</v>
      </c>
    </row>
    <row r="25" spans="1:12" s="1" customFormat="1" ht="15.75" thickBot="1">
      <c r="A25" s="41" t="s">
        <v>535</v>
      </c>
      <c r="B25" s="821">
        <v>156</v>
      </c>
      <c r="C25" s="821">
        <v>1707</v>
      </c>
      <c r="D25" s="821">
        <v>2777</v>
      </c>
      <c r="E25" s="821">
        <v>584</v>
      </c>
      <c r="F25" s="821">
        <v>5176</v>
      </c>
      <c r="G25" s="821">
        <v>0</v>
      </c>
      <c r="H25" s="821">
        <v>224</v>
      </c>
      <c r="I25" s="821">
        <v>495</v>
      </c>
      <c r="J25" s="821">
        <v>2541</v>
      </c>
      <c r="K25" s="186">
        <v>13660</v>
      </c>
      <c r="L25" s="778" t="s">
        <v>553</v>
      </c>
    </row>
    <row r="26" spans="1:12" s="1" customFormat="1" ht="51.75" thickBot="1">
      <c r="A26" s="39" t="s">
        <v>536</v>
      </c>
      <c r="B26" s="822">
        <v>0</v>
      </c>
      <c r="C26" s="822">
        <v>954</v>
      </c>
      <c r="D26" s="822">
        <v>915</v>
      </c>
      <c r="E26" s="822">
        <v>139</v>
      </c>
      <c r="F26" s="822">
        <v>16866</v>
      </c>
      <c r="G26" s="822">
        <v>0</v>
      </c>
      <c r="H26" s="822">
        <v>43</v>
      </c>
      <c r="I26" s="822">
        <v>56888</v>
      </c>
      <c r="J26" s="822">
        <v>92821</v>
      </c>
      <c r="K26" s="189">
        <v>168626</v>
      </c>
      <c r="L26" s="779" t="s">
        <v>554</v>
      </c>
    </row>
    <row r="27" spans="1:12" s="1" customFormat="1" ht="30">
      <c r="A27" s="66" t="s">
        <v>537</v>
      </c>
      <c r="B27" s="823">
        <v>397</v>
      </c>
      <c r="C27" s="823">
        <v>2982</v>
      </c>
      <c r="D27" s="823">
        <v>864</v>
      </c>
      <c r="E27" s="823">
        <v>2191</v>
      </c>
      <c r="F27" s="823">
        <v>28</v>
      </c>
      <c r="G27" s="823">
        <v>0</v>
      </c>
      <c r="H27" s="823">
        <v>0</v>
      </c>
      <c r="I27" s="823">
        <v>731</v>
      </c>
      <c r="J27" s="823">
        <v>0</v>
      </c>
      <c r="K27" s="199">
        <v>7193</v>
      </c>
      <c r="L27" s="824" t="s">
        <v>555</v>
      </c>
    </row>
    <row r="28" spans="1:12" s="6" customFormat="1" ht="24.75" customHeight="1">
      <c r="A28" s="86" t="s">
        <v>468</v>
      </c>
      <c r="B28" s="185">
        <v>59000</v>
      </c>
      <c r="C28" s="185">
        <v>304906</v>
      </c>
      <c r="D28" s="185">
        <v>200958</v>
      </c>
      <c r="E28" s="185">
        <v>187260</v>
      </c>
      <c r="F28" s="185">
        <v>211872</v>
      </c>
      <c r="G28" s="185">
        <v>31325</v>
      </c>
      <c r="H28" s="185">
        <v>547575</v>
      </c>
      <c r="I28" s="185">
        <v>284172</v>
      </c>
      <c r="J28" s="185">
        <v>303288</v>
      </c>
      <c r="K28" s="185">
        <v>2130356</v>
      </c>
      <c r="L28" s="67" t="s">
        <v>469</v>
      </c>
    </row>
    <row r="29" spans="1:12" ht="12.75">
      <c r="A29" s="30" t="s">
        <v>71</v>
      </c>
      <c r="L29" s="791" t="s">
        <v>328</v>
      </c>
    </row>
  </sheetData>
  <mergeCells count="5">
    <mergeCell ref="A1:L1"/>
    <mergeCell ref="A2:L2"/>
    <mergeCell ref="A3:L3"/>
    <mergeCell ref="A5:A6"/>
    <mergeCell ref="L5:L6"/>
  </mergeCells>
  <printOptions horizontalCentered="1" verticalCentered="1"/>
  <pageMargins left="0" right="0" top="0" bottom="0" header="0" footer="0"/>
  <pageSetup paperSize="9" scale="80" orientation="landscape" r:id="rId1"/>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D069D-3095-497F-80D9-CF18DDA8FFD3}">
  <sheetPr codeName="Sheet91"/>
  <dimension ref="A1:L29"/>
  <sheetViews>
    <sheetView rightToLeft="1" view="pageBreakPreview" zoomScale="98" zoomScaleNormal="100" zoomScaleSheetLayoutView="98" workbookViewId="0">
      <selection activeCell="E4" sqref="E1:E1048576"/>
    </sheetView>
  </sheetViews>
  <sheetFormatPr defaultColWidth="11.42578125" defaultRowHeight="24.95" customHeight="1"/>
  <cols>
    <col min="1" max="1" width="35.7109375" style="718" customWidth="1"/>
    <col min="2" max="2" width="10.7109375" style="718" customWidth="1"/>
    <col min="3" max="4" width="11.28515625" style="718" customWidth="1"/>
    <col min="5" max="5" width="10.42578125" style="718" customWidth="1"/>
    <col min="6" max="6" width="12.7109375" style="718" customWidth="1"/>
    <col min="7" max="10" width="10.7109375" style="718" customWidth="1"/>
    <col min="11" max="11" width="11.42578125" style="718" bestFit="1" customWidth="1"/>
    <col min="12" max="12" width="35.7109375" style="718" customWidth="1"/>
    <col min="13" max="16384" width="11.42578125" style="718"/>
  </cols>
  <sheetData>
    <row r="1" spans="1:12" s="7" customFormat="1" ht="20.25" customHeight="1">
      <c r="A1" s="1286" t="s">
        <v>981</v>
      </c>
      <c r="B1" s="1286"/>
      <c r="C1" s="1286"/>
      <c r="D1" s="1286"/>
      <c r="E1" s="1286"/>
      <c r="F1" s="1286"/>
      <c r="G1" s="1286"/>
      <c r="H1" s="1286"/>
      <c r="I1" s="1286"/>
      <c r="J1" s="1286"/>
      <c r="K1" s="1286"/>
      <c r="L1" s="1286"/>
    </row>
    <row r="2" spans="1:12" s="7" customFormat="1" ht="20.25" customHeight="1">
      <c r="A2" s="1287" t="s">
        <v>1749</v>
      </c>
      <c r="B2" s="1287"/>
      <c r="C2" s="1287"/>
      <c r="D2" s="1287"/>
      <c r="E2" s="1287"/>
      <c r="F2" s="1287"/>
      <c r="G2" s="1287"/>
      <c r="H2" s="1287"/>
      <c r="I2" s="1287"/>
      <c r="J2" s="1287"/>
      <c r="K2" s="1287"/>
      <c r="L2" s="1287"/>
    </row>
    <row r="3" spans="1:12" s="7" customFormat="1" ht="20.25">
      <c r="A3" s="1287">
        <v>2022</v>
      </c>
      <c r="B3" s="1287"/>
      <c r="C3" s="1287"/>
      <c r="D3" s="1287"/>
      <c r="E3" s="1287"/>
      <c r="F3" s="1287"/>
      <c r="G3" s="1287"/>
      <c r="H3" s="1287"/>
      <c r="I3" s="1287"/>
      <c r="J3" s="1287"/>
      <c r="K3" s="1287"/>
      <c r="L3" s="1287"/>
    </row>
    <row r="4" spans="1:12" s="473" customFormat="1" ht="21" customHeight="1">
      <c r="A4" s="471" t="s">
        <v>196</v>
      </c>
      <c r="B4" s="808"/>
      <c r="C4" s="808"/>
      <c r="D4" s="808"/>
      <c r="E4" s="808"/>
      <c r="F4" s="808"/>
      <c r="G4" s="808"/>
      <c r="H4" s="808"/>
      <c r="I4" s="808"/>
      <c r="J4" s="808"/>
      <c r="K4" s="808"/>
      <c r="L4" s="474" t="s">
        <v>197</v>
      </c>
    </row>
    <row r="5" spans="1:12" s="9" customFormat="1" ht="58.5" customHeight="1">
      <c r="A5" s="1347" t="s">
        <v>513</v>
      </c>
      <c r="B5" s="316" t="s">
        <v>1140</v>
      </c>
      <c r="C5" s="316" t="s">
        <v>28</v>
      </c>
      <c r="D5" s="316" t="s">
        <v>30</v>
      </c>
      <c r="E5" s="316" t="s">
        <v>32</v>
      </c>
      <c r="F5" s="316" t="s">
        <v>34</v>
      </c>
      <c r="G5" s="316" t="s">
        <v>1141</v>
      </c>
      <c r="H5" s="316" t="s">
        <v>1143</v>
      </c>
      <c r="I5" s="316" t="s">
        <v>1142</v>
      </c>
      <c r="J5" s="316" t="s">
        <v>39</v>
      </c>
      <c r="K5" s="316" t="s">
        <v>468</v>
      </c>
      <c r="L5" s="1351" t="s">
        <v>612</v>
      </c>
    </row>
    <row r="6" spans="1:12" s="10" customFormat="1" ht="62.25" customHeight="1">
      <c r="A6" s="1348"/>
      <c r="B6" s="349" t="s">
        <v>23</v>
      </c>
      <c r="C6" s="349" t="s">
        <v>27</v>
      </c>
      <c r="D6" s="349" t="s">
        <v>29</v>
      </c>
      <c r="E6" s="349" t="s">
        <v>31</v>
      </c>
      <c r="F6" s="349" t="s">
        <v>33</v>
      </c>
      <c r="G6" s="349" t="s">
        <v>35</v>
      </c>
      <c r="H6" s="349" t="s">
        <v>36</v>
      </c>
      <c r="I6" s="349" t="s">
        <v>37</v>
      </c>
      <c r="J6" s="349" t="s">
        <v>38</v>
      </c>
      <c r="K6" s="319" t="s">
        <v>469</v>
      </c>
      <c r="L6" s="1352"/>
    </row>
    <row r="7" spans="1:12" s="1" customFormat="1" ht="15.75" thickBot="1">
      <c r="A7" s="41" t="s">
        <v>518</v>
      </c>
      <c r="B7" s="821">
        <v>457</v>
      </c>
      <c r="C7" s="821">
        <v>275</v>
      </c>
      <c r="D7" s="821">
        <v>314</v>
      </c>
      <c r="E7" s="821">
        <v>514</v>
      </c>
      <c r="F7" s="821">
        <v>314</v>
      </c>
      <c r="G7" s="821">
        <v>29913</v>
      </c>
      <c r="H7" s="821">
        <v>1850</v>
      </c>
      <c r="I7" s="821">
        <v>2729</v>
      </c>
      <c r="J7" s="821">
        <v>590</v>
      </c>
      <c r="K7" s="186">
        <v>36956</v>
      </c>
      <c r="L7" s="778" t="s">
        <v>538</v>
      </c>
    </row>
    <row r="8" spans="1:12" s="1" customFormat="1" ht="15.75" thickBot="1">
      <c r="A8" s="39" t="s">
        <v>519</v>
      </c>
      <c r="B8" s="822">
        <v>1548</v>
      </c>
      <c r="C8" s="822">
        <v>8669</v>
      </c>
      <c r="D8" s="822">
        <v>5144</v>
      </c>
      <c r="E8" s="822">
        <v>1620</v>
      </c>
      <c r="F8" s="822">
        <v>524</v>
      </c>
      <c r="G8" s="822">
        <v>0</v>
      </c>
      <c r="H8" s="822">
        <v>7858</v>
      </c>
      <c r="I8" s="822">
        <v>4194</v>
      </c>
      <c r="J8" s="822">
        <v>388</v>
      </c>
      <c r="K8" s="189">
        <v>29945</v>
      </c>
      <c r="L8" s="779" t="s">
        <v>539</v>
      </c>
    </row>
    <row r="9" spans="1:12" s="1" customFormat="1" ht="15.75" thickBot="1">
      <c r="A9" s="41" t="s">
        <v>520</v>
      </c>
      <c r="B9" s="821">
        <v>3055</v>
      </c>
      <c r="C9" s="821">
        <v>6823</v>
      </c>
      <c r="D9" s="821">
        <v>10847</v>
      </c>
      <c r="E9" s="821">
        <v>6942</v>
      </c>
      <c r="F9" s="821">
        <v>4775</v>
      </c>
      <c r="G9" s="821">
        <v>203</v>
      </c>
      <c r="H9" s="821">
        <v>48267</v>
      </c>
      <c r="I9" s="821">
        <v>18108</v>
      </c>
      <c r="J9" s="821">
        <v>6537</v>
      </c>
      <c r="K9" s="186">
        <v>105557</v>
      </c>
      <c r="L9" s="778" t="s">
        <v>422</v>
      </c>
    </row>
    <row r="10" spans="1:12" s="1" customFormat="1" ht="30.75" thickBot="1">
      <c r="A10" s="39" t="s">
        <v>521</v>
      </c>
      <c r="B10" s="822">
        <v>219</v>
      </c>
      <c r="C10" s="822">
        <v>3255</v>
      </c>
      <c r="D10" s="822">
        <v>5688</v>
      </c>
      <c r="E10" s="822">
        <v>562</v>
      </c>
      <c r="F10" s="822">
        <v>716</v>
      </c>
      <c r="G10" s="822">
        <v>0</v>
      </c>
      <c r="H10" s="822">
        <v>1030</v>
      </c>
      <c r="I10" s="822">
        <v>70</v>
      </c>
      <c r="J10" s="822">
        <v>276</v>
      </c>
      <c r="K10" s="189">
        <v>11816</v>
      </c>
      <c r="L10" s="779" t="s">
        <v>540</v>
      </c>
    </row>
    <row r="11" spans="1:12" s="1" customFormat="1" ht="30.75" customHeight="1" thickBot="1">
      <c r="A11" s="41" t="s">
        <v>522</v>
      </c>
      <c r="B11" s="821">
        <v>172</v>
      </c>
      <c r="C11" s="821">
        <v>268</v>
      </c>
      <c r="D11" s="821">
        <v>369</v>
      </c>
      <c r="E11" s="821">
        <v>324</v>
      </c>
      <c r="F11" s="821">
        <v>0</v>
      </c>
      <c r="G11" s="821">
        <v>0</v>
      </c>
      <c r="H11" s="821">
        <v>1012</v>
      </c>
      <c r="I11" s="821">
        <v>1822</v>
      </c>
      <c r="J11" s="821">
        <v>266</v>
      </c>
      <c r="K11" s="186">
        <v>4233</v>
      </c>
      <c r="L11" s="778" t="s">
        <v>541</v>
      </c>
    </row>
    <row r="12" spans="1:12" s="1" customFormat="1" ht="15.75" thickBot="1">
      <c r="A12" s="39" t="s">
        <v>523</v>
      </c>
      <c r="B12" s="822">
        <v>11080</v>
      </c>
      <c r="C12" s="822">
        <v>42270</v>
      </c>
      <c r="D12" s="822">
        <v>38549</v>
      </c>
      <c r="E12" s="822">
        <v>32568</v>
      </c>
      <c r="F12" s="822">
        <v>9433</v>
      </c>
      <c r="G12" s="822">
        <v>463</v>
      </c>
      <c r="H12" s="822">
        <v>413619</v>
      </c>
      <c r="I12" s="822">
        <v>66025</v>
      </c>
      <c r="J12" s="822">
        <v>48645</v>
      </c>
      <c r="K12" s="189">
        <v>662652</v>
      </c>
      <c r="L12" s="779" t="s">
        <v>423</v>
      </c>
    </row>
    <row r="13" spans="1:12" s="1" customFormat="1" ht="30.75" thickBot="1">
      <c r="A13" s="41" t="s">
        <v>524</v>
      </c>
      <c r="B13" s="821">
        <v>13750</v>
      </c>
      <c r="C13" s="821">
        <v>16785</v>
      </c>
      <c r="D13" s="821">
        <v>28343</v>
      </c>
      <c r="E13" s="821">
        <v>17704</v>
      </c>
      <c r="F13" s="821">
        <v>58064</v>
      </c>
      <c r="G13" s="821">
        <v>0</v>
      </c>
      <c r="H13" s="821">
        <v>37115</v>
      </c>
      <c r="I13" s="821">
        <v>31569</v>
      </c>
      <c r="J13" s="821">
        <v>19414</v>
      </c>
      <c r="K13" s="186">
        <v>222744</v>
      </c>
      <c r="L13" s="778" t="s">
        <v>542</v>
      </c>
    </row>
    <row r="14" spans="1:12" s="1" customFormat="1" ht="15.75" thickBot="1">
      <c r="A14" s="39" t="s">
        <v>525</v>
      </c>
      <c r="B14" s="822">
        <v>2292</v>
      </c>
      <c r="C14" s="822">
        <v>12546</v>
      </c>
      <c r="D14" s="822">
        <v>13096</v>
      </c>
      <c r="E14" s="822">
        <v>8504</v>
      </c>
      <c r="F14" s="822">
        <v>12556</v>
      </c>
      <c r="G14" s="822">
        <v>0</v>
      </c>
      <c r="H14" s="822">
        <v>5573</v>
      </c>
      <c r="I14" s="822">
        <v>64848</v>
      </c>
      <c r="J14" s="822">
        <v>7066</v>
      </c>
      <c r="K14" s="189">
        <v>126481</v>
      </c>
      <c r="L14" s="779" t="s">
        <v>543</v>
      </c>
    </row>
    <row r="15" spans="1:12" s="1" customFormat="1" ht="26.25" thickBot="1">
      <c r="A15" s="41" t="s">
        <v>526</v>
      </c>
      <c r="B15" s="821">
        <v>2474</v>
      </c>
      <c r="C15" s="821">
        <v>2313</v>
      </c>
      <c r="D15" s="821">
        <v>4718</v>
      </c>
      <c r="E15" s="821">
        <v>4809</v>
      </c>
      <c r="F15" s="821">
        <v>36725</v>
      </c>
      <c r="G15" s="821">
        <v>0</v>
      </c>
      <c r="H15" s="821">
        <v>2422</v>
      </c>
      <c r="I15" s="821">
        <v>9800</v>
      </c>
      <c r="J15" s="821">
        <v>3910</v>
      </c>
      <c r="K15" s="186">
        <v>67171</v>
      </c>
      <c r="L15" s="778" t="s">
        <v>544</v>
      </c>
    </row>
    <row r="16" spans="1:12" s="1" customFormat="1" ht="15.75" thickBot="1">
      <c r="A16" s="39" t="s">
        <v>527</v>
      </c>
      <c r="B16" s="822">
        <v>1090</v>
      </c>
      <c r="C16" s="822">
        <v>8715</v>
      </c>
      <c r="D16" s="822">
        <v>5619</v>
      </c>
      <c r="E16" s="822">
        <v>1658</v>
      </c>
      <c r="F16" s="822">
        <v>327</v>
      </c>
      <c r="G16" s="822">
        <v>0</v>
      </c>
      <c r="H16" s="822">
        <v>902</v>
      </c>
      <c r="I16" s="822">
        <v>625</v>
      </c>
      <c r="J16" s="822">
        <v>343</v>
      </c>
      <c r="K16" s="189">
        <v>19279</v>
      </c>
      <c r="L16" s="779" t="s">
        <v>545</v>
      </c>
    </row>
    <row r="17" spans="1:12" s="1" customFormat="1" ht="15.75" thickBot="1">
      <c r="A17" s="41" t="s">
        <v>528</v>
      </c>
      <c r="B17" s="821">
        <v>2218</v>
      </c>
      <c r="C17" s="821">
        <v>5622</v>
      </c>
      <c r="D17" s="821">
        <v>4321</v>
      </c>
      <c r="E17" s="821">
        <v>4612</v>
      </c>
      <c r="F17" s="821">
        <v>292</v>
      </c>
      <c r="G17" s="821">
        <v>0</v>
      </c>
      <c r="H17" s="821">
        <v>248</v>
      </c>
      <c r="I17" s="821">
        <v>743</v>
      </c>
      <c r="J17" s="821">
        <v>939</v>
      </c>
      <c r="K17" s="186">
        <v>18995</v>
      </c>
      <c r="L17" s="778" t="s">
        <v>546</v>
      </c>
    </row>
    <row r="18" spans="1:12" s="1" customFormat="1" ht="15.75" thickBot="1">
      <c r="A18" s="39" t="s">
        <v>529</v>
      </c>
      <c r="B18" s="822">
        <v>758</v>
      </c>
      <c r="C18" s="822">
        <v>2898</v>
      </c>
      <c r="D18" s="822">
        <v>4672</v>
      </c>
      <c r="E18" s="822">
        <v>2892</v>
      </c>
      <c r="F18" s="822">
        <v>196</v>
      </c>
      <c r="G18" s="822">
        <v>0</v>
      </c>
      <c r="H18" s="822">
        <v>3530</v>
      </c>
      <c r="I18" s="822">
        <v>1639</v>
      </c>
      <c r="J18" s="822">
        <v>2369</v>
      </c>
      <c r="K18" s="189">
        <v>18954</v>
      </c>
      <c r="L18" s="779" t="s">
        <v>547</v>
      </c>
    </row>
    <row r="19" spans="1:12" s="1" customFormat="1" ht="26.25" thickBot="1">
      <c r="A19" s="41" t="s">
        <v>530</v>
      </c>
      <c r="B19" s="821">
        <v>2243</v>
      </c>
      <c r="C19" s="821">
        <v>10673</v>
      </c>
      <c r="D19" s="821">
        <v>3765</v>
      </c>
      <c r="E19" s="821">
        <v>3509</v>
      </c>
      <c r="F19" s="821">
        <v>1632</v>
      </c>
      <c r="G19" s="821">
        <v>0</v>
      </c>
      <c r="H19" s="821">
        <v>1711</v>
      </c>
      <c r="I19" s="821">
        <v>2190</v>
      </c>
      <c r="J19" s="821">
        <v>1114</v>
      </c>
      <c r="K19" s="186">
        <v>26837</v>
      </c>
      <c r="L19" s="778" t="s">
        <v>548</v>
      </c>
    </row>
    <row r="20" spans="1:12" s="1" customFormat="1" ht="26.25" thickBot="1">
      <c r="A20" s="39" t="s">
        <v>531</v>
      </c>
      <c r="B20" s="822">
        <v>2027</v>
      </c>
      <c r="C20" s="822">
        <v>5742</v>
      </c>
      <c r="D20" s="822">
        <v>8840</v>
      </c>
      <c r="E20" s="822">
        <v>6279</v>
      </c>
      <c r="F20" s="822">
        <v>8422</v>
      </c>
      <c r="G20" s="822">
        <v>215</v>
      </c>
      <c r="H20" s="822">
        <v>15594</v>
      </c>
      <c r="I20" s="822">
        <v>13913</v>
      </c>
      <c r="J20" s="822">
        <v>100191</v>
      </c>
      <c r="K20" s="189">
        <v>161223</v>
      </c>
      <c r="L20" s="779" t="s">
        <v>549</v>
      </c>
    </row>
    <row r="21" spans="1:12" s="1" customFormat="1" ht="30.75" thickBot="1">
      <c r="A21" s="41" t="s">
        <v>532</v>
      </c>
      <c r="B21" s="821">
        <v>4130</v>
      </c>
      <c r="C21" s="821">
        <v>22950</v>
      </c>
      <c r="D21" s="821">
        <v>13996</v>
      </c>
      <c r="E21" s="821">
        <v>33603</v>
      </c>
      <c r="F21" s="821">
        <v>5067</v>
      </c>
      <c r="G21" s="821">
        <v>0</v>
      </c>
      <c r="H21" s="821">
        <v>4761</v>
      </c>
      <c r="I21" s="821">
        <v>1295</v>
      </c>
      <c r="J21" s="821">
        <v>3085</v>
      </c>
      <c r="K21" s="186">
        <v>88887</v>
      </c>
      <c r="L21" s="778" t="s">
        <v>550</v>
      </c>
    </row>
    <row r="22" spans="1:12" s="1" customFormat="1" ht="15.75" thickBot="1">
      <c r="A22" s="39" t="s">
        <v>47</v>
      </c>
      <c r="B22" s="822">
        <v>1190</v>
      </c>
      <c r="C22" s="822">
        <v>17628</v>
      </c>
      <c r="D22" s="822">
        <v>4254</v>
      </c>
      <c r="E22" s="822">
        <v>2391</v>
      </c>
      <c r="F22" s="822">
        <v>1445</v>
      </c>
      <c r="G22" s="822">
        <v>0</v>
      </c>
      <c r="H22" s="822">
        <v>497</v>
      </c>
      <c r="I22" s="822">
        <v>3401</v>
      </c>
      <c r="J22" s="822">
        <v>1520</v>
      </c>
      <c r="K22" s="189">
        <v>32326</v>
      </c>
      <c r="L22" s="779" t="s">
        <v>424</v>
      </c>
    </row>
    <row r="23" spans="1:12" s="1" customFormat="1" ht="30.75" thickBot="1">
      <c r="A23" s="41" t="s">
        <v>533</v>
      </c>
      <c r="B23" s="821">
        <v>1398</v>
      </c>
      <c r="C23" s="821">
        <v>30818</v>
      </c>
      <c r="D23" s="821">
        <v>6532</v>
      </c>
      <c r="E23" s="821">
        <v>6233</v>
      </c>
      <c r="F23" s="821">
        <v>1838</v>
      </c>
      <c r="G23" s="821">
        <v>0</v>
      </c>
      <c r="H23" s="821">
        <v>964</v>
      </c>
      <c r="I23" s="821">
        <v>2422</v>
      </c>
      <c r="J23" s="821">
        <v>2591</v>
      </c>
      <c r="K23" s="186">
        <v>52796</v>
      </c>
      <c r="L23" s="778" t="s">
        <v>551</v>
      </c>
    </row>
    <row r="24" spans="1:12" s="1" customFormat="1" ht="15.75" thickBot="1">
      <c r="A24" s="39" t="s">
        <v>534</v>
      </c>
      <c r="B24" s="822">
        <v>594</v>
      </c>
      <c r="C24" s="822">
        <v>2011</v>
      </c>
      <c r="D24" s="822">
        <v>2789</v>
      </c>
      <c r="E24" s="822">
        <v>1016</v>
      </c>
      <c r="F24" s="822">
        <v>895</v>
      </c>
      <c r="G24" s="822">
        <v>531</v>
      </c>
      <c r="H24" s="822">
        <v>31</v>
      </c>
      <c r="I24" s="822">
        <v>609</v>
      </c>
      <c r="J24" s="822">
        <v>1041</v>
      </c>
      <c r="K24" s="189">
        <v>9517</v>
      </c>
      <c r="L24" s="779" t="s">
        <v>552</v>
      </c>
    </row>
    <row r="25" spans="1:12" s="1" customFormat="1" ht="15.75" thickBot="1">
      <c r="A25" s="41" t="s">
        <v>535</v>
      </c>
      <c r="B25" s="821">
        <v>70</v>
      </c>
      <c r="C25" s="821">
        <v>1618</v>
      </c>
      <c r="D25" s="821">
        <v>2702</v>
      </c>
      <c r="E25" s="821">
        <v>554</v>
      </c>
      <c r="F25" s="821">
        <v>1227</v>
      </c>
      <c r="G25" s="821">
        <v>0</v>
      </c>
      <c r="H25" s="821">
        <v>224</v>
      </c>
      <c r="I25" s="821">
        <v>495</v>
      </c>
      <c r="J25" s="821">
        <v>2541</v>
      </c>
      <c r="K25" s="186">
        <v>9431</v>
      </c>
      <c r="L25" s="778" t="s">
        <v>553</v>
      </c>
    </row>
    <row r="26" spans="1:12" s="1" customFormat="1" ht="51.75" thickBot="1">
      <c r="A26" s="39" t="s">
        <v>536</v>
      </c>
      <c r="B26" s="822">
        <v>0</v>
      </c>
      <c r="C26" s="822">
        <v>76</v>
      </c>
      <c r="D26" s="822">
        <v>32</v>
      </c>
      <c r="E26" s="822">
        <v>139</v>
      </c>
      <c r="F26" s="822">
        <v>6283</v>
      </c>
      <c r="G26" s="822">
        <v>0</v>
      </c>
      <c r="H26" s="822">
        <v>43</v>
      </c>
      <c r="I26" s="822">
        <v>56450</v>
      </c>
      <c r="J26" s="822">
        <v>3727</v>
      </c>
      <c r="K26" s="189">
        <v>66750</v>
      </c>
      <c r="L26" s="779" t="s">
        <v>554</v>
      </c>
    </row>
    <row r="27" spans="1:12" s="1" customFormat="1" ht="30">
      <c r="A27" s="66" t="s">
        <v>537</v>
      </c>
      <c r="B27" s="823">
        <v>187</v>
      </c>
      <c r="C27" s="823">
        <v>1686</v>
      </c>
      <c r="D27" s="823">
        <v>670</v>
      </c>
      <c r="E27" s="823">
        <v>1592</v>
      </c>
      <c r="F27" s="823">
        <v>28</v>
      </c>
      <c r="G27" s="823">
        <v>0</v>
      </c>
      <c r="H27" s="823">
        <v>0</v>
      </c>
      <c r="I27" s="823">
        <v>731</v>
      </c>
      <c r="J27" s="823">
        <v>0</v>
      </c>
      <c r="K27" s="199">
        <v>4894</v>
      </c>
      <c r="L27" s="824" t="s">
        <v>555</v>
      </c>
    </row>
    <row r="28" spans="1:12" s="6" customFormat="1" ht="24.75" customHeight="1">
      <c r="A28" s="86" t="s">
        <v>468</v>
      </c>
      <c r="B28" s="185">
        <v>50952</v>
      </c>
      <c r="C28" s="185">
        <v>203641</v>
      </c>
      <c r="D28" s="185">
        <v>165260</v>
      </c>
      <c r="E28" s="185">
        <v>138025</v>
      </c>
      <c r="F28" s="185">
        <v>150759</v>
      </c>
      <c r="G28" s="211">
        <v>31325</v>
      </c>
      <c r="H28" s="185">
        <v>547251</v>
      </c>
      <c r="I28" s="185">
        <v>283678</v>
      </c>
      <c r="J28" s="185">
        <v>206553</v>
      </c>
      <c r="K28" s="185">
        <v>1777444</v>
      </c>
      <c r="L28" s="67" t="s">
        <v>469</v>
      </c>
    </row>
    <row r="29" spans="1:12" ht="12.75">
      <c r="A29" s="30" t="s">
        <v>71</v>
      </c>
      <c r="L29" s="791" t="s">
        <v>328</v>
      </c>
    </row>
  </sheetData>
  <mergeCells count="5">
    <mergeCell ref="A1:L1"/>
    <mergeCell ref="A2:L2"/>
    <mergeCell ref="A3:L3"/>
    <mergeCell ref="A5:A6"/>
    <mergeCell ref="L5:L6"/>
  </mergeCells>
  <printOptions horizontalCentered="1" verticalCentered="1"/>
  <pageMargins left="0" right="0" top="0" bottom="0" header="0" footer="0"/>
  <pageSetup paperSize="9" scale="80" orientation="landscape" r:id="rId1"/>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50585-0C66-4B1E-B694-02DCA7243174}">
  <sheetPr codeName="Sheet92"/>
  <dimension ref="A1:L28"/>
  <sheetViews>
    <sheetView rightToLeft="1" view="pageBreakPreview" zoomScaleNormal="100" zoomScaleSheetLayoutView="100" workbookViewId="0">
      <selection activeCell="E4" sqref="E1:E1048576"/>
    </sheetView>
  </sheetViews>
  <sheetFormatPr defaultColWidth="11.42578125" defaultRowHeight="24.95" customHeight="1"/>
  <cols>
    <col min="1" max="1" width="35.7109375" style="718" customWidth="1"/>
    <col min="2" max="6" width="10.7109375" style="718" customWidth="1"/>
    <col min="7" max="7" width="10.7109375" style="1024" customWidth="1"/>
    <col min="8" max="11" width="10.7109375" style="718" customWidth="1"/>
    <col min="12" max="12" width="35.7109375" style="718" customWidth="1"/>
    <col min="13" max="16384" width="11.42578125" style="718"/>
  </cols>
  <sheetData>
    <row r="1" spans="1:12" s="7" customFormat="1" ht="20.25" customHeight="1">
      <c r="A1" s="1286" t="s">
        <v>982</v>
      </c>
      <c r="B1" s="1286"/>
      <c r="C1" s="1286"/>
      <c r="D1" s="1286"/>
      <c r="E1" s="1286"/>
      <c r="F1" s="1286"/>
      <c r="G1" s="1286"/>
      <c r="H1" s="1286"/>
      <c r="I1" s="1286"/>
      <c r="J1" s="1286"/>
      <c r="K1" s="1286"/>
      <c r="L1" s="1286"/>
    </row>
    <row r="2" spans="1:12" s="7" customFormat="1" ht="20.25" customHeight="1">
      <c r="A2" s="1287" t="s">
        <v>1099</v>
      </c>
      <c r="B2" s="1287"/>
      <c r="C2" s="1287"/>
      <c r="D2" s="1287"/>
      <c r="E2" s="1287"/>
      <c r="F2" s="1287"/>
      <c r="G2" s="1287"/>
      <c r="H2" s="1287"/>
      <c r="I2" s="1287"/>
      <c r="J2" s="1287"/>
      <c r="K2" s="1287"/>
      <c r="L2" s="1287"/>
    </row>
    <row r="3" spans="1:12" s="7" customFormat="1" ht="20.25">
      <c r="A3" s="1287">
        <v>2022</v>
      </c>
      <c r="B3" s="1287"/>
      <c r="C3" s="1287"/>
      <c r="D3" s="1287"/>
      <c r="E3" s="1287"/>
      <c r="F3" s="1287"/>
      <c r="G3" s="1287"/>
      <c r="H3" s="1287"/>
      <c r="I3" s="1287"/>
      <c r="J3" s="1287"/>
      <c r="K3" s="1287"/>
      <c r="L3" s="1287"/>
    </row>
    <row r="4" spans="1:12" s="473" customFormat="1" ht="21" customHeight="1">
      <c r="A4" s="471" t="s">
        <v>198</v>
      </c>
      <c r="B4" s="808"/>
      <c r="C4" s="808"/>
      <c r="D4" s="808"/>
      <c r="E4" s="808"/>
      <c r="F4" s="808"/>
      <c r="G4" s="1016"/>
      <c r="H4" s="808"/>
      <c r="I4" s="808"/>
      <c r="J4" s="808"/>
      <c r="K4" s="808"/>
      <c r="L4" s="474" t="s">
        <v>199</v>
      </c>
    </row>
    <row r="5" spans="1:12" s="9" customFormat="1" ht="79.5" customHeight="1">
      <c r="A5" s="1347" t="s">
        <v>512</v>
      </c>
      <c r="B5" s="316" t="s">
        <v>1140</v>
      </c>
      <c r="C5" s="316" t="s">
        <v>28</v>
      </c>
      <c r="D5" s="316" t="s">
        <v>30</v>
      </c>
      <c r="E5" s="316" t="s">
        <v>32</v>
      </c>
      <c r="F5" s="316" t="s">
        <v>34</v>
      </c>
      <c r="G5" s="1017" t="s">
        <v>1141</v>
      </c>
      <c r="H5" s="316" t="s">
        <v>1143</v>
      </c>
      <c r="I5" s="316" t="s">
        <v>1142</v>
      </c>
      <c r="J5" s="316" t="s">
        <v>39</v>
      </c>
      <c r="K5" s="316" t="s">
        <v>468</v>
      </c>
      <c r="L5" s="1351" t="s">
        <v>461</v>
      </c>
    </row>
    <row r="6" spans="1:12" s="10" customFormat="1" ht="56.25">
      <c r="A6" s="1348"/>
      <c r="B6" s="347" t="s">
        <v>23</v>
      </c>
      <c r="C6" s="347" t="s">
        <v>27</v>
      </c>
      <c r="D6" s="347" t="s">
        <v>29</v>
      </c>
      <c r="E6" s="347" t="s">
        <v>31</v>
      </c>
      <c r="F6" s="347" t="s">
        <v>33</v>
      </c>
      <c r="G6" s="1018" t="s">
        <v>35</v>
      </c>
      <c r="H6" s="347" t="s">
        <v>36</v>
      </c>
      <c r="I6" s="347" t="s">
        <v>37</v>
      </c>
      <c r="J6" s="347" t="s">
        <v>38</v>
      </c>
      <c r="K6" s="319" t="s">
        <v>469</v>
      </c>
      <c r="L6" s="1352"/>
    </row>
    <row r="7" spans="1:12" s="1" customFormat="1" ht="15.75" thickBot="1">
      <c r="A7" s="41" t="s">
        <v>519</v>
      </c>
      <c r="B7" s="825">
        <v>227</v>
      </c>
      <c r="C7" s="825">
        <v>2102</v>
      </c>
      <c r="D7" s="825">
        <v>1051</v>
      </c>
      <c r="E7" s="825">
        <v>830</v>
      </c>
      <c r="F7" s="825">
        <v>0</v>
      </c>
      <c r="G7" s="1019">
        <v>0</v>
      </c>
      <c r="H7" s="825">
        <v>0</v>
      </c>
      <c r="I7" s="825">
        <v>0</v>
      </c>
      <c r="J7" s="825">
        <v>0</v>
      </c>
      <c r="K7" s="204">
        <v>4210</v>
      </c>
      <c r="L7" s="826" t="s">
        <v>539</v>
      </c>
    </row>
    <row r="8" spans="1:12" s="1" customFormat="1" ht="15.75" thickBot="1">
      <c r="A8" s="39" t="s">
        <v>520</v>
      </c>
      <c r="B8" s="822">
        <v>165</v>
      </c>
      <c r="C8" s="822">
        <v>857</v>
      </c>
      <c r="D8" s="822">
        <v>113</v>
      </c>
      <c r="E8" s="822">
        <v>384</v>
      </c>
      <c r="F8" s="822">
        <v>665</v>
      </c>
      <c r="G8" s="1020">
        <v>0</v>
      </c>
      <c r="H8" s="822">
        <v>70</v>
      </c>
      <c r="I8" s="822">
        <v>0</v>
      </c>
      <c r="J8" s="822">
        <v>0</v>
      </c>
      <c r="K8" s="189">
        <v>2254</v>
      </c>
      <c r="L8" s="779" t="s">
        <v>422</v>
      </c>
    </row>
    <row r="9" spans="1:12" s="1" customFormat="1" ht="30.75" thickBot="1">
      <c r="A9" s="41" t="s">
        <v>521</v>
      </c>
      <c r="B9" s="821">
        <v>106</v>
      </c>
      <c r="C9" s="821">
        <v>1145</v>
      </c>
      <c r="D9" s="821">
        <v>406</v>
      </c>
      <c r="E9" s="821">
        <v>1061</v>
      </c>
      <c r="F9" s="821">
        <v>0</v>
      </c>
      <c r="G9" s="1021">
        <v>0</v>
      </c>
      <c r="H9" s="821">
        <v>0</v>
      </c>
      <c r="I9" s="821">
        <v>0</v>
      </c>
      <c r="J9" s="821">
        <v>0</v>
      </c>
      <c r="K9" s="186">
        <v>2718</v>
      </c>
      <c r="L9" s="778" t="s">
        <v>540</v>
      </c>
    </row>
    <row r="10" spans="1:12" s="1" customFormat="1" ht="30.75" customHeight="1" thickBot="1">
      <c r="A10" s="39" t="s">
        <v>522</v>
      </c>
      <c r="B10" s="822">
        <v>0</v>
      </c>
      <c r="C10" s="822">
        <v>47</v>
      </c>
      <c r="D10" s="822">
        <v>0</v>
      </c>
      <c r="E10" s="822">
        <v>266</v>
      </c>
      <c r="F10" s="822">
        <v>0</v>
      </c>
      <c r="G10" s="1020">
        <v>0</v>
      </c>
      <c r="H10" s="822">
        <v>0</v>
      </c>
      <c r="I10" s="822">
        <v>0</v>
      </c>
      <c r="J10" s="822">
        <v>0</v>
      </c>
      <c r="K10" s="189">
        <v>313</v>
      </c>
      <c r="L10" s="779" t="s">
        <v>541</v>
      </c>
    </row>
    <row r="11" spans="1:12" s="1" customFormat="1" ht="15.75" thickBot="1">
      <c r="A11" s="41" t="s">
        <v>523</v>
      </c>
      <c r="B11" s="821">
        <v>146</v>
      </c>
      <c r="C11" s="821">
        <v>2465</v>
      </c>
      <c r="D11" s="821">
        <v>1832</v>
      </c>
      <c r="E11" s="821">
        <v>1469</v>
      </c>
      <c r="F11" s="821">
        <v>1135</v>
      </c>
      <c r="G11" s="1021">
        <v>0</v>
      </c>
      <c r="H11" s="821">
        <v>0</v>
      </c>
      <c r="I11" s="821">
        <v>0</v>
      </c>
      <c r="J11" s="821">
        <v>75</v>
      </c>
      <c r="K11" s="186">
        <v>7122</v>
      </c>
      <c r="L11" s="778" t="s">
        <v>423</v>
      </c>
    </row>
    <row r="12" spans="1:12" s="1" customFormat="1" ht="30.75" thickBot="1">
      <c r="A12" s="39" t="s">
        <v>524</v>
      </c>
      <c r="B12" s="822">
        <v>477</v>
      </c>
      <c r="C12" s="822">
        <v>1611</v>
      </c>
      <c r="D12" s="822">
        <v>732</v>
      </c>
      <c r="E12" s="822">
        <v>3829</v>
      </c>
      <c r="F12" s="822">
        <v>19124</v>
      </c>
      <c r="G12" s="1020">
        <v>0</v>
      </c>
      <c r="H12" s="822">
        <v>0</v>
      </c>
      <c r="I12" s="822">
        <v>0</v>
      </c>
      <c r="J12" s="822">
        <v>0</v>
      </c>
      <c r="K12" s="189">
        <v>25773</v>
      </c>
      <c r="L12" s="779" t="s">
        <v>542</v>
      </c>
    </row>
    <row r="13" spans="1:12" s="1" customFormat="1" ht="15.75" thickBot="1">
      <c r="A13" s="41" t="s">
        <v>525</v>
      </c>
      <c r="B13" s="821">
        <v>468</v>
      </c>
      <c r="C13" s="821">
        <v>2138</v>
      </c>
      <c r="D13" s="821">
        <v>1363</v>
      </c>
      <c r="E13" s="821">
        <v>4254</v>
      </c>
      <c r="F13" s="821">
        <v>6784</v>
      </c>
      <c r="G13" s="1021">
        <v>0</v>
      </c>
      <c r="H13" s="821">
        <v>0</v>
      </c>
      <c r="I13" s="821">
        <v>56</v>
      </c>
      <c r="J13" s="821">
        <v>477</v>
      </c>
      <c r="K13" s="186">
        <v>15540</v>
      </c>
      <c r="L13" s="778" t="s">
        <v>543</v>
      </c>
    </row>
    <row r="14" spans="1:12" s="1" customFormat="1" ht="26.25" thickBot="1">
      <c r="A14" s="39" t="s">
        <v>526</v>
      </c>
      <c r="B14" s="822">
        <v>922</v>
      </c>
      <c r="C14" s="822">
        <v>509</v>
      </c>
      <c r="D14" s="822">
        <v>919</v>
      </c>
      <c r="E14" s="822">
        <v>4455</v>
      </c>
      <c r="F14" s="822">
        <v>14648</v>
      </c>
      <c r="G14" s="1020">
        <v>0</v>
      </c>
      <c r="H14" s="822">
        <v>56</v>
      </c>
      <c r="I14" s="822">
        <v>0</v>
      </c>
      <c r="J14" s="822">
        <v>1282</v>
      </c>
      <c r="K14" s="189">
        <v>22791</v>
      </c>
      <c r="L14" s="779" t="s">
        <v>544</v>
      </c>
    </row>
    <row r="15" spans="1:12" s="1" customFormat="1" ht="15.75" thickBot="1">
      <c r="A15" s="41" t="s">
        <v>527</v>
      </c>
      <c r="B15" s="821">
        <v>133</v>
      </c>
      <c r="C15" s="821">
        <v>2608</v>
      </c>
      <c r="D15" s="821">
        <v>1053</v>
      </c>
      <c r="E15" s="821">
        <v>884</v>
      </c>
      <c r="F15" s="821">
        <v>70</v>
      </c>
      <c r="G15" s="1021">
        <v>0</v>
      </c>
      <c r="H15" s="821">
        <v>0</v>
      </c>
      <c r="I15" s="821">
        <v>0</v>
      </c>
      <c r="J15" s="821">
        <v>505</v>
      </c>
      <c r="K15" s="186">
        <v>5253</v>
      </c>
      <c r="L15" s="778" t="s">
        <v>545</v>
      </c>
    </row>
    <row r="16" spans="1:12" s="1" customFormat="1" ht="15.75" thickBot="1">
      <c r="A16" s="39" t="s">
        <v>528</v>
      </c>
      <c r="B16" s="822">
        <v>579</v>
      </c>
      <c r="C16" s="822">
        <v>3173</v>
      </c>
      <c r="D16" s="822">
        <v>1204</v>
      </c>
      <c r="E16" s="822">
        <v>2080</v>
      </c>
      <c r="F16" s="822">
        <v>0</v>
      </c>
      <c r="G16" s="1020">
        <v>0</v>
      </c>
      <c r="H16" s="822">
        <v>0</v>
      </c>
      <c r="I16" s="822">
        <v>0</v>
      </c>
      <c r="J16" s="822">
        <v>70</v>
      </c>
      <c r="K16" s="189">
        <v>7106</v>
      </c>
      <c r="L16" s="779" t="s">
        <v>546</v>
      </c>
    </row>
    <row r="17" spans="1:12" s="1" customFormat="1" ht="15.75" thickBot="1">
      <c r="A17" s="41" t="s">
        <v>529</v>
      </c>
      <c r="B17" s="821">
        <v>164</v>
      </c>
      <c r="C17" s="821">
        <v>574</v>
      </c>
      <c r="D17" s="821">
        <v>358</v>
      </c>
      <c r="E17" s="821">
        <v>713</v>
      </c>
      <c r="F17" s="821">
        <v>145</v>
      </c>
      <c r="G17" s="1021">
        <v>0</v>
      </c>
      <c r="H17" s="821">
        <v>0</v>
      </c>
      <c r="I17" s="821">
        <v>0</v>
      </c>
      <c r="J17" s="821">
        <v>70</v>
      </c>
      <c r="K17" s="186">
        <v>2024</v>
      </c>
      <c r="L17" s="778" t="s">
        <v>547</v>
      </c>
    </row>
    <row r="18" spans="1:12" s="1" customFormat="1" ht="26.25" thickBot="1">
      <c r="A18" s="39" t="s">
        <v>530</v>
      </c>
      <c r="B18" s="822">
        <v>484</v>
      </c>
      <c r="C18" s="822">
        <v>3671</v>
      </c>
      <c r="D18" s="822">
        <v>632</v>
      </c>
      <c r="E18" s="822">
        <v>1314</v>
      </c>
      <c r="F18" s="822">
        <v>28</v>
      </c>
      <c r="G18" s="1020">
        <v>0</v>
      </c>
      <c r="H18" s="822">
        <v>30</v>
      </c>
      <c r="I18" s="822">
        <v>0</v>
      </c>
      <c r="J18" s="822">
        <v>0</v>
      </c>
      <c r="K18" s="189">
        <v>6159</v>
      </c>
      <c r="L18" s="779" t="s">
        <v>548</v>
      </c>
    </row>
    <row r="19" spans="1:12" s="1" customFormat="1" ht="26.25" thickBot="1">
      <c r="A19" s="41" t="s">
        <v>531</v>
      </c>
      <c r="B19" s="821">
        <v>746</v>
      </c>
      <c r="C19" s="821">
        <v>5459</v>
      </c>
      <c r="D19" s="821">
        <v>10608</v>
      </c>
      <c r="E19" s="821">
        <v>8165</v>
      </c>
      <c r="F19" s="821">
        <v>70</v>
      </c>
      <c r="G19" s="1021">
        <v>0</v>
      </c>
      <c r="H19" s="821">
        <v>28</v>
      </c>
      <c r="I19" s="821">
        <v>0</v>
      </c>
      <c r="J19" s="821">
        <v>4476</v>
      </c>
      <c r="K19" s="186">
        <v>29552</v>
      </c>
      <c r="L19" s="778" t="s">
        <v>549</v>
      </c>
    </row>
    <row r="20" spans="1:12" s="1" customFormat="1" ht="30.75" thickBot="1">
      <c r="A20" s="39" t="s">
        <v>532</v>
      </c>
      <c r="B20" s="822">
        <v>940</v>
      </c>
      <c r="C20" s="822">
        <v>10346</v>
      </c>
      <c r="D20" s="822">
        <v>2773</v>
      </c>
      <c r="E20" s="822">
        <v>8796</v>
      </c>
      <c r="F20" s="822">
        <v>661</v>
      </c>
      <c r="G20" s="1020">
        <v>0</v>
      </c>
      <c r="H20" s="822">
        <v>0</v>
      </c>
      <c r="I20" s="822">
        <v>0</v>
      </c>
      <c r="J20" s="822">
        <v>0</v>
      </c>
      <c r="K20" s="189">
        <v>23516</v>
      </c>
      <c r="L20" s="779" t="s">
        <v>550</v>
      </c>
    </row>
    <row r="21" spans="1:12" s="1" customFormat="1" ht="15.75" thickBot="1">
      <c r="A21" s="41" t="s">
        <v>47</v>
      </c>
      <c r="B21" s="821">
        <v>1350</v>
      </c>
      <c r="C21" s="821">
        <v>30140</v>
      </c>
      <c r="D21" s="821">
        <v>3562</v>
      </c>
      <c r="E21" s="821">
        <v>3869</v>
      </c>
      <c r="F21" s="821">
        <v>2716</v>
      </c>
      <c r="G21" s="1021">
        <v>0</v>
      </c>
      <c r="H21" s="821">
        <v>28</v>
      </c>
      <c r="I21" s="821">
        <v>0</v>
      </c>
      <c r="J21" s="821">
        <v>112</v>
      </c>
      <c r="K21" s="186">
        <v>41777</v>
      </c>
      <c r="L21" s="778" t="s">
        <v>424</v>
      </c>
    </row>
    <row r="22" spans="1:12" s="1" customFormat="1" ht="30.75" thickBot="1">
      <c r="A22" s="39" t="s">
        <v>533</v>
      </c>
      <c r="B22" s="822">
        <v>696</v>
      </c>
      <c r="C22" s="822">
        <v>31153</v>
      </c>
      <c r="D22" s="822">
        <v>7284</v>
      </c>
      <c r="E22" s="822">
        <v>4784</v>
      </c>
      <c r="F22" s="822">
        <v>507</v>
      </c>
      <c r="G22" s="1020">
        <v>0</v>
      </c>
      <c r="H22" s="822">
        <v>0</v>
      </c>
      <c r="I22" s="822">
        <v>0</v>
      </c>
      <c r="J22" s="822">
        <v>499</v>
      </c>
      <c r="K22" s="189">
        <v>44923</v>
      </c>
      <c r="L22" s="779" t="s">
        <v>551</v>
      </c>
    </row>
    <row r="23" spans="1:12" s="1" customFormat="1" ht="15.75" thickBot="1">
      <c r="A23" s="41" t="s">
        <v>534</v>
      </c>
      <c r="B23" s="821">
        <v>149</v>
      </c>
      <c r="C23" s="821">
        <v>1004</v>
      </c>
      <c r="D23" s="821">
        <v>656</v>
      </c>
      <c r="E23" s="821">
        <v>1453</v>
      </c>
      <c r="F23" s="821">
        <v>28</v>
      </c>
      <c r="G23" s="1021">
        <v>0</v>
      </c>
      <c r="H23" s="821">
        <v>112</v>
      </c>
      <c r="I23" s="821">
        <v>0</v>
      </c>
      <c r="J23" s="821">
        <v>75</v>
      </c>
      <c r="K23" s="186">
        <v>3477</v>
      </c>
      <c r="L23" s="778" t="s">
        <v>552</v>
      </c>
    </row>
    <row r="24" spans="1:12" s="1" customFormat="1" ht="15.75" thickBot="1">
      <c r="A24" s="39" t="s">
        <v>535</v>
      </c>
      <c r="B24" s="822">
        <v>86</v>
      </c>
      <c r="C24" s="822">
        <v>89</v>
      </c>
      <c r="D24" s="822">
        <v>75</v>
      </c>
      <c r="E24" s="822">
        <v>30</v>
      </c>
      <c r="F24" s="822">
        <v>3949</v>
      </c>
      <c r="G24" s="1020">
        <v>0</v>
      </c>
      <c r="H24" s="822">
        <v>0</v>
      </c>
      <c r="I24" s="822">
        <v>0</v>
      </c>
      <c r="J24" s="822">
        <v>0</v>
      </c>
      <c r="K24" s="189">
        <v>4229</v>
      </c>
      <c r="L24" s="779" t="s">
        <v>553</v>
      </c>
    </row>
    <row r="25" spans="1:12" s="1" customFormat="1" ht="51.75" thickBot="1">
      <c r="A25" s="41" t="s">
        <v>536</v>
      </c>
      <c r="B25" s="821">
        <v>0</v>
      </c>
      <c r="C25" s="821">
        <v>878</v>
      </c>
      <c r="D25" s="821">
        <v>883</v>
      </c>
      <c r="E25" s="821">
        <v>0</v>
      </c>
      <c r="F25" s="821">
        <v>10583</v>
      </c>
      <c r="G25" s="1021">
        <v>0</v>
      </c>
      <c r="H25" s="821">
        <v>0</v>
      </c>
      <c r="I25" s="821">
        <v>438</v>
      </c>
      <c r="J25" s="821">
        <v>89094</v>
      </c>
      <c r="K25" s="186">
        <v>101876</v>
      </c>
      <c r="L25" s="778" t="s">
        <v>554</v>
      </c>
    </row>
    <row r="26" spans="1:12" s="1" customFormat="1" ht="30">
      <c r="A26" s="599" t="s">
        <v>537</v>
      </c>
      <c r="B26" s="827">
        <v>210</v>
      </c>
      <c r="C26" s="827">
        <v>1296</v>
      </c>
      <c r="D26" s="827">
        <v>194</v>
      </c>
      <c r="E26" s="827">
        <v>599</v>
      </c>
      <c r="F26" s="827">
        <v>0</v>
      </c>
      <c r="G26" s="1022">
        <v>0</v>
      </c>
      <c r="H26" s="827">
        <v>0</v>
      </c>
      <c r="I26" s="827">
        <v>0</v>
      </c>
      <c r="J26" s="827">
        <v>0</v>
      </c>
      <c r="K26" s="600">
        <v>2299</v>
      </c>
      <c r="L26" s="828" t="s">
        <v>555</v>
      </c>
    </row>
    <row r="27" spans="1:12" s="1" customFormat="1" ht="15">
      <c r="A27" s="247" t="s">
        <v>468</v>
      </c>
      <c r="B27" s="829">
        <v>8048</v>
      </c>
      <c r="C27" s="829">
        <v>101265</v>
      </c>
      <c r="D27" s="829">
        <v>35698</v>
      </c>
      <c r="E27" s="829">
        <v>49235</v>
      </c>
      <c r="F27" s="829">
        <v>61113</v>
      </c>
      <c r="G27" s="1023">
        <v>0</v>
      </c>
      <c r="H27" s="829">
        <v>324</v>
      </c>
      <c r="I27" s="829">
        <v>494</v>
      </c>
      <c r="J27" s="829">
        <v>96735</v>
      </c>
      <c r="K27" s="196">
        <v>352912</v>
      </c>
      <c r="L27" s="830" t="s">
        <v>469</v>
      </c>
    </row>
    <row r="28" spans="1:12" ht="12.75">
      <c r="A28" s="30" t="s">
        <v>448</v>
      </c>
      <c r="L28" s="791" t="s">
        <v>328</v>
      </c>
    </row>
  </sheetData>
  <mergeCells count="5">
    <mergeCell ref="A1:L1"/>
    <mergeCell ref="A2:L2"/>
    <mergeCell ref="A3:L3"/>
    <mergeCell ref="A5:A6"/>
    <mergeCell ref="L5:L6"/>
  </mergeCells>
  <printOptions horizontalCentered="1" verticalCentered="1"/>
  <pageMargins left="0" right="0" top="0" bottom="0" header="0" footer="0"/>
  <pageSetup paperSize="9" scale="8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E51"/>
  <sheetViews>
    <sheetView rightToLeft="1" view="pageBreakPreview" zoomScaleNormal="100" zoomScaleSheetLayoutView="100" workbookViewId="0">
      <selection activeCell="D13" sqref="D13"/>
    </sheetView>
  </sheetViews>
  <sheetFormatPr defaultColWidth="11.42578125" defaultRowHeight="12.75"/>
  <cols>
    <col min="1" max="1" width="5.85546875" style="88" customWidth="1"/>
    <col min="2" max="2" width="38.7109375" style="98" customWidth="1"/>
    <col min="3" max="3" width="11.42578125" style="98" customWidth="1"/>
    <col min="4" max="4" width="38.7109375" style="98" customWidth="1"/>
    <col min="5" max="5" width="3.7109375" style="88" customWidth="1"/>
    <col min="6" max="16384" width="11.42578125" style="98"/>
  </cols>
  <sheetData>
    <row r="1" spans="1:5" ht="36" customHeight="1">
      <c r="A1" s="408"/>
      <c r="B1" s="633" t="s">
        <v>946</v>
      </c>
      <c r="C1" s="634"/>
      <c r="D1" s="635" t="s">
        <v>730</v>
      </c>
      <c r="E1" s="408"/>
    </row>
    <row r="2" spans="1:5">
      <c r="B2" s="88"/>
      <c r="C2" s="88"/>
      <c r="D2" s="87"/>
    </row>
    <row r="3" spans="1:5" ht="33.75" customHeight="1">
      <c r="A3" s="404">
        <v>1</v>
      </c>
      <c r="B3" s="405" t="s">
        <v>729</v>
      </c>
      <c r="C3" s="99"/>
      <c r="D3" s="406" t="s">
        <v>728</v>
      </c>
      <c r="E3" s="407">
        <v>1</v>
      </c>
    </row>
    <row r="4" spans="1:5" ht="75">
      <c r="A4" s="404">
        <v>2</v>
      </c>
      <c r="B4" s="405" t="s">
        <v>1043</v>
      </c>
      <c r="C4" s="99"/>
      <c r="D4" s="406" t="s">
        <v>1044</v>
      </c>
      <c r="E4" s="407">
        <v>2</v>
      </c>
    </row>
    <row r="5" spans="1:5" ht="33" customHeight="1">
      <c r="A5" s="404">
        <v>3</v>
      </c>
      <c r="B5" s="405" t="s">
        <v>963</v>
      </c>
      <c r="C5" s="99"/>
      <c r="D5" s="406" t="s">
        <v>929</v>
      </c>
      <c r="E5" s="407">
        <v>3</v>
      </c>
    </row>
    <row r="6" spans="1:5" ht="36.75" customHeight="1">
      <c r="A6" s="404">
        <v>4</v>
      </c>
      <c r="B6" s="405" t="s">
        <v>727</v>
      </c>
      <c r="C6" s="88"/>
      <c r="D6" s="406" t="s">
        <v>726</v>
      </c>
      <c r="E6" s="407">
        <v>4</v>
      </c>
    </row>
    <row r="7" spans="1:5" ht="86.25" customHeight="1">
      <c r="A7" s="404">
        <v>5</v>
      </c>
      <c r="B7" s="405" t="s">
        <v>1216</v>
      </c>
      <c r="C7" s="88"/>
      <c r="D7" s="406" t="s">
        <v>1045</v>
      </c>
      <c r="E7" s="407">
        <v>5</v>
      </c>
    </row>
    <row r="8" spans="1:5" ht="48" customHeight="1">
      <c r="A8" s="404">
        <v>6</v>
      </c>
      <c r="B8" s="405" t="s">
        <v>930</v>
      </c>
      <c r="C8" s="88"/>
      <c r="D8" s="406" t="s">
        <v>931</v>
      </c>
      <c r="E8" s="407">
        <v>6</v>
      </c>
    </row>
    <row r="14" spans="1:5" ht="12.75" customHeight="1"/>
    <row r="15" spans="1:5" ht="12.75" customHeight="1"/>
    <row r="24" ht="12.75" customHeight="1"/>
    <row r="25" ht="12.75" customHeight="1"/>
    <row r="33" ht="12.75" customHeight="1"/>
    <row r="34" ht="12.75" customHeight="1"/>
    <row r="42" ht="12.75" customHeight="1"/>
    <row r="43" ht="12.75" customHeight="1"/>
    <row r="50" ht="12.75" customHeight="1"/>
    <row r="51" ht="12.75" customHeight="1"/>
  </sheetData>
  <printOptions horizontalCentered="1"/>
  <pageMargins left="0" right="0" top="0.98425196850394003" bottom="0" header="0" footer="0"/>
  <pageSetup paperSize="9"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14E25-55D5-427D-8899-8CC2C2F7FA64}">
  <sheetPr codeName="Sheet93"/>
  <dimension ref="A1:J17"/>
  <sheetViews>
    <sheetView rightToLeft="1" view="pageBreakPreview" zoomScaleNormal="136" zoomScaleSheetLayoutView="100" workbookViewId="0">
      <selection activeCell="E14" sqref="E14"/>
    </sheetView>
  </sheetViews>
  <sheetFormatPr defaultColWidth="11.42578125" defaultRowHeight="24.95" customHeight="1"/>
  <cols>
    <col min="1" max="1" width="30.7109375" style="718" customWidth="1"/>
    <col min="2" max="8" width="10.28515625" style="718" customWidth="1"/>
    <col min="9" max="9" width="11.85546875" style="718" bestFit="1" customWidth="1"/>
    <col min="10" max="10" width="30.7109375" style="718" customWidth="1"/>
    <col min="11" max="16384" width="11.42578125" style="718"/>
  </cols>
  <sheetData>
    <row r="1" spans="1:10" s="7" customFormat="1" ht="23.25">
      <c r="A1" s="1286" t="s">
        <v>983</v>
      </c>
      <c r="B1" s="1286"/>
      <c r="C1" s="1286"/>
      <c r="D1" s="1286"/>
      <c r="E1" s="1286"/>
      <c r="F1" s="1286"/>
      <c r="G1" s="1286"/>
      <c r="H1" s="1286"/>
      <c r="I1" s="1286"/>
      <c r="J1" s="1286"/>
    </row>
    <row r="2" spans="1:10" s="7" customFormat="1" ht="20.25">
      <c r="A2" s="1287" t="s">
        <v>1100</v>
      </c>
      <c r="B2" s="1287"/>
      <c r="C2" s="1287"/>
      <c r="D2" s="1287"/>
      <c r="E2" s="1287"/>
      <c r="F2" s="1287"/>
      <c r="G2" s="1287"/>
      <c r="H2" s="1287"/>
      <c r="I2" s="1287"/>
      <c r="J2" s="1287"/>
    </row>
    <row r="3" spans="1:10" s="7" customFormat="1" ht="20.25">
      <c r="A3" s="1287">
        <v>2022</v>
      </c>
      <c r="B3" s="1287"/>
      <c r="C3" s="1287"/>
      <c r="D3" s="1287"/>
      <c r="E3" s="1287"/>
      <c r="F3" s="1287"/>
      <c r="G3" s="1287"/>
      <c r="H3" s="1287"/>
      <c r="I3" s="1287"/>
      <c r="J3" s="1287"/>
    </row>
    <row r="4" spans="1:10" s="473" customFormat="1" ht="21" customHeight="1">
      <c r="A4" s="471" t="s">
        <v>200</v>
      </c>
      <c r="B4" s="808"/>
      <c r="C4" s="808"/>
      <c r="D4" s="808"/>
      <c r="E4" s="808"/>
      <c r="F4" s="808"/>
      <c r="G4" s="808"/>
      <c r="H4" s="808"/>
      <c r="I4" s="808"/>
      <c r="J4" s="474" t="s">
        <v>201</v>
      </c>
    </row>
    <row r="5" spans="1:10" s="9" customFormat="1" ht="40.5" customHeight="1">
      <c r="A5" s="1353" t="s">
        <v>26</v>
      </c>
      <c r="B5" s="343" t="s">
        <v>0</v>
      </c>
      <c r="C5" s="343" t="s">
        <v>2</v>
      </c>
      <c r="D5" s="343" t="s">
        <v>4</v>
      </c>
      <c r="E5" s="343" t="s">
        <v>10</v>
      </c>
      <c r="F5" s="343" t="s">
        <v>12</v>
      </c>
      <c r="G5" s="343" t="s">
        <v>122</v>
      </c>
      <c r="H5" s="343" t="s">
        <v>116</v>
      </c>
      <c r="I5" s="343" t="s">
        <v>468</v>
      </c>
      <c r="J5" s="1355" t="s">
        <v>613</v>
      </c>
    </row>
    <row r="6" spans="1:10" s="10" customFormat="1" ht="42" customHeight="1">
      <c r="A6" s="1354"/>
      <c r="B6" s="757" t="s">
        <v>502</v>
      </c>
      <c r="C6" s="757" t="s">
        <v>1</v>
      </c>
      <c r="D6" s="757" t="s">
        <v>3</v>
      </c>
      <c r="E6" s="757" t="s">
        <v>9</v>
      </c>
      <c r="F6" s="757" t="s">
        <v>11</v>
      </c>
      <c r="G6" s="757" t="s">
        <v>126</v>
      </c>
      <c r="H6" s="757" t="s">
        <v>162</v>
      </c>
      <c r="I6" s="318" t="s">
        <v>469</v>
      </c>
      <c r="J6" s="1356"/>
    </row>
    <row r="7" spans="1:10" s="1" customFormat="1" ht="35.1" customHeight="1" thickBot="1">
      <c r="A7" s="41" t="s">
        <v>1140</v>
      </c>
      <c r="B7" s="809">
        <v>0</v>
      </c>
      <c r="C7" s="809">
        <v>0</v>
      </c>
      <c r="D7" s="809">
        <v>0</v>
      </c>
      <c r="E7" s="809">
        <v>0</v>
      </c>
      <c r="F7" s="809">
        <v>2629</v>
      </c>
      <c r="G7" s="809">
        <v>2460</v>
      </c>
      <c r="H7" s="809">
        <v>53911</v>
      </c>
      <c r="I7" s="205">
        <v>59000</v>
      </c>
      <c r="J7" s="778" t="s">
        <v>23</v>
      </c>
    </row>
    <row r="8" spans="1:10" s="1" customFormat="1" ht="35.1" customHeight="1" thickBot="1">
      <c r="A8" s="39" t="s">
        <v>28</v>
      </c>
      <c r="B8" s="768">
        <v>0</v>
      </c>
      <c r="C8" s="768">
        <v>0</v>
      </c>
      <c r="D8" s="768">
        <v>0</v>
      </c>
      <c r="E8" s="768">
        <v>0</v>
      </c>
      <c r="F8" s="768">
        <v>0</v>
      </c>
      <c r="G8" s="768">
        <v>0</v>
      </c>
      <c r="H8" s="768">
        <v>304906</v>
      </c>
      <c r="I8" s="206">
        <v>304906</v>
      </c>
      <c r="J8" s="779" t="s">
        <v>27</v>
      </c>
    </row>
    <row r="9" spans="1:10" s="1" customFormat="1" ht="35.1" customHeight="1" thickBot="1">
      <c r="A9" s="41" t="s">
        <v>30</v>
      </c>
      <c r="B9" s="809">
        <v>0</v>
      </c>
      <c r="C9" s="809">
        <v>0</v>
      </c>
      <c r="D9" s="809">
        <v>0</v>
      </c>
      <c r="E9" s="809">
        <v>0</v>
      </c>
      <c r="F9" s="809">
        <v>37685</v>
      </c>
      <c r="G9" s="809">
        <v>43448</v>
      </c>
      <c r="H9" s="809">
        <v>119825</v>
      </c>
      <c r="I9" s="205">
        <v>200958</v>
      </c>
      <c r="J9" s="778" t="s">
        <v>29</v>
      </c>
    </row>
    <row r="10" spans="1:10" s="1" customFormat="1" ht="35.1" customHeight="1" thickBot="1">
      <c r="A10" s="39" t="s">
        <v>32</v>
      </c>
      <c r="B10" s="768">
        <v>0</v>
      </c>
      <c r="C10" s="768">
        <v>590</v>
      </c>
      <c r="D10" s="768">
        <v>5309</v>
      </c>
      <c r="E10" s="768">
        <v>24501</v>
      </c>
      <c r="F10" s="768">
        <v>94103</v>
      </c>
      <c r="G10" s="768">
        <v>12548</v>
      </c>
      <c r="H10" s="768">
        <v>50209</v>
      </c>
      <c r="I10" s="206">
        <v>187260</v>
      </c>
      <c r="J10" s="779" t="s">
        <v>31</v>
      </c>
    </row>
    <row r="11" spans="1:10" s="1" customFormat="1" ht="50.25" customHeight="1" thickBot="1">
      <c r="A11" s="41" t="s">
        <v>34</v>
      </c>
      <c r="B11" s="809">
        <v>184</v>
      </c>
      <c r="C11" s="809">
        <v>10985</v>
      </c>
      <c r="D11" s="809">
        <v>38392</v>
      </c>
      <c r="E11" s="809">
        <v>56788</v>
      </c>
      <c r="F11" s="809">
        <v>44564</v>
      </c>
      <c r="G11" s="809">
        <v>13519</v>
      </c>
      <c r="H11" s="809">
        <v>47440</v>
      </c>
      <c r="I11" s="205">
        <v>211872</v>
      </c>
      <c r="J11" s="778" t="s">
        <v>33</v>
      </c>
    </row>
    <row r="12" spans="1:10" s="1" customFormat="1" ht="35.1" customHeight="1" thickBot="1">
      <c r="A12" s="39" t="s">
        <v>1141</v>
      </c>
      <c r="B12" s="768">
        <v>1603</v>
      </c>
      <c r="C12" s="768">
        <v>12611</v>
      </c>
      <c r="D12" s="768">
        <v>9354</v>
      </c>
      <c r="E12" s="768">
        <v>4773</v>
      </c>
      <c r="F12" s="768">
        <v>2704</v>
      </c>
      <c r="G12" s="768">
        <v>112</v>
      </c>
      <c r="H12" s="768">
        <v>168</v>
      </c>
      <c r="I12" s="206">
        <v>31325</v>
      </c>
      <c r="J12" s="779" t="s">
        <v>35</v>
      </c>
    </row>
    <row r="13" spans="1:10" s="1" customFormat="1" ht="35.1" customHeight="1" thickBot="1">
      <c r="A13" s="41" t="s">
        <v>1143</v>
      </c>
      <c r="B13" s="809">
        <v>7397</v>
      </c>
      <c r="C13" s="809">
        <v>76850</v>
      </c>
      <c r="D13" s="809">
        <v>155589</v>
      </c>
      <c r="E13" s="809">
        <v>211944</v>
      </c>
      <c r="F13" s="809">
        <v>59323</v>
      </c>
      <c r="G13" s="809">
        <v>13219</v>
      </c>
      <c r="H13" s="809">
        <v>23253</v>
      </c>
      <c r="I13" s="205">
        <v>547575</v>
      </c>
      <c r="J13" s="778" t="s">
        <v>36</v>
      </c>
    </row>
    <row r="14" spans="1:10" s="1" customFormat="1" ht="35.1" customHeight="1" thickBot="1">
      <c r="A14" s="39" t="s">
        <v>1142</v>
      </c>
      <c r="B14" s="768">
        <v>155</v>
      </c>
      <c r="C14" s="768">
        <v>34530</v>
      </c>
      <c r="D14" s="768">
        <v>77678</v>
      </c>
      <c r="E14" s="768">
        <v>108684</v>
      </c>
      <c r="F14" s="768">
        <v>53724</v>
      </c>
      <c r="G14" s="768">
        <v>4852</v>
      </c>
      <c r="H14" s="768">
        <v>4549</v>
      </c>
      <c r="I14" s="206">
        <v>284172</v>
      </c>
      <c r="J14" s="779" t="s">
        <v>37</v>
      </c>
    </row>
    <row r="15" spans="1:10" s="1" customFormat="1" ht="35.1" customHeight="1">
      <c r="A15" s="66" t="s">
        <v>39</v>
      </c>
      <c r="B15" s="831">
        <v>4901</v>
      </c>
      <c r="C15" s="831">
        <v>43024</v>
      </c>
      <c r="D15" s="831">
        <v>81422</v>
      </c>
      <c r="E15" s="831">
        <v>94959</v>
      </c>
      <c r="F15" s="831">
        <v>68011</v>
      </c>
      <c r="G15" s="831">
        <v>5835</v>
      </c>
      <c r="H15" s="831">
        <v>5136</v>
      </c>
      <c r="I15" s="350">
        <v>303288</v>
      </c>
      <c r="J15" s="824" t="s">
        <v>38</v>
      </c>
    </row>
    <row r="16" spans="1:10" s="6" customFormat="1" ht="30" customHeight="1">
      <c r="A16" s="86" t="s">
        <v>468</v>
      </c>
      <c r="B16" s="185">
        <v>14240</v>
      </c>
      <c r="C16" s="185">
        <v>178590</v>
      </c>
      <c r="D16" s="185">
        <v>367744</v>
      </c>
      <c r="E16" s="185">
        <v>501649</v>
      </c>
      <c r="F16" s="185">
        <v>362743</v>
      </c>
      <c r="G16" s="211">
        <v>95993</v>
      </c>
      <c r="H16" s="211">
        <v>609397</v>
      </c>
      <c r="I16" s="211">
        <v>2130356</v>
      </c>
      <c r="J16" s="67" t="s">
        <v>469</v>
      </c>
    </row>
    <row r="17" spans="1:10" ht="18" customHeight="1">
      <c r="A17" s="30" t="s">
        <v>71</v>
      </c>
      <c r="J17" s="791" t="s">
        <v>328</v>
      </c>
    </row>
  </sheetData>
  <mergeCells count="5">
    <mergeCell ref="A1:J1"/>
    <mergeCell ref="A2:J2"/>
    <mergeCell ref="A3:J3"/>
    <mergeCell ref="A5:A6"/>
    <mergeCell ref="J5:J6"/>
  </mergeCells>
  <printOptions horizontalCentered="1" verticalCentered="1"/>
  <pageMargins left="0" right="0" top="0" bottom="0" header="0" footer="0"/>
  <pageSetup paperSize="9" scale="95" orientation="landscape" r:id="rId1"/>
  <headerFooter alignWithMargin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5B34D-D9BE-4132-90A1-8A2D13EBB308}">
  <sheetPr codeName="Sheet94"/>
  <dimension ref="A1:J17"/>
  <sheetViews>
    <sheetView rightToLeft="1" view="pageBreakPreview" zoomScaleNormal="106" zoomScaleSheetLayoutView="100" workbookViewId="0">
      <selection activeCell="E9" sqref="E9"/>
    </sheetView>
  </sheetViews>
  <sheetFormatPr defaultColWidth="11.42578125" defaultRowHeight="24.95" customHeight="1"/>
  <cols>
    <col min="1" max="1" width="30.7109375" style="718" customWidth="1"/>
    <col min="2" max="8" width="10.28515625" style="718" customWidth="1"/>
    <col min="9" max="9" width="11.85546875" style="718" bestFit="1" customWidth="1"/>
    <col min="10" max="10" width="30.7109375" style="718" customWidth="1"/>
    <col min="11" max="16384" width="11.42578125" style="718"/>
  </cols>
  <sheetData>
    <row r="1" spans="1:10" s="7" customFormat="1" ht="23.25">
      <c r="A1" s="1286" t="s">
        <v>984</v>
      </c>
      <c r="B1" s="1286"/>
      <c r="C1" s="1286"/>
      <c r="D1" s="1286"/>
      <c r="E1" s="1286"/>
      <c r="F1" s="1286"/>
      <c r="G1" s="1286"/>
      <c r="H1" s="1286"/>
      <c r="I1" s="1286"/>
      <c r="J1" s="1286"/>
    </row>
    <row r="2" spans="1:10" s="7" customFormat="1" ht="20.25">
      <c r="A2" s="1287" t="s">
        <v>1101</v>
      </c>
      <c r="B2" s="1287"/>
      <c r="C2" s="1287"/>
      <c r="D2" s="1287"/>
      <c r="E2" s="1287"/>
      <c r="F2" s="1287"/>
      <c r="G2" s="1287"/>
      <c r="H2" s="1287"/>
      <c r="I2" s="1287"/>
      <c r="J2" s="1287"/>
    </row>
    <row r="3" spans="1:10" s="7" customFormat="1" ht="20.25">
      <c r="A3" s="1287">
        <v>2022</v>
      </c>
      <c r="B3" s="1287"/>
      <c r="C3" s="1287"/>
      <c r="D3" s="1287"/>
      <c r="E3" s="1287"/>
      <c r="F3" s="1287"/>
      <c r="G3" s="1287"/>
      <c r="H3" s="1287"/>
      <c r="I3" s="1287"/>
      <c r="J3" s="1287"/>
    </row>
    <row r="4" spans="1:10" s="473" customFormat="1" ht="21" customHeight="1">
      <c r="A4" s="471" t="s">
        <v>202</v>
      </c>
      <c r="B4" s="808"/>
      <c r="C4" s="808"/>
      <c r="D4" s="808"/>
      <c r="E4" s="808"/>
      <c r="F4" s="808"/>
      <c r="G4" s="808"/>
      <c r="H4" s="808"/>
      <c r="I4" s="808"/>
      <c r="J4" s="474" t="s">
        <v>203</v>
      </c>
    </row>
    <row r="5" spans="1:10" s="9" customFormat="1" ht="40.5" customHeight="1">
      <c r="A5" s="1353" t="s">
        <v>26</v>
      </c>
      <c r="B5" s="343" t="s">
        <v>0</v>
      </c>
      <c r="C5" s="343" t="s">
        <v>2</v>
      </c>
      <c r="D5" s="343" t="s">
        <v>4</v>
      </c>
      <c r="E5" s="343" t="s">
        <v>10</v>
      </c>
      <c r="F5" s="343" t="s">
        <v>12</v>
      </c>
      <c r="G5" s="343" t="s">
        <v>122</v>
      </c>
      <c r="H5" s="343" t="s">
        <v>116</v>
      </c>
      <c r="I5" s="343" t="s">
        <v>468</v>
      </c>
      <c r="J5" s="1355" t="s">
        <v>613</v>
      </c>
    </row>
    <row r="6" spans="1:10" s="10" customFormat="1" ht="32.25" customHeight="1">
      <c r="A6" s="1354"/>
      <c r="B6" s="757" t="s">
        <v>502</v>
      </c>
      <c r="C6" s="757" t="s">
        <v>1</v>
      </c>
      <c r="D6" s="757" t="s">
        <v>3</v>
      </c>
      <c r="E6" s="757" t="s">
        <v>9</v>
      </c>
      <c r="F6" s="757" t="s">
        <v>11</v>
      </c>
      <c r="G6" s="757" t="s">
        <v>126</v>
      </c>
      <c r="H6" s="757" t="s">
        <v>162</v>
      </c>
      <c r="I6" s="318" t="s">
        <v>469</v>
      </c>
      <c r="J6" s="1356"/>
    </row>
    <row r="7" spans="1:10" s="1" customFormat="1" ht="35.1" customHeight="1" thickBot="1">
      <c r="A7" s="41" t="s">
        <v>1140</v>
      </c>
      <c r="B7" s="809">
        <v>0</v>
      </c>
      <c r="C7" s="809">
        <v>0</v>
      </c>
      <c r="D7" s="809">
        <v>0</v>
      </c>
      <c r="E7" s="809">
        <v>0</v>
      </c>
      <c r="F7" s="809">
        <v>2544</v>
      </c>
      <c r="G7" s="809">
        <v>2250</v>
      </c>
      <c r="H7" s="809">
        <v>46158</v>
      </c>
      <c r="I7" s="205">
        <v>50952</v>
      </c>
      <c r="J7" s="778" t="s">
        <v>23</v>
      </c>
    </row>
    <row r="8" spans="1:10" s="1" customFormat="1" ht="35.1" customHeight="1" thickBot="1">
      <c r="A8" s="39" t="s">
        <v>28</v>
      </c>
      <c r="B8" s="768">
        <v>0</v>
      </c>
      <c r="C8" s="768">
        <v>0</v>
      </c>
      <c r="D8" s="768">
        <v>0</v>
      </c>
      <c r="E8" s="768">
        <v>0</v>
      </c>
      <c r="F8" s="768">
        <v>0</v>
      </c>
      <c r="G8" s="768">
        <v>0</v>
      </c>
      <c r="H8" s="768">
        <v>203641</v>
      </c>
      <c r="I8" s="206">
        <v>203641</v>
      </c>
      <c r="J8" s="779" t="s">
        <v>27</v>
      </c>
    </row>
    <row r="9" spans="1:10" s="1" customFormat="1" ht="35.1" customHeight="1" thickBot="1">
      <c r="A9" s="41" t="s">
        <v>30</v>
      </c>
      <c r="B9" s="809">
        <v>0</v>
      </c>
      <c r="C9" s="809">
        <v>0</v>
      </c>
      <c r="D9" s="809">
        <v>0</v>
      </c>
      <c r="E9" s="809">
        <v>0</v>
      </c>
      <c r="F9" s="809">
        <v>31701</v>
      </c>
      <c r="G9" s="809">
        <v>36538</v>
      </c>
      <c r="H9" s="809">
        <v>97021</v>
      </c>
      <c r="I9" s="205">
        <v>165260</v>
      </c>
      <c r="J9" s="778" t="s">
        <v>29</v>
      </c>
    </row>
    <row r="10" spans="1:10" s="1" customFormat="1" ht="35.1" customHeight="1" thickBot="1">
      <c r="A10" s="39" t="s">
        <v>32</v>
      </c>
      <c r="B10" s="768">
        <v>0</v>
      </c>
      <c r="C10" s="768">
        <v>574</v>
      </c>
      <c r="D10" s="768">
        <v>4554</v>
      </c>
      <c r="E10" s="768">
        <v>21584</v>
      </c>
      <c r="F10" s="768">
        <v>68328</v>
      </c>
      <c r="G10" s="768">
        <v>10798</v>
      </c>
      <c r="H10" s="768">
        <v>32187</v>
      </c>
      <c r="I10" s="206">
        <v>138025</v>
      </c>
      <c r="J10" s="779" t="s">
        <v>31</v>
      </c>
    </row>
    <row r="11" spans="1:10" s="1" customFormat="1" ht="50.25" customHeight="1" thickBot="1">
      <c r="A11" s="41" t="s">
        <v>34</v>
      </c>
      <c r="B11" s="809">
        <v>184</v>
      </c>
      <c r="C11" s="809">
        <v>8824</v>
      </c>
      <c r="D11" s="809">
        <v>35433</v>
      </c>
      <c r="E11" s="809">
        <v>49299</v>
      </c>
      <c r="F11" s="809">
        <v>23330</v>
      </c>
      <c r="G11" s="809">
        <v>9668</v>
      </c>
      <c r="H11" s="809">
        <v>24021</v>
      </c>
      <c r="I11" s="205">
        <v>150759</v>
      </c>
      <c r="J11" s="778" t="s">
        <v>33</v>
      </c>
    </row>
    <row r="12" spans="1:10" s="1" customFormat="1" ht="35.1" customHeight="1" thickBot="1">
      <c r="A12" s="39" t="s">
        <v>1141</v>
      </c>
      <c r="B12" s="768">
        <v>1603</v>
      </c>
      <c r="C12" s="768">
        <v>12611</v>
      </c>
      <c r="D12" s="768">
        <v>9354</v>
      </c>
      <c r="E12" s="768">
        <v>4773</v>
      </c>
      <c r="F12" s="768">
        <v>2704</v>
      </c>
      <c r="G12" s="768">
        <v>112</v>
      </c>
      <c r="H12" s="768">
        <v>168</v>
      </c>
      <c r="I12" s="206">
        <v>31325</v>
      </c>
      <c r="J12" s="779" t="s">
        <v>35</v>
      </c>
    </row>
    <row r="13" spans="1:10" s="1" customFormat="1" ht="35.1" customHeight="1" thickBot="1">
      <c r="A13" s="41" t="s">
        <v>1143</v>
      </c>
      <c r="B13" s="809">
        <v>7397</v>
      </c>
      <c r="C13" s="809">
        <v>76850</v>
      </c>
      <c r="D13" s="809">
        <v>155589</v>
      </c>
      <c r="E13" s="809">
        <v>211916</v>
      </c>
      <c r="F13" s="809">
        <v>59183</v>
      </c>
      <c r="G13" s="809">
        <v>13163</v>
      </c>
      <c r="H13" s="809">
        <v>23153</v>
      </c>
      <c r="I13" s="205">
        <v>547251</v>
      </c>
      <c r="J13" s="778" t="s">
        <v>36</v>
      </c>
    </row>
    <row r="14" spans="1:10" s="1" customFormat="1" ht="35.1" customHeight="1" thickBot="1">
      <c r="A14" s="39" t="s">
        <v>1142</v>
      </c>
      <c r="B14" s="768">
        <v>155</v>
      </c>
      <c r="C14" s="768">
        <v>34434</v>
      </c>
      <c r="D14" s="768">
        <v>77586</v>
      </c>
      <c r="E14" s="768">
        <v>108511</v>
      </c>
      <c r="F14" s="768">
        <v>53591</v>
      </c>
      <c r="G14" s="768">
        <v>4852</v>
      </c>
      <c r="H14" s="768">
        <v>4549</v>
      </c>
      <c r="I14" s="206">
        <v>283678</v>
      </c>
      <c r="J14" s="779" t="s">
        <v>37</v>
      </c>
    </row>
    <row r="15" spans="1:10" s="1" customFormat="1" ht="35.1" customHeight="1">
      <c r="A15" s="66" t="s">
        <v>39</v>
      </c>
      <c r="B15" s="831">
        <v>4870</v>
      </c>
      <c r="C15" s="831">
        <v>29863</v>
      </c>
      <c r="D15" s="831">
        <v>63454</v>
      </c>
      <c r="E15" s="831">
        <v>60420</v>
      </c>
      <c r="F15" s="831">
        <v>39699</v>
      </c>
      <c r="G15" s="831">
        <v>4854</v>
      </c>
      <c r="H15" s="831">
        <v>3393</v>
      </c>
      <c r="I15" s="350">
        <v>206553</v>
      </c>
      <c r="J15" s="824" t="s">
        <v>38</v>
      </c>
    </row>
    <row r="16" spans="1:10" s="6" customFormat="1" ht="30" customHeight="1">
      <c r="A16" s="86" t="s">
        <v>468</v>
      </c>
      <c r="B16" s="185">
        <v>14209</v>
      </c>
      <c r="C16" s="185">
        <v>163156</v>
      </c>
      <c r="D16" s="185">
        <v>345970</v>
      </c>
      <c r="E16" s="185">
        <v>456503</v>
      </c>
      <c r="F16" s="185">
        <v>281080</v>
      </c>
      <c r="G16" s="211">
        <v>82235</v>
      </c>
      <c r="H16" s="211">
        <v>434291</v>
      </c>
      <c r="I16" s="211">
        <v>1777444</v>
      </c>
      <c r="J16" s="67" t="s">
        <v>469</v>
      </c>
    </row>
    <row r="17" spans="1:10" ht="18" customHeight="1">
      <c r="A17" s="30" t="s">
        <v>71</v>
      </c>
      <c r="J17" s="791" t="s">
        <v>328</v>
      </c>
    </row>
  </sheetData>
  <mergeCells count="5">
    <mergeCell ref="A1:J1"/>
    <mergeCell ref="A2:J2"/>
    <mergeCell ref="A3:J3"/>
    <mergeCell ref="A5:A6"/>
    <mergeCell ref="J5:J6"/>
  </mergeCells>
  <printOptions horizontalCentered="1" verticalCentered="1"/>
  <pageMargins left="0" right="0" top="0" bottom="0" header="0" footer="0"/>
  <pageSetup paperSize="9" scale="95" orientation="landscape" r:id="rId1"/>
  <headerFooter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C5DB9-59F1-489D-A1F3-ED25B6DD5B69}">
  <sheetPr codeName="Sheet95"/>
  <dimension ref="A1:J17"/>
  <sheetViews>
    <sheetView rightToLeft="1" view="pageBreakPreview" zoomScaleNormal="124" zoomScaleSheetLayoutView="100" workbookViewId="0">
      <selection activeCell="F7" sqref="F7"/>
    </sheetView>
  </sheetViews>
  <sheetFormatPr defaultColWidth="11.42578125" defaultRowHeight="24.95" customHeight="1"/>
  <cols>
    <col min="1" max="1" width="30.7109375" style="718" customWidth="1"/>
    <col min="2" max="8" width="10.28515625" style="718" customWidth="1"/>
    <col min="9" max="9" width="11.85546875" style="718" bestFit="1" customWidth="1"/>
    <col min="10" max="10" width="30.7109375" style="718" customWidth="1"/>
    <col min="11" max="16384" width="11.42578125" style="718"/>
  </cols>
  <sheetData>
    <row r="1" spans="1:10" s="7" customFormat="1" ht="23.25">
      <c r="A1" s="1286" t="s">
        <v>985</v>
      </c>
      <c r="B1" s="1286"/>
      <c r="C1" s="1286"/>
      <c r="D1" s="1286"/>
      <c r="E1" s="1286"/>
      <c r="F1" s="1286"/>
      <c r="G1" s="1286"/>
      <c r="H1" s="1286"/>
      <c r="I1" s="1286"/>
      <c r="J1" s="1286"/>
    </row>
    <row r="2" spans="1:10" s="7" customFormat="1" ht="20.25">
      <c r="A2" s="1287" t="s">
        <v>1102</v>
      </c>
      <c r="B2" s="1287"/>
      <c r="C2" s="1287"/>
      <c r="D2" s="1287"/>
      <c r="E2" s="1287"/>
      <c r="F2" s="1287"/>
      <c r="G2" s="1287"/>
      <c r="H2" s="1287"/>
      <c r="I2" s="1287"/>
      <c r="J2" s="1287"/>
    </row>
    <row r="3" spans="1:10" s="7" customFormat="1" ht="20.25">
      <c r="A3" s="1287">
        <v>2022</v>
      </c>
      <c r="B3" s="1287"/>
      <c r="C3" s="1287"/>
      <c r="D3" s="1287"/>
      <c r="E3" s="1287"/>
      <c r="F3" s="1287"/>
      <c r="G3" s="1287"/>
      <c r="H3" s="1287"/>
      <c r="I3" s="1287"/>
      <c r="J3" s="1287"/>
    </row>
    <row r="4" spans="1:10" s="473" customFormat="1" ht="20.25" customHeight="1">
      <c r="A4" s="471" t="s">
        <v>207</v>
      </c>
      <c r="B4" s="808"/>
      <c r="C4" s="808"/>
      <c r="D4" s="808"/>
      <c r="E4" s="808"/>
      <c r="F4" s="808"/>
      <c r="G4" s="808"/>
      <c r="H4" s="808"/>
      <c r="I4" s="808"/>
      <c r="J4" s="474" t="s">
        <v>208</v>
      </c>
    </row>
    <row r="5" spans="1:10" s="9" customFormat="1" ht="40.5" customHeight="1">
      <c r="A5" s="1353" t="s">
        <v>26</v>
      </c>
      <c r="B5" s="343" t="s">
        <v>0</v>
      </c>
      <c r="C5" s="343" t="s">
        <v>2</v>
      </c>
      <c r="D5" s="343" t="s">
        <v>4</v>
      </c>
      <c r="E5" s="343" t="s">
        <v>10</v>
      </c>
      <c r="F5" s="343" t="s">
        <v>12</v>
      </c>
      <c r="G5" s="343" t="s">
        <v>122</v>
      </c>
      <c r="H5" s="343" t="s">
        <v>116</v>
      </c>
      <c r="I5" s="343" t="s">
        <v>468</v>
      </c>
      <c r="J5" s="1355" t="s">
        <v>613</v>
      </c>
    </row>
    <row r="6" spans="1:10" s="10" customFormat="1" ht="32.25" customHeight="1">
      <c r="A6" s="1354"/>
      <c r="B6" s="757" t="s">
        <v>502</v>
      </c>
      <c r="C6" s="757" t="s">
        <v>1</v>
      </c>
      <c r="D6" s="757" t="s">
        <v>3</v>
      </c>
      <c r="E6" s="757" t="s">
        <v>9</v>
      </c>
      <c r="F6" s="757" t="s">
        <v>11</v>
      </c>
      <c r="G6" s="757" t="s">
        <v>126</v>
      </c>
      <c r="H6" s="757" t="s">
        <v>162</v>
      </c>
      <c r="I6" s="318" t="s">
        <v>469</v>
      </c>
      <c r="J6" s="1356"/>
    </row>
    <row r="7" spans="1:10" s="1" customFormat="1" ht="35.1" customHeight="1" thickBot="1">
      <c r="A7" s="41" t="s">
        <v>1140</v>
      </c>
      <c r="B7" s="784">
        <v>0</v>
      </c>
      <c r="C7" s="784">
        <v>0</v>
      </c>
      <c r="D7" s="784">
        <v>0</v>
      </c>
      <c r="E7" s="784">
        <v>0</v>
      </c>
      <c r="F7" s="784">
        <v>85</v>
      </c>
      <c r="G7" s="784">
        <v>210</v>
      </c>
      <c r="H7" s="784">
        <v>7753</v>
      </c>
      <c r="I7" s="205">
        <v>8048</v>
      </c>
      <c r="J7" s="778" t="s">
        <v>23</v>
      </c>
    </row>
    <row r="8" spans="1:10" s="1" customFormat="1" ht="35.1" customHeight="1" thickBot="1">
      <c r="A8" s="39" t="s">
        <v>28</v>
      </c>
      <c r="B8" s="785">
        <v>0</v>
      </c>
      <c r="C8" s="785">
        <v>0</v>
      </c>
      <c r="D8" s="785">
        <v>0</v>
      </c>
      <c r="E8" s="785">
        <v>0</v>
      </c>
      <c r="F8" s="785">
        <v>0</v>
      </c>
      <c r="G8" s="785">
        <v>0</v>
      </c>
      <c r="H8" s="785">
        <v>101265</v>
      </c>
      <c r="I8" s="206">
        <v>101265</v>
      </c>
      <c r="J8" s="779" t="s">
        <v>27</v>
      </c>
    </row>
    <row r="9" spans="1:10" s="1" customFormat="1" ht="35.1" customHeight="1" thickBot="1">
      <c r="A9" s="41" t="s">
        <v>30</v>
      </c>
      <c r="B9" s="784">
        <v>0</v>
      </c>
      <c r="C9" s="784">
        <v>0</v>
      </c>
      <c r="D9" s="784">
        <v>0</v>
      </c>
      <c r="E9" s="784">
        <v>0</v>
      </c>
      <c r="F9" s="784">
        <v>5984</v>
      </c>
      <c r="G9" s="784">
        <v>6910</v>
      </c>
      <c r="H9" s="784">
        <v>22804</v>
      </c>
      <c r="I9" s="205">
        <v>35698</v>
      </c>
      <c r="J9" s="778" t="s">
        <v>29</v>
      </c>
    </row>
    <row r="10" spans="1:10" s="1" customFormat="1" ht="35.1" customHeight="1" thickBot="1">
      <c r="A10" s="39" t="s">
        <v>32</v>
      </c>
      <c r="B10" s="785">
        <v>0</v>
      </c>
      <c r="C10" s="785">
        <v>16</v>
      </c>
      <c r="D10" s="785">
        <v>755</v>
      </c>
      <c r="E10" s="785">
        <v>2917</v>
      </c>
      <c r="F10" s="785">
        <v>25775</v>
      </c>
      <c r="G10" s="785">
        <v>1750</v>
      </c>
      <c r="H10" s="785">
        <v>18022</v>
      </c>
      <c r="I10" s="206">
        <v>49235</v>
      </c>
      <c r="J10" s="779" t="s">
        <v>31</v>
      </c>
    </row>
    <row r="11" spans="1:10" s="1" customFormat="1" ht="50.25" customHeight="1" thickBot="1">
      <c r="A11" s="41" t="s">
        <v>34</v>
      </c>
      <c r="B11" s="784">
        <v>0</v>
      </c>
      <c r="C11" s="784">
        <v>2161</v>
      </c>
      <c r="D11" s="784">
        <v>2959</v>
      </c>
      <c r="E11" s="784">
        <v>7489</v>
      </c>
      <c r="F11" s="784">
        <v>21234</v>
      </c>
      <c r="G11" s="784">
        <v>3851</v>
      </c>
      <c r="H11" s="784">
        <v>23419</v>
      </c>
      <c r="I11" s="205">
        <v>61113</v>
      </c>
      <c r="J11" s="778" t="s">
        <v>33</v>
      </c>
    </row>
    <row r="12" spans="1:10" s="1" customFormat="1" ht="35.1" customHeight="1" thickBot="1">
      <c r="A12" s="587" t="s">
        <v>1143</v>
      </c>
      <c r="B12" s="812">
        <v>0</v>
      </c>
      <c r="C12" s="812">
        <v>0</v>
      </c>
      <c r="D12" s="812">
        <v>0</v>
      </c>
      <c r="E12" s="812">
        <v>28</v>
      </c>
      <c r="F12" s="812">
        <v>140</v>
      </c>
      <c r="G12" s="812">
        <v>56</v>
      </c>
      <c r="H12" s="812">
        <v>100</v>
      </c>
      <c r="I12" s="357">
        <v>324</v>
      </c>
      <c r="J12" s="832" t="s">
        <v>36</v>
      </c>
    </row>
    <row r="13" spans="1:10" s="1" customFormat="1" ht="35.1" customHeight="1" thickBot="1">
      <c r="A13" s="82" t="s">
        <v>1142</v>
      </c>
      <c r="B13" s="833">
        <v>0</v>
      </c>
      <c r="C13" s="833">
        <v>96</v>
      </c>
      <c r="D13" s="833">
        <v>92</v>
      </c>
      <c r="E13" s="833">
        <v>173</v>
      </c>
      <c r="F13" s="833">
        <v>133</v>
      </c>
      <c r="G13" s="833">
        <v>0</v>
      </c>
      <c r="H13" s="833">
        <v>0</v>
      </c>
      <c r="I13" s="358">
        <v>494</v>
      </c>
      <c r="J13" s="834" t="s">
        <v>37</v>
      </c>
    </row>
    <row r="14" spans="1:10" s="1" customFormat="1" ht="31.5" customHeight="1">
      <c r="A14" s="45" t="s">
        <v>39</v>
      </c>
      <c r="B14" s="796">
        <v>31</v>
      </c>
      <c r="C14" s="796">
        <v>13161</v>
      </c>
      <c r="D14" s="796">
        <v>17968</v>
      </c>
      <c r="E14" s="796">
        <v>34539</v>
      </c>
      <c r="F14" s="796">
        <v>28312</v>
      </c>
      <c r="G14" s="796">
        <v>981</v>
      </c>
      <c r="H14" s="796">
        <v>1743</v>
      </c>
      <c r="I14" s="323">
        <v>96735</v>
      </c>
      <c r="J14" s="835" t="s">
        <v>38</v>
      </c>
    </row>
    <row r="15" spans="1:10" ht="24.75" customHeight="1">
      <c r="A15" s="80" t="s">
        <v>468</v>
      </c>
      <c r="B15" s="212">
        <v>31</v>
      </c>
      <c r="C15" s="212">
        <v>15434</v>
      </c>
      <c r="D15" s="212">
        <v>21774</v>
      </c>
      <c r="E15" s="212">
        <v>45146</v>
      </c>
      <c r="F15" s="212">
        <v>81663</v>
      </c>
      <c r="G15" s="346">
        <v>13758</v>
      </c>
      <c r="H15" s="346">
        <v>175106</v>
      </c>
      <c r="I15" s="346">
        <v>352912</v>
      </c>
      <c r="J15" s="601" t="s">
        <v>469</v>
      </c>
    </row>
    <row r="16" spans="1:10" ht="18" customHeight="1">
      <c r="A16" s="30" t="s">
        <v>448</v>
      </c>
      <c r="J16" s="718" t="s">
        <v>328</v>
      </c>
    </row>
    <row r="17" spans="1:10" ht="24.95" customHeight="1">
      <c r="A17" s="30"/>
      <c r="J17" s="791"/>
    </row>
  </sheetData>
  <mergeCells count="5">
    <mergeCell ref="A1:J1"/>
    <mergeCell ref="A2:J2"/>
    <mergeCell ref="A3:J3"/>
    <mergeCell ref="A5:A6"/>
    <mergeCell ref="J5:J6"/>
  </mergeCells>
  <printOptions horizontalCentered="1" verticalCentered="1"/>
  <pageMargins left="0" right="0" top="0" bottom="0" header="0" footer="0"/>
  <pageSetup paperSize="9" scale="95" orientation="landscape" r:id="rId1"/>
  <headerFooter alignWithMargin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C3F05-8337-4102-BCF4-DE7AE9EB7516}">
  <sheetPr codeName="Sheet96"/>
  <dimension ref="A1:J26"/>
  <sheetViews>
    <sheetView rightToLeft="1" view="pageBreakPreview" zoomScaleNormal="130" zoomScaleSheetLayoutView="100" workbookViewId="0">
      <selection activeCell="D16" sqref="D16"/>
    </sheetView>
  </sheetViews>
  <sheetFormatPr defaultColWidth="11.42578125" defaultRowHeight="24.95" customHeight="1"/>
  <cols>
    <col min="1" max="1" width="35.7109375" style="718" customWidth="1"/>
    <col min="2" max="9" width="11.7109375" style="718" customWidth="1"/>
    <col min="10" max="10" width="35.7109375" style="718" customWidth="1"/>
    <col min="11" max="16384" width="11.42578125" style="718"/>
  </cols>
  <sheetData>
    <row r="1" spans="1:10" s="7" customFormat="1" ht="23.25">
      <c r="A1" s="1286" t="s">
        <v>986</v>
      </c>
      <c r="B1" s="1286"/>
      <c r="C1" s="1286"/>
      <c r="D1" s="1286"/>
      <c r="E1" s="1286"/>
      <c r="F1" s="1286"/>
      <c r="G1" s="1286"/>
      <c r="H1" s="1286"/>
      <c r="I1" s="1286"/>
      <c r="J1" s="1286"/>
    </row>
    <row r="2" spans="1:10" s="7" customFormat="1" ht="20.25">
      <c r="A2" s="1287" t="s">
        <v>1103</v>
      </c>
      <c r="B2" s="1287"/>
      <c r="C2" s="1287"/>
      <c r="D2" s="1287"/>
      <c r="E2" s="1287"/>
      <c r="F2" s="1287"/>
      <c r="G2" s="1287"/>
      <c r="H2" s="1287"/>
      <c r="I2" s="1287"/>
      <c r="J2" s="1287"/>
    </row>
    <row r="3" spans="1:10" s="7" customFormat="1" ht="20.25">
      <c r="A3" s="1287">
        <v>2022</v>
      </c>
      <c r="B3" s="1287"/>
      <c r="C3" s="1287"/>
      <c r="D3" s="1287"/>
      <c r="E3" s="1287"/>
      <c r="F3" s="1287"/>
      <c r="G3" s="1287"/>
      <c r="H3" s="1287"/>
      <c r="I3" s="1287"/>
      <c r="J3" s="1287"/>
    </row>
    <row r="4" spans="1:10" s="8" customFormat="1" ht="21" customHeight="1">
      <c r="A4" s="447" t="s">
        <v>209</v>
      </c>
      <c r="B4" s="798"/>
      <c r="C4" s="798"/>
      <c r="D4" s="798"/>
      <c r="E4" s="798"/>
      <c r="F4" s="798"/>
      <c r="G4" s="798"/>
      <c r="H4" s="798"/>
      <c r="I4" s="798"/>
      <c r="J4" s="448" t="s">
        <v>210</v>
      </c>
    </row>
    <row r="5" spans="1:10" s="9" customFormat="1" ht="41.25" customHeight="1">
      <c r="A5" s="1353" t="s">
        <v>462</v>
      </c>
      <c r="B5" s="343" t="s">
        <v>49</v>
      </c>
      <c r="C5" s="343" t="s">
        <v>50</v>
      </c>
      <c r="D5" s="343" t="s">
        <v>52</v>
      </c>
      <c r="E5" s="343" t="s">
        <v>54</v>
      </c>
      <c r="F5" s="343" t="s">
        <v>56</v>
      </c>
      <c r="G5" s="343" t="s">
        <v>556</v>
      </c>
      <c r="H5" s="343" t="s">
        <v>173</v>
      </c>
      <c r="I5" s="343" t="s">
        <v>468</v>
      </c>
      <c r="J5" s="1355" t="s">
        <v>614</v>
      </c>
    </row>
    <row r="6" spans="1:10" s="10" customFormat="1" ht="45" customHeight="1">
      <c r="A6" s="1354"/>
      <c r="B6" s="757" t="s">
        <v>48</v>
      </c>
      <c r="C6" s="757" t="s">
        <v>256</v>
      </c>
      <c r="D6" s="757" t="s">
        <v>51</v>
      </c>
      <c r="E6" s="757" t="s">
        <v>53</v>
      </c>
      <c r="F6" s="757" t="s">
        <v>55</v>
      </c>
      <c r="G6" s="757" t="s">
        <v>557</v>
      </c>
      <c r="H6" s="757" t="s">
        <v>57</v>
      </c>
      <c r="I6" s="318" t="s">
        <v>469</v>
      </c>
      <c r="J6" s="1356"/>
    </row>
    <row r="7" spans="1:10" s="1" customFormat="1" ht="32.1" customHeight="1" thickBot="1">
      <c r="A7" s="41" t="s">
        <v>1140</v>
      </c>
      <c r="B7" s="784">
        <v>6928</v>
      </c>
      <c r="C7" s="784">
        <v>2791</v>
      </c>
      <c r="D7" s="784">
        <v>3402</v>
      </c>
      <c r="E7" s="784">
        <v>45342</v>
      </c>
      <c r="F7" s="784">
        <v>397</v>
      </c>
      <c r="G7" s="784">
        <v>140</v>
      </c>
      <c r="H7" s="784">
        <v>0</v>
      </c>
      <c r="I7" s="205">
        <v>59000</v>
      </c>
      <c r="J7" s="778" t="s">
        <v>23</v>
      </c>
    </row>
    <row r="8" spans="1:10" s="1" customFormat="1" ht="32.1" customHeight="1" thickBot="1">
      <c r="A8" s="39" t="s">
        <v>28</v>
      </c>
      <c r="B8" s="785">
        <v>67689</v>
      </c>
      <c r="C8" s="785">
        <v>35831</v>
      </c>
      <c r="D8" s="785">
        <v>13771</v>
      </c>
      <c r="E8" s="785">
        <v>182734</v>
      </c>
      <c r="F8" s="785">
        <v>2982</v>
      </c>
      <c r="G8" s="785">
        <v>945</v>
      </c>
      <c r="H8" s="785">
        <v>954</v>
      </c>
      <c r="I8" s="206">
        <v>304906</v>
      </c>
      <c r="J8" s="779" t="s">
        <v>27</v>
      </c>
    </row>
    <row r="9" spans="1:10" s="1" customFormat="1" ht="32.1" customHeight="1" thickBot="1">
      <c r="A9" s="41" t="s">
        <v>30</v>
      </c>
      <c r="B9" s="784">
        <v>22936</v>
      </c>
      <c r="C9" s="784">
        <v>11447</v>
      </c>
      <c r="D9" s="784">
        <v>6212</v>
      </c>
      <c r="E9" s="784">
        <v>158178</v>
      </c>
      <c r="F9" s="784">
        <v>864</v>
      </c>
      <c r="G9" s="784">
        <v>406</v>
      </c>
      <c r="H9" s="784">
        <v>915</v>
      </c>
      <c r="I9" s="205">
        <v>200958</v>
      </c>
      <c r="J9" s="778" t="s">
        <v>29</v>
      </c>
    </row>
    <row r="10" spans="1:10" s="1" customFormat="1" ht="32.1" customHeight="1" thickBot="1">
      <c r="A10" s="39" t="s">
        <v>32</v>
      </c>
      <c r="B10" s="785">
        <v>47431</v>
      </c>
      <c r="C10" s="785">
        <v>10938</v>
      </c>
      <c r="D10" s="785">
        <v>6503</v>
      </c>
      <c r="E10" s="785">
        <v>119286</v>
      </c>
      <c r="F10" s="785">
        <v>2191</v>
      </c>
      <c r="G10" s="785">
        <v>772</v>
      </c>
      <c r="H10" s="785">
        <v>139</v>
      </c>
      <c r="I10" s="206">
        <v>187260</v>
      </c>
      <c r="J10" s="779" t="s">
        <v>31</v>
      </c>
    </row>
    <row r="11" spans="1:10" s="1" customFormat="1" ht="32.1" customHeight="1" thickBot="1">
      <c r="A11" s="41" t="s">
        <v>34</v>
      </c>
      <c r="B11" s="784">
        <v>6813</v>
      </c>
      <c r="C11" s="784">
        <v>3078</v>
      </c>
      <c r="D11" s="784">
        <v>609</v>
      </c>
      <c r="E11" s="784">
        <v>184408</v>
      </c>
      <c r="F11" s="784">
        <v>28</v>
      </c>
      <c r="G11" s="784">
        <v>70</v>
      </c>
      <c r="H11" s="784">
        <v>16866</v>
      </c>
      <c r="I11" s="205">
        <v>211872</v>
      </c>
      <c r="J11" s="778" t="s">
        <v>33</v>
      </c>
    </row>
    <row r="12" spans="1:10" s="1" customFormat="1" ht="32.1" customHeight="1" thickBot="1">
      <c r="A12" s="39" t="s">
        <v>1141</v>
      </c>
      <c r="B12" s="785">
        <v>30</v>
      </c>
      <c r="C12" s="785">
        <v>0</v>
      </c>
      <c r="D12" s="785">
        <v>0</v>
      </c>
      <c r="E12" s="785">
        <v>31295</v>
      </c>
      <c r="F12" s="785">
        <v>0</v>
      </c>
      <c r="G12" s="785">
        <v>0</v>
      </c>
      <c r="H12" s="785">
        <v>0</v>
      </c>
      <c r="I12" s="206">
        <v>31325</v>
      </c>
      <c r="J12" s="779" t="s">
        <v>35</v>
      </c>
    </row>
    <row r="13" spans="1:10" s="1" customFormat="1" ht="32.1" customHeight="1" thickBot="1">
      <c r="A13" s="41" t="s">
        <v>1143</v>
      </c>
      <c r="B13" s="784">
        <v>4868</v>
      </c>
      <c r="C13" s="784">
        <v>3888</v>
      </c>
      <c r="D13" s="784">
        <v>3144</v>
      </c>
      <c r="E13" s="784">
        <v>535632</v>
      </c>
      <c r="F13" s="784">
        <v>0</v>
      </c>
      <c r="G13" s="784">
        <v>0</v>
      </c>
      <c r="H13" s="784">
        <v>43</v>
      </c>
      <c r="I13" s="205">
        <v>547575</v>
      </c>
      <c r="J13" s="778" t="s">
        <v>36</v>
      </c>
    </row>
    <row r="14" spans="1:10" s="1" customFormat="1" ht="32.1" customHeight="1" thickBot="1">
      <c r="A14" s="39" t="s">
        <v>1142</v>
      </c>
      <c r="B14" s="785">
        <v>2192</v>
      </c>
      <c r="C14" s="785">
        <v>6667</v>
      </c>
      <c r="D14" s="785">
        <v>2726</v>
      </c>
      <c r="E14" s="785">
        <v>214938</v>
      </c>
      <c r="F14" s="785">
        <v>731</v>
      </c>
      <c r="G14" s="785">
        <v>30</v>
      </c>
      <c r="H14" s="785">
        <v>56888</v>
      </c>
      <c r="I14" s="206">
        <v>284172</v>
      </c>
      <c r="J14" s="779" t="s">
        <v>37</v>
      </c>
    </row>
    <row r="15" spans="1:10" s="1" customFormat="1" ht="32.1" customHeight="1">
      <c r="A15" s="66" t="s">
        <v>39</v>
      </c>
      <c r="B15" s="807">
        <v>3898</v>
      </c>
      <c r="C15" s="807">
        <v>2840</v>
      </c>
      <c r="D15" s="807">
        <v>329</v>
      </c>
      <c r="E15" s="807">
        <v>203400</v>
      </c>
      <c r="F15" s="807">
        <v>0</v>
      </c>
      <c r="G15" s="807">
        <v>0</v>
      </c>
      <c r="H15" s="807">
        <v>92821</v>
      </c>
      <c r="I15" s="350">
        <v>303288</v>
      </c>
      <c r="J15" s="824" t="s">
        <v>38</v>
      </c>
    </row>
    <row r="16" spans="1:10" s="6" customFormat="1" ht="30" customHeight="1">
      <c r="A16" s="86" t="s">
        <v>468</v>
      </c>
      <c r="B16" s="185">
        <v>162785</v>
      </c>
      <c r="C16" s="185">
        <v>77480</v>
      </c>
      <c r="D16" s="185">
        <v>36696</v>
      </c>
      <c r="E16" s="185">
        <v>1675213</v>
      </c>
      <c r="F16" s="185">
        <v>7193</v>
      </c>
      <c r="G16" s="211">
        <v>2363</v>
      </c>
      <c r="H16" s="211">
        <v>168626</v>
      </c>
      <c r="I16" s="211">
        <v>2130356</v>
      </c>
      <c r="J16" s="67" t="s">
        <v>469</v>
      </c>
    </row>
    <row r="17" spans="1:10" ht="18" customHeight="1">
      <c r="A17" s="30" t="s">
        <v>71</v>
      </c>
      <c r="J17" s="791" t="s">
        <v>328</v>
      </c>
    </row>
    <row r="23" spans="1:10" ht="24.95" customHeight="1">
      <c r="B23" s="12"/>
      <c r="C23" s="12"/>
      <c r="D23" s="12"/>
      <c r="E23" s="12"/>
      <c r="F23" s="12"/>
      <c r="G23" s="12"/>
      <c r="H23" s="12"/>
      <c r="I23" s="12"/>
    </row>
    <row r="24" spans="1:10" ht="24.95" customHeight="1">
      <c r="B24" s="12"/>
      <c r="C24" s="12"/>
      <c r="D24" s="12"/>
      <c r="E24" s="12"/>
      <c r="F24" s="12"/>
      <c r="G24" s="12"/>
      <c r="H24" s="12"/>
      <c r="I24" s="12"/>
    </row>
    <row r="25" spans="1:10" ht="24.95" customHeight="1">
      <c r="B25" s="12"/>
      <c r="C25" s="12"/>
      <c r="D25" s="12"/>
      <c r="E25" s="12"/>
      <c r="F25" s="12"/>
      <c r="G25" s="12"/>
      <c r="H25" s="12"/>
      <c r="I25" s="12"/>
    </row>
    <row r="26" spans="1:10" ht="24.95" customHeight="1">
      <c r="B26" s="12"/>
      <c r="C26" s="12"/>
      <c r="D26" s="12"/>
      <c r="E26" s="12"/>
      <c r="F26" s="12"/>
      <c r="G26" s="12"/>
      <c r="H26" s="12"/>
      <c r="I26" s="12"/>
    </row>
  </sheetData>
  <mergeCells count="5">
    <mergeCell ref="A1:J1"/>
    <mergeCell ref="A2:J2"/>
    <mergeCell ref="A3:J3"/>
    <mergeCell ref="A5:A6"/>
    <mergeCell ref="J5:J6"/>
  </mergeCells>
  <printOptions horizontalCentered="1" verticalCentered="1"/>
  <pageMargins left="0" right="0" top="0" bottom="0" header="0" footer="0"/>
  <pageSetup paperSize="9" scale="85" orientation="landscape" r:id="rId1"/>
  <headerFooter alignWithMargin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C855B-73F2-4781-B125-BC7F9ABB8801}">
  <sheetPr codeName="Sheet97"/>
  <dimension ref="A1:J26"/>
  <sheetViews>
    <sheetView rightToLeft="1" view="pageBreakPreview" zoomScaleNormal="130" zoomScaleSheetLayoutView="100" workbookViewId="0">
      <selection activeCell="D16" sqref="D16"/>
    </sheetView>
  </sheetViews>
  <sheetFormatPr defaultColWidth="11.42578125" defaultRowHeight="24.95" customHeight="1"/>
  <cols>
    <col min="1" max="1" width="35.7109375" style="718" customWidth="1"/>
    <col min="2" max="9" width="11.7109375" style="718" customWidth="1"/>
    <col min="10" max="10" width="35.7109375" style="718" customWidth="1"/>
    <col min="11" max="16384" width="11.42578125" style="718"/>
  </cols>
  <sheetData>
    <row r="1" spans="1:10" s="7" customFormat="1" ht="23.25">
      <c r="A1" s="1286" t="s">
        <v>987</v>
      </c>
      <c r="B1" s="1286"/>
      <c r="C1" s="1286"/>
      <c r="D1" s="1286"/>
      <c r="E1" s="1286"/>
      <c r="F1" s="1286"/>
      <c r="G1" s="1286"/>
      <c r="H1" s="1286"/>
      <c r="I1" s="1286"/>
      <c r="J1" s="1286"/>
    </row>
    <row r="2" spans="1:10" s="7" customFormat="1" ht="20.25">
      <c r="A2" s="1287" t="s">
        <v>1104</v>
      </c>
      <c r="B2" s="1287"/>
      <c r="C2" s="1287"/>
      <c r="D2" s="1287"/>
      <c r="E2" s="1287"/>
      <c r="F2" s="1287"/>
      <c r="G2" s="1287"/>
      <c r="H2" s="1287"/>
      <c r="I2" s="1287"/>
      <c r="J2" s="1287"/>
    </row>
    <row r="3" spans="1:10" s="7" customFormat="1" ht="20.25">
      <c r="A3" s="1287">
        <v>2022</v>
      </c>
      <c r="B3" s="1287"/>
      <c r="C3" s="1287"/>
      <c r="D3" s="1287"/>
      <c r="E3" s="1287"/>
      <c r="F3" s="1287"/>
      <c r="G3" s="1287"/>
      <c r="H3" s="1287"/>
      <c r="I3" s="1287"/>
      <c r="J3" s="1287"/>
    </row>
    <row r="4" spans="1:10" s="8" customFormat="1" ht="21" customHeight="1">
      <c r="A4" s="447" t="s">
        <v>297</v>
      </c>
      <c r="B4" s="798"/>
      <c r="C4" s="798"/>
      <c r="D4" s="798"/>
      <c r="E4" s="798"/>
      <c r="F4" s="798"/>
      <c r="G4" s="798"/>
      <c r="H4" s="798"/>
      <c r="I4" s="798"/>
      <c r="J4" s="448" t="s">
        <v>298</v>
      </c>
    </row>
    <row r="5" spans="1:10" s="9" customFormat="1" ht="41.25" customHeight="1">
      <c r="A5" s="1353" t="s">
        <v>462</v>
      </c>
      <c r="B5" s="343" t="s">
        <v>49</v>
      </c>
      <c r="C5" s="343" t="s">
        <v>50</v>
      </c>
      <c r="D5" s="343" t="s">
        <v>52</v>
      </c>
      <c r="E5" s="343" t="s">
        <v>54</v>
      </c>
      <c r="F5" s="343" t="s">
        <v>56</v>
      </c>
      <c r="G5" s="343" t="s">
        <v>556</v>
      </c>
      <c r="H5" s="343" t="s">
        <v>173</v>
      </c>
      <c r="I5" s="343" t="s">
        <v>468</v>
      </c>
      <c r="J5" s="1355" t="s">
        <v>463</v>
      </c>
    </row>
    <row r="6" spans="1:10" s="10" customFormat="1" ht="45" customHeight="1">
      <c r="A6" s="1354"/>
      <c r="B6" s="757" t="s">
        <v>48</v>
      </c>
      <c r="C6" s="757" t="s">
        <v>256</v>
      </c>
      <c r="D6" s="757" t="s">
        <v>51</v>
      </c>
      <c r="E6" s="757" t="s">
        <v>53</v>
      </c>
      <c r="F6" s="757" t="s">
        <v>55</v>
      </c>
      <c r="G6" s="757" t="s">
        <v>557</v>
      </c>
      <c r="H6" s="757" t="s">
        <v>57</v>
      </c>
      <c r="I6" s="318" t="s">
        <v>469</v>
      </c>
      <c r="J6" s="1356"/>
    </row>
    <row r="7" spans="1:10" s="1" customFormat="1" ht="32.1" customHeight="1" thickBot="1">
      <c r="A7" s="41" t="s">
        <v>1140</v>
      </c>
      <c r="B7" s="784">
        <v>5150</v>
      </c>
      <c r="C7" s="784">
        <v>2115</v>
      </c>
      <c r="D7" s="784">
        <v>2715</v>
      </c>
      <c r="E7" s="784">
        <v>40677</v>
      </c>
      <c r="F7" s="784">
        <v>187</v>
      </c>
      <c r="G7" s="784">
        <v>108</v>
      </c>
      <c r="H7" s="784">
        <v>0</v>
      </c>
      <c r="I7" s="205">
        <v>50952</v>
      </c>
      <c r="J7" s="778" t="s">
        <v>23</v>
      </c>
    </row>
    <row r="8" spans="1:10" s="1" customFormat="1" ht="32.1" customHeight="1" thickBot="1">
      <c r="A8" s="39" t="s">
        <v>28</v>
      </c>
      <c r="B8" s="785">
        <v>36847</v>
      </c>
      <c r="C8" s="785">
        <v>21637</v>
      </c>
      <c r="D8" s="785">
        <v>11101</v>
      </c>
      <c r="E8" s="785">
        <v>131749</v>
      </c>
      <c r="F8" s="785">
        <v>1686</v>
      </c>
      <c r="G8" s="785">
        <v>545</v>
      </c>
      <c r="H8" s="785">
        <v>76</v>
      </c>
      <c r="I8" s="206">
        <v>203641</v>
      </c>
      <c r="J8" s="779" t="s">
        <v>27</v>
      </c>
    </row>
    <row r="9" spans="1:10" s="1" customFormat="1" ht="32.1" customHeight="1" thickBot="1">
      <c r="A9" s="41" t="s">
        <v>30</v>
      </c>
      <c r="B9" s="784">
        <v>18368</v>
      </c>
      <c r="C9" s="784">
        <v>7900</v>
      </c>
      <c r="D9" s="784">
        <v>4845</v>
      </c>
      <c r="E9" s="784">
        <v>133125</v>
      </c>
      <c r="F9" s="784">
        <v>670</v>
      </c>
      <c r="G9" s="784">
        <v>320</v>
      </c>
      <c r="H9" s="784">
        <v>32</v>
      </c>
      <c r="I9" s="205">
        <v>165260</v>
      </c>
      <c r="J9" s="778" t="s">
        <v>29</v>
      </c>
    </row>
    <row r="10" spans="1:10" s="1" customFormat="1" ht="32.1" customHeight="1" thickBot="1">
      <c r="A10" s="39" t="s">
        <v>32</v>
      </c>
      <c r="B10" s="785">
        <v>35156</v>
      </c>
      <c r="C10" s="785">
        <v>5996</v>
      </c>
      <c r="D10" s="785">
        <v>3511</v>
      </c>
      <c r="E10" s="785">
        <v>90904</v>
      </c>
      <c r="F10" s="785">
        <v>1592</v>
      </c>
      <c r="G10" s="785">
        <v>727</v>
      </c>
      <c r="H10" s="785">
        <v>139</v>
      </c>
      <c r="I10" s="206">
        <v>138025</v>
      </c>
      <c r="J10" s="779" t="s">
        <v>31</v>
      </c>
    </row>
    <row r="11" spans="1:10" s="1" customFormat="1" ht="32.1" customHeight="1" thickBot="1">
      <c r="A11" s="41" t="s">
        <v>34</v>
      </c>
      <c r="B11" s="784">
        <v>5476</v>
      </c>
      <c r="C11" s="784">
        <v>2642</v>
      </c>
      <c r="D11" s="784">
        <v>464</v>
      </c>
      <c r="E11" s="784">
        <v>135866</v>
      </c>
      <c r="F11" s="784">
        <v>28</v>
      </c>
      <c r="G11" s="784">
        <v>0</v>
      </c>
      <c r="H11" s="784">
        <v>6283</v>
      </c>
      <c r="I11" s="205">
        <v>150759</v>
      </c>
      <c r="J11" s="778" t="s">
        <v>33</v>
      </c>
    </row>
    <row r="12" spans="1:10" s="1" customFormat="1" ht="32.1" customHeight="1" thickBot="1">
      <c r="A12" s="39" t="s">
        <v>1141</v>
      </c>
      <c r="B12" s="785">
        <v>30</v>
      </c>
      <c r="C12" s="785">
        <v>0</v>
      </c>
      <c r="D12" s="785">
        <v>0</v>
      </c>
      <c r="E12" s="785">
        <v>31295</v>
      </c>
      <c r="F12" s="785">
        <v>0</v>
      </c>
      <c r="G12" s="785">
        <v>0</v>
      </c>
      <c r="H12" s="785">
        <v>0</v>
      </c>
      <c r="I12" s="206">
        <v>31325</v>
      </c>
      <c r="J12" s="779" t="s">
        <v>35</v>
      </c>
    </row>
    <row r="13" spans="1:10" s="1" customFormat="1" ht="32.1" customHeight="1" thickBot="1">
      <c r="A13" s="41" t="s">
        <v>1143</v>
      </c>
      <c r="B13" s="784">
        <v>4868</v>
      </c>
      <c r="C13" s="784">
        <v>3888</v>
      </c>
      <c r="D13" s="784">
        <v>3144</v>
      </c>
      <c r="E13" s="784">
        <v>535308</v>
      </c>
      <c r="F13" s="784">
        <v>0</v>
      </c>
      <c r="G13" s="784">
        <v>0</v>
      </c>
      <c r="H13" s="784">
        <v>43</v>
      </c>
      <c r="I13" s="205">
        <v>547251</v>
      </c>
      <c r="J13" s="778" t="s">
        <v>36</v>
      </c>
    </row>
    <row r="14" spans="1:10" s="1" customFormat="1" ht="32.1" customHeight="1" thickBot="1">
      <c r="A14" s="39" t="s">
        <v>1142</v>
      </c>
      <c r="B14" s="785">
        <v>2192</v>
      </c>
      <c r="C14" s="785">
        <v>6667</v>
      </c>
      <c r="D14" s="785">
        <v>2726</v>
      </c>
      <c r="E14" s="785">
        <v>214882</v>
      </c>
      <c r="F14" s="785">
        <v>731</v>
      </c>
      <c r="G14" s="785">
        <v>30</v>
      </c>
      <c r="H14" s="785">
        <v>56450</v>
      </c>
      <c r="I14" s="206">
        <v>283678</v>
      </c>
      <c r="J14" s="779" t="s">
        <v>37</v>
      </c>
    </row>
    <row r="15" spans="1:10" s="1" customFormat="1" ht="32.1" customHeight="1">
      <c r="A15" s="66" t="s">
        <v>39</v>
      </c>
      <c r="B15" s="807">
        <v>3579</v>
      </c>
      <c r="C15" s="807">
        <v>2301</v>
      </c>
      <c r="D15" s="807">
        <v>329</v>
      </c>
      <c r="E15" s="807">
        <v>196617</v>
      </c>
      <c r="F15" s="807">
        <v>0</v>
      </c>
      <c r="G15" s="807">
        <v>0</v>
      </c>
      <c r="H15" s="807">
        <v>3727</v>
      </c>
      <c r="I15" s="350">
        <v>206553</v>
      </c>
      <c r="J15" s="824" t="s">
        <v>38</v>
      </c>
    </row>
    <row r="16" spans="1:10" s="6" customFormat="1" ht="30" customHeight="1">
      <c r="A16" s="86" t="s">
        <v>468</v>
      </c>
      <c r="B16" s="185">
        <v>111666</v>
      </c>
      <c r="C16" s="185">
        <v>53146</v>
      </c>
      <c r="D16" s="185">
        <v>28835</v>
      </c>
      <c r="E16" s="185">
        <v>1510423</v>
      </c>
      <c r="F16" s="185">
        <v>4894</v>
      </c>
      <c r="G16" s="211">
        <v>1730</v>
      </c>
      <c r="H16" s="211">
        <v>66750</v>
      </c>
      <c r="I16" s="211">
        <v>1777444</v>
      </c>
      <c r="J16" s="67" t="s">
        <v>469</v>
      </c>
    </row>
    <row r="17" spans="1:10" ht="18" customHeight="1">
      <c r="A17" s="30" t="s">
        <v>71</v>
      </c>
      <c r="J17" s="791" t="s">
        <v>328</v>
      </c>
    </row>
    <row r="23" spans="1:10" ht="24.95" customHeight="1">
      <c r="B23" s="12"/>
      <c r="C23" s="12"/>
      <c r="D23" s="12"/>
      <c r="E23" s="12"/>
      <c r="F23" s="12"/>
      <c r="G23" s="12"/>
      <c r="H23" s="12"/>
      <c r="I23" s="12"/>
    </row>
    <row r="24" spans="1:10" ht="24.95" customHeight="1">
      <c r="B24" s="12"/>
      <c r="C24" s="12"/>
      <c r="D24" s="12"/>
      <c r="E24" s="12"/>
      <c r="F24" s="12"/>
      <c r="G24" s="12"/>
      <c r="H24" s="12"/>
      <c r="I24" s="12"/>
    </row>
    <row r="25" spans="1:10" ht="24.95" customHeight="1">
      <c r="B25" s="12"/>
      <c r="C25" s="12"/>
      <c r="D25" s="12"/>
      <c r="E25" s="12"/>
      <c r="F25" s="12"/>
      <c r="G25" s="12"/>
      <c r="H25" s="12"/>
      <c r="I25" s="12"/>
    </row>
    <row r="26" spans="1:10" ht="24.95" customHeight="1">
      <c r="B26" s="12"/>
      <c r="C26" s="12"/>
      <c r="D26" s="12"/>
      <c r="E26" s="12"/>
      <c r="F26" s="12"/>
      <c r="G26" s="12"/>
      <c r="H26" s="12"/>
      <c r="I26" s="12"/>
    </row>
  </sheetData>
  <mergeCells count="5">
    <mergeCell ref="A1:J1"/>
    <mergeCell ref="A2:J2"/>
    <mergeCell ref="A3:J3"/>
    <mergeCell ref="A5:A6"/>
    <mergeCell ref="J5:J6"/>
  </mergeCells>
  <printOptions horizontalCentered="1" verticalCentered="1"/>
  <pageMargins left="0" right="0" top="0" bottom="0" header="0" footer="0"/>
  <pageSetup paperSize="9" scale="85" orientation="landscape" r:id="rId1"/>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A2528-42AC-4B72-BFB6-5A28BB41CA49}">
  <sheetPr codeName="Sheet98"/>
  <dimension ref="A1:J26"/>
  <sheetViews>
    <sheetView rightToLeft="1" view="pageBreakPreview" zoomScaleNormal="142" zoomScaleSheetLayoutView="100" workbookViewId="0">
      <selection activeCell="D16" sqref="D16"/>
    </sheetView>
  </sheetViews>
  <sheetFormatPr defaultColWidth="11.42578125" defaultRowHeight="24.95" customHeight="1"/>
  <cols>
    <col min="1" max="1" width="35.7109375" style="718" customWidth="1"/>
    <col min="2" max="9" width="11.7109375" style="718" customWidth="1"/>
    <col min="10" max="10" width="35.7109375" style="718" customWidth="1"/>
    <col min="11" max="16384" width="11.42578125" style="718"/>
  </cols>
  <sheetData>
    <row r="1" spans="1:10" s="7" customFormat="1" ht="23.25">
      <c r="A1" s="1286" t="s">
        <v>988</v>
      </c>
      <c r="B1" s="1286"/>
      <c r="C1" s="1286"/>
      <c r="D1" s="1286"/>
      <c r="E1" s="1286"/>
      <c r="F1" s="1286"/>
      <c r="G1" s="1286"/>
      <c r="H1" s="1286"/>
      <c r="I1" s="1286"/>
      <c r="J1" s="1286"/>
    </row>
    <row r="2" spans="1:10" s="7" customFormat="1" ht="20.25">
      <c r="A2" s="1287" t="s">
        <v>1105</v>
      </c>
      <c r="B2" s="1287"/>
      <c r="C2" s="1287"/>
      <c r="D2" s="1287"/>
      <c r="E2" s="1287"/>
      <c r="F2" s="1287"/>
      <c r="G2" s="1287"/>
      <c r="H2" s="1287"/>
      <c r="I2" s="1287"/>
      <c r="J2" s="1287"/>
    </row>
    <row r="3" spans="1:10" s="7" customFormat="1" ht="20.25">
      <c r="A3" s="1287">
        <v>2022</v>
      </c>
      <c r="B3" s="1287"/>
      <c r="C3" s="1287"/>
      <c r="D3" s="1287"/>
      <c r="E3" s="1287"/>
      <c r="F3" s="1287"/>
      <c r="G3" s="1287"/>
      <c r="H3" s="1287"/>
      <c r="I3" s="1287"/>
      <c r="J3" s="1287"/>
    </row>
    <row r="4" spans="1:10" s="8" customFormat="1" ht="21" customHeight="1">
      <c r="A4" s="447" t="s">
        <v>211</v>
      </c>
      <c r="B4" s="798"/>
      <c r="C4" s="798"/>
      <c r="D4" s="798"/>
      <c r="E4" s="798"/>
      <c r="F4" s="798"/>
      <c r="G4" s="798"/>
      <c r="H4" s="798"/>
      <c r="I4" s="798"/>
      <c r="J4" s="448" t="s">
        <v>212</v>
      </c>
    </row>
    <row r="5" spans="1:10" s="9" customFormat="1" ht="41.25" customHeight="1">
      <c r="A5" s="1353" t="s">
        <v>462</v>
      </c>
      <c r="B5" s="343" t="s">
        <v>49</v>
      </c>
      <c r="C5" s="343" t="s">
        <v>50</v>
      </c>
      <c r="D5" s="343" t="s">
        <v>52</v>
      </c>
      <c r="E5" s="343" t="s">
        <v>54</v>
      </c>
      <c r="F5" s="343" t="s">
        <v>56</v>
      </c>
      <c r="G5" s="343" t="s">
        <v>556</v>
      </c>
      <c r="H5" s="343" t="s">
        <v>173</v>
      </c>
      <c r="I5" s="343" t="s">
        <v>468</v>
      </c>
      <c r="J5" s="1355" t="s">
        <v>463</v>
      </c>
    </row>
    <row r="6" spans="1:10" s="10" customFormat="1" ht="45" customHeight="1">
      <c r="A6" s="1354"/>
      <c r="B6" s="757" t="s">
        <v>48</v>
      </c>
      <c r="C6" s="757" t="s">
        <v>256</v>
      </c>
      <c r="D6" s="757" t="s">
        <v>51</v>
      </c>
      <c r="E6" s="757" t="s">
        <v>53</v>
      </c>
      <c r="F6" s="757" t="s">
        <v>55</v>
      </c>
      <c r="G6" s="757" t="s">
        <v>557</v>
      </c>
      <c r="H6" s="757" t="s">
        <v>57</v>
      </c>
      <c r="I6" s="318" t="s">
        <v>469</v>
      </c>
      <c r="J6" s="1356"/>
    </row>
    <row r="7" spans="1:10" s="1" customFormat="1" ht="32.1" customHeight="1" thickBot="1">
      <c r="A7" s="41" t="s">
        <v>1140</v>
      </c>
      <c r="B7" s="784">
        <v>1778</v>
      </c>
      <c r="C7" s="784">
        <v>676</v>
      </c>
      <c r="D7" s="784">
        <v>687</v>
      </c>
      <c r="E7" s="784">
        <v>4665</v>
      </c>
      <c r="F7" s="784">
        <v>210</v>
      </c>
      <c r="G7" s="784">
        <v>32</v>
      </c>
      <c r="H7" s="784">
        <v>0</v>
      </c>
      <c r="I7" s="205">
        <v>8048</v>
      </c>
      <c r="J7" s="778" t="s">
        <v>23</v>
      </c>
    </row>
    <row r="8" spans="1:10" s="1" customFormat="1" ht="32.1" customHeight="1" thickBot="1">
      <c r="A8" s="39" t="s">
        <v>28</v>
      </c>
      <c r="B8" s="785">
        <v>30842</v>
      </c>
      <c r="C8" s="785">
        <v>14194</v>
      </c>
      <c r="D8" s="785">
        <v>2670</v>
      </c>
      <c r="E8" s="785">
        <v>50985</v>
      </c>
      <c r="F8" s="785">
        <v>1296</v>
      </c>
      <c r="G8" s="785">
        <v>400</v>
      </c>
      <c r="H8" s="785">
        <v>878</v>
      </c>
      <c r="I8" s="206">
        <v>101265</v>
      </c>
      <c r="J8" s="779" t="s">
        <v>27</v>
      </c>
    </row>
    <row r="9" spans="1:10" s="1" customFormat="1" ht="32.1" customHeight="1" thickBot="1">
      <c r="A9" s="41" t="s">
        <v>30</v>
      </c>
      <c r="B9" s="784">
        <v>4568</v>
      </c>
      <c r="C9" s="784">
        <v>3547</v>
      </c>
      <c r="D9" s="784">
        <v>1367</v>
      </c>
      <c r="E9" s="784">
        <v>25053</v>
      </c>
      <c r="F9" s="784">
        <v>194</v>
      </c>
      <c r="G9" s="784">
        <v>86</v>
      </c>
      <c r="H9" s="784">
        <v>883</v>
      </c>
      <c r="I9" s="205">
        <v>35698</v>
      </c>
      <c r="J9" s="778" t="s">
        <v>29</v>
      </c>
    </row>
    <row r="10" spans="1:10" s="1" customFormat="1" ht="32.1" customHeight="1" thickBot="1">
      <c r="A10" s="39" t="s">
        <v>32</v>
      </c>
      <c r="B10" s="785">
        <v>12275</v>
      </c>
      <c r="C10" s="785">
        <v>4942</v>
      </c>
      <c r="D10" s="785">
        <v>2992</v>
      </c>
      <c r="E10" s="785">
        <v>28382</v>
      </c>
      <c r="F10" s="785">
        <v>599</v>
      </c>
      <c r="G10" s="785">
        <v>45</v>
      </c>
      <c r="H10" s="785">
        <v>0</v>
      </c>
      <c r="I10" s="206">
        <v>49235</v>
      </c>
      <c r="J10" s="779" t="s">
        <v>31</v>
      </c>
    </row>
    <row r="11" spans="1:10" s="1" customFormat="1" ht="32.1" customHeight="1" thickBot="1">
      <c r="A11" s="41" t="s">
        <v>34</v>
      </c>
      <c r="B11" s="784">
        <v>1337</v>
      </c>
      <c r="C11" s="784">
        <v>436</v>
      </c>
      <c r="D11" s="784">
        <v>145</v>
      </c>
      <c r="E11" s="784">
        <v>48542</v>
      </c>
      <c r="F11" s="784">
        <v>0</v>
      </c>
      <c r="G11" s="784">
        <v>70</v>
      </c>
      <c r="H11" s="784">
        <v>10583</v>
      </c>
      <c r="I11" s="205">
        <v>61113</v>
      </c>
      <c r="J11" s="778" t="s">
        <v>33</v>
      </c>
    </row>
    <row r="12" spans="1:10" s="1" customFormat="1" ht="32.1" customHeight="1" thickBot="1">
      <c r="A12" s="39" t="s">
        <v>1143</v>
      </c>
      <c r="B12" s="785">
        <v>0</v>
      </c>
      <c r="C12" s="785">
        <v>0</v>
      </c>
      <c r="D12" s="785">
        <v>0</v>
      </c>
      <c r="E12" s="785">
        <v>324</v>
      </c>
      <c r="F12" s="785">
        <v>0</v>
      </c>
      <c r="G12" s="785">
        <v>0</v>
      </c>
      <c r="H12" s="785">
        <v>0</v>
      </c>
      <c r="I12" s="206">
        <v>324</v>
      </c>
      <c r="J12" s="779" t="s">
        <v>36</v>
      </c>
    </row>
    <row r="13" spans="1:10" s="1" customFormat="1" ht="32.1" customHeight="1" thickBot="1">
      <c r="A13" s="41" t="s">
        <v>1142</v>
      </c>
      <c r="B13" s="784">
        <v>0</v>
      </c>
      <c r="C13" s="784">
        <v>0</v>
      </c>
      <c r="D13" s="784">
        <v>0</v>
      </c>
      <c r="E13" s="784">
        <v>56</v>
      </c>
      <c r="F13" s="784">
        <v>0</v>
      </c>
      <c r="G13" s="784">
        <v>0</v>
      </c>
      <c r="H13" s="784">
        <v>438</v>
      </c>
      <c r="I13" s="205">
        <v>494</v>
      </c>
      <c r="J13" s="778" t="s">
        <v>37</v>
      </c>
    </row>
    <row r="14" spans="1:10" s="1" customFormat="1" ht="32.1" customHeight="1">
      <c r="A14" s="45" t="s">
        <v>39</v>
      </c>
      <c r="B14" s="796">
        <v>319</v>
      </c>
      <c r="C14" s="796">
        <v>539</v>
      </c>
      <c r="D14" s="796">
        <v>0</v>
      </c>
      <c r="E14" s="796">
        <v>6783</v>
      </c>
      <c r="F14" s="796">
        <v>0</v>
      </c>
      <c r="G14" s="796">
        <v>0</v>
      </c>
      <c r="H14" s="796">
        <v>89094</v>
      </c>
      <c r="I14" s="323">
        <v>96735</v>
      </c>
      <c r="J14" s="835" t="s">
        <v>38</v>
      </c>
    </row>
    <row r="15" spans="1:10" ht="28.5" customHeight="1">
      <c r="A15" s="80" t="s">
        <v>468</v>
      </c>
      <c r="B15" s="212">
        <v>51119</v>
      </c>
      <c r="C15" s="212">
        <v>24334</v>
      </c>
      <c r="D15" s="212">
        <v>7861</v>
      </c>
      <c r="E15" s="212">
        <v>164790</v>
      </c>
      <c r="F15" s="212">
        <v>2299</v>
      </c>
      <c r="G15" s="346">
        <v>633</v>
      </c>
      <c r="H15" s="346">
        <v>101876</v>
      </c>
      <c r="I15" s="346">
        <v>352912</v>
      </c>
      <c r="J15" s="601" t="s">
        <v>469</v>
      </c>
    </row>
    <row r="16" spans="1:10" ht="18" customHeight="1">
      <c r="A16" s="30" t="s">
        <v>448</v>
      </c>
      <c r="J16" s="718" t="s">
        <v>328</v>
      </c>
    </row>
    <row r="17" spans="1:10" ht="24.95" customHeight="1">
      <c r="A17" s="30"/>
      <c r="J17" s="791"/>
    </row>
    <row r="23" spans="1:10" ht="24.95" customHeight="1">
      <c r="B23" s="12"/>
      <c r="C23" s="12"/>
      <c r="D23" s="12"/>
      <c r="E23" s="12"/>
      <c r="F23" s="12"/>
      <c r="G23" s="12"/>
      <c r="H23" s="12"/>
      <c r="I23" s="12"/>
    </row>
    <row r="24" spans="1:10" ht="24.95" customHeight="1">
      <c r="B24" s="12"/>
      <c r="C24" s="12"/>
      <c r="D24" s="12"/>
      <c r="E24" s="12"/>
      <c r="F24" s="12"/>
      <c r="G24" s="12"/>
      <c r="H24" s="12"/>
      <c r="I24" s="12"/>
    </row>
    <row r="25" spans="1:10" ht="24.95" customHeight="1">
      <c r="B25" s="12"/>
      <c r="C25" s="12"/>
      <c r="D25" s="12"/>
      <c r="E25" s="12"/>
      <c r="F25" s="12"/>
      <c r="G25" s="12"/>
      <c r="H25" s="12"/>
      <c r="I25" s="12"/>
    </row>
    <row r="26" spans="1:10" ht="24.95" customHeight="1">
      <c r="B26" s="12"/>
      <c r="C26" s="12"/>
      <c r="D26" s="12"/>
      <c r="E26" s="12"/>
      <c r="F26" s="12"/>
      <c r="G26" s="12"/>
      <c r="H26" s="12"/>
      <c r="I26" s="12"/>
    </row>
  </sheetData>
  <mergeCells count="5">
    <mergeCell ref="A1:J1"/>
    <mergeCell ref="A2:J2"/>
    <mergeCell ref="A3:J3"/>
    <mergeCell ref="A5:A6"/>
    <mergeCell ref="J5:J6"/>
  </mergeCells>
  <printOptions horizontalCentered="1" verticalCentered="1"/>
  <pageMargins left="0" right="0" top="0" bottom="0" header="0" footer="0"/>
  <pageSetup paperSize="9" scale="85" orientation="landscape" r:id="rId1"/>
  <headerFooter alignWithMargin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CE54D-100F-48D9-BE07-1EFB452EBD98}">
  <sheetPr codeName="Sheet99"/>
  <dimension ref="A1:N17"/>
  <sheetViews>
    <sheetView rightToLeft="1" view="pageBreakPreview" zoomScaleNormal="112" zoomScaleSheetLayoutView="100" workbookViewId="0">
      <selection activeCell="D16" sqref="D16"/>
    </sheetView>
  </sheetViews>
  <sheetFormatPr defaultColWidth="11.42578125" defaultRowHeight="24.95" customHeight="1"/>
  <cols>
    <col min="1" max="1" width="26.7109375" style="718" customWidth="1"/>
    <col min="2" max="2" width="8.28515625" style="718" bestFit="1" customWidth="1"/>
    <col min="3" max="3" width="10" style="718" customWidth="1"/>
    <col min="4" max="5" width="10.140625" style="718" customWidth="1"/>
    <col min="6" max="6" width="10" style="718" customWidth="1"/>
    <col min="7" max="7" width="9.85546875" style="718" customWidth="1"/>
    <col min="8" max="8" width="10.42578125" style="718" customWidth="1"/>
    <col min="9" max="9" width="10" style="718" customWidth="1"/>
    <col min="10" max="11" width="9.85546875" style="718" bestFit="1" customWidth="1"/>
    <col min="12" max="12" width="8.140625" style="718" bestFit="1" customWidth="1"/>
    <col min="13" max="13" width="11.28515625" style="718" bestFit="1" customWidth="1"/>
    <col min="14" max="14" width="30.7109375" style="718" customWidth="1"/>
    <col min="15" max="16384" width="11.42578125" style="718"/>
  </cols>
  <sheetData>
    <row r="1" spans="1:14" s="7" customFormat="1" ht="23.25">
      <c r="A1" s="1286" t="s">
        <v>989</v>
      </c>
      <c r="B1" s="1286"/>
      <c r="C1" s="1286"/>
      <c r="D1" s="1286"/>
      <c r="E1" s="1286"/>
      <c r="F1" s="1286"/>
      <c r="G1" s="1286"/>
      <c r="H1" s="1286"/>
      <c r="I1" s="1286"/>
      <c r="J1" s="1286"/>
      <c r="K1" s="1286"/>
      <c r="L1" s="1286"/>
      <c r="M1" s="1286"/>
      <c r="N1" s="1286"/>
    </row>
    <row r="2" spans="1:14" s="7" customFormat="1" ht="20.25">
      <c r="A2" s="1287" t="s">
        <v>1106</v>
      </c>
      <c r="B2" s="1287"/>
      <c r="C2" s="1287"/>
      <c r="D2" s="1287"/>
      <c r="E2" s="1287"/>
      <c r="F2" s="1287"/>
      <c r="G2" s="1287"/>
      <c r="H2" s="1287"/>
      <c r="I2" s="1287"/>
      <c r="J2" s="1287"/>
      <c r="K2" s="1287"/>
      <c r="L2" s="1287"/>
      <c r="M2" s="1287"/>
      <c r="N2" s="1287"/>
    </row>
    <row r="3" spans="1:14" s="7" customFormat="1" ht="20.25">
      <c r="A3" s="1287">
        <v>2022</v>
      </c>
      <c r="B3" s="1287"/>
      <c r="C3" s="1287"/>
      <c r="D3" s="1287"/>
      <c r="E3" s="1287"/>
      <c r="F3" s="1287"/>
      <c r="G3" s="1287"/>
      <c r="H3" s="1287"/>
      <c r="I3" s="1287"/>
      <c r="J3" s="1287"/>
      <c r="K3" s="1287"/>
      <c r="L3" s="1287"/>
      <c r="M3" s="1287"/>
      <c r="N3" s="1287"/>
    </row>
    <row r="4" spans="1:14" s="8" customFormat="1" ht="21" customHeight="1">
      <c r="A4" s="447" t="s">
        <v>299</v>
      </c>
      <c r="B4" s="798"/>
      <c r="C4" s="798"/>
      <c r="D4" s="798"/>
      <c r="E4" s="798"/>
      <c r="F4" s="798"/>
      <c r="G4" s="798"/>
      <c r="H4" s="798"/>
      <c r="I4" s="798"/>
      <c r="J4" s="798"/>
      <c r="K4" s="798"/>
      <c r="L4" s="798"/>
      <c r="M4" s="798"/>
      <c r="N4" s="448" t="s">
        <v>300</v>
      </c>
    </row>
    <row r="5" spans="1:14" s="9" customFormat="1" ht="31.5" customHeight="1">
      <c r="A5" s="1353" t="s">
        <v>213</v>
      </c>
      <c r="B5" s="1357" t="s">
        <v>481</v>
      </c>
      <c r="C5" s="1357" t="s">
        <v>482</v>
      </c>
      <c r="D5" s="1357" t="s">
        <v>483</v>
      </c>
      <c r="E5" s="1357" t="s">
        <v>484</v>
      </c>
      <c r="F5" s="1357" t="s">
        <v>485</v>
      </c>
      <c r="G5" s="1357" t="s">
        <v>486</v>
      </c>
      <c r="H5" s="1357" t="s">
        <v>487</v>
      </c>
      <c r="I5" s="1357" t="s">
        <v>488</v>
      </c>
      <c r="J5" s="1357" t="s">
        <v>489</v>
      </c>
      <c r="K5" s="1357" t="s">
        <v>490</v>
      </c>
      <c r="L5" s="1357" t="s">
        <v>491</v>
      </c>
      <c r="M5" s="343" t="s">
        <v>468</v>
      </c>
      <c r="N5" s="1355" t="s">
        <v>214</v>
      </c>
    </row>
    <row r="6" spans="1:14" s="10" customFormat="1" ht="41.25" customHeight="1">
      <c r="A6" s="1354"/>
      <c r="B6" s="1358"/>
      <c r="C6" s="1358"/>
      <c r="D6" s="1358"/>
      <c r="E6" s="1358"/>
      <c r="F6" s="1358"/>
      <c r="G6" s="1358"/>
      <c r="H6" s="1358"/>
      <c r="I6" s="1358"/>
      <c r="J6" s="1358"/>
      <c r="K6" s="1358"/>
      <c r="L6" s="1358"/>
      <c r="M6" s="318" t="s">
        <v>469</v>
      </c>
      <c r="N6" s="1356"/>
    </row>
    <row r="7" spans="1:14" s="1" customFormat="1" ht="35.1" customHeight="1" thickBot="1">
      <c r="A7" s="41" t="s">
        <v>1140</v>
      </c>
      <c r="B7" s="784">
        <v>0</v>
      </c>
      <c r="C7" s="784">
        <v>1437</v>
      </c>
      <c r="D7" s="784">
        <v>2262</v>
      </c>
      <c r="E7" s="784">
        <v>9992</v>
      </c>
      <c r="F7" s="784">
        <v>10474</v>
      </c>
      <c r="G7" s="767">
        <v>11727</v>
      </c>
      <c r="H7" s="809">
        <v>8788</v>
      </c>
      <c r="I7" s="809">
        <v>5634</v>
      </c>
      <c r="J7" s="784">
        <v>4774</v>
      </c>
      <c r="K7" s="784">
        <v>2049</v>
      </c>
      <c r="L7" s="784">
        <v>1863</v>
      </c>
      <c r="M7" s="186">
        <v>59000</v>
      </c>
      <c r="N7" s="778" t="s">
        <v>23</v>
      </c>
    </row>
    <row r="8" spans="1:14" s="1" customFormat="1" ht="35.1" customHeight="1" thickBot="1">
      <c r="A8" s="39" t="s">
        <v>28</v>
      </c>
      <c r="B8" s="785">
        <v>0</v>
      </c>
      <c r="C8" s="785">
        <v>19457</v>
      </c>
      <c r="D8" s="785">
        <v>37523</v>
      </c>
      <c r="E8" s="785">
        <v>78811</v>
      </c>
      <c r="F8" s="785">
        <v>50753</v>
      </c>
      <c r="G8" s="768">
        <v>47217</v>
      </c>
      <c r="H8" s="768">
        <v>25889</v>
      </c>
      <c r="I8" s="768">
        <v>23675</v>
      </c>
      <c r="J8" s="785">
        <v>14442</v>
      </c>
      <c r="K8" s="785">
        <v>4441</v>
      </c>
      <c r="L8" s="785">
        <v>2698</v>
      </c>
      <c r="M8" s="189">
        <v>304906</v>
      </c>
      <c r="N8" s="779" t="s">
        <v>27</v>
      </c>
    </row>
    <row r="9" spans="1:14" s="1" customFormat="1" ht="35.1" customHeight="1" thickBot="1">
      <c r="A9" s="41" t="s">
        <v>30</v>
      </c>
      <c r="B9" s="784">
        <v>1075</v>
      </c>
      <c r="C9" s="784">
        <v>16637</v>
      </c>
      <c r="D9" s="784">
        <v>23337</v>
      </c>
      <c r="E9" s="784">
        <v>48948</v>
      </c>
      <c r="F9" s="784">
        <v>33365</v>
      </c>
      <c r="G9" s="767">
        <v>30667</v>
      </c>
      <c r="H9" s="809">
        <v>18514</v>
      </c>
      <c r="I9" s="809">
        <v>14380</v>
      </c>
      <c r="J9" s="784">
        <v>8584</v>
      </c>
      <c r="K9" s="784">
        <v>3535</v>
      </c>
      <c r="L9" s="784">
        <v>1916</v>
      </c>
      <c r="M9" s="186">
        <v>200958</v>
      </c>
      <c r="N9" s="778" t="s">
        <v>29</v>
      </c>
    </row>
    <row r="10" spans="1:14" s="1" customFormat="1" ht="35.1" customHeight="1" thickBot="1">
      <c r="A10" s="39" t="s">
        <v>32</v>
      </c>
      <c r="B10" s="785">
        <v>3321</v>
      </c>
      <c r="C10" s="785">
        <v>30346</v>
      </c>
      <c r="D10" s="785">
        <v>27290</v>
      </c>
      <c r="E10" s="785">
        <v>44514</v>
      </c>
      <c r="F10" s="785">
        <v>25809</v>
      </c>
      <c r="G10" s="768">
        <v>23274</v>
      </c>
      <c r="H10" s="768">
        <v>13065</v>
      </c>
      <c r="I10" s="768">
        <v>10844</v>
      </c>
      <c r="J10" s="785">
        <v>5625</v>
      </c>
      <c r="K10" s="785">
        <v>2064</v>
      </c>
      <c r="L10" s="785">
        <v>1108</v>
      </c>
      <c r="M10" s="189">
        <v>187260</v>
      </c>
      <c r="N10" s="779" t="s">
        <v>31</v>
      </c>
    </row>
    <row r="11" spans="1:14" s="1" customFormat="1" ht="50.25" customHeight="1" thickBot="1">
      <c r="A11" s="41" t="s">
        <v>34</v>
      </c>
      <c r="B11" s="784">
        <v>3526</v>
      </c>
      <c r="C11" s="784">
        <v>32898</v>
      </c>
      <c r="D11" s="784">
        <v>37198</v>
      </c>
      <c r="E11" s="784">
        <v>56320</v>
      </c>
      <c r="F11" s="784">
        <v>27333</v>
      </c>
      <c r="G11" s="767">
        <v>24036</v>
      </c>
      <c r="H11" s="809">
        <v>11956</v>
      </c>
      <c r="I11" s="809">
        <v>13111</v>
      </c>
      <c r="J11" s="784">
        <v>2571</v>
      </c>
      <c r="K11" s="784">
        <v>2348</v>
      </c>
      <c r="L11" s="784">
        <v>575</v>
      </c>
      <c r="M11" s="186">
        <v>211872</v>
      </c>
      <c r="N11" s="778" t="s">
        <v>33</v>
      </c>
    </row>
    <row r="12" spans="1:14" s="1" customFormat="1" ht="35.1" customHeight="1" thickBot="1">
      <c r="A12" s="39" t="s">
        <v>1141</v>
      </c>
      <c r="B12" s="785">
        <v>28</v>
      </c>
      <c r="C12" s="785">
        <v>1781</v>
      </c>
      <c r="D12" s="785">
        <v>3725</v>
      </c>
      <c r="E12" s="785">
        <v>8360</v>
      </c>
      <c r="F12" s="785">
        <v>4905</v>
      </c>
      <c r="G12" s="768">
        <v>5728</v>
      </c>
      <c r="H12" s="768">
        <v>2097</v>
      </c>
      <c r="I12" s="768">
        <v>2300</v>
      </c>
      <c r="J12" s="785">
        <v>1086</v>
      </c>
      <c r="K12" s="785">
        <v>1117</v>
      </c>
      <c r="L12" s="785">
        <v>198</v>
      </c>
      <c r="M12" s="189">
        <v>31325</v>
      </c>
      <c r="N12" s="779" t="s">
        <v>35</v>
      </c>
    </row>
    <row r="13" spans="1:14" s="1" customFormat="1" ht="35.1" customHeight="1" thickBot="1">
      <c r="A13" s="41" t="s">
        <v>1143</v>
      </c>
      <c r="B13" s="784">
        <v>371</v>
      </c>
      <c r="C13" s="784">
        <v>32425</v>
      </c>
      <c r="D13" s="784">
        <v>66622</v>
      </c>
      <c r="E13" s="784">
        <v>148798</v>
      </c>
      <c r="F13" s="784">
        <v>116877</v>
      </c>
      <c r="G13" s="767">
        <v>91840</v>
      </c>
      <c r="H13" s="809">
        <v>34711</v>
      </c>
      <c r="I13" s="809">
        <v>39091</v>
      </c>
      <c r="J13" s="784">
        <v>8685</v>
      </c>
      <c r="K13" s="784">
        <v>7021</v>
      </c>
      <c r="L13" s="784">
        <v>1134</v>
      </c>
      <c r="M13" s="186">
        <v>547575</v>
      </c>
      <c r="N13" s="778" t="s">
        <v>36</v>
      </c>
    </row>
    <row r="14" spans="1:14" s="1" customFormat="1" ht="35.1" customHeight="1" thickBot="1">
      <c r="A14" s="39" t="s">
        <v>1142</v>
      </c>
      <c r="B14" s="785">
        <v>295</v>
      </c>
      <c r="C14" s="785">
        <v>23683</v>
      </c>
      <c r="D14" s="785">
        <v>30019</v>
      </c>
      <c r="E14" s="785">
        <v>70563</v>
      </c>
      <c r="F14" s="785">
        <v>54802</v>
      </c>
      <c r="G14" s="768">
        <v>48148</v>
      </c>
      <c r="H14" s="768">
        <v>23453</v>
      </c>
      <c r="I14" s="768">
        <v>20484</v>
      </c>
      <c r="J14" s="785">
        <v>7875</v>
      </c>
      <c r="K14" s="785">
        <v>3932</v>
      </c>
      <c r="L14" s="785">
        <v>918</v>
      </c>
      <c r="M14" s="189">
        <v>284172</v>
      </c>
      <c r="N14" s="779" t="s">
        <v>37</v>
      </c>
    </row>
    <row r="15" spans="1:14" s="1" customFormat="1" ht="35.1" customHeight="1">
      <c r="A15" s="66" t="s">
        <v>39</v>
      </c>
      <c r="B15" s="807">
        <v>525</v>
      </c>
      <c r="C15" s="807">
        <v>27047</v>
      </c>
      <c r="D15" s="807">
        <v>50413</v>
      </c>
      <c r="E15" s="807">
        <v>80671</v>
      </c>
      <c r="F15" s="807">
        <v>56971</v>
      </c>
      <c r="G15" s="818">
        <v>43511</v>
      </c>
      <c r="H15" s="831">
        <v>22100</v>
      </c>
      <c r="I15" s="831">
        <v>13192</v>
      </c>
      <c r="J15" s="807">
        <v>5467</v>
      </c>
      <c r="K15" s="807">
        <v>2410</v>
      </c>
      <c r="L15" s="807">
        <v>981</v>
      </c>
      <c r="M15" s="199">
        <v>303288</v>
      </c>
      <c r="N15" s="824" t="s">
        <v>38</v>
      </c>
    </row>
    <row r="16" spans="1:14" s="6" customFormat="1" ht="30" customHeight="1">
      <c r="A16" s="86" t="s">
        <v>468</v>
      </c>
      <c r="B16" s="185">
        <v>9141</v>
      </c>
      <c r="C16" s="185">
        <v>185711</v>
      </c>
      <c r="D16" s="185">
        <v>278389</v>
      </c>
      <c r="E16" s="185">
        <v>546977</v>
      </c>
      <c r="F16" s="185">
        <v>381289</v>
      </c>
      <c r="G16" s="211">
        <v>326148</v>
      </c>
      <c r="H16" s="211">
        <v>160573</v>
      </c>
      <c r="I16" s="211">
        <v>142711</v>
      </c>
      <c r="J16" s="211">
        <v>59109</v>
      </c>
      <c r="K16" s="211">
        <v>28917</v>
      </c>
      <c r="L16" s="875">
        <v>11391</v>
      </c>
      <c r="M16" s="185">
        <v>2130356</v>
      </c>
      <c r="N16" s="67" t="s">
        <v>469</v>
      </c>
    </row>
    <row r="17" spans="1:14" ht="18" customHeight="1">
      <c r="A17" s="30" t="s">
        <v>71</v>
      </c>
      <c r="N17" s="791" t="s">
        <v>328</v>
      </c>
    </row>
  </sheetData>
  <mergeCells count="16">
    <mergeCell ref="N5:N6"/>
    <mergeCell ref="A1:N1"/>
    <mergeCell ref="A2:N2"/>
    <mergeCell ref="A3:N3"/>
    <mergeCell ref="A5:A6"/>
    <mergeCell ref="B5:B6"/>
    <mergeCell ref="C5:C6"/>
    <mergeCell ref="D5:D6"/>
    <mergeCell ref="E5:E6"/>
    <mergeCell ref="F5:F6"/>
    <mergeCell ref="G5:G6"/>
    <mergeCell ref="H5:H6"/>
    <mergeCell ref="I5:I6"/>
    <mergeCell ref="J5:J6"/>
    <mergeCell ref="K5:K6"/>
    <mergeCell ref="L5:L6"/>
  </mergeCells>
  <printOptions horizontalCentered="1" verticalCentered="1"/>
  <pageMargins left="0" right="0" top="0" bottom="0" header="0" footer="0"/>
  <pageSetup paperSize="9" scale="84" orientation="landscape" r:id="rId1"/>
  <headerFooter alignWithMargin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63C5F-0588-44DA-ACC6-CA66C9F15A54}">
  <sheetPr codeName="Sheet100"/>
  <dimension ref="A1:N17"/>
  <sheetViews>
    <sheetView rightToLeft="1" view="pageBreakPreview" zoomScaleNormal="124" zoomScaleSheetLayoutView="100" workbookViewId="0">
      <selection activeCell="N11" sqref="N11"/>
    </sheetView>
  </sheetViews>
  <sheetFormatPr defaultColWidth="11.42578125" defaultRowHeight="24.95" customHeight="1"/>
  <cols>
    <col min="1" max="1" width="24.140625" style="718" customWidth="1"/>
    <col min="2" max="2" width="8.140625" style="718" customWidth="1"/>
    <col min="3" max="9" width="10" style="718" bestFit="1" customWidth="1"/>
    <col min="10" max="10" width="9.85546875" style="718" bestFit="1" customWidth="1"/>
    <col min="11" max="11" width="11" style="718" bestFit="1" customWidth="1"/>
    <col min="12" max="12" width="8.85546875" style="718" bestFit="1" customWidth="1"/>
    <col min="13" max="13" width="11.28515625" style="718" bestFit="1" customWidth="1"/>
    <col min="14" max="14" width="27.28515625" style="718" customWidth="1"/>
    <col min="15" max="16384" width="11.42578125" style="718"/>
  </cols>
  <sheetData>
    <row r="1" spans="1:14" s="7" customFormat="1" ht="23.25">
      <c r="A1" s="1286" t="s">
        <v>990</v>
      </c>
      <c r="B1" s="1286"/>
      <c r="C1" s="1286"/>
      <c r="D1" s="1286"/>
      <c r="E1" s="1286"/>
      <c r="F1" s="1286"/>
      <c r="G1" s="1286"/>
      <c r="H1" s="1286"/>
      <c r="I1" s="1286"/>
      <c r="J1" s="1286"/>
      <c r="K1" s="1286"/>
      <c r="L1" s="1286"/>
      <c r="M1" s="1286"/>
      <c r="N1" s="1286"/>
    </row>
    <row r="2" spans="1:14" s="7" customFormat="1" ht="20.25">
      <c r="A2" s="1287" t="s">
        <v>1107</v>
      </c>
      <c r="B2" s="1287"/>
      <c r="C2" s="1287"/>
      <c r="D2" s="1287"/>
      <c r="E2" s="1287"/>
      <c r="F2" s="1287"/>
      <c r="G2" s="1287"/>
      <c r="H2" s="1287"/>
      <c r="I2" s="1287"/>
      <c r="J2" s="1287"/>
      <c r="K2" s="1287"/>
      <c r="L2" s="1287"/>
      <c r="M2" s="1287"/>
      <c r="N2" s="1287"/>
    </row>
    <row r="3" spans="1:14" s="7" customFormat="1" ht="20.25">
      <c r="A3" s="1287">
        <v>2022</v>
      </c>
      <c r="B3" s="1287"/>
      <c r="C3" s="1287"/>
      <c r="D3" s="1287"/>
      <c r="E3" s="1287"/>
      <c r="F3" s="1287"/>
      <c r="G3" s="1287"/>
      <c r="H3" s="1287"/>
      <c r="I3" s="1287"/>
      <c r="J3" s="1287"/>
      <c r="K3" s="1287"/>
      <c r="L3" s="1287"/>
      <c r="M3" s="1287"/>
      <c r="N3" s="1287"/>
    </row>
    <row r="4" spans="1:14" s="8" customFormat="1" ht="21" customHeight="1">
      <c r="A4" s="447" t="s">
        <v>301</v>
      </c>
      <c r="B4" s="798"/>
      <c r="C4" s="798"/>
      <c r="D4" s="798"/>
      <c r="E4" s="798"/>
      <c r="F4" s="798"/>
      <c r="G4" s="798"/>
      <c r="H4" s="798"/>
      <c r="I4" s="798"/>
      <c r="J4" s="798"/>
      <c r="K4" s="798"/>
      <c r="L4" s="798"/>
      <c r="M4" s="798"/>
      <c r="N4" s="448" t="s">
        <v>302</v>
      </c>
    </row>
    <row r="5" spans="1:14" s="9" customFormat="1" ht="31.5" customHeight="1">
      <c r="A5" s="1353" t="s">
        <v>1783</v>
      </c>
      <c r="B5" s="1359" t="s">
        <v>481</v>
      </c>
      <c r="C5" s="1359" t="s">
        <v>482</v>
      </c>
      <c r="D5" s="1359" t="s">
        <v>483</v>
      </c>
      <c r="E5" s="1359" t="s">
        <v>484</v>
      </c>
      <c r="F5" s="1359" t="s">
        <v>485</v>
      </c>
      <c r="G5" s="1359" t="s">
        <v>486</v>
      </c>
      <c r="H5" s="1359" t="s">
        <v>487</v>
      </c>
      <c r="I5" s="1359" t="s">
        <v>488</v>
      </c>
      <c r="J5" s="1359" t="s">
        <v>489</v>
      </c>
      <c r="K5" s="1359" t="s">
        <v>490</v>
      </c>
      <c r="L5" s="1359" t="s">
        <v>491</v>
      </c>
      <c r="M5" s="343" t="s">
        <v>468</v>
      </c>
      <c r="N5" s="1355" t="s">
        <v>1784</v>
      </c>
    </row>
    <row r="6" spans="1:14" s="10" customFormat="1" ht="41.25" customHeight="1">
      <c r="A6" s="1354"/>
      <c r="B6" s="1360"/>
      <c r="C6" s="1360"/>
      <c r="D6" s="1360"/>
      <c r="E6" s="1360"/>
      <c r="F6" s="1360"/>
      <c r="G6" s="1360"/>
      <c r="H6" s="1360"/>
      <c r="I6" s="1360"/>
      <c r="J6" s="1360"/>
      <c r="K6" s="1360"/>
      <c r="L6" s="1360"/>
      <c r="M6" s="318" t="s">
        <v>469</v>
      </c>
      <c r="N6" s="1356"/>
    </row>
    <row r="7" spans="1:14" s="1" customFormat="1" ht="35.1" customHeight="1" thickBot="1">
      <c r="A7" s="41" t="s">
        <v>1140</v>
      </c>
      <c r="B7" s="784">
        <v>0</v>
      </c>
      <c r="C7" s="784">
        <v>1095</v>
      </c>
      <c r="D7" s="784">
        <v>1687</v>
      </c>
      <c r="E7" s="784">
        <v>7610</v>
      </c>
      <c r="F7" s="784">
        <v>9310</v>
      </c>
      <c r="G7" s="767">
        <v>10041</v>
      </c>
      <c r="H7" s="809">
        <v>8065</v>
      </c>
      <c r="I7" s="809">
        <v>5090</v>
      </c>
      <c r="J7" s="784">
        <v>4204</v>
      </c>
      <c r="K7" s="836">
        <v>1987</v>
      </c>
      <c r="L7" s="784">
        <v>1863</v>
      </c>
      <c r="M7" s="186">
        <v>50952</v>
      </c>
      <c r="N7" s="778" t="s">
        <v>23</v>
      </c>
    </row>
    <row r="8" spans="1:14" s="1" customFormat="1" ht="35.1" customHeight="1" thickBot="1">
      <c r="A8" s="39" t="s">
        <v>28</v>
      </c>
      <c r="B8" s="785">
        <v>0</v>
      </c>
      <c r="C8" s="785">
        <v>8162</v>
      </c>
      <c r="D8" s="785">
        <v>26598</v>
      </c>
      <c r="E8" s="785">
        <v>43789</v>
      </c>
      <c r="F8" s="785">
        <v>40896</v>
      </c>
      <c r="G8" s="768">
        <v>30249</v>
      </c>
      <c r="H8" s="768">
        <v>19050</v>
      </c>
      <c r="I8" s="768">
        <v>17076</v>
      </c>
      <c r="J8" s="785">
        <v>11994</v>
      </c>
      <c r="K8" s="772">
        <v>3326</v>
      </c>
      <c r="L8" s="785">
        <v>2501</v>
      </c>
      <c r="M8" s="189">
        <v>203641</v>
      </c>
      <c r="N8" s="779" t="s">
        <v>27</v>
      </c>
    </row>
    <row r="9" spans="1:14" s="1" customFormat="1" ht="35.1" customHeight="1" thickBot="1">
      <c r="A9" s="41" t="s">
        <v>30</v>
      </c>
      <c r="B9" s="784">
        <v>715</v>
      </c>
      <c r="C9" s="784">
        <v>12590</v>
      </c>
      <c r="D9" s="784">
        <v>18843</v>
      </c>
      <c r="E9" s="784">
        <v>37640</v>
      </c>
      <c r="F9" s="784">
        <v>29942</v>
      </c>
      <c r="G9" s="767">
        <v>24642</v>
      </c>
      <c r="H9" s="809">
        <v>16335</v>
      </c>
      <c r="I9" s="809">
        <v>11988</v>
      </c>
      <c r="J9" s="784">
        <v>7595</v>
      </c>
      <c r="K9" s="836">
        <v>3139</v>
      </c>
      <c r="L9" s="784">
        <v>1831</v>
      </c>
      <c r="M9" s="186">
        <v>165260</v>
      </c>
      <c r="N9" s="778" t="s">
        <v>29</v>
      </c>
    </row>
    <row r="10" spans="1:14" s="1" customFormat="1" ht="35.1" customHeight="1" thickBot="1">
      <c r="A10" s="39" t="s">
        <v>32</v>
      </c>
      <c r="B10" s="785">
        <v>1275</v>
      </c>
      <c r="C10" s="785">
        <v>23653</v>
      </c>
      <c r="D10" s="785">
        <v>21135</v>
      </c>
      <c r="E10" s="785">
        <v>29009</v>
      </c>
      <c r="F10" s="785">
        <v>19908</v>
      </c>
      <c r="G10" s="768">
        <v>16836</v>
      </c>
      <c r="H10" s="768">
        <v>9806</v>
      </c>
      <c r="I10" s="768">
        <v>8990</v>
      </c>
      <c r="J10" s="785">
        <v>4476</v>
      </c>
      <c r="K10" s="772">
        <v>1861</v>
      </c>
      <c r="L10" s="785">
        <v>1076</v>
      </c>
      <c r="M10" s="189">
        <v>138025</v>
      </c>
      <c r="N10" s="779" t="s">
        <v>31</v>
      </c>
    </row>
    <row r="11" spans="1:14" s="1" customFormat="1" ht="50.25" customHeight="1" thickBot="1">
      <c r="A11" s="41" t="s">
        <v>34</v>
      </c>
      <c r="B11" s="784">
        <v>1701</v>
      </c>
      <c r="C11" s="784">
        <v>18931</v>
      </c>
      <c r="D11" s="784">
        <v>28157</v>
      </c>
      <c r="E11" s="784">
        <v>39184</v>
      </c>
      <c r="F11" s="784">
        <v>21902</v>
      </c>
      <c r="G11" s="767">
        <v>16383</v>
      </c>
      <c r="H11" s="809">
        <v>8963</v>
      </c>
      <c r="I11" s="809">
        <v>11372</v>
      </c>
      <c r="J11" s="784">
        <v>1728</v>
      </c>
      <c r="K11" s="836">
        <v>1989</v>
      </c>
      <c r="L11" s="784">
        <v>449</v>
      </c>
      <c r="M11" s="186">
        <v>150759</v>
      </c>
      <c r="N11" s="778" t="s">
        <v>33</v>
      </c>
    </row>
    <row r="12" spans="1:14" s="1" customFormat="1" ht="35.1" customHeight="1" thickBot="1">
      <c r="A12" s="39" t="s">
        <v>1141</v>
      </c>
      <c r="B12" s="785">
        <v>28</v>
      </c>
      <c r="C12" s="785">
        <v>1781</v>
      </c>
      <c r="D12" s="785">
        <v>3725</v>
      </c>
      <c r="E12" s="785">
        <v>8360</v>
      </c>
      <c r="F12" s="785">
        <v>4905</v>
      </c>
      <c r="G12" s="768">
        <v>5728</v>
      </c>
      <c r="H12" s="768">
        <v>2097</v>
      </c>
      <c r="I12" s="768">
        <v>2300</v>
      </c>
      <c r="J12" s="785">
        <v>1086</v>
      </c>
      <c r="K12" s="772">
        <v>1117</v>
      </c>
      <c r="L12" s="785">
        <v>198</v>
      </c>
      <c r="M12" s="189">
        <v>31325</v>
      </c>
      <c r="N12" s="779" t="s">
        <v>35</v>
      </c>
    </row>
    <row r="13" spans="1:14" s="1" customFormat="1" ht="35.1" customHeight="1" thickBot="1">
      <c r="A13" s="41" t="s">
        <v>1143</v>
      </c>
      <c r="B13" s="784">
        <v>371</v>
      </c>
      <c r="C13" s="784">
        <v>32425</v>
      </c>
      <c r="D13" s="784">
        <v>66622</v>
      </c>
      <c r="E13" s="784">
        <v>148798</v>
      </c>
      <c r="F13" s="784">
        <v>116695</v>
      </c>
      <c r="G13" s="767">
        <v>91784</v>
      </c>
      <c r="H13" s="809">
        <v>34681</v>
      </c>
      <c r="I13" s="809">
        <v>39035</v>
      </c>
      <c r="J13" s="784">
        <v>8685</v>
      </c>
      <c r="K13" s="836">
        <v>7021</v>
      </c>
      <c r="L13" s="784">
        <v>1134</v>
      </c>
      <c r="M13" s="186">
        <v>547251</v>
      </c>
      <c r="N13" s="778" t="s">
        <v>36</v>
      </c>
    </row>
    <row r="14" spans="1:14" s="1" customFormat="1" ht="35.1" customHeight="1" thickBot="1">
      <c r="A14" s="39" t="s">
        <v>1142</v>
      </c>
      <c r="B14" s="785">
        <v>295</v>
      </c>
      <c r="C14" s="785">
        <v>23683</v>
      </c>
      <c r="D14" s="785">
        <v>29987</v>
      </c>
      <c r="E14" s="785">
        <v>70501</v>
      </c>
      <c r="F14" s="785">
        <v>54708</v>
      </c>
      <c r="G14" s="768">
        <v>48085</v>
      </c>
      <c r="H14" s="768">
        <v>23273</v>
      </c>
      <c r="I14" s="768">
        <v>20468</v>
      </c>
      <c r="J14" s="785">
        <v>7875</v>
      </c>
      <c r="K14" s="772">
        <v>3901</v>
      </c>
      <c r="L14" s="785">
        <v>902</v>
      </c>
      <c r="M14" s="189">
        <v>283678</v>
      </c>
      <c r="N14" s="779" t="s">
        <v>37</v>
      </c>
    </row>
    <row r="15" spans="1:14" s="1" customFormat="1" ht="35.1" customHeight="1">
      <c r="A15" s="66" t="s">
        <v>39</v>
      </c>
      <c r="B15" s="807">
        <v>235</v>
      </c>
      <c r="C15" s="807">
        <v>16106</v>
      </c>
      <c r="D15" s="807">
        <v>42169</v>
      </c>
      <c r="E15" s="807">
        <v>56242</v>
      </c>
      <c r="F15" s="807">
        <v>39299</v>
      </c>
      <c r="G15" s="818">
        <v>27142</v>
      </c>
      <c r="H15" s="831">
        <v>10777</v>
      </c>
      <c r="I15" s="831">
        <v>9541</v>
      </c>
      <c r="J15" s="807">
        <v>2818</v>
      </c>
      <c r="K15" s="837">
        <v>1718</v>
      </c>
      <c r="L15" s="807">
        <v>506</v>
      </c>
      <c r="M15" s="199">
        <v>206553</v>
      </c>
      <c r="N15" s="824" t="s">
        <v>38</v>
      </c>
    </row>
    <row r="16" spans="1:14" s="6" customFormat="1" ht="30" customHeight="1">
      <c r="A16" s="86" t="s">
        <v>468</v>
      </c>
      <c r="B16" s="185">
        <v>4620</v>
      </c>
      <c r="C16" s="185">
        <v>138426</v>
      </c>
      <c r="D16" s="185">
        <v>238923</v>
      </c>
      <c r="E16" s="185">
        <v>441133</v>
      </c>
      <c r="F16" s="185">
        <v>337565</v>
      </c>
      <c r="G16" s="185">
        <v>270890</v>
      </c>
      <c r="H16" s="185">
        <v>133047</v>
      </c>
      <c r="I16" s="185">
        <v>125860</v>
      </c>
      <c r="J16" s="185">
        <v>50461</v>
      </c>
      <c r="K16" s="185">
        <v>26059</v>
      </c>
      <c r="L16" s="185">
        <v>10460</v>
      </c>
      <c r="M16" s="185">
        <v>1777444</v>
      </c>
      <c r="N16" s="67" t="s">
        <v>469</v>
      </c>
    </row>
    <row r="17" spans="1:14" ht="18" customHeight="1">
      <c r="A17" s="30" t="s">
        <v>71</v>
      </c>
      <c r="N17" s="791" t="s">
        <v>328</v>
      </c>
    </row>
  </sheetData>
  <mergeCells count="16">
    <mergeCell ref="N5:N6"/>
    <mergeCell ref="A1:N1"/>
    <mergeCell ref="A2:N2"/>
    <mergeCell ref="A3:N3"/>
    <mergeCell ref="A5:A6"/>
    <mergeCell ref="B5:B6"/>
    <mergeCell ref="C5:C6"/>
    <mergeCell ref="D5:D6"/>
    <mergeCell ref="E5:E6"/>
    <mergeCell ref="F5:F6"/>
    <mergeCell ref="G5:G6"/>
    <mergeCell ref="H5:H6"/>
    <mergeCell ref="I5:I6"/>
    <mergeCell ref="J5:J6"/>
    <mergeCell ref="K5:K6"/>
    <mergeCell ref="L5:L6"/>
  </mergeCells>
  <printOptions horizontalCentered="1" verticalCentered="1"/>
  <pageMargins left="0" right="0" top="0" bottom="0" header="0" footer="0"/>
  <pageSetup paperSize="9" scale="83" orientation="landscape" r:id="rId1"/>
  <headerFooter alignWithMargin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FDC2C-2033-4A7E-9846-E4550C45E056}">
  <sheetPr codeName="Sheet101"/>
  <dimension ref="A1:N26"/>
  <sheetViews>
    <sheetView rightToLeft="1" view="pageBreakPreview" zoomScaleNormal="100" zoomScaleSheetLayoutView="100" workbookViewId="0">
      <selection activeCell="D16" sqref="D16"/>
    </sheetView>
  </sheetViews>
  <sheetFormatPr defaultColWidth="11.42578125" defaultRowHeight="24.95" customHeight="1"/>
  <cols>
    <col min="1" max="1" width="30.7109375" style="718" customWidth="1"/>
    <col min="2" max="4" width="8.7109375" style="718" customWidth="1"/>
    <col min="5" max="5" width="10" style="718" bestFit="1" customWidth="1"/>
    <col min="6" max="12" width="8.7109375" style="718" customWidth="1"/>
    <col min="13" max="13" width="9.7109375" style="718" customWidth="1"/>
    <col min="14" max="14" width="30.7109375" style="718" customWidth="1"/>
    <col min="15" max="16384" width="11.42578125" style="718"/>
  </cols>
  <sheetData>
    <row r="1" spans="1:14" s="7" customFormat="1" ht="23.25">
      <c r="A1" s="1286" t="s">
        <v>991</v>
      </c>
      <c r="B1" s="1286"/>
      <c r="C1" s="1286"/>
      <c r="D1" s="1286"/>
      <c r="E1" s="1286"/>
      <c r="F1" s="1286"/>
      <c r="G1" s="1286"/>
      <c r="H1" s="1286"/>
      <c r="I1" s="1286"/>
      <c r="J1" s="1286"/>
      <c r="K1" s="1286"/>
      <c r="L1" s="1286"/>
      <c r="M1" s="1286"/>
      <c r="N1" s="1286"/>
    </row>
    <row r="2" spans="1:14" s="7" customFormat="1" ht="20.25">
      <c r="A2" s="1287" t="s">
        <v>1108</v>
      </c>
      <c r="B2" s="1287"/>
      <c r="C2" s="1287"/>
      <c r="D2" s="1287"/>
      <c r="E2" s="1287"/>
      <c r="F2" s="1287"/>
      <c r="G2" s="1287"/>
      <c r="H2" s="1287"/>
      <c r="I2" s="1287"/>
      <c r="J2" s="1287"/>
      <c r="K2" s="1287"/>
      <c r="L2" s="1287"/>
      <c r="M2" s="1287"/>
      <c r="N2" s="1287"/>
    </row>
    <row r="3" spans="1:14" s="7" customFormat="1" ht="20.25">
      <c r="A3" s="1287">
        <v>2022</v>
      </c>
      <c r="B3" s="1287"/>
      <c r="C3" s="1287"/>
      <c r="D3" s="1287"/>
      <c r="E3" s="1287"/>
      <c r="F3" s="1287"/>
      <c r="G3" s="1287"/>
      <c r="H3" s="1287"/>
      <c r="I3" s="1287"/>
      <c r="J3" s="1287"/>
      <c r="K3" s="1287"/>
      <c r="L3" s="1287"/>
      <c r="M3" s="1287"/>
      <c r="N3" s="1287"/>
    </row>
    <row r="4" spans="1:14" s="8" customFormat="1" ht="21" customHeight="1">
      <c r="A4" s="447" t="s">
        <v>219</v>
      </c>
      <c r="B4" s="798"/>
      <c r="C4" s="798"/>
      <c r="D4" s="798"/>
      <c r="E4" s="798"/>
      <c r="F4" s="798"/>
      <c r="G4" s="798"/>
      <c r="H4" s="798"/>
      <c r="I4" s="798"/>
      <c r="J4" s="798"/>
      <c r="K4" s="798"/>
      <c r="L4" s="798"/>
      <c r="M4" s="798"/>
      <c r="N4" s="448" t="s">
        <v>220</v>
      </c>
    </row>
    <row r="5" spans="1:14" s="9" customFormat="1" ht="31.5" customHeight="1">
      <c r="A5" s="1353" t="s">
        <v>213</v>
      </c>
      <c r="B5" s="1359" t="s">
        <v>481</v>
      </c>
      <c r="C5" s="1359" t="s">
        <v>482</v>
      </c>
      <c r="D5" s="1359" t="s">
        <v>483</v>
      </c>
      <c r="E5" s="1359" t="s">
        <v>484</v>
      </c>
      <c r="F5" s="1359" t="s">
        <v>485</v>
      </c>
      <c r="G5" s="1359" t="s">
        <v>486</v>
      </c>
      <c r="H5" s="1359" t="s">
        <v>487</v>
      </c>
      <c r="I5" s="1359" t="s">
        <v>488</v>
      </c>
      <c r="J5" s="1359" t="s">
        <v>489</v>
      </c>
      <c r="K5" s="1359" t="s">
        <v>490</v>
      </c>
      <c r="L5" s="1359" t="s">
        <v>491</v>
      </c>
      <c r="M5" s="343" t="s">
        <v>468</v>
      </c>
      <c r="N5" s="1355" t="s">
        <v>214</v>
      </c>
    </row>
    <row r="6" spans="1:14" s="10" customFormat="1" ht="41.25" customHeight="1">
      <c r="A6" s="1354"/>
      <c r="B6" s="1360"/>
      <c r="C6" s="1360"/>
      <c r="D6" s="1360"/>
      <c r="E6" s="1360"/>
      <c r="F6" s="1360"/>
      <c r="G6" s="1360"/>
      <c r="H6" s="1360"/>
      <c r="I6" s="1360"/>
      <c r="J6" s="1360"/>
      <c r="K6" s="1360"/>
      <c r="L6" s="1360"/>
      <c r="M6" s="318" t="s">
        <v>469</v>
      </c>
      <c r="N6" s="1356"/>
    </row>
    <row r="7" spans="1:14" s="1" customFormat="1" ht="35.1" customHeight="1" thickBot="1">
      <c r="A7" s="41" t="s">
        <v>1140</v>
      </c>
      <c r="B7" s="784">
        <v>0</v>
      </c>
      <c r="C7" s="784">
        <v>342</v>
      </c>
      <c r="D7" s="784">
        <v>575</v>
      </c>
      <c r="E7" s="784">
        <v>2382</v>
      </c>
      <c r="F7" s="784">
        <v>1164</v>
      </c>
      <c r="G7" s="767">
        <v>1686</v>
      </c>
      <c r="H7" s="809">
        <v>723</v>
      </c>
      <c r="I7" s="809">
        <v>544</v>
      </c>
      <c r="J7" s="784">
        <v>570</v>
      </c>
      <c r="K7" s="838">
        <v>62</v>
      </c>
      <c r="L7" s="784">
        <v>0</v>
      </c>
      <c r="M7" s="186">
        <v>8048</v>
      </c>
      <c r="N7" s="778" t="s">
        <v>23</v>
      </c>
    </row>
    <row r="8" spans="1:14" s="1" customFormat="1" ht="35.1" customHeight="1" thickBot="1">
      <c r="A8" s="39" t="s">
        <v>28</v>
      </c>
      <c r="B8" s="785">
        <v>0</v>
      </c>
      <c r="C8" s="785">
        <v>11295</v>
      </c>
      <c r="D8" s="785">
        <v>10925</v>
      </c>
      <c r="E8" s="785">
        <v>35022</v>
      </c>
      <c r="F8" s="785">
        <v>9857</v>
      </c>
      <c r="G8" s="768">
        <v>16968</v>
      </c>
      <c r="H8" s="768">
        <v>6839</v>
      </c>
      <c r="I8" s="768">
        <v>6599</v>
      </c>
      <c r="J8" s="785">
        <v>2448</v>
      </c>
      <c r="K8" s="839">
        <v>1115</v>
      </c>
      <c r="L8" s="785">
        <v>197</v>
      </c>
      <c r="M8" s="189">
        <v>101265</v>
      </c>
      <c r="N8" s="779" t="s">
        <v>27</v>
      </c>
    </row>
    <row r="9" spans="1:14" s="1" customFormat="1" ht="35.1" customHeight="1" thickBot="1">
      <c r="A9" s="41" t="s">
        <v>30</v>
      </c>
      <c r="B9" s="784">
        <v>360</v>
      </c>
      <c r="C9" s="784">
        <v>4047</v>
      </c>
      <c r="D9" s="784">
        <v>4494</v>
      </c>
      <c r="E9" s="784">
        <v>11308</v>
      </c>
      <c r="F9" s="784">
        <v>3423</v>
      </c>
      <c r="G9" s="767">
        <v>6025</v>
      </c>
      <c r="H9" s="809">
        <v>2179</v>
      </c>
      <c r="I9" s="809">
        <v>2392</v>
      </c>
      <c r="J9" s="784">
        <v>989</v>
      </c>
      <c r="K9" s="838">
        <v>396</v>
      </c>
      <c r="L9" s="784">
        <v>85</v>
      </c>
      <c r="M9" s="186">
        <v>35698</v>
      </c>
      <c r="N9" s="778" t="s">
        <v>29</v>
      </c>
    </row>
    <row r="10" spans="1:14" s="1" customFormat="1" ht="35.1" customHeight="1" thickBot="1">
      <c r="A10" s="39" t="s">
        <v>32</v>
      </c>
      <c r="B10" s="785">
        <v>2046</v>
      </c>
      <c r="C10" s="785">
        <v>6693</v>
      </c>
      <c r="D10" s="785">
        <v>6155</v>
      </c>
      <c r="E10" s="785">
        <v>15505</v>
      </c>
      <c r="F10" s="785">
        <v>5901</v>
      </c>
      <c r="G10" s="768">
        <v>6438</v>
      </c>
      <c r="H10" s="768">
        <v>3259</v>
      </c>
      <c r="I10" s="768">
        <v>1854</v>
      </c>
      <c r="J10" s="785">
        <v>1149</v>
      </c>
      <c r="K10" s="839">
        <v>203</v>
      </c>
      <c r="L10" s="785">
        <v>32</v>
      </c>
      <c r="M10" s="189">
        <v>49235</v>
      </c>
      <c r="N10" s="779" t="s">
        <v>31</v>
      </c>
    </row>
    <row r="11" spans="1:14" s="1" customFormat="1" ht="50.25" customHeight="1" thickBot="1">
      <c r="A11" s="41" t="s">
        <v>34</v>
      </c>
      <c r="B11" s="784">
        <v>1825</v>
      </c>
      <c r="C11" s="784">
        <v>13967</v>
      </c>
      <c r="D11" s="784">
        <v>9041</v>
      </c>
      <c r="E11" s="784">
        <v>17136</v>
      </c>
      <c r="F11" s="784">
        <v>5431</v>
      </c>
      <c r="G11" s="767">
        <v>7653</v>
      </c>
      <c r="H11" s="809">
        <v>2993</v>
      </c>
      <c r="I11" s="809">
        <v>1739</v>
      </c>
      <c r="J11" s="784">
        <v>843</v>
      </c>
      <c r="K11" s="838">
        <v>359</v>
      </c>
      <c r="L11" s="784">
        <v>126</v>
      </c>
      <c r="M11" s="186">
        <v>61113</v>
      </c>
      <c r="N11" s="778" t="s">
        <v>33</v>
      </c>
    </row>
    <row r="12" spans="1:14" s="1" customFormat="1" ht="35.1" customHeight="1" thickBot="1">
      <c r="A12" s="39" t="s">
        <v>1143</v>
      </c>
      <c r="B12" s="785">
        <v>0</v>
      </c>
      <c r="C12" s="785">
        <v>0</v>
      </c>
      <c r="D12" s="785">
        <v>0</v>
      </c>
      <c r="E12" s="785">
        <v>0</v>
      </c>
      <c r="F12" s="785">
        <v>182</v>
      </c>
      <c r="G12" s="768">
        <v>56</v>
      </c>
      <c r="H12" s="768">
        <v>30</v>
      </c>
      <c r="I12" s="768">
        <v>56</v>
      </c>
      <c r="J12" s="785">
        <v>0</v>
      </c>
      <c r="K12" s="839">
        <v>0</v>
      </c>
      <c r="L12" s="785">
        <v>0</v>
      </c>
      <c r="M12" s="189">
        <v>324</v>
      </c>
      <c r="N12" s="779" t="s">
        <v>36</v>
      </c>
    </row>
    <row r="13" spans="1:14" s="1" customFormat="1" ht="35.1" customHeight="1" thickBot="1">
      <c r="A13" s="82" t="s">
        <v>1142</v>
      </c>
      <c r="B13" s="814">
        <v>0</v>
      </c>
      <c r="C13" s="814">
        <v>0</v>
      </c>
      <c r="D13" s="814">
        <v>32</v>
      </c>
      <c r="E13" s="814">
        <v>62</v>
      </c>
      <c r="F13" s="814">
        <v>94</v>
      </c>
      <c r="G13" s="833">
        <v>63</v>
      </c>
      <c r="H13" s="833">
        <v>180</v>
      </c>
      <c r="I13" s="833">
        <v>16</v>
      </c>
      <c r="J13" s="814">
        <v>0</v>
      </c>
      <c r="K13" s="840">
        <v>31</v>
      </c>
      <c r="L13" s="814">
        <v>16</v>
      </c>
      <c r="M13" s="538">
        <v>494</v>
      </c>
      <c r="N13" s="834" t="s">
        <v>37</v>
      </c>
    </row>
    <row r="14" spans="1:14" s="6" customFormat="1" ht="30" customHeight="1">
      <c r="A14" s="45" t="s">
        <v>39</v>
      </c>
      <c r="B14" s="796">
        <v>290</v>
      </c>
      <c r="C14" s="796">
        <v>10941</v>
      </c>
      <c r="D14" s="796">
        <v>8244</v>
      </c>
      <c r="E14" s="796">
        <v>24429</v>
      </c>
      <c r="F14" s="796">
        <v>17672</v>
      </c>
      <c r="G14" s="810">
        <v>16369</v>
      </c>
      <c r="H14" s="810">
        <v>11323</v>
      </c>
      <c r="I14" s="810">
        <v>3651</v>
      </c>
      <c r="J14" s="796">
        <v>2649</v>
      </c>
      <c r="K14" s="841">
        <v>692</v>
      </c>
      <c r="L14" s="796">
        <v>475</v>
      </c>
      <c r="M14" s="194">
        <v>96735</v>
      </c>
      <c r="N14" s="835" t="s">
        <v>38</v>
      </c>
    </row>
    <row r="15" spans="1:14" ht="29.25" customHeight="1">
      <c r="A15" s="80" t="s">
        <v>468</v>
      </c>
      <c r="B15" s="212">
        <v>4521</v>
      </c>
      <c r="C15" s="212">
        <v>47285</v>
      </c>
      <c r="D15" s="212">
        <v>39466</v>
      </c>
      <c r="E15" s="212">
        <v>105844</v>
      </c>
      <c r="F15" s="212">
        <v>43724</v>
      </c>
      <c r="G15" s="212">
        <v>55258</v>
      </c>
      <c r="H15" s="212">
        <v>27526</v>
      </c>
      <c r="I15" s="876">
        <v>16851</v>
      </c>
      <c r="J15" s="212">
        <v>8648</v>
      </c>
      <c r="K15" s="212">
        <v>2858</v>
      </c>
      <c r="L15" s="212">
        <v>931</v>
      </c>
      <c r="M15" s="212">
        <v>352912</v>
      </c>
      <c r="N15" s="601" t="s">
        <v>469</v>
      </c>
    </row>
    <row r="16" spans="1:14" ht="18" customHeight="1">
      <c r="A16" s="30" t="s">
        <v>448</v>
      </c>
      <c r="N16" s="791" t="s">
        <v>328</v>
      </c>
    </row>
    <row r="17" spans="1:14" ht="24.95" customHeight="1">
      <c r="A17" s="19"/>
      <c r="N17" s="18"/>
    </row>
    <row r="18" spans="1:14" ht="24.95" customHeight="1">
      <c r="B18" s="76"/>
      <c r="C18" s="232"/>
      <c r="D18" s="232"/>
      <c r="E18" s="232"/>
      <c r="F18" s="76"/>
      <c r="G18" s="76"/>
      <c r="H18" s="76"/>
      <c r="I18" s="76"/>
      <c r="J18" s="76"/>
      <c r="K18" s="76"/>
      <c r="L18" s="76"/>
    </row>
    <row r="19" spans="1:14" ht="24.95" customHeight="1">
      <c r="B19" s="76"/>
      <c r="C19" s="232"/>
      <c r="D19" s="232"/>
      <c r="E19" s="232"/>
      <c r="F19" s="232"/>
      <c r="G19" s="232"/>
      <c r="H19" s="232"/>
      <c r="I19" s="232"/>
      <c r="J19" s="76"/>
      <c r="K19" s="76"/>
      <c r="L19" s="76"/>
    </row>
    <row r="20" spans="1:14" ht="24.95" customHeight="1">
      <c r="B20" s="76"/>
      <c r="C20" s="232"/>
      <c r="D20" s="232"/>
      <c r="E20" s="232"/>
      <c r="F20" s="232"/>
      <c r="G20" s="232"/>
      <c r="H20" s="232"/>
      <c r="I20" s="232"/>
      <c r="J20" s="76"/>
      <c r="K20" s="76"/>
      <c r="L20" s="76"/>
    </row>
    <row r="21" spans="1:14" ht="24.95" customHeight="1">
      <c r="B21" s="76"/>
      <c r="C21" s="232"/>
      <c r="D21" s="232"/>
      <c r="E21" s="232"/>
      <c r="F21" s="232"/>
      <c r="G21" s="232"/>
      <c r="H21" s="76"/>
      <c r="I21" s="76"/>
      <c r="J21" s="76"/>
      <c r="K21" s="76"/>
      <c r="L21" s="76"/>
    </row>
    <row r="22" spans="1:14" ht="24.95" customHeight="1">
      <c r="B22" s="76"/>
      <c r="C22" s="232"/>
      <c r="D22" s="232"/>
      <c r="E22" s="232"/>
      <c r="F22" s="232"/>
      <c r="G22" s="232"/>
      <c r="H22" s="232"/>
      <c r="I22" s="232"/>
      <c r="J22" s="232"/>
      <c r="K22" s="76"/>
      <c r="L22" s="76"/>
    </row>
    <row r="23" spans="1:14" ht="24.95" customHeight="1">
      <c r="B23" s="76"/>
      <c r="C23" s="76"/>
      <c r="D23" s="76"/>
      <c r="E23" s="76"/>
      <c r="F23" s="76"/>
      <c r="G23" s="76"/>
      <c r="H23" s="76"/>
      <c r="I23" s="76"/>
      <c r="J23" s="76"/>
      <c r="K23" s="76"/>
      <c r="L23" s="76"/>
    </row>
    <row r="24" spans="1:14" ht="24.95" customHeight="1">
      <c r="B24" s="76"/>
      <c r="C24" s="76"/>
      <c r="D24" s="76"/>
      <c r="E24" s="76"/>
      <c r="F24" s="76"/>
      <c r="G24" s="76"/>
      <c r="H24" s="76"/>
      <c r="I24" s="76"/>
      <c r="J24" s="76"/>
      <c r="K24" s="76"/>
      <c r="L24" s="76"/>
    </row>
    <row r="25" spans="1:14" ht="24.95" customHeight="1">
      <c r="B25" s="232"/>
      <c r="C25" s="232"/>
      <c r="D25" s="232"/>
      <c r="E25" s="232"/>
      <c r="F25" s="232"/>
      <c r="G25" s="232"/>
      <c r="H25" s="232"/>
      <c r="I25" s="232"/>
      <c r="J25" s="76"/>
      <c r="K25" s="76"/>
      <c r="L25" s="76"/>
    </row>
    <row r="26" spans="1:14" ht="24.95" customHeight="1">
      <c r="B26" s="12"/>
      <c r="C26" s="12"/>
      <c r="D26" s="12"/>
      <c r="E26" s="12"/>
      <c r="G26" s="12"/>
      <c r="H26" s="12"/>
      <c r="I26" s="12"/>
      <c r="J26" s="12"/>
      <c r="L26" s="12"/>
    </row>
  </sheetData>
  <mergeCells count="16">
    <mergeCell ref="N5:N6"/>
    <mergeCell ref="A1:N1"/>
    <mergeCell ref="A2:N2"/>
    <mergeCell ref="A3:N3"/>
    <mergeCell ref="A5:A6"/>
    <mergeCell ref="B5:B6"/>
    <mergeCell ref="C5:C6"/>
    <mergeCell ref="D5:D6"/>
    <mergeCell ref="E5:E6"/>
    <mergeCell ref="F5:F6"/>
    <mergeCell ref="G5:G6"/>
    <mergeCell ref="H5:H6"/>
    <mergeCell ref="I5:I6"/>
    <mergeCell ref="J5:J6"/>
    <mergeCell ref="K5:K6"/>
    <mergeCell ref="L5:L6"/>
  </mergeCells>
  <printOptions horizontalCentered="1" verticalCentered="1"/>
  <pageMargins left="0" right="0" top="0" bottom="0" header="0" footer="0"/>
  <pageSetup paperSize="9" scale="85" orientation="landscape" r:id="rId1"/>
  <headerFooter alignWithMargin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834A8-D8EA-4537-AC3B-2C9E2C347069}">
  <sheetPr codeName="Sheet102"/>
  <dimension ref="A1:J29"/>
  <sheetViews>
    <sheetView rightToLeft="1" view="pageBreakPreview" zoomScale="106" zoomScaleNormal="112" zoomScaleSheetLayoutView="106" workbookViewId="0">
      <selection activeCell="A16" sqref="A16"/>
    </sheetView>
  </sheetViews>
  <sheetFormatPr defaultColWidth="11.42578125" defaultRowHeight="24.95" customHeight="1"/>
  <cols>
    <col min="1" max="1" width="36.140625" style="718" customWidth="1"/>
    <col min="2" max="7" width="10.28515625" style="718" customWidth="1"/>
    <col min="8" max="9" width="13.42578125" style="718" bestFit="1" customWidth="1"/>
    <col min="10" max="10" width="38.7109375" style="718" customWidth="1"/>
    <col min="11" max="16384" width="11.42578125" style="718"/>
  </cols>
  <sheetData>
    <row r="1" spans="1:10" s="7" customFormat="1" ht="23.25">
      <c r="A1" s="1286" t="s">
        <v>992</v>
      </c>
      <c r="B1" s="1286"/>
      <c r="C1" s="1286"/>
      <c r="D1" s="1286"/>
      <c r="E1" s="1286"/>
      <c r="F1" s="1286"/>
      <c r="G1" s="1286"/>
      <c r="H1" s="1286"/>
      <c r="I1" s="1286"/>
      <c r="J1" s="1286"/>
    </row>
    <row r="2" spans="1:10" s="7" customFormat="1" ht="20.25">
      <c r="A2" s="1287" t="s">
        <v>1109</v>
      </c>
      <c r="B2" s="1287"/>
      <c r="C2" s="1287"/>
      <c r="D2" s="1287"/>
      <c r="E2" s="1287"/>
      <c r="F2" s="1287"/>
      <c r="G2" s="1287"/>
      <c r="H2" s="1287"/>
      <c r="I2" s="1287"/>
      <c r="J2" s="1287"/>
    </row>
    <row r="3" spans="1:10" s="7" customFormat="1" ht="20.25">
      <c r="A3" s="1287">
        <v>2022</v>
      </c>
      <c r="B3" s="1287"/>
      <c r="C3" s="1287"/>
      <c r="D3" s="1287"/>
      <c r="E3" s="1287"/>
      <c r="F3" s="1287"/>
      <c r="G3" s="1287"/>
      <c r="H3" s="1287"/>
      <c r="I3" s="1287"/>
      <c r="J3" s="1287"/>
    </row>
    <row r="4" spans="1:10" s="8" customFormat="1" ht="15.75">
      <c r="A4" s="447" t="s">
        <v>215</v>
      </c>
      <c r="B4" s="798"/>
      <c r="C4" s="798"/>
      <c r="D4" s="798"/>
      <c r="E4" s="798"/>
      <c r="F4" s="798"/>
      <c r="G4" s="798"/>
      <c r="H4" s="798"/>
      <c r="I4" s="798"/>
      <c r="J4" s="448" t="s">
        <v>216</v>
      </c>
    </row>
    <row r="5" spans="1:10" s="9" customFormat="1" ht="36" customHeight="1">
      <c r="A5" s="1353" t="s">
        <v>616</v>
      </c>
      <c r="B5" s="343" t="s">
        <v>0</v>
      </c>
      <c r="C5" s="343" t="s">
        <v>2</v>
      </c>
      <c r="D5" s="343" t="s">
        <v>4</v>
      </c>
      <c r="E5" s="343" t="s">
        <v>10</v>
      </c>
      <c r="F5" s="343" t="s">
        <v>12</v>
      </c>
      <c r="G5" s="343" t="s">
        <v>122</v>
      </c>
      <c r="H5" s="343" t="s">
        <v>116</v>
      </c>
      <c r="I5" s="343" t="s">
        <v>468</v>
      </c>
      <c r="J5" s="1355" t="s">
        <v>615</v>
      </c>
    </row>
    <row r="6" spans="1:10" s="10" customFormat="1" ht="27" customHeight="1">
      <c r="A6" s="1354"/>
      <c r="B6" s="757" t="s">
        <v>502</v>
      </c>
      <c r="C6" s="757" t="s">
        <v>1</v>
      </c>
      <c r="D6" s="757" t="s">
        <v>3</v>
      </c>
      <c r="E6" s="757" t="s">
        <v>9</v>
      </c>
      <c r="F6" s="757" t="s">
        <v>11</v>
      </c>
      <c r="G6" s="757" t="s">
        <v>126</v>
      </c>
      <c r="H6" s="757" t="s">
        <v>162</v>
      </c>
      <c r="I6" s="318" t="s">
        <v>469</v>
      </c>
      <c r="J6" s="1356"/>
    </row>
    <row r="7" spans="1:10" s="1" customFormat="1" ht="15.75" thickBot="1">
      <c r="A7" s="41" t="s">
        <v>518</v>
      </c>
      <c r="B7" s="809">
        <v>1579</v>
      </c>
      <c r="C7" s="809">
        <v>13742</v>
      </c>
      <c r="D7" s="809">
        <v>10273</v>
      </c>
      <c r="E7" s="809">
        <v>6180</v>
      </c>
      <c r="F7" s="809">
        <v>3575</v>
      </c>
      <c r="G7" s="809">
        <v>241</v>
      </c>
      <c r="H7" s="809">
        <v>1366</v>
      </c>
      <c r="I7" s="205">
        <v>36956</v>
      </c>
      <c r="J7" s="778" t="s">
        <v>538</v>
      </c>
    </row>
    <row r="8" spans="1:10" s="1" customFormat="1" ht="15.75" thickBot="1">
      <c r="A8" s="39" t="s">
        <v>519</v>
      </c>
      <c r="B8" s="768">
        <v>0</v>
      </c>
      <c r="C8" s="768">
        <v>784</v>
      </c>
      <c r="D8" s="768">
        <v>1992</v>
      </c>
      <c r="E8" s="768">
        <v>5216</v>
      </c>
      <c r="F8" s="768">
        <v>5338</v>
      </c>
      <c r="G8" s="768">
        <v>3785</v>
      </c>
      <c r="H8" s="768">
        <v>17040</v>
      </c>
      <c r="I8" s="206">
        <v>34155</v>
      </c>
      <c r="J8" s="779" t="s">
        <v>539</v>
      </c>
    </row>
    <row r="9" spans="1:10" s="1" customFormat="1" ht="15.75" thickBot="1">
      <c r="A9" s="41" t="s">
        <v>520</v>
      </c>
      <c r="B9" s="809">
        <v>784</v>
      </c>
      <c r="C9" s="809">
        <v>9669</v>
      </c>
      <c r="D9" s="809">
        <v>21107</v>
      </c>
      <c r="E9" s="809">
        <v>32482</v>
      </c>
      <c r="F9" s="809">
        <v>13776</v>
      </c>
      <c r="G9" s="809">
        <v>4207</v>
      </c>
      <c r="H9" s="809">
        <v>25786</v>
      </c>
      <c r="I9" s="205">
        <v>107811</v>
      </c>
      <c r="J9" s="778" t="s">
        <v>422</v>
      </c>
    </row>
    <row r="10" spans="1:10" s="1" customFormat="1" ht="30.75" thickBot="1">
      <c r="A10" s="39" t="s">
        <v>521</v>
      </c>
      <c r="B10" s="768">
        <v>0</v>
      </c>
      <c r="C10" s="768">
        <v>183</v>
      </c>
      <c r="D10" s="768">
        <v>367</v>
      </c>
      <c r="E10" s="768">
        <v>298</v>
      </c>
      <c r="F10" s="768">
        <v>2712</v>
      </c>
      <c r="G10" s="768">
        <v>2926</v>
      </c>
      <c r="H10" s="768">
        <v>8048</v>
      </c>
      <c r="I10" s="206">
        <v>14534</v>
      </c>
      <c r="J10" s="779" t="s">
        <v>540</v>
      </c>
    </row>
    <row r="11" spans="1:10" s="1" customFormat="1" ht="30.75" thickBot="1">
      <c r="A11" s="41" t="s">
        <v>522</v>
      </c>
      <c r="B11" s="809">
        <v>0</v>
      </c>
      <c r="C11" s="809">
        <v>224</v>
      </c>
      <c r="D11" s="809">
        <v>704</v>
      </c>
      <c r="E11" s="809">
        <v>1783</v>
      </c>
      <c r="F11" s="809">
        <v>579</v>
      </c>
      <c r="G11" s="809">
        <v>384</v>
      </c>
      <c r="H11" s="809">
        <v>872</v>
      </c>
      <c r="I11" s="205">
        <v>4546</v>
      </c>
      <c r="J11" s="778" t="s">
        <v>541</v>
      </c>
    </row>
    <row r="12" spans="1:10" s="1" customFormat="1" ht="15.75" thickBot="1">
      <c r="A12" s="39" t="s">
        <v>523</v>
      </c>
      <c r="B12" s="768">
        <v>7344</v>
      </c>
      <c r="C12" s="768">
        <v>84588</v>
      </c>
      <c r="D12" s="768">
        <v>169910</v>
      </c>
      <c r="E12" s="768">
        <v>199749</v>
      </c>
      <c r="F12" s="768">
        <v>79870</v>
      </c>
      <c r="G12" s="768">
        <v>27416</v>
      </c>
      <c r="H12" s="768">
        <v>100897</v>
      </c>
      <c r="I12" s="206">
        <v>669774</v>
      </c>
      <c r="J12" s="779" t="s">
        <v>423</v>
      </c>
    </row>
    <row r="13" spans="1:10" s="1" customFormat="1" ht="30.75" thickBot="1">
      <c r="A13" s="41" t="s">
        <v>524</v>
      </c>
      <c r="B13" s="809">
        <v>847</v>
      </c>
      <c r="C13" s="809">
        <v>12873</v>
      </c>
      <c r="D13" s="809">
        <v>38076</v>
      </c>
      <c r="E13" s="809">
        <v>62570</v>
      </c>
      <c r="F13" s="809">
        <v>43885</v>
      </c>
      <c r="G13" s="809">
        <v>12967</v>
      </c>
      <c r="H13" s="809">
        <v>77299</v>
      </c>
      <c r="I13" s="205">
        <v>248517</v>
      </c>
      <c r="J13" s="778" t="s">
        <v>542</v>
      </c>
    </row>
    <row r="14" spans="1:10" s="1" customFormat="1" ht="15.75" thickBot="1">
      <c r="A14" s="39" t="s">
        <v>525</v>
      </c>
      <c r="B14" s="768">
        <v>112</v>
      </c>
      <c r="C14" s="768">
        <v>6515</v>
      </c>
      <c r="D14" s="768">
        <v>20394</v>
      </c>
      <c r="E14" s="768">
        <v>33793</v>
      </c>
      <c r="F14" s="768">
        <v>24867</v>
      </c>
      <c r="G14" s="768">
        <v>9812</v>
      </c>
      <c r="H14" s="768">
        <v>46528</v>
      </c>
      <c r="I14" s="206">
        <v>142021</v>
      </c>
      <c r="J14" s="779" t="s">
        <v>543</v>
      </c>
    </row>
    <row r="15" spans="1:10" s="1" customFormat="1" ht="15.75" customHeight="1" thickBot="1">
      <c r="A15" s="41" t="s">
        <v>526</v>
      </c>
      <c r="B15" s="809">
        <v>112</v>
      </c>
      <c r="C15" s="809">
        <v>3304</v>
      </c>
      <c r="D15" s="809">
        <v>15135</v>
      </c>
      <c r="E15" s="809">
        <v>25362</v>
      </c>
      <c r="F15" s="809">
        <v>17243</v>
      </c>
      <c r="G15" s="809">
        <v>4999</v>
      </c>
      <c r="H15" s="809">
        <v>23807</v>
      </c>
      <c r="I15" s="205">
        <v>89962</v>
      </c>
      <c r="J15" s="778" t="s">
        <v>544</v>
      </c>
    </row>
    <row r="16" spans="1:10" s="1" customFormat="1" ht="15.75" thickBot="1">
      <c r="A16" s="39" t="s">
        <v>527</v>
      </c>
      <c r="B16" s="768">
        <v>0</v>
      </c>
      <c r="C16" s="768">
        <v>0</v>
      </c>
      <c r="D16" s="768">
        <v>635</v>
      </c>
      <c r="E16" s="768">
        <v>1823</v>
      </c>
      <c r="F16" s="768">
        <v>2414</v>
      </c>
      <c r="G16" s="768">
        <v>1392</v>
      </c>
      <c r="H16" s="768">
        <v>18268</v>
      </c>
      <c r="I16" s="206">
        <v>24532</v>
      </c>
      <c r="J16" s="779" t="s">
        <v>545</v>
      </c>
    </row>
    <row r="17" spans="1:10" s="1" customFormat="1" ht="15.75" thickBot="1">
      <c r="A17" s="41" t="s">
        <v>528</v>
      </c>
      <c r="B17" s="809">
        <v>30</v>
      </c>
      <c r="C17" s="809">
        <v>217</v>
      </c>
      <c r="D17" s="809">
        <v>510</v>
      </c>
      <c r="E17" s="809">
        <v>1396</v>
      </c>
      <c r="F17" s="809">
        <v>5198</v>
      </c>
      <c r="G17" s="809">
        <v>822</v>
      </c>
      <c r="H17" s="809">
        <v>17928</v>
      </c>
      <c r="I17" s="205">
        <v>26101</v>
      </c>
      <c r="J17" s="778" t="s">
        <v>546</v>
      </c>
    </row>
    <row r="18" spans="1:10" s="1" customFormat="1" ht="15.75" thickBot="1">
      <c r="A18" s="39" t="s">
        <v>529</v>
      </c>
      <c r="B18" s="768">
        <v>28</v>
      </c>
      <c r="C18" s="768">
        <v>219</v>
      </c>
      <c r="D18" s="768">
        <v>3028</v>
      </c>
      <c r="E18" s="768">
        <v>3328</v>
      </c>
      <c r="F18" s="768">
        <v>3368</v>
      </c>
      <c r="G18" s="768">
        <v>1132</v>
      </c>
      <c r="H18" s="768">
        <v>9875</v>
      </c>
      <c r="I18" s="206">
        <v>20978</v>
      </c>
      <c r="J18" s="779" t="s">
        <v>547</v>
      </c>
    </row>
    <row r="19" spans="1:10" s="1" customFormat="1" ht="26.25" thickBot="1">
      <c r="A19" s="41" t="s">
        <v>530</v>
      </c>
      <c r="B19" s="809">
        <v>150</v>
      </c>
      <c r="C19" s="809">
        <v>411</v>
      </c>
      <c r="D19" s="809">
        <v>1331</v>
      </c>
      <c r="E19" s="809">
        <v>2828</v>
      </c>
      <c r="F19" s="809">
        <v>4642</v>
      </c>
      <c r="G19" s="809">
        <v>2003</v>
      </c>
      <c r="H19" s="809">
        <v>21631</v>
      </c>
      <c r="I19" s="205">
        <v>32996</v>
      </c>
      <c r="J19" s="778" t="s">
        <v>548</v>
      </c>
    </row>
    <row r="20" spans="1:10" s="1" customFormat="1" ht="26.25" thickBot="1">
      <c r="A20" s="39" t="s">
        <v>531</v>
      </c>
      <c r="B20" s="768">
        <v>2470</v>
      </c>
      <c r="C20" s="768">
        <v>13111</v>
      </c>
      <c r="D20" s="768">
        <v>34182</v>
      </c>
      <c r="E20" s="768">
        <v>42792</v>
      </c>
      <c r="F20" s="768">
        <v>52117</v>
      </c>
      <c r="G20" s="768">
        <v>8623</v>
      </c>
      <c r="H20" s="768">
        <v>37480</v>
      </c>
      <c r="I20" s="206">
        <v>190775</v>
      </c>
      <c r="J20" s="779" t="s">
        <v>549</v>
      </c>
    </row>
    <row r="21" spans="1:10" s="1" customFormat="1" ht="30.75" thickBot="1">
      <c r="A21" s="41" t="s">
        <v>532</v>
      </c>
      <c r="B21" s="809">
        <v>0</v>
      </c>
      <c r="C21" s="809">
        <v>551</v>
      </c>
      <c r="D21" s="809">
        <v>4494</v>
      </c>
      <c r="E21" s="809">
        <v>11707</v>
      </c>
      <c r="F21" s="809">
        <v>42785</v>
      </c>
      <c r="G21" s="809">
        <v>3318</v>
      </c>
      <c r="H21" s="809">
        <v>49548</v>
      </c>
      <c r="I21" s="205">
        <v>112403</v>
      </c>
      <c r="J21" s="778" t="s">
        <v>550</v>
      </c>
    </row>
    <row r="22" spans="1:10" s="1" customFormat="1" ht="15.75" thickBot="1">
      <c r="A22" s="39" t="s">
        <v>47</v>
      </c>
      <c r="B22" s="768">
        <v>112</v>
      </c>
      <c r="C22" s="768">
        <v>502</v>
      </c>
      <c r="D22" s="768">
        <v>1805</v>
      </c>
      <c r="E22" s="768">
        <v>4501</v>
      </c>
      <c r="F22" s="768">
        <v>7325</v>
      </c>
      <c r="G22" s="768">
        <v>1820</v>
      </c>
      <c r="H22" s="768">
        <v>58038</v>
      </c>
      <c r="I22" s="206">
        <v>74103</v>
      </c>
      <c r="J22" s="779" t="s">
        <v>424</v>
      </c>
    </row>
    <row r="23" spans="1:10" s="1" customFormat="1" ht="30.75" thickBot="1">
      <c r="A23" s="41" t="s">
        <v>533</v>
      </c>
      <c r="B23" s="809">
        <v>70</v>
      </c>
      <c r="C23" s="809">
        <v>430</v>
      </c>
      <c r="D23" s="809">
        <v>2482</v>
      </c>
      <c r="E23" s="809">
        <v>3478</v>
      </c>
      <c r="F23" s="809">
        <v>10358</v>
      </c>
      <c r="G23" s="809">
        <v>7280</v>
      </c>
      <c r="H23" s="809">
        <v>73621</v>
      </c>
      <c r="I23" s="205">
        <v>97719</v>
      </c>
      <c r="J23" s="778" t="s">
        <v>551</v>
      </c>
    </row>
    <row r="24" spans="1:10" s="1" customFormat="1" ht="15.75" thickBot="1">
      <c r="A24" s="39" t="s">
        <v>534</v>
      </c>
      <c r="B24" s="768">
        <v>202</v>
      </c>
      <c r="C24" s="768">
        <v>313</v>
      </c>
      <c r="D24" s="768">
        <v>620</v>
      </c>
      <c r="E24" s="768">
        <v>1361</v>
      </c>
      <c r="F24" s="768">
        <v>2782</v>
      </c>
      <c r="G24" s="768">
        <v>723</v>
      </c>
      <c r="H24" s="768">
        <v>6993</v>
      </c>
      <c r="I24" s="206">
        <v>12994</v>
      </c>
      <c r="J24" s="779" t="s">
        <v>552</v>
      </c>
    </row>
    <row r="25" spans="1:10" s="1" customFormat="1" ht="15.75" thickBot="1">
      <c r="A25" s="41" t="s">
        <v>535</v>
      </c>
      <c r="B25" s="809">
        <v>224</v>
      </c>
      <c r="C25" s="809">
        <v>389</v>
      </c>
      <c r="D25" s="809">
        <v>968</v>
      </c>
      <c r="E25" s="809">
        <v>2717</v>
      </c>
      <c r="F25" s="809">
        <v>4405</v>
      </c>
      <c r="G25" s="809">
        <v>567</v>
      </c>
      <c r="H25" s="809">
        <v>4390</v>
      </c>
      <c r="I25" s="205">
        <v>13660</v>
      </c>
      <c r="J25" s="778" t="s">
        <v>553</v>
      </c>
    </row>
    <row r="26" spans="1:10" s="1" customFormat="1" ht="51.75" thickBot="1">
      <c r="A26" s="39" t="s">
        <v>536</v>
      </c>
      <c r="B26" s="768">
        <v>176</v>
      </c>
      <c r="C26" s="768">
        <v>30565</v>
      </c>
      <c r="D26" s="768">
        <v>39558</v>
      </c>
      <c r="E26" s="768">
        <v>58063</v>
      </c>
      <c r="F26" s="768">
        <v>33561</v>
      </c>
      <c r="G26" s="768">
        <v>1501</v>
      </c>
      <c r="H26" s="768">
        <v>5202</v>
      </c>
      <c r="I26" s="206">
        <v>168626</v>
      </c>
      <c r="J26" s="779" t="s">
        <v>554</v>
      </c>
    </row>
    <row r="27" spans="1:10" s="1" customFormat="1" ht="30">
      <c r="A27" s="66" t="s">
        <v>537</v>
      </c>
      <c r="B27" s="831">
        <v>0</v>
      </c>
      <c r="C27" s="831">
        <v>0</v>
      </c>
      <c r="D27" s="831">
        <v>173</v>
      </c>
      <c r="E27" s="831">
        <v>222</v>
      </c>
      <c r="F27" s="831">
        <v>1943</v>
      </c>
      <c r="G27" s="831">
        <v>75</v>
      </c>
      <c r="H27" s="831">
        <v>4780</v>
      </c>
      <c r="I27" s="350">
        <v>7193</v>
      </c>
      <c r="J27" s="824" t="s">
        <v>555</v>
      </c>
    </row>
    <row r="28" spans="1:10" s="6" customFormat="1" ht="24" customHeight="1">
      <c r="A28" s="86" t="s">
        <v>468</v>
      </c>
      <c r="B28" s="185">
        <v>14240</v>
      </c>
      <c r="C28" s="185">
        <v>178590</v>
      </c>
      <c r="D28" s="185">
        <v>367744</v>
      </c>
      <c r="E28" s="185">
        <v>501649</v>
      </c>
      <c r="F28" s="185">
        <v>362743</v>
      </c>
      <c r="G28" s="211">
        <v>95993</v>
      </c>
      <c r="H28" s="211">
        <v>609397</v>
      </c>
      <c r="I28" s="211">
        <v>2130356</v>
      </c>
      <c r="J28" s="67" t="s">
        <v>469</v>
      </c>
    </row>
    <row r="29" spans="1:10" ht="12.75">
      <c r="A29" s="30" t="s">
        <v>71</v>
      </c>
      <c r="J29" s="791" t="s">
        <v>328</v>
      </c>
    </row>
  </sheetData>
  <mergeCells count="5">
    <mergeCell ref="A1:J1"/>
    <mergeCell ref="A2:J2"/>
    <mergeCell ref="A3:J3"/>
    <mergeCell ref="A5:A6"/>
    <mergeCell ref="J5:J6"/>
  </mergeCells>
  <printOptions horizontalCentered="1" verticalCentered="1"/>
  <pageMargins left="0" right="0" top="0" bottom="0" header="0" footer="0"/>
  <pageSetup paperSize="9"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12"/>
  <sheetViews>
    <sheetView rightToLeft="1" view="pageBreakPreview" zoomScaleNormal="100" zoomScaleSheetLayoutView="100" workbookViewId="0">
      <selection activeCell="C4" sqref="C4"/>
    </sheetView>
  </sheetViews>
  <sheetFormatPr defaultColWidth="11.42578125" defaultRowHeight="12.75"/>
  <cols>
    <col min="1" max="1" width="44.7109375" style="215" customWidth="1"/>
    <col min="2" max="2" width="9.140625" style="215" customWidth="1"/>
    <col min="3" max="3" width="44.7109375" style="215" customWidth="1"/>
    <col min="4" max="16384" width="11.42578125" style="215"/>
  </cols>
  <sheetData>
    <row r="1" spans="1:3" ht="33.75" customHeight="1">
      <c r="A1" s="633" t="s">
        <v>1355</v>
      </c>
      <c r="B1" s="636"/>
      <c r="C1" s="635" t="s">
        <v>731</v>
      </c>
    </row>
    <row r="2" spans="1:3" ht="191.25">
      <c r="A2" s="547" t="s">
        <v>1549</v>
      </c>
      <c r="B2" s="99"/>
      <c r="C2" s="550" t="s">
        <v>1552</v>
      </c>
    </row>
    <row r="3" spans="1:3" ht="63.75">
      <c r="A3" s="547" t="s">
        <v>1550</v>
      </c>
      <c r="B3" s="99"/>
      <c r="C3" s="551" t="s">
        <v>1553</v>
      </c>
    </row>
    <row r="4" spans="1:3" ht="281.25">
      <c r="A4" s="547" t="s">
        <v>1551</v>
      </c>
      <c r="B4" s="99"/>
      <c r="C4" s="551" t="s">
        <v>1554</v>
      </c>
    </row>
    <row r="5" spans="1:3" ht="18.75">
      <c r="A5" s="547" t="s">
        <v>1358</v>
      </c>
      <c r="B5" s="99"/>
      <c r="C5" s="552" t="s">
        <v>1366</v>
      </c>
    </row>
    <row r="6" spans="1:3" ht="38.25">
      <c r="A6" s="547" t="s">
        <v>1359</v>
      </c>
      <c r="B6" s="99"/>
      <c r="C6" s="552" t="s">
        <v>1367</v>
      </c>
    </row>
    <row r="7" spans="1:3" ht="18.75">
      <c r="A7" s="548" t="s">
        <v>1360</v>
      </c>
      <c r="B7" s="99"/>
      <c r="C7" s="551" t="s">
        <v>1473</v>
      </c>
    </row>
    <row r="8" spans="1:3" ht="18.75">
      <c r="A8" s="548" t="s">
        <v>1361</v>
      </c>
      <c r="B8" s="99"/>
      <c r="C8" s="551" t="s">
        <v>1474</v>
      </c>
    </row>
    <row r="9" spans="1:3" ht="25.5">
      <c r="A9" s="548" t="s">
        <v>1362</v>
      </c>
      <c r="B9" s="99"/>
      <c r="C9" s="551" t="s">
        <v>1475</v>
      </c>
    </row>
    <row r="10" spans="1:3" ht="18.75">
      <c r="A10" s="548" t="s">
        <v>1363</v>
      </c>
      <c r="B10" s="99"/>
      <c r="C10" s="551" t="s">
        <v>1476</v>
      </c>
    </row>
    <row r="11" spans="1:3" ht="18.75">
      <c r="A11" s="548" t="s">
        <v>1364</v>
      </c>
      <c r="B11" s="99"/>
      <c r="C11" s="551" t="s">
        <v>1477</v>
      </c>
    </row>
    <row r="12" spans="1:3" ht="25.5">
      <c r="A12" s="549" t="s">
        <v>1365</v>
      </c>
      <c r="B12" s="99"/>
      <c r="C12" s="551" t="s">
        <v>1431</v>
      </c>
    </row>
  </sheetData>
  <printOptions horizontalCentered="1"/>
  <pageMargins left="0" right="0" top="0.98425196850394003" bottom="0" header="0" footer="0"/>
  <pageSetup paperSize="9" fitToWidth="0" fitToHeight="2" orientation="portrait"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36CDA-E605-4985-87EA-0788EB2375F9}">
  <sheetPr codeName="Sheet103"/>
  <dimension ref="A1:J29"/>
  <sheetViews>
    <sheetView rightToLeft="1" view="pageBreakPreview" zoomScaleNormal="100" zoomScaleSheetLayoutView="100" workbookViewId="0">
      <selection activeCell="D16" sqref="D16"/>
    </sheetView>
  </sheetViews>
  <sheetFormatPr defaultColWidth="11.42578125" defaultRowHeight="24.95" customHeight="1"/>
  <cols>
    <col min="1" max="1" width="36.140625" style="718" customWidth="1"/>
    <col min="2" max="7" width="10.28515625" style="718" customWidth="1"/>
    <col min="8" max="9" width="13.42578125" style="718" bestFit="1" customWidth="1"/>
    <col min="10" max="10" width="38.7109375" style="718" customWidth="1"/>
    <col min="11" max="16384" width="11.42578125" style="718"/>
  </cols>
  <sheetData>
    <row r="1" spans="1:10" s="7" customFormat="1" ht="23.25" customHeight="1">
      <c r="A1" s="1286" t="s">
        <v>993</v>
      </c>
      <c r="B1" s="1286"/>
      <c r="C1" s="1286"/>
      <c r="D1" s="1286"/>
      <c r="E1" s="1286"/>
      <c r="F1" s="1286"/>
      <c r="G1" s="1286"/>
      <c r="H1" s="1286"/>
      <c r="I1" s="1286"/>
      <c r="J1" s="1286"/>
    </row>
    <row r="2" spans="1:10" s="7" customFormat="1" ht="20.25" customHeight="1">
      <c r="A2" s="1287" t="s">
        <v>1110</v>
      </c>
      <c r="B2" s="1287"/>
      <c r="C2" s="1287"/>
      <c r="D2" s="1287"/>
      <c r="E2" s="1287"/>
      <c r="F2" s="1287"/>
      <c r="G2" s="1287"/>
      <c r="H2" s="1287"/>
      <c r="I2" s="1287"/>
      <c r="J2" s="1287"/>
    </row>
    <row r="3" spans="1:10" s="7" customFormat="1" ht="20.25">
      <c r="A3" s="1287">
        <v>2022</v>
      </c>
      <c r="B3" s="1287"/>
      <c r="C3" s="1287"/>
      <c r="D3" s="1287"/>
      <c r="E3" s="1287"/>
      <c r="F3" s="1287"/>
      <c r="G3" s="1287"/>
      <c r="H3" s="1287"/>
      <c r="I3" s="1287"/>
      <c r="J3" s="1287"/>
    </row>
    <row r="4" spans="1:10" s="8" customFormat="1" ht="15.75">
      <c r="A4" s="447" t="s">
        <v>217</v>
      </c>
      <c r="B4" s="798"/>
      <c r="C4" s="798"/>
      <c r="D4" s="798"/>
      <c r="E4" s="798"/>
      <c r="F4" s="798"/>
      <c r="G4" s="798"/>
      <c r="H4" s="798"/>
      <c r="I4" s="798"/>
      <c r="J4" s="448" t="s">
        <v>218</v>
      </c>
    </row>
    <row r="5" spans="1:10" s="9" customFormat="1" ht="36" customHeight="1">
      <c r="A5" s="1353" t="s">
        <v>618</v>
      </c>
      <c r="B5" s="343" t="s">
        <v>0</v>
      </c>
      <c r="C5" s="343" t="s">
        <v>2</v>
      </c>
      <c r="D5" s="343" t="s">
        <v>4</v>
      </c>
      <c r="E5" s="343" t="s">
        <v>10</v>
      </c>
      <c r="F5" s="343" t="s">
        <v>12</v>
      </c>
      <c r="G5" s="343" t="s">
        <v>122</v>
      </c>
      <c r="H5" s="343" t="s">
        <v>116</v>
      </c>
      <c r="I5" s="343" t="s">
        <v>468</v>
      </c>
      <c r="J5" s="1355" t="s">
        <v>649</v>
      </c>
    </row>
    <row r="6" spans="1:10" s="10" customFormat="1" ht="27" customHeight="1">
      <c r="A6" s="1354"/>
      <c r="B6" s="757" t="s">
        <v>502</v>
      </c>
      <c r="C6" s="757" t="s">
        <v>1</v>
      </c>
      <c r="D6" s="757" t="s">
        <v>3</v>
      </c>
      <c r="E6" s="757" t="s">
        <v>9</v>
      </c>
      <c r="F6" s="757" t="s">
        <v>11</v>
      </c>
      <c r="G6" s="757" t="s">
        <v>126</v>
      </c>
      <c r="H6" s="757" t="s">
        <v>162</v>
      </c>
      <c r="I6" s="318" t="s">
        <v>469</v>
      </c>
      <c r="J6" s="1356"/>
    </row>
    <row r="7" spans="1:10" s="1" customFormat="1" ht="15.75" thickBot="1">
      <c r="A7" s="41" t="s">
        <v>518</v>
      </c>
      <c r="B7" s="809">
        <v>1579</v>
      </c>
      <c r="C7" s="809">
        <v>13742</v>
      </c>
      <c r="D7" s="809">
        <v>10273</v>
      </c>
      <c r="E7" s="809">
        <v>6180</v>
      </c>
      <c r="F7" s="809">
        <v>3575</v>
      </c>
      <c r="G7" s="809">
        <v>241</v>
      </c>
      <c r="H7" s="809">
        <v>1366</v>
      </c>
      <c r="I7" s="205">
        <v>36956</v>
      </c>
      <c r="J7" s="778" t="s">
        <v>538</v>
      </c>
    </row>
    <row r="8" spans="1:10" s="1" customFormat="1" ht="15.75" thickBot="1">
      <c r="A8" s="39" t="s">
        <v>519</v>
      </c>
      <c r="B8" s="768">
        <v>0</v>
      </c>
      <c r="C8" s="768">
        <v>784</v>
      </c>
      <c r="D8" s="768">
        <v>1977</v>
      </c>
      <c r="E8" s="768">
        <v>5152</v>
      </c>
      <c r="F8" s="768">
        <v>4985</v>
      </c>
      <c r="G8" s="768">
        <v>3489</v>
      </c>
      <c r="H8" s="768">
        <v>13558</v>
      </c>
      <c r="I8" s="206">
        <v>29945</v>
      </c>
      <c r="J8" s="779" t="s">
        <v>539</v>
      </c>
    </row>
    <row r="9" spans="1:10" s="1" customFormat="1" ht="15.75" thickBot="1">
      <c r="A9" s="41" t="s">
        <v>520</v>
      </c>
      <c r="B9" s="809">
        <v>784</v>
      </c>
      <c r="C9" s="809">
        <v>9669</v>
      </c>
      <c r="D9" s="809">
        <v>21107</v>
      </c>
      <c r="E9" s="809">
        <v>32482</v>
      </c>
      <c r="F9" s="809">
        <v>13645</v>
      </c>
      <c r="G9" s="809">
        <v>4179</v>
      </c>
      <c r="H9" s="809">
        <v>23691</v>
      </c>
      <c r="I9" s="205">
        <v>105557</v>
      </c>
      <c r="J9" s="778" t="s">
        <v>422</v>
      </c>
    </row>
    <row r="10" spans="1:10" s="1" customFormat="1" ht="30.75" thickBot="1">
      <c r="A10" s="39" t="s">
        <v>521</v>
      </c>
      <c r="B10" s="768">
        <v>0</v>
      </c>
      <c r="C10" s="768">
        <v>183</v>
      </c>
      <c r="D10" s="768">
        <v>337</v>
      </c>
      <c r="E10" s="768">
        <v>268</v>
      </c>
      <c r="F10" s="768">
        <v>1856</v>
      </c>
      <c r="G10" s="768">
        <v>2856</v>
      </c>
      <c r="H10" s="768">
        <v>6316</v>
      </c>
      <c r="I10" s="206">
        <v>11816</v>
      </c>
      <c r="J10" s="779" t="s">
        <v>540</v>
      </c>
    </row>
    <row r="11" spans="1:10" s="1" customFormat="1" ht="30.75" thickBot="1">
      <c r="A11" s="41" t="s">
        <v>522</v>
      </c>
      <c r="B11" s="809">
        <v>0</v>
      </c>
      <c r="C11" s="809">
        <v>224</v>
      </c>
      <c r="D11" s="809">
        <v>704</v>
      </c>
      <c r="E11" s="809">
        <v>1767</v>
      </c>
      <c r="F11" s="809">
        <v>329</v>
      </c>
      <c r="G11" s="809">
        <v>384</v>
      </c>
      <c r="H11" s="809">
        <v>825</v>
      </c>
      <c r="I11" s="205">
        <v>4233</v>
      </c>
      <c r="J11" s="778" t="s">
        <v>541</v>
      </c>
    </row>
    <row r="12" spans="1:10" s="1" customFormat="1" ht="15.75" thickBot="1">
      <c r="A12" s="39" t="s">
        <v>523</v>
      </c>
      <c r="B12" s="768">
        <v>7344</v>
      </c>
      <c r="C12" s="768">
        <v>84588</v>
      </c>
      <c r="D12" s="768">
        <v>169765</v>
      </c>
      <c r="E12" s="768">
        <v>199749</v>
      </c>
      <c r="F12" s="768">
        <v>79516</v>
      </c>
      <c r="G12" s="768">
        <v>26799</v>
      </c>
      <c r="H12" s="768">
        <v>94891</v>
      </c>
      <c r="I12" s="206">
        <v>662652</v>
      </c>
      <c r="J12" s="779" t="s">
        <v>423</v>
      </c>
    </row>
    <row r="13" spans="1:10" s="1" customFormat="1" ht="30.75" thickBot="1">
      <c r="A13" s="41" t="s">
        <v>524</v>
      </c>
      <c r="B13" s="809">
        <v>847</v>
      </c>
      <c r="C13" s="809">
        <v>12733</v>
      </c>
      <c r="D13" s="809">
        <v>37495</v>
      </c>
      <c r="E13" s="809">
        <v>60550</v>
      </c>
      <c r="F13" s="809">
        <v>33579</v>
      </c>
      <c r="G13" s="809">
        <v>10698</v>
      </c>
      <c r="H13" s="809">
        <v>66842</v>
      </c>
      <c r="I13" s="205">
        <v>222744</v>
      </c>
      <c r="J13" s="778" t="s">
        <v>542</v>
      </c>
    </row>
    <row r="14" spans="1:10" s="1" customFormat="1" ht="15.75" thickBot="1">
      <c r="A14" s="39" t="s">
        <v>525</v>
      </c>
      <c r="B14" s="768">
        <v>112</v>
      </c>
      <c r="C14" s="768">
        <v>6515</v>
      </c>
      <c r="D14" s="768">
        <v>20163</v>
      </c>
      <c r="E14" s="768">
        <v>33209</v>
      </c>
      <c r="F14" s="768">
        <v>21946</v>
      </c>
      <c r="G14" s="768">
        <v>8849</v>
      </c>
      <c r="H14" s="768">
        <v>35687</v>
      </c>
      <c r="I14" s="206">
        <v>126481</v>
      </c>
      <c r="J14" s="779" t="s">
        <v>543</v>
      </c>
    </row>
    <row r="15" spans="1:10" s="1" customFormat="1" ht="15.75" customHeight="1" thickBot="1">
      <c r="A15" s="41" t="s">
        <v>526</v>
      </c>
      <c r="B15" s="809">
        <v>112</v>
      </c>
      <c r="C15" s="809">
        <v>3304</v>
      </c>
      <c r="D15" s="809">
        <v>14274</v>
      </c>
      <c r="E15" s="809">
        <v>22042</v>
      </c>
      <c r="F15" s="809">
        <v>8607</v>
      </c>
      <c r="G15" s="809">
        <v>4327</v>
      </c>
      <c r="H15" s="809">
        <v>14505</v>
      </c>
      <c r="I15" s="205">
        <v>67171</v>
      </c>
      <c r="J15" s="778" t="s">
        <v>544</v>
      </c>
    </row>
    <row r="16" spans="1:10" s="1" customFormat="1" ht="15.75" thickBot="1">
      <c r="A16" s="39" t="s">
        <v>527</v>
      </c>
      <c r="B16" s="768">
        <v>0</v>
      </c>
      <c r="C16" s="768">
        <v>0</v>
      </c>
      <c r="D16" s="768">
        <v>620</v>
      </c>
      <c r="E16" s="768">
        <v>1232</v>
      </c>
      <c r="F16" s="768">
        <v>1819</v>
      </c>
      <c r="G16" s="768">
        <v>1167</v>
      </c>
      <c r="H16" s="768">
        <v>14441</v>
      </c>
      <c r="I16" s="206">
        <v>19279</v>
      </c>
      <c r="J16" s="779" t="s">
        <v>545</v>
      </c>
    </row>
    <row r="17" spans="1:10" s="1" customFormat="1" ht="15.75" thickBot="1">
      <c r="A17" s="41" t="s">
        <v>528</v>
      </c>
      <c r="B17" s="809">
        <v>30</v>
      </c>
      <c r="C17" s="809">
        <v>217</v>
      </c>
      <c r="D17" s="809">
        <v>494</v>
      </c>
      <c r="E17" s="809">
        <v>1335</v>
      </c>
      <c r="F17" s="809">
        <v>4171</v>
      </c>
      <c r="G17" s="809">
        <v>551</v>
      </c>
      <c r="H17" s="809">
        <v>12197</v>
      </c>
      <c r="I17" s="205">
        <v>18995</v>
      </c>
      <c r="J17" s="778" t="s">
        <v>546</v>
      </c>
    </row>
    <row r="18" spans="1:10" s="1" customFormat="1" ht="15.75" thickBot="1">
      <c r="A18" s="39" t="s">
        <v>529</v>
      </c>
      <c r="B18" s="768">
        <v>28</v>
      </c>
      <c r="C18" s="768">
        <v>219</v>
      </c>
      <c r="D18" s="768">
        <v>3028</v>
      </c>
      <c r="E18" s="768">
        <v>3312</v>
      </c>
      <c r="F18" s="768">
        <v>2729</v>
      </c>
      <c r="G18" s="768">
        <v>1132</v>
      </c>
      <c r="H18" s="768">
        <v>8506</v>
      </c>
      <c r="I18" s="206">
        <v>18954</v>
      </c>
      <c r="J18" s="779" t="s">
        <v>547</v>
      </c>
    </row>
    <row r="19" spans="1:10" s="1" customFormat="1" ht="26.25" thickBot="1">
      <c r="A19" s="41" t="s">
        <v>530</v>
      </c>
      <c r="B19" s="809">
        <v>150</v>
      </c>
      <c r="C19" s="809">
        <v>411</v>
      </c>
      <c r="D19" s="809">
        <v>1331</v>
      </c>
      <c r="E19" s="809">
        <v>2828</v>
      </c>
      <c r="F19" s="809">
        <v>3711</v>
      </c>
      <c r="G19" s="809">
        <v>1928</v>
      </c>
      <c r="H19" s="809">
        <v>16478</v>
      </c>
      <c r="I19" s="205">
        <v>26837</v>
      </c>
      <c r="J19" s="778" t="s">
        <v>548</v>
      </c>
    </row>
    <row r="20" spans="1:10" s="1" customFormat="1" ht="26.25" thickBot="1">
      <c r="A20" s="39" t="s">
        <v>531</v>
      </c>
      <c r="B20" s="768">
        <v>2470</v>
      </c>
      <c r="C20" s="768">
        <v>13111</v>
      </c>
      <c r="D20" s="768">
        <v>33926</v>
      </c>
      <c r="E20" s="768">
        <v>42204</v>
      </c>
      <c r="F20" s="768">
        <v>42656</v>
      </c>
      <c r="G20" s="768">
        <v>7747</v>
      </c>
      <c r="H20" s="768">
        <v>19109</v>
      </c>
      <c r="I20" s="206">
        <v>161223</v>
      </c>
      <c r="J20" s="779" t="s">
        <v>549</v>
      </c>
    </row>
    <row r="21" spans="1:10" s="1" customFormat="1" ht="30.75" thickBot="1">
      <c r="A21" s="41" t="s">
        <v>532</v>
      </c>
      <c r="B21" s="809">
        <v>0</v>
      </c>
      <c r="C21" s="809">
        <v>551</v>
      </c>
      <c r="D21" s="809">
        <v>4343</v>
      </c>
      <c r="E21" s="809">
        <v>11137</v>
      </c>
      <c r="F21" s="809">
        <v>35344</v>
      </c>
      <c r="G21" s="809">
        <v>2900</v>
      </c>
      <c r="H21" s="809">
        <v>34612</v>
      </c>
      <c r="I21" s="205">
        <v>88887</v>
      </c>
      <c r="J21" s="778" t="s">
        <v>550</v>
      </c>
    </row>
    <row r="22" spans="1:10" s="1" customFormat="1" ht="15.75" thickBot="1">
      <c r="A22" s="39" t="s">
        <v>47</v>
      </c>
      <c r="B22" s="768">
        <v>112</v>
      </c>
      <c r="C22" s="768">
        <v>378</v>
      </c>
      <c r="D22" s="768">
        <v>1442</v>
      </c>
      <c r="E22" s="768">
        <v>3771</v>
      </c>
      <c r="F22" s="768">
        <v>3471</v>
      </c>
      <c r="G22" s="768">
        <v>552</v>
      </c>
      <c r="H22" s="768">
        <v>22600</v>
      </c>
      <c r="I22" s="206">
        <v>32326</v>
      </c>
      <c r="J22" s="779" t="s">
        <v>424</v>
      </c>
    </row>
    <row r="23" spans="1:10" s="1" customFormat="1" ht="30.75" thickBot="1">
      <c r="A23" s="41" t="s">
        <v>533</v>
      </c>
      <c r="B23" s="809">
        <v>70</v>
      </c>
      <c r="C23" s="809">
        <v>430</v>
      </c>
      <c r="D23" s="809">
        <v>2328</v>
      </c>
      <c r="E23" s="809">
        <v>2847</v>
      </c>
      <c r="F23" s="809">
        <v>7020</v>
      </c>
      <c r="G23" s="809">
        <v>3525</v>
      </c>
      <c r="H23" s="809">
        <v>36576</v>
      </c>
      <c r="I23" s="205">
        <v>52796</v>
      </c>
      <c r="J23" s="778" t="s">
        <v>551</v>
      </c>
    </row>
    <row r="24" spans="1:10" s="1" customFormat="1" ht="15.75" thickBot="1">
      <c r="A24" s="39" t="s">
        <v>534</v>
      </c>
      <c r="B24" s="768">
        <v>202</v>
      </c>
      <c r="C24" s="768">
        <v>313</v>
      </c>
      <c r="D24" s="768">
        <v>620</v>
      </c>
      <c r="E24" s="768">
        <v>882</v>
      </c>
      <c r="F24" s="768">
        <v>2298</v>
      </c>
      <c r="G24" s="768">
        <v>455</v>
      </c>
      <c r="H24" s="768">
        <v>4747</v>
      </c>
      <c r="I24" s="206">
        <v>9517</v>
      </c>
      <c r="J24" s="779" t="s">
        <v>552</v>
      </c>
    </row>
    <row r="25" spans="1:10" s="1" customFormat="1" ht="15.75" thickBot="1">
      <c r="A25" s="41" t="s">
        <v>535</v>
      </c>
      <c r="B25" s="809">
        <v>224</v>
      </c>
      <c r="C25" s="809">
        <v>389</v>
      </c>
      <c r="D25" s="809">
        <v>912</v>
      </c>
      <c r="E25" s="809">
        <v>2057</v>
      </c>
      <c r="F25" s="809">
        <v>1492</v>
      </c>
      <c r="G25" s="809">
        <v>287</v>
      </c>
      <c r="H25" s="809">
        <v>4070</v>
      </c>
      <c r="I25" s="205">
        <v>9431</v>
      </c>
      <c r="J25" s="778" t="s">
        <v>553</v>
      </c>
    </row>
    <row r="26" spans="1:10" s="1" customFormat="1" ht="51.75" thickBot="1">
      <c r="A26" s="39" t="s">
        <v>536</v>
      </c>
      <c r="B26" s="768">
        <v>145</v>
      </c>
      <c r="C26" s="768">
        <v>15395</v>
      </c>
      <c r="D26" s="768">
        <v>20658</v>
      </c>
      <c r="E26" s="768">
        <v>23293</v>
      </c>
      <c r="F26" s="768">
        <v>6823</v>
      </c>
      <c r="G26" s="768">
        <v>169</v>
      </c>
      <c r="H26" s="768">
        <v>267</v>
      </c>
      <c r="I26" s="206">
        <v>66750</v>
      </c>
      <c r="J26" s="779" t="s">
        <v>554</v>
      </c>
    </row>
    <row r="27" spans="1:10" s="1" customFormat="1" ht="30">
      <c r="A27" s="66" t="s">
        <v>537</v>
      </c>
      <c r="B27" s="842">
        <v>0</v>
      </c>
      <c r="C27" s="842">
        <v>0</v>
      </c>
      <c r="D27" s="842">
        <v>173</v>
      </c>
      <c r="E27" s="842">
        <v>206</v>
      </c>
      <c r="F27" s="842">
        <v>1508</v>
      </c>
      <c r="G27" s="842">
        <v>0</v>
      </c>
      <c r="H27" s="842">
        <v>3007</v>
      </c>
      <c r="I27" s="350">
        <v>4894</v>
      </c>
      <c r="J27" s="824" t="s">
        <v>555</v>
      </c>
    </row>
    <row r="28" spans="1:10" s="6" customFormat="1" ht="24" customHeight="1">
      <c r="A28" s="86" t="s">
        <v>468</v>
      </c>
      <c r="B28" s="185">
        <v>14209</v>
      </c>
      <c r="C28" s="185">
        <v>163156</v>
      </c>
      <c r="D28" s="185">
        <v>345970</v>
      </c>
      <c r="E28" s="185">
        <v>456503</v>
      </c>
      <c r="F28" s="185">
        <v>281080</v>
      </c>
      <c r="G28" s="185">
        <v>82235</v>
      </c>
      <c r="H28" s="185">
        <v>434291</v>
      </c>
      <c r="I28" s="185">
        <v>1777444</v>
      </c>
      <c r="J28" s="67" t="s">
        <v>469</v>
      </c>
    </row>
    <row r="29" spans="1:10" ht="12.75">
      <c r="A29" s="30" t="s">
        <v>71</v>
      </c>
      <c r="J29" s="791" t="s">
        <v>328</v>
      </c>
    </row>
  </sheetData>
  <mergeCells count="5">
    <mergeCell ref="A1:J1"/>
    <mergeCell ref="A2:J2"/>
    <mergeCell ref="A3:J3"/>
    <mergeCell ref="A5:A6"/>
    <mergeCell ref="J5:J6"/>
  </mergeCells>
  <printOptions horizontalCentered="1" verticalCentered="1"/>
  <pageMargins left="0" right="0" top="0" bottom="0" header="0" footer="0"/>
  <pageSetup paperSize="9" scale="85" orientation="landscape" r:id="rId1"/>
  <headerFooter alignWithMargins="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10185-045A-4867-B5E2-275AAFA8B04D}">
  <sheetPr codeName="Sheet104"/>
  <dimension ref="A1:J28"/>
  <sheetViews>
    <sheetView rightToLeft="1" view="pageBreakPreview" zoomScaleNormal="100" zoomScaleSheetLayoutView="100" workbookViewId="0">
      <selection activeCell="D16" sqref="D16"/>
    </sheetView>
  </sheetViews>
  <sheetFormatPr defaultColWidth="11.42578125" defaultRowHeight="24.95" customHeight="1"/>
  <cols>
    <col min="1" max="1" width="36.140625" style="718" customWidth="1"/>
    <col min="2" max="7" width="10.28515625" style="718" customWidth="1"/>
    <col min="8" max="9" width="13.42578125" style="718" bestFit="1" customWidth="1"/>
    <col min="10" max="10" width="38.7109375" style="718" customWidth="1"/>
    <col min="11" max="16384" width="11.42578125" style="718"/>
  </cols>
  <sheetData>
    <row r="1" spans="1:10" s="7" customFormat="1" ht="23.25">
      <c r="A1" s="1286" t="s">
        <v>994</v>
      </c>
      <c r="B1" s="1286"/>
      <c r="C1" s="1286"/>
      <c r="D1" s="1286"/>
      <c r="E1" s="1286"/>
      <c r="F1" s="1286"/>
      <c r="G1" s="1286"/>
      <c r="H1" s="1286"/>
      <c r="I1" s="1286"/>
      <c r="J1" s="1286"/>
    </row>
    <row r="2" spans="1:10" s="7" customFormat="1" ht="20.25">
      <c r="A2" s="1287" t="s">
        <v>1111</v>
      </c>
      <c r="B2" s="1287"/>
      <c r="C2" s="1287"/>
      <c r="D2" s="1287"/>
      <c r="E2" s="1287"/>
      <c r="F2" s="1287"/>
      <c r="G2" s="1287"/>
      <c r="H2" s="1287"/>
      <c r="I2" s="1287"/>
      <c r="J2" s="1287"/>
    </row>
    <row r="3" spans="1:10" s="7" customFormat="1" ht="20.25">
      <c r="A3" s="1287">
        <v>2022</v>
      </c>
      <c r="B3" s="1287"/>
      <c r="C3" s="1287"/>
      <c r="D3" s="1287"/>
      <c r="E3" s="1287"/>
      <c r="F3" s="1287"/>
      <c r="G3" s="1287"/>
      <c r="H3" s="1287"/>
      <c r="I3" s="1287"/>
      <c r="J3" s="1287"/>
    </row>
    <row r="4" spans="1:10" s="8" customFormat="1" ht="15.75">
      <c r="A4" s="447" t="s">
        <v>221</v>
      </c>
      <c r="B4" s="798"/>
      <c r="C4" s="798"/>
      <c r="D4" s="798"/>
      <c r="E4" s="798"/>
      <c r="F4" s="798"/>
      <c r="G4" s="798"/>
      <c r="H4" s="798"/>
      <c r="I4" s="798"/>
      <c r="J4" s="448" t="s">
        <v>222</v>
      </c>
    </row>
    <row r="5" spans="1:10" s="9" customFormat="1" ht="36" customHeight="1">
      <c r="A5" s="1353" t="s">
        <v>617</v>
      </c>
      <c r="B5" s="343" t="s">
        <v>0</v>
      </c>
      <c r="C5" s="343" t="s">
        <v>2</v>
      </c>
      <c r="D5" s="343" t="s">
        <v>4</v>
      </c>
      <c r="E5" s="343" t="s">
        <v>10</v>
      </c>
      <c r="F5" s="343" t="s">
        <v>12</v>
      </c>
      <c r="G5" s="343" t="s">
        <v>122</v>
      </c>
      <c r="H5" s="343" t="s">
        <v>116</v>
      </c>
      <c r="I5" s="343" t="s">
        <v>468</v>
      </c>
      <c r="J5" s="1355" t="s">
        <v>648</v>
      </c>
    </row>
    <row r="6" spans="1:10" s="10" customFormat="1" ht="27" customHeight="1">
      <c r="A6" s="1354"/>
      <c r="B6" s="757" t="s">
        <v>502</v>
      </c>
      <c r="C6" s="757" t="s">
        <v>1</v>
      </c>
      <c r="D6" s="757" t="s">
        <v>3</v>
      </c>
      <c r="E6" s="757" t="s">
        <v>9</v>
      </c>
      <c r="F6" s="757" t="s">
        <v>11</v>
      </c>
      <c r="G6" s="757" t="s">
        <v>126</v>
      </c>
      <c r="H6" s="757" t="s">
        <v>162</v>
      </c>
      <c r="I6" s="318" t="s">
        <v>469</v>
      </c>
      <c r="J6" s="1356"/>
    </row>
    <row r="7" spans="1:10" s="1" customFormat="1" ht="15.75" thickBot="1">
      <c r="A7" s="41" t="s">
        <v>519</v>
      </c>
      <c r="B7" s="809">
        <v>0</v>
      </c>
      <c r="C7" s="809">
        <v>0</v>
      </c>
      <c r="D7" s="809">
        <v>15</v>
      </c>
      <c r="E7" s="809">
        <v>64</v>
      </c>
      <c r="F7" s="809">
        <v>353</v>
      </c>
      <c r="G7" s="809">
        <v>296</v>
      </c>
      <c r="H7" s="809">
        <v>3482</v>
      </c>
      <c r="I7" s="205">
        <v>4210</v>
      </c>
      <c r="J7" s="826" t="s">
        <v>539</v>
      </c>
    </row>
    <row r="8" spans="1:10" s="1" customFormat="1" ht="15.75" thickBot="1">
      <c r="A8" s="39" t="s">
        <v>520</v>
      </c>
      <c r="B8" s="768">
        <v>0</v>
      </c>
      <c r="C8" s="768">
        <v>0</v>
      </c>
      <c r="D8" s="768">
        <v>0</v>
      </c>
      <c r="E8" s="768">
        <v>0</v>
      </c>
      <c r="F8" s="768">
        <v>131</v>
      </c>
      <c r="G8" s="768">
        <v>28</v>
      </c>
      <c r="H8" s="768">
        <v>2095</v>
      </c>
      <c r="I8" s="206">
        <v>2254</v>
      </c>
      <c r="J8" s="779" t="s">
        <v>422</v>
      </c>
    </row>
    <row r="9" spans="1:10" s="1" customFormat="1" ht="30.75" thickBot="1">
      <c r="A9" s="41" t="s">
        <v>521</v>
      </c>
      <c r="B9" s="809">
        <v>0</v>
      </c>
      <c r="C9" s="809">
        <v>0</v>
      </c>
      <c r="D9" s="809">
        <v>30</v>
      </c>
      <c r="E9" s="809">
        <v>30</v>
      </c>
      <c r="F9" s="809">
        <v>856</v>
      </c>
      <c r="G9" s="809">
        <v>70</v>
      </c>
      <c r="H9" s="809">
        <v>1732</v>
      </c>
      <c r="I9" s="205">
        <v>2718</v>
      </c>
      <c r="J9" s="778" t="s">
        <v>540</v>
      </c>
    </row>
    <row r="10" spans="1:10" s="1" customFormat="1" ht="30.75" thickBot="1">
      <c r="A10" s="39" t="s">
        <v>522</v>
      </c>
      <c r="B10" s="768">
        <v>0</v>
      </c>
      <c r="C10" s="768">
        <v>0</v>
      </c>
      <c r="D10" s="768">
        <v>0</v>
      </c>
      <c r="E10" s="768">
        <v>16</v>
      </c>
      <c r="F10" s="768">
        <v>250</v>
      </c>
      <c r="G10" s="768">
        <v>0</v>
      </c>
      <c r="H10" s="768">
        <v>47</v>
      </c>
      <c r="I10" s="206">
        <v>313</v>
      </c>
      <c r="J10" s="779" t="s">
        <v>541</v>
      </c>
    </row>
    <row r="11" spans="1:10" s="1" customFormat="1" ht="15.75" thickBot="1">
      <c r="A11" s="41" t="s">
        <v>523</v>
      </c>
      <c r="B11" s="809">
        <v>0</v>
      </c>
      <c r="C11" s="809">
        <v>0</v>
      </c>
      <c r="D11" s="809">
        <v>145</v>
      </c>
      <c r="E11" s="809">
        <v>0</v>
      </c>
      <c r="F11" s="809">
        <v>354</v>
      </c>
      <c r="G11" s="809">
        <v>617</v>
      </c>
      <c r="H11" s="809">
        <v>6006</v>
      </c>
      <c r="I11" s="205">
        <v>7122</v>
      </c>
      <c r="J11" s="778" t="s">
        <v>423</v>
      </c>
    </row>
    <row r="12" spans="1:10" s="1" customFormat="1" ht="30.75" thickBot="1">
      <c r="A12" s="39" t="s">
        <v>524</v>
      </c>
      <c r="B12" s="768">
        <v>0</v>
      </c>
      <c r="C12" s="768">
        <v>140</v>
      </c>
      <c r="D12" s="768">
        <v>581</v>
      </c>
      <c r="E12" s="768">
        <v>2020</v>
      </c>
      <c r="F12" s="768">
        <v>10306</v>
      </c>
      <c r="G12" s="768">
        <v>2269</v>
      </c>
      <c r="H12" s="768">
        <v>10457</v>
      </c>
      <c r="I12" s="206">
        <v>25773</v>
      </c>
      <c r="J12" s="779" t="s">
        <v>542</v>
      </c>
    </row>
    <row r="13" spans="1:10" s="1" customFormat="1" ht="15.75" thickBot="1">
      <c r="A13" s="41" t="s">
        <v>525</v>
      </c>
      <c r="B13" s="809">
        <v>0</v>
      </c>
      <c r="C13" s="809">
        <v>0</v>
      </c>
      <c r="D13" s="809">
        <v>231</v>
      </c>
      <c r="E13" s="809">
        <v>584</v>
      </c>
      <c r="F13" s="809">
        <v>2921</v>
      </c>
      <c r="G13" s="809">
        <v>963</v>
      </c>
      <c r="H13" s="809">
        <v>10841</v>
      </c>
      <c r="I13" s="205">
        <v>15540</v>
      </c>
      <c r="J13" s="778" t="s">
        <v>543</v>
      </c>
    </row>
    <row r="14" spans="1:10" s="1" customFormat="1" ht="15.75" customHeight="1" thickBot="1">
      <c r="A14" s="39" t="s">
        <v>526</v>
      </c>
      <c r="B14" s="768">
        <v>0</v>
      </c>
      <c r="C14" s="768">
        <v>0</v>
      </c>
      <c r="D14" s="768">
        <v>861</v>
      </c>
      <c r="E14" s="768">
        <v>3320</v>
      </c>
      <c r="F14" s="768">
        <v>8636</v>
      </c>
      <c r="G14" s="768">
        <v>672</v>
      </c>
      <c r="H14" s="768">
        <v>9302</v>
      </c>
      <c r="I14" s="206">
        <v>22791</v>
      </c>
      <c r="J14" s="779" t="s">
        <v>544</v>
      </c>
    </row>
    <row r="15" spans="1:10" s="1" customFormat="1" ht="15.75" thickBot="1">
      <c r="A15" s="41" t="s">
        <v>527</v>
      </c>
      <c r="B15" s="809">
        <v>0</v>
      </c>
      <c r="C15" s="809">
        <v>0</v>
      </c>
      <c r="D15" s="809">
        <v>15</v>
      </c>
      <c r="E15" s="809">
        <v>591</v>
      </c>
      <c r="F15" s="809">
        <v>595</v>
      </c>
      <c r="G15" s="809">
        <v>225</v>
      </c>
      <c r="H15" s="809">
        <v>3827</v>
      </c>
      <c r="I15" s="205">
        <v>5253</v>
      </c>
      <c r="J15" s="778" t="s">
        <v>545</v>
      </c>
    </row>
    <row r="16" spans="1:10" s="1" customFormat="1" ht="15.75" thickBot="1">
      <c r="A16" s="39" t="s">
        <v>528</v>
      </c>
      <c r="B16" s="768">
        <v>0</v>
      </c>
      <c r="C16" s="768">
        <v>0</v>
      </c>
      <c r="D16" s="768">
        <v>16</v>
      </c>
      <c r="E16" s="768">
        <v>61</v>
      </c>
      <c r="F16" s="768">
        <v>1027</v>
      </c>
      <c r="G16" s="768">
        <v>271</v>
      </c>
      <c r="H16" s="768">
        <v>5731</v>
      </c>
      <c r="I16" s="206">
        <v>7106</v>
      </c>
      <c r="J16" s="779" t="s">
        <v>546</v>
      </c>
    </row>
    <row r="17" spans="1:10" s="1" customFormat="1" ht="15.75" thickBot="1">
      <c r="A17" s="41" t="s">
        <v>529</v>
      </c>
      <c r="B17" s="809">
        <v>0</v>
      </c>
      <c r="C17" s="809">
        <v>0</v>
      </c>
      <c r="D17" s="809">
        <v>0</v>
      </c>
      <c r="E17" s="809">
        <v>16</v>
      </c>
      <c r="F17" s="809">
        <v>639</v>
      </c>
      <c r="G17" s="809">
        <v>0</v>
      </c>
      <c r="H17" s="809">
        <v>1369</v>
      </c>
      <c r="I17" s="205">
        <v>2024</v>
      </c>
      <c r="J17" s="778" t="s">
        <v>547</v>
      </c>
    </row>
    <row r="18" spans="1:10" s="1" customFormat="1" ht="26.25" thickBot="1">
      <c r="A18" s="39" t="s">
        <v>530</v>
      </c>
      <c r="B18" s="768">
        <v>0</v>
      </c>
      <c r="C18" s="768">
        <v>0</v>
      </c>
      <c r="D18" s="768">
        <v>0</v>
      </c>
      <c r="E18" s="768">
        <v>0</v>
      </c>
      <c r="F18" s="768">
        <v>931</v>
      </c>
      <c r="G18" s="768">
        <v>75</v>
      </c>
      <c r="H18" s="768">
        <v>5153</v>
      </c>
      <c r="I18" s="206">
        <v>6159</v>
      </c>
      <c r="J18" s="779" t="s">
        <v>548</v>
      </c>
    </row>
    <row r="19" spans="1:10" s="1" customFormat="1" ht="26.25" thickBot="1">
      <c r="A19" s="41" t="s">
        <v>531</v>
      </c>
      <c r="B19" s="809">
        <v>0</v>
      </c>
      <c r="C19" s="809">
        <v>0</v>
      </c>
      <c r="D19" s="809">
        <v>256</v>
      </c>
      <c r="E19" s="809">
        <v>588</v>
      </c>
      <c r="F19" s="809">
        <v>9461</v>
      </c>
      <c r="G19" s="809">
        <v>876</v>
      </c>
      <c r="H19" s="809">
        <v>18371</v>
      </c>
      <c r="I19" s="205">
        <v>29552</v>
      </c>
      <c r="J19" s="778" t="s">
        <v>549</v>
      </c>
    </row>
    <row r="20" spans="1:10" s="1" customFormat="1" ht="30.75" thickBot="1">
      <c r="A20" s="39" t="s">
        <v>532</v>
      </c>
      <c r="B20" s="768">
        <v>0</v>
      </c>
      <c r="C20" s="768">
        <v>0</v>
      </c>
      <c r="D20" s="768">
        <v>151</v>
      </c>
      <c r="E20" s="768">
        <v>570</v>
      </c>
      <c r="F20" s="768">
        <v>7441</v>
      </c>
      <c r="G20" s="768">
        <v>418</v>
      </c>
      <c r="H20" s="768">
        <v>14936</v>
      </c>
      <c r="I20" s="206">
        <v>23516</v>
      </c>
      <c r="J20" s="779" t="s">
        <v>550</v>
      </c>
    </row>
    <row r="21" spans="1:10" s="1" customFormat="1" ht="15.75" thickBot="1">
      <c r="A21" s="41" t="s">
        <v>47</v>
      </c>
      <c r="B21" s="809">
        <v>0</v>
      </c>
      <c r="C21" s="809">
        <v>124</v>
      </c>
      <c r="D21" s="809">
        <v>363</v>
      </c>
      <c r="E21" s="809">
        <v>730</v>
      </c>
      <c r="F21" s="809">
        <v>3854</v>
      </c>
      <c r="G21" s="809">
        <v>1268</v>
      </c>
      <c r="H21" s="809">
        <v>35438</v>
      </c>
      <c r="I21" s="205">
        <v>41777</v>
      </c>
      <c r="J21" s="778" t="s">
        <v>424</v>
      </c>
    </row>
    <row r="22" spans="1:10" s="1" customFormat="1" ht="30.75" thickBot="1">
      <c r="A22" s="39" t="s">
        <v>533</v>
      </c>
      <c r="B22" s="768">
        <v>0</v>
      </c>
      <c r="C22" s="768">
        <v>0</v>
      </c>
      <c r="D22" s="768">
        <v>154</v>
      </c>
      <c r="E22" s="768">
        <v>631</v>
      </c>
      <c r="F22" s="768">
        <v>3338</v>
      </c>
      <c r="G22" s="768">
        <v>3755</v>
      </c>
      <c r="H22" s="768">
        <v>37045</v>
      </c>
      <c r="I22" s="206">
        <v>44923</v>
      </c>
      <c r="J22" s="779" t="s">
        <v>551</v>
      </c>
    </row>
    <row r="23" spans="1:10" s="1" customFormat="1" ht="15.75" thickBot="1">
      <c r="A23" s="41" t="s">
        <v>534</v>
      </c>
      <c r="B23" s="809">
        <v>0</v>
      </c>
      <c r="C23" s="809">
        <v>0</v>
      </c>
      <c r="D23" s="809">
        <v>0</v>
      </c>
      <c r="E23" s="809">
        <v>479</v>
      </c>
      <c r="F23" s="809">
        <v>484</v>
      </c>
      <c r="G23" s="809">
        <v>268</v>
      </c>
      <c r="H23" s="809">
        <v>2246</v>
      </c>
      <c r="I23" s="205">
        <v>3477</v>
      </c>
      <c r="J23" s="778" t="s">
        <v>552</v>
      </c>
    </row>
    <row r="24" spans="1:10" s="1" customFormat="1" ht="15.75" thickBot="1">
      <c r="A24" s="39" t="s">
        <v>535</v>
      </c>
      <c r="B24" s="768">
        <v>0</v>
      </c>
      <c r="C24" s="768">
        <v>0</v>
      </c>
      <c r="D24" s="768">
        <v>56</v>
      </c>
      <c r="E24" s="768">
        <v>660</v>
      </c>
      <c r="F24" s="768">
        <v>2913</v>
      </c>
      <c r="G24" s="768">
        <v>280</v>
      </c>
      <c r="H24" s="768">
        <v>320</v>
      </c>
      <c r="I24" s="206">
        <v>4229</v>
      </c>
      <c r="J24" s="779" t="s">
        <v>553</v>
      </c>
    </row>
    <row r="25" spans="1:10" s="1" customFormat="1" ht="51.75" thickBot="1">
      <c r="A25" s="41" t="s">
        <v>536</v>
      </c>
      <c r="B25" s="809">
        <v>31</v>
      </c>
      <c r="C25" s="809">
        <v>15170</v>
      </c>
      <c r="D25" s="809">
        <v>18900</v>
      </c>
      <c r="E25" s="809">
        <v>34770</v>
      </c>
      <c r="F25" s="809">
        <v>26738</v>
      </c>
      <c r="G25" s="809">
        <v>1332</v>
      </c>
      <c r="H25" s="809">
        <v>4935</v>
      </c>
      <c r="I25" s="205">
        <v>101876</v>
      </c>
      <c r="J25" s="778" t="s">
        <v>554</v>
      </c>
    </row>
    <row r="26" spans="1:10" s="1" customFormat="1" ht="30">
      <c r="A26" s="599" t="s">
        <v>537</v>
      </c>
      <c r="B26" s="843">
        <v>0</v>
      </c>
      <c r="C26" s="843">
        <v>0</v>
      </c>
      <c r="D26" s="843">
        <v>0</v>
      </c>
      <c r="E26" s="843">
        <v>16</v>
      </c>
      <c r="F26" s="843">
        <v>435</v>
      </c>
      <c r="G26" s="843">
        <v>75</v>
      </c>
      <c r="H26" s="843">
        <v>1773</v>
      </c>
      <c r="I26" s="602">
        <v>2299</v>
      </c>
      <c r="J26" s="828" t="s">
        <v>555</v>
      </c>
    </row>
    <row r="27" spans="1:10" s="1" customFormat="1" ht="19.5" customHeight="1">
      <c r="A27" s="247" t="s">
        <v>468</v>
      </c>
      <c r="B27" s="284">
        <v>31</v>
      </c>
      <c r="C27" s="284">
        <v>15434</v>
      </c>
      <c r="D27" s="284">
        <v>21774</v>
      </c>
      <c r="E27" s="284">
        <v>45146</v>
      </c>
      <c r="F27" s="284">
        <v>81663</v>
      </c>
      <c r="G27" s="284">
        <v>13758</v>
      </c>
      <c r="H27" s="284">
        <v>175106</v>
      </c>
      <c r="I27" s="284">
        <v>352912</v>
      </c>
      <c r="J27" s="603" t="s">
        <v>469</v>
      </c>
    </row>
    <row r="28" spans="1:10" ht="12.75">
      <c r="A28" s="30" t="s">
        <v>448</v>
      </c>
      <c r="J28" s="791" t="s">
        <v>390</v>
      </c>
    </row>
  </sheetData>
  <mergeCells count="5">
    <mergeCell ref="A1:J1"/>
    <mergeCell ref="A2:J2"/>
    <mergeCell ref="A3:J3"/>
    <mergeCell ref="A5:A6"/>
    <mergeCell ref="J5:J6"/>
  </mergeCells>
  <printOptions horizontalCentered="1" verticalCentered="1"/>
  <pageMargins left="0" right="0" top="0" bottom="0" header="0" footer="0"/>
  <pageSetup paperSize="9" scale="85" orientation="landscape" r:id="rId1"/>
  <headerFooter alignWithMargins="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11E27-8704-4E09-84E6-70367A601EA9}">
  <sheetPr codeName="Sheet105"/>
  <dimension ref="A1:J38"/>
  <sheetViews>
    <sheetView rightToLeft="1" view="pageBreakPreview" zoomScaleNormal="100" zoomScaleSheetLayoutView="100" workbookViewId="0">
      <selection activeCell="E14" sqref="E14"/>
    </sheetView>
  </sheetViews>
  <sheetFormatPr defaultColWidth="11.42578125" defaultRowHeight="24.95" customHeight="1"/>
  <cols>
    <col min="1" max="1" width="35.7109375" style="718" customWidth="1"/>
    <col min="2" max="8" width="11.7109375" style="718" customWidth="1"/>
    <col min="9" max="9" width="13.42578125" style="718" bestFit="1" customWidth="1"/>
    <col min="10" max="10" width="35.7109375" style="718" customWidth="1"/>
    <col min="11" max="16384" width="11.42578125" style="718"/>
  </cols>
  <sheetData>
    <row r="1" spans="1:10" s="7" customFormat="1" ht="23.25">
      <c r="A1" s="1286" t="s">
        <v>1181</v>
      </c>
      <c r="B1" s="1286"/>
      <c r="C1" s="1286"/>
      <c r="D1" s="1286"/>
      <c r="E1" s="1286"/>
      <c r="F1" s="1286"/>
      <c r="G1" s="1286"/>
      <c r="H1" s="1286"/>
      <c r="I1" s="1286"/>
      <c r="J1" s="1286"/>
    </row>
    <row r="2" spans="1:10" s="7" customFormat="1" ht="20.25">
      <c r="A2" s="1287" t="s">
        <v>1112</v>
      </c>
      <c r="B2" s="1287"/>
      <c r="C2" s="1287"/>
      <c r="D2" s="1287"/>
      <c r="E2" s="1287"/>
      <c r="F2" s="1287"/>
      <c r="G2" s="1287"/>
      <c r="H2" s="1287"/>
      <c r="I2" s="1287"/>
      <c r="J2" s="1287"/>
    </row>
    <row r="3" spans="1:10" s="7" customFormat="1" ht="20.25">
      <c r="A3" s="1287">
        <v>2022</v>
      </c>
      <c r="B3" s="1287"/>
      <c r="C3" s="1287"/>
      <c r="D3" s="1287"/>
      <c r="E3" s="1287"/>
      <c r="F3" s="1287"/>
      <c r="G3" s="1287"/>
      <c r="H3" s="1287"/>
      <c r="I3" s="1287"/>
      <c r="J3" s="1287"/>
    </row>
    <row r="4" spans="1:10" s="8" customFormat="1" ht="15.75">
      <c r="A4" s="447" t="s">
        <v>225</v>
      </c>
      <c r="B4" s="798"/>
      <c r="C4" s="798"/>
      <c r="D4" s="798"/>
      <c r="E4" s="798"/>
      <c r="F4" s="798"/>
      <c r="G4" s="798"/>
      <c r="H4" s="798"/>
      <c r="I4" s="798"/>
      <c r="J4" s="448" t="s">
        <v>224</v>
      </c>
    </row>
    <row r="5" spans="1:10" s="9" customFormat="1" ht="30">
      <c r="A5" s="1353" t="s">
        <v>464</v>
      </c>
      <c r="B5" s="351" t="s">
        <v>49</v>
      </c>
      <c r="C5" s="351" t="s">
        <v>50</v>
      </c>
      <c r="D5" s="351" t="s">
        <v>52</v>
      </c>
      <c r="E5" s="351" t="s">
        <v>54</v>
      </c>
      <c r="F5" s="351" t="s">
        <v>56</v>
      </c>
      <c r="G5" s="351" t="s">
        <v>556</v>
      </c>
      <c r="H5" s="351" t="s">
        <v>173</v>
      </c>
      <c r="I5" s="351" t="s">
        <v>468</v>
      </c>
      <c r="J5" s="1355" t="s">
        <v>465</v>
      </c>
    </row>
    <row r="6" spans="1:10" s="10" customFormat="1" ht="36">
      <c r="A6" s="1354"/>
      <c r="B6" s="349" t="s">
        <v>48</v>
      </c>
      <c r="C6" s="349" t="s">
        <v>256</v>
      </c>
      <c r="D6" s="349" t="s">
        <v>51</v>
      </c>
      <c r="E6" s="349" t="s">
        <v>53</v>
      </c>
      <c r="F6" s="349" t="s">
        <v>55</v>
      </c>
      <c r="G6" s="349" t="s">
        <v>557</v>
      </c>
      <c r="H6" s="349" t="s">
        <v>57</v>
      </c>
      <c r="I6" s="319" t="s">
        <v>469</v>
      </c>
      <c r="J6" s="1356"/>
    </row>
    <row r="7" spans="1:10" s="1" customFormat="1" ht="15.75" thickBot="1">
      <c r="A7" s="41" t="s">
        <v>518</v>
      </c>
      <c r="B7" s="809">
        <v>0</v>
      </c>
      <c r="C7" s="809">
        <v>156</v>
      </c>
      <c r="D7" s="809">
        <v>0</v>
      </c>
      <c r="E7" s="809">
        <v>36800</v>
      </c>
      <c r="F7" s="809">
        <v>0</v>
      </c>
      <c r="G7" s="809">
        <v>0</v>
      </c>
      <c r="H7" s="809">
        <v>0</v>
      </c>
      <c r="I7" s="205">
        <v>36956</v>
      </c>
      <c r="J7" s="778" t="s">
        <v>538</v>
      </c>
    </row>
    <row r="8" spans="1:10" s="1" customFormat="1" ht="15.75" thickBot="1">
      <c r="A8" s="39" t="s">
        <v>519</v>
      </c>
      <c r="B8" s="768">
        <v>0</v>
      </c>
      <c r="C8" s="768">
        <v>18687</v>
      </c>
      <c r="D8" s="768">
        <v>10130</v>
      </c>
      <c r="E8" s="768">
        <v>5338</v>
      </c>
      <c r="F8" s="768">
        <v>0</v>
      </c>
      <c r="G8" s="768">
        <v>0</v>
      </c>
      <c r="H8" s="768">
        <v>0</v>
      </c>
      <c r="I8" s="206">
        <v>34155</v>
      </c>
      <c r="J8" s="779" t="s">
        <v>539</v>
      </c>
    </row>
    <row r="9" spans="1:10" s="1" customFormat="1" ht="15.75" thickBot="1">
      <c r="A9" s="41" t="s">
        <v>520</v>
      </c>
      <c r="B9" s="767">
        <v>0</v>
      </c>
      <c r="C9" s="767">
        <v>362</v>
      </c>
      <c r="D9" s="767">
        <v>5195</v>
      </c>
      <c r="E9" s="767">
        <v>102254</v>
      </c>
      <c r="F9" s="767">
        <v>0</v>
      </c>
      <c r="G9" s="767">
        <v>0</v>
      </c>
      <c r="H9" s="767">
        <v>0</v>
      </c>
      <c r="I9" s="205">
        <v>107811</v>
      </c>
      <c r="J9" s="778" t="s">
        <v>422</v>
      </c>
    </row>
    <row r="10" spans="1:10" s="1" customFormat="1" ht="30.75" thickBot="1">
      <c r="A10" s="39" t="s">
        <v>521</v>
      </c>
      <c r="B10" s="768">
        <v>0</v>
      </c>
      <c r="C10" s="768">
        <v>3579</v>
      </c>
      <c r="D10" s="768">
        <v>4669</v>
      </c>
      <c r="E10" s="768">
        <v>6286</v>
      </c>
      <c r="F10" s="768">
        <v>0</v>
      </c>
      <c r="G10" s="768">
        <v>0</v>
      </c>
      <c r="H10" s="768">
        <v>0</v>
      </c>
      <c r="I10" s="206">
        <v>14534</v>
      </c>
      <c r="J10" s="779" t="s">
        <v>540</v>
      </c>
    </row>
    <row r="11" spans="1:10" s="1" customFormat="1" ht="30.75" customHeight="1" thickBot="1">
      <c r="A11" s="41" t="s">
        <v>522</v>
      </c>
      <c r="B11" s="767">
        <v>0</v>
      </c>
      <c r="C11" s="767">
        <v>660</v>
      </c>
      <c r="D11" s="767">
        <v>142</v>
      </c>
      <c r="E11" s="767">
        <v>3744</v>
      </c>
      <c r="F11" s="767">
        <v>0</v>
      </c>
      <c r="G11" s="767">
        <v>0</v>
      </c>
      <c r="H11" s="767">
        <v>0</v>
      </c>
      <c r="I11" s="205">
        <v>4546</v>
      </c>
      <c r="J11" s="778" t="s">
        <v>541</v>
      </c>
    </row>
    <row r="12" spans="1:10" s="1" customFormat="1" ht="15.75" thickBot="1">
      <c r="A12" s="39" t="s">
        <v>523</v>
      </c>
      <c r="B12" s="768">
        <v>0</v>
      </c>
      <c r="C12" s="768">
        <v>0</v>
      </c>
      <c r="D12" s="768">
        <v>0</v>
      </c>
      <c r="E12" s="768">
        <v>669774</v>
      </c>
      <c r="F12" s="768">
        <v>0</v>
      </c>
      <c r="G12" s="768">
        <v>0</v>
      </c>
      <c r="H12" s="768">
        <v>0</v>
      </c>
      <c r="I12" s="206">
        <v>669774</v>
      </c>
      <c r="J12" s="779" t="s">
        <v>423</v>
      </c>
    </row>
    <row r="13" spans="1:10" s="1" customFormat="1" ht="30.75" thickBot="1">
      <c r="A13" s="41" t="s">
        <v>524</v>
      </c>
      <c r="B13" s="767">
        <v>0</v>
      </c>
      <c r="C13" s="767">
        <v>0</v>
      </c>
      <c r="D13" s="767">
        <v>2930</v>
      </c>
      <c r="E13" s="767">
        <v>245587</v>
      </c>
      <c r="F13" s="767">
        <v>0</v>
      </c>
      <c r="G13" s="767">
        <v>0</v>
      </c>
      <c r="H13" s="767">
        <v>0</v>
      </c>
      <c r="I13" s="205">
        <v>248517</v>
      </c>
      <c r="J13" s="778" t="s">
        <v>542</v>
      </c>
    </row>
    <row r="14" spans="1:10" s="1" customFormat="1" ht="15.75" thickBot="1">
      <c r="A14" s="39" t="s">
        <v>525</v>
      </c>
      <c r="B14" s="768">
        <v>838</v>
      </c>
      <c r="C14" s="768">
        <v>8051</v>
      </c>
      <c r="D14" s="768">
        <v>556</v>
      </c>
      <c r="E14" s="768">
        <v>132576</v>
      </c>
      <c r="F14" s="768">
        <v>0</v>
      </c>
      <c r="G14" s="768">
        <v>0</v>
      </c>
      <c r="H14" s="768">
        <v>0</v>
      </c>
      <c r="I14" s="206">
        <v>142021</v>
      </c>
      <c r="J14" s="779" t="s">
        <v>543</v>
      </c>
    </row>
    <row r="15" spans="1:10" s="1" customFormat="1" ht="26.25" thickBot="1">
      <c r="A15" s="41" t="s">
        <v>526</v>
      </c>
      <c r="B15" s="767">
        <v>0</v>
      </c>
      <c r="C15" s="767">
        <v>2693</v>
      </c>
      <c r="D15" s="767">
        <v>0</v>
      </c>
      <c r="E15" s="767">
        <v>87269</v>
      </c>
      <c r="F15" s="767">
        <v>0</v>
      </c>
      <c r="G15" s="767">
        <v>0</v>
      </c>
      <c r="H15" s="767">
        <v>0</v>
      </c>
      <c r="I15" s="205">
        <v>89962</v>
      </c>
      <c r="J15" s="778" t="s">
        <v>544</v>
      </c>
    </row>
    <row r="16" spans="1:10" s="1" customFormat="1" ht="15.75" thickBot="1">
      <c r="A16" s="39" t="s">
        <v>527</v>
      </c>
      <c r="B16" s="768">
        <v>2487</v>
      </c>
      <c r="C16" s="768">
        <v>2529</v>
      </c>
      <c r="D16" s="768">
        <v>3117</v>
      </c>
      <c r="E16" s="768">
        <v>16399</v>
      </c>
      <c r="F16" s="768">
        <v>0</v>
      </c>
      <c r="G16" s="768">
        <v>0</v>
      </c>
      <c r="H16" s="768">
        <v>0</v>
      </c>
      <c r="I16" s="206">
        <v>24532</v>
      </c>
      <c r="J16" s="779" t="s">
        <v>545</v>
      </c>
    </row>
    <row r="17" spans="1:10" s="1" customFormat="1" ht="15.75" thickBot="1">
      <c r="A17" s="41" t="s">
        <v>528</v>
      </c>
      <c r="B17" s="767">
        <v>925</v>
      </c>
      <c r="C17" s="767">
        <v>867</v>
      </c>
      <c r="D17" s="767">
        <v>9593</v>
      </c>
      <c r="E17" s="767">
        <v>14716</v>
      </c>
      <c r="F17" s="767">
        <v>0</v>
      </c>
      <c r="G17" s="767">
        <v>0</v>
      </c>
      <c r="H17" s="767">
        <v>0</v>
      </c>
      <c r="I17" s="205">
        <v>26101</v>
      </c>
      <c r="J17" s="778" t="s">
        <v>546</v>
      </c>
    </row>
    <row r="18" spans="1:10" s="1" customFormat="1" ht="15.75" thickBot="1">
      <c r="A18" s="39" t="s">
        <v>529</v>
      </c>
      <c r="B18" s="768">
        <v>0</v>
      </c>
      <c r="C18" s="768">
        <v>166</v>
      </c>
      <c r="D18" s="768">
        <v>364</v>
      </c>
      <c r="E18" s="768">
        <v>20448</v>
      </c>
      <c r="F18" s="768">
        <v>0</v>
      </c>
      <c r="G18" s="768">
        <v>0</v>
      </c>
      <c r="H18" s="768">
        <v>0</v>
      </c>
      <c r="I18" s="206">
        <v>20978</v>
      </c>
      <c r="J18" s="779" t="s">
        <v>547</v>
      </c>
    </row>
    <row r="19" spans="1:10" s="1" customFormat="1" ht="26.25" thickBot="1">
      <c r="A19" s="41" t="s">
        <v>530</v>
      </c>
      <c r="B19" s="767">
        <v>0</v>
      </c>
      <c r="C19" s="767">
        <v>203</v>
      </c>
      <c r="D19" s="767">
        <v>0</v>
      </c>
      <c r="E19" s="767">
        <v>32793</v>
      </c>
      <c r="F19" s="767">
        <v>0</v>
      </c>
      <c r="G19" s="767">
        <v>0</v>
      </c>
      <c r="H19" s="767">
        <v>0</v>
      </c>
      <c r="I19" s="205">
        <v>32996</v>
      </c>
      <c r="J19" s="778" t="s">
        <v>548</v>
      </c>
    </row>
    <row r="20" spans="1:10" s="1" customFormat="1" ht="26.25" thickBot="1">
      <c r="A20" s="39" t="s">
        <v>531</v>
      </c>
      <c r="B20" s="768">
        <v>155</v>
      </c>
      <c r="C20" s="768">
        <v>229</v>
      </c>
      <c r="D20" s="768">
        <v>0</v>
      </c>
      <c r="E20" s="768">
        <v>190391</v>
      </c>
      <c r="F20" s="768">
        <v>0</v>
      </c>
      <c r="G20" s="768">
        <v>0</v>
      </c>
      <c r="H20" s="768">
        <v>0</v>
      </c>
      <c r="I20" s="206">
        <v>190775</v>
      </c>
      <c r="J20" s="779" t="s">
        <v>549</v>
      </c>
    </row>
    <row r="21" spans="1:10" s="1" customFormat="1" ht="30.75" thickBot="1">
      <c r="A21" s="41" t="s">
        <v>532</v>
      </c>
      <c r="B21" s="767">
        <v>112403</v>
      </c>
      <c r="C21" s="767">
        <v>0</v>
      </c>
      <c r="D21" s="767">
        <v>0</v>
      </c>
      <c r="E21" s="767">
        <v>0</v>
      </c>
      <c r="F21" s="767">
        <v>0</v>
      </c>
      <c r="G21" s="767">
        <v>0</v>
      </c>
      <c r="H21" s="767">
        <v>0</v>
      </c>
      <c r="I21" s="205">
        <v>112403</v>
      </c>
      <c r="J21" s="778" t="s">
        <v>550</v>
      </c>
    </row>
    <row r="22" spans="1:10" s="1" customFormat="1" ht="15.75" thickBot="1">
      <c r="A22" s="39" t="s">
        <v>47</v>
      </c>
      <c r="B22" s="768">
        <v>29146</v>
      </c>
      <c r="C22" s="768">
        <v>0</v>
      </c>
      <c r="D22" s="768">
        <v>0</v>
      </c>
      <c r="E22" s="768">
        <v>44957</v>
      </c>
      <c r="F22" s="768">
        <v>0</v>
      </c>
      <c r="G22" s="768">
        <v>0</v>
      </c>
      <c r="H22" s="768">
        <v>0</v>
      </c>
      <c r="I22" s="206">
        <v>74103</v>
      </c>
      <c r="J22" s="779" t="s">
        <v>424</v>
      </c>
    </row>
    <row r="23" spans="1:10" s="1" customFormat="1" ht="30.75" thickBot="1">
      <c r="A23" s="41" t="s">
        <v>533</v>
      </c>
      <c r="B23" s="767">
        <v>9628</v>
      </c>
      <c r="C23" s="767">
        <v>39298</v>
      </c>
      <c r="D23" s="767">
        <v>0</v>
      </c>
      <c r="E23" s="767">
        <v>46430</v>
      </c>
      <c r="F23" s="767">
        <v>0</v>
      </c>
      <c r="G23" s="767">
        <v>2363</v>
      </c>
      <c r="H23" s="767">
        <v>0</v>
      </c>
      <c r="I23" s="205">
        <v>97719</v>
      </c>
      <c r="J23" s="778" t="s">
        <v>551</v>
      </c>
    </row>
    <row r="24" spans="1:10" s="1" customFormat="1" ht="15.75" thickBot="1">
      <c r="A24" s="39" t="s">
        <v>534</v>
      </c>
      <c r="B24" s="768">
        <v>4506</v>
      </c>
      <c r="C24" s="768">
        <v>0</v>
      </c>
      <c r="D24" s="768">
        <v>0</v>
      </c>
      <c r="E24" s="768">
        <v>8488</v>
      </c>
      <c r="F24" s="768">
        <v>0</v>
      </c>
      <c r="G24" s="768">
        <v>0</v>
      </c>
      <c r="H24" s="768">
        <v>0</v>
      </c>
      <c r="I24" s="206">
        <v>12994</v>
      </c>
      <c r="J24" s="779" t="s">
        <v>552</v>
      </c>
    </row>
    <row r="25" spans="1:10" s="1" customFormat="1" ht="15.75" thickBot="1">
      <c r="A25" s="41" t="s">
        <v>535</v>
      </c>
      <c r="B25" s="767">
        <v>2697</v>
      </c>
      <c r="C25" s="767">
        <v>0</v>
      </c>
      <c r="D25" s="767">
        <v>0</v>
      </c>
      <c r="E25" s="767">
        <v>10963</v>
      </c>
      <c r="F25" s="767">
        <v>0</v>
      </c>
      <c r="G25" s="767">
        <v>0</v>
      </c>
      <c r="H25" s="767">
        <v>0</v>
      </c>
      <c r="I25" s="205">
        <v>13660</v>
      </c>
      <c r="J25" s="778" t="s">
        <v>553</v>
      </c>
    </row>
    <row r="26" spans="1:10" s="1" customFormat="1" ht="51.75" thickBot="1">
      <c r="A26" s="39" t="s">
        <v>536</v>
      </c>
      <c r="B26" s="768">
        <v>0</v>
      </c>
      <c r="C26" s="768">
        <v>0</v>
      </c>
      <c r="D26" s="768">
        <v>0</v>
      </c>
      <c r="E26" s="768">
        <v>0</v>
      </c>
      <c r="F26" s="768">
        <v>0</v>
      </c>
      <c r="G26" s="768">
        <v>0</v>
      </c>
      <c r="H26" s="768">
        <v>168626</v>
      </c>
      <c r="I26" s="206">
        <v>168626</v>
      </c>
      <c r="J26" s="779" t="s">
        <v>554</v>
      </c>
    </row>
    <row r="27" spans="1:10" s="1" customFormat="1" ht="30">
      <c r="A27" s="66" t="s">
        <v>537</v>
      </c>
      <c r="B27" s="844">
        <v>0</v>
      </c>
      <c r="C27" s="844">
        <v>0</v>
      </c>
      <c r="D27" s="844">
        <v>0</v>
      </c>
      <c r="E27" s="844">
        <v>0</v>
      </c>
      <c r="F27" s="844">
        <v>7193</v>
      </c>
      <c r="G27" s="844">
        <v>0</v>
      </c>
      <c r="H27" s="844">
        <v>0</v>
      </c>
      <c r="I27" s="284">
        <v>7193</v>
      </c>
      <c r="J27" s="824" t="s">
        <v>555</v>
      </c>
    </row>
    <row r="28" spans="1:10" s="6" customFormat="1" ht="18" customHeight="1">
      <c r="A28" s="86" t="s">
        <v>468</v>
      </c>
      <c r="B28" s="185">
        <v>162785</v>
      </c>
      <c r="C28" s="185">
        <v>77480</v>
      </c>
      <c r="D28" s="185">
        <v>36696</v>
      </c>
      <c r="E28" s="185">
        <v>1675213</v>
      </c>
      <c r="F28" s="185">
        <v>7193</v>
      </c>
      <c r="G28" s="185">
        <v>2363</v>
      </c>
      <c r="H28" s="185">
        <v>168626</v>
      </c>
      <c r="I28" s="211">
        <v>2130356</v>
      </c>
      <c r="J28" s="67" t="s">
        <v>469</v>
      </c>
    </row>
    <row r="29" spans="1:10" ht="12.75">
      <c r="A29" s="30" t="s">
        <v>71</v>
      </c>
      <c r="J29" s="718" t="s">
        <v>390</v>
      </c>
    </row>
    <row r="35" spans="2:9" ht="24.95" customHeight="1">
      <c r="B35" s="12"/>
      <c r="C35" s="12"/>
      <c r="D35" s="12"/>
      <c r="E35" s="12"/>
      <c r="F35" s="12"/>
      <c r="G35" s="12"/>
      <c r="H35" s="12"/>
      <c r="I35" s="12"/>
    </row>
    <row r="36" spans="2:9" ht="24.95" customHeight="1">
      <c r="B36" s="12"/>
      <c r="C36" s="12"/>
      <c r="D36" s="12"/>
      <c r="E36" s="12"/>
      <c r="F36" s="12"/>
      <c r="G36" s="12"/>
      <c r="H36" s="12"/>
      <c r="I36" s="12"/>
    </row>
    <row r="37" spans="2:9" ht="24.95" customHeight="1">
      <c r="B37" s="12"/>
      <c r="C37" s="12"/>
      <c r="D37" s="12"/>
      <c r="E37" s="12"/>
      <c r="F37" s="12"/>
      <c r="G37" s="12"/>
      <c r="H37" s="12"/>
      <c r="I37" s="12"/>
    </row>
    <row r="38" spans="2:9" ht="24.95" customHeight="1">
      <c r="B38" s="12"/>
      <c r="C38" s="12"/>
      <c r="D38" s="12"/>
      <c r="E38" s="12"/>
      <c r="F38" s="12"/>
      <c r="G38" s="12"/>
      <c r="H38" s="12"/>
      <c r="I38" s="12"/>
    </row>
  </sheetData>
  <mergeCells count="5">
    <mergeCell ref="A1:J1"/>
    <mergeCell ref="A2:J2"/>
    <mergeCell ref="A3:J3"/>
    <mergeCell ref="A5:A6"/>
    <mergeCell ref="J5:J6"/>
  </mergeCells>
  <printOptions horizontalCentered="1" verticalCentered="1"/>
  <pageMargins left="0" right="0" top="0" bottom="0" header="0" footer="0"/>
  <pageSetup paperSize="9" scale="85" fitToWidth="0" orientation="landscape" r:id="rId1"/>
  <headerFooter alignWithMargins="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3BFF4-2145-4105-89CE-C0958BF9304F}">
  <sheetPr codeName="Sheet106"/>
  <dimension ref="A1:J38"/>
  <sheetViews>
    <sheetView rightToLeft="1" view="pageBreakPreview" zoomScaleNormal="100" zoomScaleSheetLayoutView="100" workbookViewId="0">
      <selection activeCell="E14" sqref="E14"/>
    </sheetView>
  </sheetViews>
  <sheetFormatPr defaultColWidth="11.42578125" defaultRowHeight="24.95" customHeight="1"/>
  <cols>
    <col min="1" max="1" width="35.7109375" style="718" customWidth="1"/>
    <col min="2" max="8" width="11.7109375" style="718" customWidth="1"/>
    <col min="9" max="9" width="13.42578125" style="718" bestFit="1" customWidth="1"/>
    <col min="10" max="10" width="35.7109375" style="718" customWidth="1"/>
    <col min="11" max="16384" width="11.42578125" style="718"/>
  </cols>
  <sheetData>
    <row r="1" spans="1:10" s="7" customFormat="1" ht="23.25">
      <c r="A1" s="1286" t="s">
        <v>1180</v>
      </c>
      <c r="B1" s="1286"/>
      <c r="C1" s="1286"/>
      <c r="D1" s="1286"/>
      <c r="E1" s="1286"/>
      <c r="F1" s="1286"/>
      <c r="G1" s="1286"/>
      <c r="H1" s="1286"/>
      <c r="I1" s="1286"/>
      <c r="J1" s="1286"/>
    </row>
    <row r="2" spans="1:10" s="7" customFormat="1" ht="20.25">
      <c r="A2" s="1287" t="s">
        <v>1113</v>
      </c>
      <c r="B2" s="1287"/>
      <c r="C2" s="1287"/>
      <c r="D2" s="1287"/>
      <c r="E2" s="1287"/>
      <c r="F2" s="1287"/>
      <c r="G2" s="1287"/>
      <c r="H2" s="1287"/>
      <c r="I2" s="1287"/>
      <c r="J2" s="1287"/>
    </row>
    <row r="3" spans="1:10" s="7" customFormat="1" ht="20.25">
      <c r="A3" s="1287">
        <v>2022</v>
      </c>
      <c r="B3" s="1287"/>
      <c r="C3" s="1287"/>
      <c r="D3" s="1287"/>
      <c r="E3" s="1287"/>
      <c r="F3" s="1287"/>
      <c r="G3" s="1287"/>
      <c r="H3" s="1287"/>
      <c r="I3" s="1287"/>
      <c r="J3" s="1287"/>
    </row>
    <row r="4" spans="1:10" s="8" customFormat="1" ht="15.75">
      <c r="A4" s="447" t="s">
        <v>226</v>
      </c>
      <c r="B4" s="798"/>
      <c r="C4" s="798"/>
      <c r="D4" s="798"/>
      <c r="E4" s="798"/>
      <c r="F4" s="798"/>
      <c r="G4" s="798"/>
      <c r="H4" s="798"/>
      <c r="I4" s="798"/>
      <c r="J4" s="448" t="s">
        <v>227</v>
      </c>
    </row>
    <row r="5" spans="1:10" s="9" customFormat="1" ht="30">
      <c r="A5" s="1353" t="s">
        <v>223</v>
      </c>
      <c r="B5" s="351" t="s">
        <v>49</v>
      </c>
      <c r="C5" s="351" t="s">
        <v>50</v>
      </c>
      <c r="D5" s="351" t="s">
        <v>52</v>
      </c>
      <c r="E5" s="351" t="s">
        <v>54</v>
      </c>
      <c r="F5" s="351" t="s">
        <v>56</v>
      </c>
      <c r="G5" s="351" t="s">
        <v>556</v>
      </c>
      <c r="H5" s="351" t="s">
        <v>173</v>
      </c>
      <c r="I5" s="351" t="s">
        <v>468</v>
      </c>
      <c r="J5" s="1355" t="s">
        <v>1323</v>
      </c>
    </row>
    <row r="6" spans="1:10" s="10" customFormat="1" ht="47.25" customHeight="1">
      <c r="A6" s="1354"/>
      <c r="B6" s="349" t="s">
        <v>48</v>
      </c>
      <c r="C6" s="349" t="s">
        <v>256</v>
      </c>
      <c r="D6" s="349" t="s">
        <v>51</v>
      </c>
      <c r="E6" s="349" t="s">
        <v>53</v>
      </c>
      <c r="F6" s="349" t="s">
        <v>55</v>
      </c>
      <c r="G6" s="349" t="s">
        <v>557</v>
      </c>
      <c r="H6" s="349" t="s">
        <v>57</v>
      </c>
      <c r="I6" s="319" t="s">
        <v>469</v>
      </c>
      <c r="J6" s="1356"/>
    </row>
    <row r="7" spans="1:10" s="1" customFormat="1" ht="15.75" thickBot="1">
      <c r="A7" s="41" t="s">
        <v>518</v>
      </c>
      <c r="B7" s="809">
        <v>0</v>
      </c>
      <c r="C7" s="809">
        <v>156</v>
      </c>
      <c r="D7" s="809">
        <v>0</v>
      </c>
      <c r="E7" s="809">
        <v>36800</v>
      </c>
      <c r="F7" s="809">
        <v>0</v>
      </c>
      <c r="G7" s="809">
        <v>0</v>
      </c>
      <c r="H7" s="809">
        <v>0</v>
      </c>
      <c r="I7" s="205">
        <v>36956</v>
      </c>
      <c r="J7" s="778" t="s">
        <v>538</v>
      </c>
    </row>
    <row r="8" spans="1:10" s="1" customFormat="1" ht="15.75" thickBot="1">
      <c r="A8" s="39" t="s">
        <v>519</v>
      </c>
      <c r="B8" s="768">
        <v>0</v>
      </c>
      <c r="C8" s="768">
        <v>16343</v>
      </c>
      <c r="D8" s="768">
        <v>8294</v>
      </c>
      <c r="E8" s="768">
        <v>5308</v>
      </c>
      <c r="F8" s="768">
        <v>0</v>
      </c>
      <c r="G8" s="768">
        <v>0</v>
      </c>
      <c r="H8" s="768">
        <v>0</v>
      </c>
      <c r="I8" s="206">
        <v>29945</v>
      </c>
      <c r="J8" s="779" t="s">
        <v>539</v>
      </c>
    </row>
    <row r="9" spans="1:10" s="1" customFormat="1" ht="15.75" thickBot="1">
      <c r="A9" s="41" t="s">
        <v>520</v>
      </c>
      <c r="B9" s="767">
        <v>0</v>
      </c>
      <c r="C9" s="767">
        <v>362</v>
      </c>
      <c r="D9" s="767">
        <v>4932</v>
      </c>
      <c r="E9" s="767">
        <v>100263</v>
      </c>
      <c r="F9" s="767">
        <v>0</v>
      </c>
      <c r="G9" s="767">
        <v>0</v>
      </c>
      <c r="H9" s="767">
        <v>0</v>
      </c>
      <c r="I9" s="205">
        <v>105557</v>
      </c>
      <c r="J9" s="778" t="s">
        <v>422</v>
      </c>
    </row>
    <row r="10" spans="1:10" s="1" customFormat="1" ht="30.75" thickBot="1">
      <c r="A10" s="39" t="s">
        <v>521</v>
      </c>
      <c r="B10" s="768">
        <v>0</v>
      </c>
      <c r="C10" s="768">
        <v>2619</v>
      </c>
      <c r="D10" s="768">
        <v>3292</v>
      </c>
      <c r="E10" s="768">
        <v>5905</v>
      </c>
      <c r="F10" s="768">
        <v>0</v>
      </c>
      <c r="G10" s="768">
        <v>0</v>
      </c>
      <c r="H10" s="768">
        <v>0</v>
      </c>
      <c r="I10" s="206">
        <v>11816</v>
      </c>
      <c r="J10" s="779" t="s">
        <v>540</v>
      </c>
    </row>
    <row r="11" spans="1:10" s="1" customFormat="1" ht="30.75" customHeight="1" thickBot="1">
      <c r="A11" s="41" t="s">
        <v>522</v>
      </c>
      <c r="B11" s="767">
        <v>0</v>
      </c>
      <c r="C11" s="767">
        <v>347</v>
      </c>
      <c r="D11" s="767">
        <v>142</v>
      </c>
      <c r="E11" s="767">
        <v>3744</v>
      </c>
      <c r="F11" s="767">
        <v>0</v>
      </c>
      <c r="G11" s="767">
        <v>0</v>
      </c>
      <c r="H11" s="767">
        <v>0</v>
      </c>
      <c r="I11" s="205">
        <v>4233</v>
      </c>
      <c r="J11" s="778" t="s">
        <v>541</v>
      </c>
    </row>
    <row r="12" spans="1:10" s="1" customFormat="1" ht="15.75" thickBot="1">
      <c r="A12" s="39" t="s">
        <v>523</v>
      </c>
      <c r="B12" s="768">
        <v>0</v>
      </c>
      <c r="C12" s="768">
        <v>0</v>
      </c>
      <c r="D12" s="768">
        <v>0</v>
      </c>
      <c r="E12" s="768">
        <v>662652</v>
      </c>
      <c r="F12" s="768">
        <v>0</v>
      </c>
      <c r="G12" s="768">
        <v>0</v>
      </c>
      <c r="H12" s="768">
        <v>0</v>
      </c>
      <c r="I12" s="206">
        <v>662652</v>
      </c>
      <c r="J12" s="779" t="s">
        <v>423</v>
      </c>
    </row>
    <row r="13" spans="1:10" s="1" customFormat="1" ht="30.75" thickBot="1">
      <c r="A13" s="41" t="s">
        <v>524</v>
      </c>
      <c r="B13" s="767">
        <v>0</v>
      </c>
      <c r="C13" s="767">
        <v>0</v>
      </c>
      <c r="D13" s="767">
        <v>2237</v>
      </c>
      <c r="E13" s="767">
        <v>220507</v>
      </c>
      <c r="F13" s="767">
        <v>0</v>
      </c>
      <c r="G13" s="767">
        <v>0</v>
      </c>
      <c r="H13" s="767">
        <v>0</v>
      </c>
      <c r="I13" s="205">
        <v>222744</v>
      </c>
      <c r="J13" s="778" t="s">
        <v>542</v>
      </c>
    </row>
    <row r="14" spans="1:10" s="1" customFormat="1" ht="15.75" thickBot="1">
      <c r="A14" s="39" t="s">
        <v>525</v>
      </c>
      <c r="B14" s="768">
        <v>494</v>
      </c>
      <c r="C14" s="768">
        <v>5988</v>
      </c>
      <c r="D14" s="768">
        <v>481</v>
      </c>
      <c r="E14" s="768">
        <v>119518</v>
      </c>
      <c r="F14" s="768">
        <v>0</v>
      </c>
      <c r="G14" s="768">
        <v>0</v>
      </c>
      <c r="H14" s="768">
        <v>0</v>
      </c>
      <c r="I14" s="206">
        <v>126481</v>
      </c>
      <c r="J14" s="779" t="s">
        <v>543</v>
      </c>
    </row>
    <row r="15" spans="1:10" s="1" customFormat="1" ht="26.25" thickBot="1">
      <c r="A15" s="41" t="s">
        <v>526</v>
      </c>
      <c r="B15" s="767">
        <v>0</v>
      </c>
      <c r="C15" s="767">
        <v>1394</v>
      </c>
      <c r="D15" s="767">
        <v>0</v>
      </c>
      <c r="E15" s="767">
        <v>65777</v>
      </c>
      <c r="F15" s="767">
        <v>0</v>
      </c>
      <c r="G15" s="767">
        <v>0</v>
      </c>
      <c r="H15" s="767">
        <v>0</v>
      </c>
      <c r="I15" s="205">
        <v>67171</v>
      </c>
      <c r="J15" s="778" t="s">
        <v>544</v>
      </c>
    </row>
    <row r="16" spans="1:10" s="1" customFormat="1" ht="15.75" thickBot="1">
      <c r="A16" s="39" t="s">
        <v>527</v>
      </c>
      <c r="B16" s="768">
        <v>1727</v>
      </c>
      <c r="C16" s="768">
        <v>2147</v>
      </c>
      <c r="D16" s="768">
        <v>2649</v>
      </c>
      <c r="E16" s="768">
        <v>12756</v>
      </c>
      <c r="F16" s="768">
        <v>0</v>
      </c>
      <c r="G16" s="768">
        <v>0</v>
      </c>
      <c r="H16" s="768">
        <v>0</v>
      </c>
      <c r="I16" s="206">
        <v>19279</v>
      </c>
      <c r="J16" s="779" t="s">
        <v>545</v>
      </c>
    </row>
    <row r="17" spans="1:10" s="1" customFormat="1" ht="15.75" thickBot="1">
      <c r="A17" s="41" t="s">
        <v>528</v>
      </c>
      <c r="B17" s="767">
        <v>438</v>
      </c>
      <c r="C17" s="767">
        <v>650</v>
      </c>
      <c r="D17" s="767">
        <v>6585</v>
      </c>
      <c r="E17" s="767">
        <v>11322</v>
      </c>
      <c r="F17" s="767">
        <v>0</v>
      </c>
      <c r="G17" s="767">
        <v>0</v>
      </c>
      <c r="H17" s="767">
        <v>0</v>
      </c>
      <c r="I17" s="205">
        <v>18995</v>
      </c>
      <c r="J17" s="778" t="s">
        <v>546</v>
      </c>
    </row>
    <row r="18" spans="1:10" s="1" customFormat="1" ht="15.75" thickBot="1">
      <c r="A18" s="39" t="s">
        <v>529</v>
      </c>
      <c r="B18" s="768">
        <v>0</v>
      </c>
      <c r="C18" s="768">
        <v>118</v>
      </c>
      <c r="D18" s="768">
        <v>223</v>
      </c>
      <c r="E18" s="768">
        <v>18613</v>
      </c>
      <c r="F18" s="768">
        <v>0</v>
      </c>
      <c r="G18" s="768">
        <v>0</v>
      </c>
      <c r="H18" s="768">
        <v>0</v>
      </c>
      <c r="I18" s="206">
        <v>18954</v>
      </c>
      <c r="J18" s="779" t="s">
        <v>547</v>
      </c>
    </row>
    <row r="19" spans="1:10" s="1" customFormat="1" ht="26.25" thickBot="1">
      <c r="A19" s="41" t="s">
        <v>530</v>
      </c>
      <c r="B19" s="767">
        <v>0</v>
      </c>
      <c r="C19" s="767">
        <v>203</v>
      </c>
      <c r="D19" s="767">
        <v>0</v>
      </c>
      <c r="E19" s="767">
        <v>26634</v>
      </c>
      <c r="F19" s="767">
        <v>0</v>
      </c>
      <c r="G19" s="767">
        <v>0</v>
      </c>
      <c r="H19" s="767">
        <v>0</v>
      </c>
      <c r="I19" s="205">
        <v>26837</v>
      </c>
      <c r="J19" s="778" t="s">
        <v>548</v>
      </c>
    </row>
    <row r="20" spans="1:10" s="1" customFormat="1" ht="26.25" thickBot="1">
      <c r="A20" s="39" t="s">
        <v>531</v>
      </c>
      <c r="B20" s="768">
        <v>0</v>
      </c>
      <c r="C20" s="768">
        <v>182</v>
      </c>
      <c r="D20" s="768">
        <v>0</v>
      </c>
      <c r="E20" s="768">
        <v>161041</v>
      </c>
      <c r="F20" s="768">
        <v>0</v>
      </c>
      <c r="G20" s="768">
        <v>0</v>
      </c>
      <c r="H20" s="768">
        <v>0</v>
      </c>
      <c r="I20" s="206">
        <v>161223</v>
      </c>
      <c r="J20" s="779" t="s">
        <v>549</v>
      </c>
    </row>
    <row r="21" spans="1:10" s="1" customFormat="1" ht="30.75" thickBot="1">
      <c r="A21" s="41" t="s">
        <v>532</v>
      </c>
      <c r="B21" s="767">
        <v>88887</v>
      </c>
      <c r="C21" s="767">
        <v>0</v>
      </c>
      <c r="D21" s="767">
        <v>0</v>
      </c>
      <c r="E21" s="767">
        <v>0</v>
      </c>
      <c r="F21" s="767">
        <v>0</v>
      </c>
      <c r="G21" s="767">
        <v>0</v>
      </c>
      <c r="H21" s="767">
        <v>0</v>
      </c>
      <c r="I21" s="205">
        <v>88887</v>
      </c>
      <c r="J21" s="778" t="s">
        <v>550</v>
      </c>
    </row>
    <row r="22" spans="1:10" s="1" customFormat="1" ht="15.75" thickBot="1">
      <c r="A22" s="39" t="s">
        <v>47</v>
      </c>
      <c r="B22" s="768">
        <v>9371</v>
      </c>
      <c r="C22" s="768">
        <v>0</v>
      </c>
      <c r="D22" s="768">
        <v>0</v>
      </c>
      <c r="E22" s="768">
        <v>22955</v>
      </c>
      <c r="F22" s="768">
        <v>0</v>
      </c>
      <c r="G22" s="768">
        <v>0</v>
      </c>
      <c r="H22" s="768">
        <v>0</v>
      </c>
      <c r="I22" s="206">
        <v>32326</v>
      </c>
      <c r="J22" s="779" t="s">
        <v>424</v>
      </c>
    </row>
    <row r="23" spans="1:10" s="1" customFormat="1" ht="30.75" thickBot="1">
      <c r="A23" s="41" t="s">
        <v>533</v>
      </c>
      <c r="B23" s="767">
        <v>5125</v>
      </c>
      <c r="C23" s="767">
        <v>22637</v>
      </c>
      <c r="D23" s="767">
        <v>0</v>
      </c>
      <c r="E23" s="767">
        <v>23304</v>
      </c>
      <c r="F23" s="767">
        <v>0</v>
      </c>
      <c r="G23" s="767">
        <v>1730</v>
      </c>
      <c r="H23" s="767">
        <v>0</v>
      </c>
      <c r="I23" s="205">
        <v>52796</v>
      </c>
      <c r="J23" s="778" t="s">
        <v>551</v>
      </c>
    </row>
    <row r="24" spans="1:10" s="1" customFormat="1" ht="15.75" thickBot="1">
      <c r="A24" s="39" t="s">
        <v>534</v>
      </c>
      <c r="B24" s="768">
        <v>2958</v>
      </c>
      <c r="C24" s="768">
        <v>0</v>
      </c>
      <c r="D24" s="768">
        <v>0</v>
      </c>
      <c r="E24" s="768">
        <v>6559</v>
      </c>
      <c r="F24" s="768">
        <v>0</v>
      </c>
      <c r="G24" s="768">
        <v>0</v>
      </c>
      <c r="H24" s="768">
        <v>0</v>
      </c>
      <c r="I24" s="206">
        <v>9517</v>
      </c>
      <c r="J24" s="779" t="s">
        <v>552</v>
      </c>
    </row>
    <row r="25" spans="1:10" s="1" customFormat="1" ht="15.75" thickBot="1">
      <c r="A25" s="41" t="s">
        <v>535</v>
      </c>
      <c r="B25" s="767">
        <v>2666</v>
      </c>
      <c r="C25" s="767">
        <v>0</v>
      </c>
      <c r="D25" s="767">
        <v>0</v>
      </c>
      <c r="E25" s="767">
        <v>6765</v>
      </c>
      <c r="F25" s="767">
        <v>0</v>
      </c>
      <c r="G25" s="767">
        <v>0</v>
      </c>
      <c r="H25" s="767">
        <v>0</v>
      </c>
      <c r="I25" s="205">
        <v>9431</v>
      </c>
      <c r="J25" s="778" t="s">
        <v>553</v>
      </c>
    </row>
    <row r="26" spans="1:10" s="1" customFormat="1" ht="51.75" thickBot="1">
      <c r="A26" s="39" t="s">
        <v>536</v>
      </c>
      <c r="B26" s="768">
        <v>0</v>
      </c>
      <c r="C26" s="768">
        <v>0</v>
      </c>
      <c r="D26" s="768">
        <v>0</v>
      </c>
      <c r="E26" s="768">
        <v>0</v>
      </c>
      <c r="F26" s="768">
        <v>0</v>
      </c>
      <c r="G26" s="768">
        <v>0</v>
      </c>
      <c r="H26" s="768">
        <v>66750</v>
      </c>
      <c r="I26" s="206">
        <v>66750</v>
      </c>
      <c r="J26" s="779" t="s">
        <v>554</v>
      </c>
    </row>
    <row r="27" spans="1:10" s="1" customFormat="1" ht="30">
      <c r="A27" s="66" t="s">
        <v>537</v>
      </c>
      <c r="B27" s="844">
        <v>0</v>
      </c>
      <c r="C27" s="844">
        <v>0</v>
      </c>
      <c r="D27" s="844">
        <v>0</v>
      </c>
      <c r="E27" s="844">
        <v>0</v>
      </c>
      <c r="F27" s="844">
        <v>4894</v>
      </c>
      <c r="G27" s="844">
        <v>0</v>
      </c>
      <c r="H27" s="844">
        <v>0</v>
      </c>
      <c r="I27" s="350">
        <v>4894</v>
      </c>
      <c r="J27" s="824" t="s">
        <v>555</v>
      </c>
    </row>
    <row r="28" spans="1:10" s="6" customFormat="1" ht="18" customHeight="1">
      <c r="A28" s="86" t="s">
        <v>468</v>
      </c>
      <c r="B28" s="185">
        <v>111666</v>
      </c>
      <c r="C28" s="185">
        <v>53146</v>
      </c>
      <c r="D28" s="185">
        <v>28835</v>
      </c>
      <c r="E28" s="185">
        <v>1510423</v>
      </c>
      <c r="F28" s="185">
        <v>4894</v>
      </c>
      <c r="G28" s="211">
        <v>1730</v>
      </c>
      <c r="H28" s="211">
        <v>66750</v>
      </c>
      <c r="I28" s="211">
        <v>1777444</v>
      </c>
      <c r="J28" s="67" t="s">
        <v>469</v>
      </c>
    </row>
    <row r="29" spans="1:10" ht="12.75">
      <c r="A29" s="30" t="s">
        <v>71</v>
      </c>
      <c r="J29" s="718" t="s">
        <v>390</v>
      </c>
    </row>
    <row r="35" spans="2:9" ht="24.95" customHeight="1">
      <c r="B35" s="12"/>
      <c r="C35" s="12"/>
      <c r="D35" s="12"/>
      <c r="E35" s="12"/>
      <c r="F35" s="12"/>
      <c r="G35" s="12"/>
      <c r="H35" s="12"/>
      <c r="I35" s="12"/>
    </row>
    <row r="36" spans="2:9" ht="24.95" customHeight="1">
      <c r="B36" s="12"/>
      <c r="C36" s="12"/>
      <c r="D36" s="12"/>
      <c r="E36" s="12"/>
      <c r="F36" s="12"/>
      <c r="G36" s="12"/>
      <c r="H36" s="12"/>
      <c r="I36" s="12"/>
    </row>
    <row r="37" spans="2:9" ht="24.95" customHeight="1">
      <c r="B37" s="12"/>
      <c r="C37" s="12"/>
      <c r="D37" s="12"/>
      <c r="E37" s="12"/>
      <c r="F37" s="12"/>
      <c r="G37" s="12"/>
      <c r="H37" s="12"/>
      <c r="I37" s="12"/>
    </row>
    <row r="38" spans="2:9" ht="24.95" customHeight="1">
      <c r="B38" s="12"/>
      <c r="C38" s="12"/>
      <c r="D38" s="12"/>
      <c r="E38" s="12"/>
      <c r="F38" s="12"/>
      <c r="G38" s="12"/>
      <c r="H38" s="12"/>
      <c r="I38" s="12"/>
    </row>
  </sheetData>
  <mergeCells count="5">
    <mergeCell ref="A1:J1"/>
    <mergeCell ref="A2:J2"/>
    <mergeCell ref="A3:J3"/>
    <mergeCell ref="A5:A6"/>
    <mergeCell ref="J5:J6"/>
  </mergeCells>
  <printOptions horizontalCentered="1" verticalCentered="1"/>
  <pageMargins left="0" right="0" top="0" bottom="0" header="0" footer="0"/>
  <pageSetup paperSize="9" scale="85" orientation="landscape" r:id="rId1"/>
  <headerFooter alignWithMargins="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6B1A5-041E-4840-89BC-A2B759D6F8B3}">
  <sheetPr codeName="Sheet107"/>
  <dimension ref="A1:M37"/>
  <sheetViews>
    <sheetView rightToLeft="1" view="pageBreakPreview" zoomScaleNormal="91" zoomScaleSheetLayoutView="100" workbookViewId="0">
      <selection activeCell="E14" sqref="E14"/>
    </sheetView>
  </sheetViews>
  <sheetFormatPr defaultColWidth="11.42578125" defaultRowHeight="24.95" customHeight="1"/>
  <cols>
    <col min="1" max="1" width="35.7109375" style="718" customWidth="1"/>
    <col min="2" max="5" width="11.7109375" style="718" customWidth="1"/>
    <col min="6" max="6" width="12.7109375" style="718" customWidth="1"/>
    <col min="7" max="8" width="11.7109375" style="718" customWidth="1"/>
    <col min="9" max="9" width="13.42578125" style="718" bestFit="1" customWidth="1"/>
    <col min="10" max="10" width="35.7109375" style="718" customWidth="1"/>
    <col min="11" max="16384" width="11.42578125" style="718"/>
  </cols>
  <sheetData>
    <row r="1" spans="1:13" s="7" customFormat="1" ht="23.25">
      <c r="A1" s="1286" t="s">
        <v>1179</v>
      </c>
      <c r="B1" s="1286"/>
      <c r="C1" s="1286"/>
      <c r="D1" s="1286"/>
      <c r="E1" s="1286"/>
      <c r="F1" s="1286"/>
      <c r="G1" s="1286"/>
      <c r="H1" s="1286"/>
      <c r="I1" s="1286"/>
      <c r="J1" s="1286"/>
    </row>
    <row r="2" spans="1:13" s="7" customFormat="1" ht="20.25">
      <c r="A2" s="1287" t="s">
        <v>1114</v>
      </c>
      <c r="B2" s="1287"/>
      <c r="C2" s="1287"/>
      <c r="D2" s="1287"/>
      <c r="E2" s="1287"/>
      <c r="F2" s="1287"/>
      <c r="G2" s="1287"/>
      <c r="H2" s="1287"/>
      <c r="I2" s="1287"/>
      <c r="J2" s="1287"/>
    </row>
    <row r="3" spans="1:13" s="7" customFormat="1" ht="20.25">
      <c r="A3" s="1287">
        <v>2022</v>
      </c>
      <c r="B3" s="1287"/>
      <c r="C3" s="1287"/>
      <c r="D3" s="1287"/>
      <c r="E3" s="1287"/>
      <c r="F3" s="1287"/>
      <c r="G3" s="1287"/>
      <c r="H3" s="1287"/>
      <c r="I3" s="1287"/>
      <c r="J3" s="1287"/>
    </row>
    <row r="4" spans="1:13" s="8" customFormat="1" ht="15.75">
      <c r="A4" s="447" t="s">
        <v>228</v>
      </c>
      <c r="B4" s="798"/>
      <c r="C4" s="798"/>
      <c r="D4" s="798"/>
      <c r="E4" s="798"/>
      <c r="F4" s="798"/>
      <c r="G4" s="798"/>
      <c r="H4" s="798"/>
      <c r="I4" s="798"/>
      <c r="J4" s="448" t="s">
        <v>229</v>
      </c>
    </row>
    <row r="5" spans="1:13" s="9" customFormat="1" ht="30">
      <c r="A5" s="1353" t="s">
        <v>223</v>
      </c>
      <c r="B5" s="351" t="s">
        <v>49</v>
      </c>
      <c r="C5" s="351" t="s">
        <v>50</v>
      </c>
      <c r="D5" s="351" t="s">
        <v>52</v>
      </c>
      <c r="E5" s="351" t="s">
        <v>54</v>
      </c>
      <c r="F5" s="351" t="s">
        <v>56</v>
      </c>
      <c r="G5" s="351" t="s">
        <v>556</v>
      </c>
      <c r="H5" s="351" t="s">
        <v>173</v>
      </c>
      <c r="I5" s="351" t="s">
        <v>468</v>
      </c>
      <c r="J5" s="1355" t="s">
        <v>1322</v>
      </c>
    </row>
    <row r="6" spans="1:13" s="10" customFormat="1" ht="42" customHeight="1">
      <c r="A6" s="1354"/>
      <c r="B6" s="349" t="s">
        <v>48</v>
      </c>
      <c r="C6" s="349" t="s">
        <v>256</v>
      </c>
      <c r="D6" s="349" t="s">
        <v>51</v>
      </c>
      <c r="E6" s="349" t="s">
        <v>53</v>
      </c>
      <c r="F6" s="349" t="s">
        <v>1712</v>
      </c>
      <c r="G6" s="349" t="s">
        <v>557</v>
      </c>
      <c r="H6" s="349" t="s">
        <v>57</v>
      </c>
      <c r="I6" s="319" t="s">
        <v>469</v>
      </c>
      <c r="J6" s="1356"/>
    </row>
    <row r="7" spans="1:13" s="1" customFormat="1" ht="15.75" thickBot="1">
      <c r="A7" s="41" t="s">
        <v>519</v>
      </c>
      <c r="B7" s="809">
        <v>0</v>
      </c>
      <c r="C7" s="809">
        <v>2344</v>
      </c>
      <c r="D7" s="809">
        <v>1836</v>
      </c>
      <c r="E7" s="809">
        <v>30</v>
      </c>
      <c r="F7" s="809">
        <v>0</v>
      </c>
      <c r="G7" s="809">
        <v>0</v>
      </c>
      <c r="H7" s="809">
        <v>0</v>
      </c>
      <c r="I7" s="205">
        <v>4210</v>
      </c>
      <c r="J7" s="928" t="s">
        <v>539</v>
      </c>
      <c r="K7" s="718"/>
      <c r="L7" s="718"/>
      <c r="M7" s="718"/>
    </row>
    <row r="8" spans="1:13" s="1" customFormat="1" ht="15.75" thickBot="1">
      <c r="A8" s="39" t="s">
        <v>520</v>
      </c>
      <c r="B8" s="768">
        <v>0</v>
      </c>
      <c r="C8" s="768">
        <v>0</v>
      </c>
      <c r="D8" s="768">
        <v>263</v>
      </c>
      <c r="E8" s="768">
        <v>1991</v>
      </c>
      <c r="F8" s="768">
        <v>0</v>
      </c>
      <c r="G8" s="768">
        <v>0</v>
      </c>
      <c r="H8" s="768">
        <v>0</v>
      </c>
      <c r="I8" s="206">
        <v>2254</v>
      </c>
      <c r="J8" s="929" t="s">
        <v>422</v>
      </c>
      <c r="K8" s="718"/>
      <c r="L8" s="718"/>
      <c r="M8" s="718"/>
    </row>
    <row r="9" spans="1:13" s="1" customFormat="1" ht="30.75" thickBot="1">
      <c r="A9" s="41" t="s">
        <v>521</v>
      </c>
      <c r="B9" s="809">
        <v>0</v>
      </c>
      <c r="C9" s="809">
        <v>960</v>
      </c>
      <c r="D9" s="809">
        <v>1377</v>
      </c>
      <c r="E9" s="809">
        <v>381</v>
      </c>
      <c r="F9" s="809">
        <v>0</v>
      </c>
      <c r="G9" s="809">
        <v>0</v>
      </c>
      <c r="H9" s="809">
        <v>0</v>
      </c>
      <c r="I9" s="205">
        <v>2718</v>
      </c>
      <c r="J9" s="930" t="s">
        <v>540</v>
      </c>
      <c r="K9" s="718"/>
      <c r="L9" s="718"/>
      <c r="M9" s="718"/>
    </row>
    <row r="10" spans="1:13" s="1" customFormat="1" ht="30.75" customHeight="1" thickBot="1">
      <c r="A10" s="39" t="s">
        <v>522</v>
      </c>
      <c r="B10" s="768">
        <v>0</v>
      </c>
      <c r="C10" s="768">
        <v>313</v>
      </c>
      <c r="D10" s="768">
        <v>0</v>
      </c>
      <c r="E10" s="768">
        <v>0</v>
      </c>
      <c r="F10" s="768">
        <v>0</v>
      </c>
      <c r="G10" s="768">
        <v>0</v>
      </c>
      <c r="H10" s="768">
        <v>0</v>
      </c>
      <c r="I10" s="206">
        <v>313</v>
      </c>
      <c r="J10" s="929" t="s">
        <v>541</v>
      </c>
      <c r="K10" s="718"/>
      <c r="L10" s="718"/>
      <c r="M10" s="718"/>
    </row>
    <row r="11" spans="1:13" s="1" customFormat="1" ht="15.75" thickBot="1">
      <c r="A11" s="41" t="s">
        <v>523</v>
      </c>
      <c r="B11" s="809">
        <v>0</v>
      </c>
      <c r="C11" s="809">
        <v>0</v>
      </c>
      <c r="D11" s="809">
        <v>0</v>
      </c>
      <c r="E11" s="809">
        <v>7122</v>
      </c>
      <c r="F11" s="809">
        <v>0</v>
      </c>
      <c r="G11" s="809">
        <v>0</v>
      </c>
      <c r="H11" s="809">
        <v>0</v>
      </c>
      <c r="I11" s="205">
        <v>7122</v>
      </c>
      <c r="J11" s="930" t="s">
        <v>423</v>
      </c>
      <c r="K11" s="718"/>
      <c r="L11" s="718"/>
      <c r="M11" s="718"/>
    </row>
    <row r="12" spans="1:13" s="1" customFormat="1" ht="30.75" thickBot="1">
      <c r="A12" s="39" t="s">
        <v>524</v>
      </c>
      <c r="B12" s="768">
        <v>0</v>
      </c>
      <c r="C12" s="768">
        <v>0</v>
      </c>
      <c r="D12" s="768">
        <v>693</v>
      </c>
      <c r="E12" s="768">
        <v>25080</v>
      </c>
      <c r="F12" s="768">
        <v>0</v>
      </c>
      <c r="G12" s="768">
        <v>0</v>
      </c>
      <c r="H12" s="768">
        <v>0</v>
      </c>
      <c r="I12" s="206">
        <v>25773</v>
      </c>
      <c r="J12" s="929" t="s">
        <v>542</v>
      </c>
      <c r="K12" s="718"/>
      <c r="L12" s="718"/>
      <c r="M12" s="718"/>
    </row>
    <row r="13" spans="1:13" s="1" customFormat="1" ht="15.75" thickBot="1">
      <c r="A13" s="41" t="s">
        <v>525</v>
      </c>
      <c r="B13" s="809">
        <v>344</v>
      </c>
      <c r="C13" s="809">
        <v>2063</v>
      </c>
      <c r="D13" s="809">
        <v>75</v>
      </c>
      <c r="E13" s="809">
        <v>13058</v>
      </c>
      <c r="F13" s="809">
        <v>0</v>
      </c>
      <c r="G13" s="809">
        <v>0</v>
      </c>
      <c r="H13" s="809">
        <v>0</v>
      </c>
      <c r="I13" s="205">
        <v>15540</v>
      </c>
      <c r="J13" s="930" t="s">
        <v>543</v>
      </c>
      <c r="K13" s="718"/>
      <c r="L13" s="718"/>
      <c r="M13" s="718"/>
    </row>
    <row r="14" spans="1:13" s="1" customFormat="1" ht="26.25" thickBot="1">
      <c r="A14" s="39" t="s">
        <v>526</v>
      </c>
      <c r="B14" s="768">
        <v>0</v>
      </c>
      <c r="C14" s="768">
        <v>1299</v>
      </c>
      <c r="D14" s="768">
        <v>0</v>
      </c>
      <c r="E14" s="768">
        <v>21492</v>
      </c>
      <c r="F14" s="768">
        <v>0</v>
      </c>
      <c r="G14" s="768">
        <v>0</v>
      </c>
      <c r="H14" s="768">
        <v>0</v>
      </c>
      <c r="I14" s="206">
        <v>22791</v>
      </c>
      <c r="J14" s="929" t="s">
        <v>544</v>
      </c>
      <c r="K14" s="718"/>
      <c r="L14" s="718"/>
      <c r="M14" s="718"/>
    </row>
    <row r="15" spans="1:13" s="1" customFormat="1" ht="15.75" thickBot="1">
      <c r="A15" s="41" t="s">
        <v>527</v>
      </c>
      <c r="B15" s="809">
        <v>760</v>
      </c>
      <c r="C15" s="809">
        <v>382</v>
      </c>
      <c r="D15" s="809">
        <v>468</v>
      </c>
      <c r="E15" s="809">
        <v>3643</v>
      </c>
      <c r="F15" s="809">
        <v>0</v>
      </c>
      <c r="G15" s="809">
        <v>0</v>
      </c>
      <c r="H15" s="809">
        <v>0</v>
      </c>
      <c r="I15" s="205">
        <v>5253</v>
      </c>
      <c r="J15" s="930" t="s">
        <v>545</v>
      </c>
      <c r="K15" s="718"/>
      <c r="L15" s="718"/>
      <c r="M15" s="718"/>
    </row>
    <row r="16" spans="1:13" s="1" customFormat="1" ht="15.75" thickBot="1">
      <c r="A16" s="39" t="s">
        <v>528</v>
      </c>
      <c r="B16" s="768">
        <v>487</v>
      </c>
      <c r="C16" s="768">
        <v>217</v>
      </c>
      <c r="D16" s="768">
        <v>3008</v>
      </c>
      <c r="E16" s="768">
        <v>3394</v>
      </c>
      <c r="F16" s="768">
        <v>0</v>
      </c>
      <c r="G16" s="768">
        <v>0</v>
      </c>
      <c r="H16" s="768">
        <v>0</v>
      </c>
      <c r="I16" s="206">
        <v>7106</v>
      </c>
      <c r="J16" s="929" t="s">
        <v>546</v>
      </c>
      <c r="K16" s="718"/>
      <c r="L16" s="718"/>
      <c r="M16" s="718"/>
    </row>
    <row r="17" spans="1:13" s="1" customFormat="1" ht="15.75" thickBot="1">
      <c r="A17" s="41" t="s">
        <v>529</v>
      </c>
      <c r="B17" s="809">
        <v>0</v>
      </c>
      <c r="C17" s="809">
        <v>48</v>
      </c>
      <c r="D17" s="809">
        <v>141</v>
      </c>
      <c r="E17" s="809">
        <v>1835</v>
      </c>
      <c r="F17" s="809">
        <v>0</v>
      </c>
      <c r="G17" s="809">
        <v>0</v>
      </c>
      <c r="H17" s="809">
        <v>0</v>
      </c>
      <c r="I17" s="205">
        <v>2024</v>
      </c>
      <c r="J17" s="930" t="s">
        <v>547</v>
      </c>
      <c r="K17" s="718"/>
      <c r="L17" s="718"/>
      <c r="M17" s="718"/>
    </row>
    <row r="18" spans="1:13" s="1" customFormat="1" ht="26.25" thickBot="1">
      <c r="A18" s="39" t="s">
        <v>530</v>
      </c>
      <c r="B18" s="768">
        <v>0</v>
      </c>
      <c r="C18" s="768">
        <v>0</v>
      </c>
      <c r="D18" s="768">
        <v>0</v>
      </c>
      <c r="E18" s="768">
        <v>6159</v>
      </c>
      <c r="F18" s="768">
        <v>0</v>
      </c>
      <c r="G18" s="768">
        <v>0</v>
      </c>
      <c r="H18" s="768">
        <v>0</v>
      </c>
      <c r="I18" s="206">
        <v>6159</v>
      </c>
      <c r="J18" s="929" t="s">
        <v>548</v>
      </c>
      <c r="K18" s="718"/>
      <c r="L18" s="718"/>
      <c r="M18" s="718"/>
    </row>
    <row r="19" spans="1:13" s="1" customFormat="1" ht="26.25" thickBot="1">
      <c r="A19" s="41" t="s">
        <v>531</v>
      </c>
      <c r="B19" s="809">
        <v>155</v>
      </c>
      <c r="C19" s="809">
        <v>47</v>
      </c>
      <c r="D19" s="809">
        <v>0</v>
      </c>
      <c r="E19" s="809">
        <v>29350</v>
      </c>
      <c r="F19" s="809">
        <v>0</v>
      </c>
      <c r="G19" s="809">
        <v>0</v>
      </c>
      <c r="H19" s="809">
        <v>0</v>
      </c>
      <c r="I19" s="205">
        <v>29552</v>
      </c>
      <c r="J19" s="930" t="s">
        <v>549</v>
      </c>
      <c r="K19" s="718"/>
      <c r="L19" s="718"/>
      <c r="M19" s="718"/>
    </row>
    <row r="20" spans="1:13" s="1" customFormat="1" ht="30.75" thickBot="1">
      <c r="A20" s="39" t="s">
        <v>532</v>
      </c>
      <c r="B20" s="768">
        <v>23516</v>
      </c>
      <c r="C20" s="768">
        <v>0</v>
      </c>
      <c r="D20" s="768">
        <v>0</v>
      </c>
      <c r="E20" s="768">
        <v>0</v>
      </c>
      <c r="F20" s="768">
        <v>0</v>
      </c>
      <c r="G20" s="768">
        <v>0</v>
      </c>
      <c r="H20" s="768">
        <v>0</v>
      </c>
      <c r="I20" s="206">
        <v>23516</v>
      </c>
      <c r="J20" s="929" t="s">
        <v>550</v>
      </c>
      <c r="K20" s="718"/>
      <c r="L20" s="718"/>
      <c r="M20" s="718"/>
    </row>
    <row r="21" spans="1:13" s="1" customFormat="1" ht="15.75" thickBot="1">
      <c r="A21" s="41" t="s">
        <v>47</v>
      </c>
      <c r="B21" s="809">
        <v>19775</v>
      </c>
      <c r="C21" s="809">
        <v>0</v>
      </c>
      <c r="D21" s="809">
        <v>0</v>
      </c>
      <c r="E21" s="809">
        <v>22002</v>
      </c>
      <c r="F21" s="809">
        <v>0</v>
      </c>
      <c r="G21" s="809">
        <v>0</v>
      </c>
      <c r="H21" s="809">
        <v>0</v>
      </c>
      <c r="I21" s="205">
        <v>41777</v>
      </c>
      <c r="J21" s="930" t="s">
        <v>424</v>
      </c>
      <c r="K21" s="718"/>
      <c r="L21" s="718"/>
      <c r="M21" s="718"/>
    </row>
    <row r="22" spans="1:13" s="1" customFormat="1" ht="30.75" thickBot="1">
      <c r="A22" s="39" t="s">
        <v>533</v>
      </c>
      <c r="B22" s="768">
        <v>4503</v>
      </c>
      <c r="C22" s="768">
        <v>16661</v>
      </c>
      <c r="D22" s="768">
        <v>0</v>
      </c>
      <c r="E22" s="768">
        <v>23126</v>
      </c>
      <c r="F22" s="768">
        <v>0</v>
      </c>
      <c r="G22" s="768">
        <v>633</v>
      </c>
      <c r="H22" s="768">
        <v>0</v>
      </c>
      <c r="I22" s="206">
        <v>44923</v>
      </c>
      <c r="J22" s="929" t="s">
        <v>551</v>
      </c>
      <c r="K22" s="718"/>
      <c r="L22" s="718"/>
      <c r="M22" s="718"/>
    </row>
    <row r="23" spans="1:13" s="1" customFormat="1" ht="15.75" thickBot="1">
      <c r="A23" s="41" t="s">
        <v>534</v>
      </c>
      <c r="B23" s="809">
        <v>1548</v>
      </c>
      <c r="C23" s="809">
        <v>0</v>
      </c>
      <c r="D23" s="809">
        <v>0</v>
      </c>
      <c r="E23" s="809">
        <v>1929</v>
      </c>
      <c r="F23" s="809">
        <v>0</v>
      </c>
      <c r="G23" s="809">
        <v>0</v>
      </c>
      <c r="H23" s="809">
        <v>0</v>
      </c>
      <c r="I23" s="205">
        <v>3477</v>
      </c>
      <c r="J23" s="930" t="s">
        <v>552</v>
      </c>
      <c r="K23" s="718"/>
      <c r="L23" s="718"/>
      <c r="M23" s="718"/>
    </row>
    <row r="24" spans="1:13" s="1" customFormat="1" ht="15.75" thickBot="1">
      <c r="A24" s="39" t="s">
        <v>535</v>
      </c>
      <c r="B24" s="768">
        <v>31</v>
      </c>
      <c r="C24" s="768">
        <v>0</v>
      </c>
      <c r="D24" s="768">
        <v>0</v>
      </c>
      <c r="E24" s="768">
        <v>4198</v>
      </c>
      <c r="F24" s="768">
        <v>0</v>
      </c>
      <c r="G24" s="768">
        <v>0</v>
      </c>
      <c r="H24" s="768">
        <v>0</v>
      </c>
      <c r="I24" s="206">
        <v>4229</v>
      </c>
      <c r="J24" s="929" t="s">
        <v>553</v>
      </c>
      <c r="K24" s="718"/>
      <c r="L24" s="718"/>
      <c r="M24" s="718"/>
    </row>
    <row r="25" spans="1:13" s="1" customFormat="1" ht="51.75" thickBot="1">
      <c r="A25" s="41" t="s">
        <v>536</v>
      </c>
      <c r="B25" s="809">
        <v>0</v>
      </c>
      <c r="C25" s="809">
        <v>0</v>
      </c>
      <c r="D25" s="809">
        <v>0</v>
      </c>
      <c r="E25" s="809">
        <v>0</v>
      </c>
      <c r="F25" s="809">
        <v>0</v>
      </c>
      <c r="G25" s="809">
        <v>0</v>
      </c>
      <c r="H25" s="809">
        <v>101876</v>
      </c>
      <c r="I25" s="205">
        <v>101876</v>
      </c>
      <c r="J25" s="930" t="s">
        <v>554</v>
      </c>
      <c r="K25" s="718"/>
      <c r="L25" s="718"/>
      <c r="M25" s="718"/>
    </row>
    <row r="26" spans="1:13" s="1" customFormat="1" ht="30">
      <c r="A26" s="599" t="s">
        <v>537</v>
      </c>
      <c r="B26" s="843">
        <v>0</v>
      </c>
      <c r="C26" s="843">
        <v>0</v>
      </c>
      <c r="D26" s="843">
        <v>0</v>
      </c>
      <c r="E26" s="843">
        <v>0</v>
      </c>
      <c r="F26" s="843">
        <v>2299</v>
      </c>
      <c r="G26" s="843">
        <v>0</v>
      </c>
      <c r="H26" s="843">
        <v>0</v>
      </c>
      <c r="I26" s="602">
        <v>2299</v>
      </c>
      <c r="J26" s="931" t="s">
        <v>555</v>
      </c>
      <c r="K26" s="718"/>
      <c r="L26" s="718"/>
      <c r="M26" s="718"/>
    </row>
    <row r="27" spans="1:13" s="1" customFormat="1" ht="19.5" customHeight="1">
      <c r="A27" s="247" t="s">
        <v>468</v>
      </c>
      <c r="B27" s="284">
        <v>51119</v>
      </c>
      <c r="C27" s="284">
        <v>24334</v>
      </c>
      <c r="D27" s="284">
        <v>7861</v>
      </c>
      <c r="E27" s="284">
        <v>164790</v>
      </c>
      <c r="F27" s="284">
        <v>2299</v>
      </c>
      <c r="G27" s="284">
        <v>633</v>
      </c>
      <c r="H27" s="284">
        <v>101876</v>
      </c>
      <c r="I27" s="284">
        <v>352912</v>
      </c>
      <c r="J27" s="603" t="s">
        <v>469</v>
      </c>
      <c r="K27" s="718"/>
      <c r="L27" s="718"/>
      <c r="M27" s="718"/>
    </row>
    <row r="28" spans="1:13" ht="12.75">
      <c r="A28" s="30" t="s">
        <v>448</v>
      </c>
      <c r="J28" s="718" t="s">
        <v>390</v>
      </c>
    </row>
    <row r="34" spans="2:9" ht="24.95" customHeight="1">
      <c r="B34" s="12"/>
      <c r="C34" s="12"/>
      <c r="D34" s="12"/>
      <c r="E34" s="12"/>
      <c r="F34" s="12"/>
      <c r="G34" s="12"/>
      <c r="H34" s="12"/>
      <c r="I34" s="12"/>
    </row>
    <row r="35" spans="2:9" ht="24.95" customHeight="1">
      <c r="B35" s="12"/>
      <c r="C35" s="12"/>
      <c r="D35" s="12"/>
      <c r="E35" s="12"/>
      <c r="F35" s="12"/>
      <c r="G35" s="12"/>
      <c r="H35" s="12"/>
      <c r="I35" s="12"/>
    </row>
    <row r="36" spans="2:9" ht="24.95" customHeight="1">
      <c r="B36" s="12"/>
      <c r="C36" s="12"/>
      <c r="D36" s="12"/>
      <c r="E36" s="12"/>
      <c r="F36" s="12"/>
      <c r="G36" s="12"/>
      <c r="H36" s="12"/>
      <c r="I36" s="12"/>
    </row>
    <row r="37" spans="2:9" ht="24.95" customHeight="1">
      <c r="B37" s="12"/>
      <c r="C37" s="12"/>
      <c r="D37" s="12"/>
      <c r="E37" s="12"/>
      <c r="F37" s="12"/>
      <c r="G37" s="12"/>
      <c r="H37" s="12"/>
      <c r="I37" s="12"/>
    </row>
  </sheetData>
  <mergeCells count="5">
    <mergeCell ref="A1:J1"/>
    <mergeCell ref="A2:J2"/>
    <mergeCell ref="A3:J3"/>
    <mergeCell ref="A5:A6"/>
    <mergeCell ref="J5:J6"/>
  </mergeCells>
  <printOptions horizontalCentered="1" verticalCentered="1"/>
  <pageMargins left="0" right="0" top="0" bottom="0" header="0" footer="0"/>
  <pageSetup paperSize="9" scale="85" fitToWidth="0" orientation="landscape" r:id="rId1"/>
  <headerFooter alignWithMargins="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9CD40-0555-4742-AAC4-BD90EB2F03EF}">
  <sheetPr codeName="Sheet108"/>
  <dimension ref="A1:N29"/>
  <sheetViews>
    <sheetView rightToLeft="1" view="pageBreakPreview" zoomScaleNormal="100" zoomScaleSheetLayoutView="100" workbookViewId="0">
      <selection activeCell="E14" sqref="E14"/>
    </sheetView>
  </sheetViews>
  <sheetFormatPr defaultColWidth="11.42578125" defaultRowHeight="24.95" customHeight="1"/>
  <cols>
    <col min="1" max="1" width="31.7109375" style="718" customWidth="1"/>
    <col min="2" max="2" width="8.28515625" style="718" bestFit="1" customWidth="1"/>
    <col min="3" max="9" width="10" style="718" bestFit="1" customWidth="1"/>
    <col min="10" max="12" width="8.85546875" style="718" bestFit="1" customWidth="1"/>
    <col min="13" max="13" width="11.42578125" style="718" bestFit="1" customWidth="1"/>
    <col min="14" max="14" width="30.7109375" style="718" customWidth="1"/>
    <col min="15" max="16384" width="11.42578125" style="718"/>
  </cols>
  <sheetData>
    <row r="1" spans="1:14" s="7" customFormat="1" ht="23.25">
      <c r="A1" s="1286" t="s">
        <v>998</v>
      </c>
      <c r="B1" s="1286"/>
      <c r="C1" s="1286"/>
      <c r="D1" s="1286"/>
      <c r="E1" s="1286"/>
      <c r="F1" s="1286"/>
      <c r="G1" s="1286"/>
      <c r="H1" s="1286"/>
      <c r="I1" s="1286"/>
      <c r="J1" s="1286"/>
      <c r="K1" s="1286"/>
      <c r="L1" s="1286"/>
      <c r="M1" s="1286"/>
      <c r="N1" s="1286"/>
    </row>
    <row r="2" spans="1:14" s="7" customFormat="1" ht="20.25">
      <c r="A2" s="1287" t="s">
        <v>1115</v>
      </c>
      <c r="B2" s="1287"/>
      <c r="C2" s="1287"/>
      <c r="D2" s="1287"/>
      <c r="E2" s="1287"/>
      <c r="F2" s="1287"/>
      <c r="G2" s="1287"/>
      <c r="H2" s="1287"/>
      <c r="I2" s="1287"/>
      <c r="J2" s="1287"/>
      <c r="K2" s="1287"/>
      <c r="L2" s="1287"/>
      <c r="M2" s="1287"/>
      <c r="N2" s="1287"/>
    </row>
    <row r="3" spans="1:14" s="7" customFormat="1" ht="20.25">
      <c r="A3" s="1287">
        <v>2022</v>
      </c>
      <c r="B3" s="1287"/>
      <c r="C3" s="1287"/>
      <c r="D3" s="1287"/>
      <c r="E3" s="1287"/>
      <c r="F3" s="1287"/>
      <c r="G3" s="1287"/>
      <c r="H3" s="1287"/>
      <c r="I3" s="1287"/>
      <c r="J3" s="1287"/>
      <c r="K3" s="1287"/>
      <c r="L3" s="1287"/>
      <c r="M3" s="1287"/>
      <c r="N3" s="1287"/>
    </row>
    <row r="4" spans="1:14" s="473" customFormat="1" ht="21" customHeight="1">
      <c r="A4" s="471" t="s">
        <v>230</v>
      </c>
      <c r="B4" s="808"/>
      <c r="C4" s="808"/>
      <c r="D4" s="808"/>
      <c r="E4" s="808"/>
      <c r="F4" s="808"/>
      <c r="G4" s="808"/>
      <c r="H4" s="808"/>
      <c r="I4" s="808"/>
      <c r="J4" s="808"/>
      <c r="K4" s="808"/>
      <c r="L4" s="808"/>
      <c r="M4" s="808"/>
      <c r="N4" s="474" t="s">
        <v>231</v>
      </c>
    </row>
    <row r="5" spans="1:14" s="9" customFormat="1" ht="21" customHeight="1">
      <c r="A5" s="1363" t="s">
        <v>620</v>
      </c>
      <c r="B5" s="1357" t="s">
        <v>481</v>
      </c>
      <c r="C5" s="1357" t="s">
        <v>482</v>
      </c>
      <c r="D5" s="1357" t="s">
        <v>483</v>
      </c>
      <c r="E5" s="1357" t="s">
        <v>484</v>
      </c>
      <c r="F5" s="1357" t="s">
        <v>485</v>
      </c>
      <c r="G5" s="1357" t="s">
        <v>486</v>
      </c>
      <c r="H5" s="1357" t="s">
        <v>487</v>
      </c>
      <c r="I5" s="1357" t="s">
        <v>488</v>
      </c>
      <c r="J5" s="1357" t="s">
        <v>489</v>
      </c>
      <c r="K5" s="1357" t="s">
        <v>490</v>
      </c>
      <c r="L5" s="1357" t="s">
        <v>491</v>
      </c>
      <c r="M5" s="343" t="s">
        <v>468</v>
      </c>
      <c r="N5" s="1361" t="s">
        <v>619</v>
      </c>
    </row>
    <row r="6" spans="1:14" s="10" customFormat="1" ht="21" customHeight="1">
      <c r="A6" s="1364"/>
      <c r="B6" s="1358"/>
      <c r="C6" s="1358"/>
      <c r="D6" s="1358"/>
      <c r="E6" s="1358"/>
      <c r="F6" s="1358"/>
      <c r="G6" s="1358"/>
      <c r="H6" s="1358"/>
      <c r="I6" s="1358"/>
      <c r="J6" s="1358"/>
      <c r="K6" s="1358"/>
      <c r="L6" s="1358"/>
      <c r="M6" s="318" t="s">
        <v>469</v>
      </c>
      <c r="N6" s="1362"/>
    </row>
    <row r="7" spans="1:14" s="1" customFormat="1" ht="15.75" thickBot="1">
      <c r="A7" s="38" t="s">
        <v>518</v>
      </c>
      <c r="B7" s="845">
        <v>140</v>
      </c>
      <c r="C7" s="845">
        <v>2061</v>
      </c>
      <c r="D7" s="845">
        <v>4563</v>
      </c>
      <c r="E7" s="845">
        <v>8950</v>
      </c>
      <c r="F7" s="845">
        <v>5802</v>
      </c>
      <c r="G7" s="845">
        <v>6275</v>
      </c>
      <c r="H7" s="845">
        <v>2900</v>
      </c>
      <c r="I7" s="845">
        <v>2907</v>
      </c>
      <c r="J7" s="845">
        <v>1541</v>
      </c>
      <c r="K7" s="845">
        <v>1282</v>
      </c>
      <c r="L7" s="845">
        <v>535</v>
      </c>
      <c r="M7" s="186">
        <v>36956</v>
      </c>
      <c r="N7" s="778" t="s">
        <v>538</v>
      </c>
    </row>
    <row r="8" spans="1:14" s="1" customFormat="1" ht="15.75" thickBot="1">
      <c r="A8" s="39" t="s">
        <v>519</v>
      </c>
      <c r="B8" s="768">
        <v>0</v>
      </c>
      <c r="C8" s="768">
        <v>1733</v>
      </c>
      <c r="D8" s="768">
        <v>2664</v>
      </c>
      <c r="E8" s="768">
        <v>6923</v>
      </c>
      <c r="F8" s="768">
        <v>4867</v>
      </c>
      <c r="G8" s="768">
        <v>6935</v>
      </c>
      <c r="H8" s="768">
        <v>5457</v>
      </c>
      <c r="I8" s="768">
        <v>2934</v>
      </c>
      <c r="J8" s="768">
        <v>2245</v>
      </c>
      <c r="K8" s="768">
        <v>327</v>
      </c>
      <c r="L8" s="768">
        <v>70</v>
      </c>
      <c r="M8" s="189">
        <v>34155</v>
      </c>
      <c r="N8" s="779" t="s">
        <v>539</v>
      </c>
    </row>
    <row r="9" spans="1:14" s="1" customFormat="1" ht="15.75" thickBot="1">
      <c r="A9" s="41" t="s">
        <v>520</v>
      </c>
      <c r="B9" s="833">
        <v>435</v>
      </c>
      <c r="C9" s="833">
        <v>7744</v>
      </c>
      <c r="D9" s="833">
        <v>13732</v>
      </c>
      <c r="E9" s="833">
        <v>26841</v>
      </c>
      <c r="F9" s="833">
        <v>18182</v>
      </c>
      <c r="G9" s="833">
        <v>19640</v>
      </c>
      <c r="H9" s="833">
        <v>8223</v>
      </c>
      <c r="I9" s="833">
        <v>7775</v>
      </c>
      <c r="J9" s="833">
        <v>2111</v>
      </c>
      <c r="K9" s="833">
        <v>2485</v>
      </c>
      <c r="L9" s="833">
        <v>643</v>
      </c>
      <c r="M9" s="186">
        <v>107811</v>
      </c>
      <c r="N9" s="778" t="s">
        <v>422</v>
      </c>
    </row>
    <row r="10" spans="1:14" s="1" customFormat="1" ht="30.75" thickBot="1">
      <c r="A10" s="39" t="s">
        <v>521</v>
      </c>
      <c r="B10" s="768">
        <v>0</v>
      </c>
      <c r="C10" s="768">
        <v>1298</v>
      </c>
      <c r="D10" s="768">
        <v>2156</v>
      </c>
      <c r="E10" s="768">
        <v>3480</v>
      </c>
      <c r="F10" s="768">
        <v>1900</v>
      </c>
      <c r="G10" s="768">
        <v>1953</v>
      </c>
      <c r="H10" s="768">
        <v>1743</v>
      </c>
      <c r="I10" s="768">
        <v>1279</v>
      </c>
      <c r="J10" s="768">
        <v>516</v>
      </c>
      <c r="K10" s="768">
        <v>209</v>
      </c>
      <c r="L10" s="768">
        <v>0</v>
      </c>
      <c r="M10" s="189">
        <v>14534</v>
      </c>
      <c r="N10" s="779" t="s">
        <v>540</v>
      </c>
    </row>
    <row r="11" spans="1:14" s="1" customFormat="1" ht="32.25" customHeight="1" thickBot="1">
      <c r="A11" s="41" t="s">
        <v>522</v>
      </c>
      <c r="B11" s="833">
        <v>0</v>
      </c>
      <c r="C11" s="833">
        <v>400</v>
      </c>
      <c r="D11" s="833">
        <v>554</v>
      </c>
      <c r="E11" s="833">
        <v>1013</v>
      </c>
      <c r="F11" s="833">
        <v>949</v>
      </c>
      <c r="G11" s="833">
        <v>869</v>
      </c>
      <c r="H11" s="833">
        <v>466</v>
      </c>
      <c r="I11" s="833">
        <v>172</v>
      </c>
      <c r="J11" s="833">
        <v>101</v>
      </c>
      <c r="K11" s="833">
        <v>22</v>
      </c>
      <c r="L11" s="833">
        <v>0</v>
      </c>
      <c r="M11" s="186">
        <v>4546</v>
      </c>
      <c r="N11" s="778" t="s">
        <v>541</v>
      </c>
    </row>
    <row r="12" spans="1:14" s="1" customFormat="1" ht="15.75" thickBot="1">
      <c r="A12" s="39" t="s">
        <v>523</v>
      </c>
      <c r="B12" s="768">
        <v>984</v>
      </c>
      <c r="C12" s="768">
        <v>38773</v>
      </c>
      <c r="D12" s="768">
        <v>80498</v>
      </c>
      <c r="E12" s="768">
        <v>176942</v>
      </c>
      <c r="F12" s="768">
        <v>141648</v>
      </c>
      <c r="G12" s="768">
        <v>111259</v>
      </c>
      <c r="H12" s="768">
        <v>46747</v>
      </c>
      <c r="I12" s="768">
        <v>47306</v>
      </c>
      <c r="J12" s="768">
        <v>14358</v>
      </c>
      <c r="K12" s="768">
        <v>8650</v>
      </c>
      <c r="L12" s="768">
        <v>2609</v>
      </c>
      <c r="M12" s="189">
        <v>669774</v>
      </c>
      <c r="N12" s="779" t="s">
        <v>423</v>
      </c>
    </row>
    <row r="13" spans="1:14" s="1" customFormat="1" ht="33" customHeight="1" thickBot="1">
      <c r="A13" s="41" t="s">
        <v>524</v>
      </c>
      <c r="B13" s="833">
        <v>2297</v>
      </c>
      <c r="C13" s="833">
        <v>27468</v>
      </c>
      <c r="D13" s="833">
        <v>32771</v>
      </c>
      <c r="E13" s="833">
        <v>68934</v>
      </c>
      <c r="F13" s="833">
        <v>38671</v>
      </c>
      <c r="G13" s="833">
        <v>36743</v>
      </c>
      <c r="H13" s="833">
        <v>13457</v>
      </c>
      <c r="I13" s="833">
        <v>16932</v>
      </c>
      <c r="J13" s="833">
        <v>5657</v>
      </c>
      <c r="K13" s="833">
        <v>3479</v>
      </c>
      <c r="L13" s="833">
        <v>2108</v>
      </c>
      <c r="M13" s="186">
        <v>248517</v>
      </c>
      <c r="N13" s="778" t="s">
        <v>542</v>
      </c>
    </row>
    <row r="14" spans="1:14" s="1" customFormat="1" ht="15.75" thickBot="1">
      <c r="A14" s="39" t="s">
        <v>525</v>
      </c>
      <c r="B14" s="768">
        <v>420</v>
      </c>
      <c r="C14" s="768">
        <v>12289</v>
      </c>
      <c r="D14" s="768">
        <v>19027</v>
      </c>
      <c r="E14" s="768">
        <v>36336</v>
      </c>
      <c r="F14" s="768">
        <v>25276</v>
      </c>
      <c r="G14" s="768">
        <v>23090</v>
      </c>
      <c r="H14" s="768">
        <v>9974</v>
      </c>
      <c r="I14" s="768">
        <v>10178</v>
      </c>
      <c r="J14" s="768">
        <v>3969</v>
      </c>
      <c r="K14" s="768">
        <v>1193</v>
      </c>
      <c r="L14" s="768">
        <v>269</v>
      </c>
      <c r="M14" s="189">
        <v>142021</v>
      </c>
      <c r="N14" s="779" t="s">
        <v>543</v>
      </c>
    </row>
    <row r="15" spans="1:14" s="1" customFormat="1" ht="26.25" thickBot="1">
      <c r="A15" s="41" t="s">
        <v>526</v>
      </c>
      <c r="B15" s="833">
        <v>1851</v>
      </c>
      <c r="C15" s="833">
        <v>16661</v>
      </c>
      <c r="D15" s="833">
        <v>14843</v>
      </c>
      <c r="E15" s="833">
        <v>24325</v>
      </c>
      <c r="F15" s="833">
        <v>11327</v>
      </c>
      <c r="G15" s="833">
        <v>9384</v>
      </c>
      <c r="H15" s="833">
        <v>4810</v>
      </c>
      <c r="I15" s="833">
        <v>5176</v>
      </c>
      <c r="J15" s="833">
        <v>842</v>
      </c>
      <c r="K15" s="833">
        <v>640</v>
      </c>
      <c r="L15" s="833">
        <v>103</v>
      </c>
      <c r="M15" s="186">
        <v>89962</v>
      </c>
      <c r="N15" s="778" t="s">
        <v>544</v>
      </c>
    </row>
    <row r="16" spans="1:14" s="1" customFormat="1" ht="15.75" thickBot="1">
      <c r="A16" s="39" t="s">
        <v>527</v>
      </c>
      <c r="B16" s="768">
        <v>0</v>
      </c>
      <c r="C16" s="768">
        <v>1519</v>
      </c>
      <c r="D16" s="768">
        <v>2447</v>
      </c>
      <c r="E16" s="768">
        <v>5974</v>
      </c>
      <c r="F16" s="768">
        <v>5721</v>
      </c>
      <c r="G16" s="768">
        <v>4034</v>
      </c>
      <c r="H16" s="768">
        <v>1967</v>
      </c>
      <c r="I16" s="768">
        <v>1169</v>
      </c>
      <c r="J16" s="768">
        <v>1060</v>
      </c>
      <c r="K16" s="768">
        <v>406</v>
      </c>
      <c r="L16" s="768">
        <v>235</v>
      </c>
      <c r="M16" s="189">
        <v>24532</v>
      </c>
      <c r="N16" s="779" t="s">
        <v>545</v>
      </c>
    </row>
    <row r="17" spans="1:14" s="1" customFormat="1" ht="15.75" customHeight="1" thickBot="1">
      <c r="A17" s="41" t="s">
        <v>528</v>
      </c>
      <c r="B17" s="833">
        <v>161</v>
      </c>
      <c r="C17" s="833">
        <v>4288</v>
      </c>
      <c r="D17" s="833">
        <v>3242</v>
      </c>
      <c r="E17" s="833">
        <v>5461</v>
      </c>
      <c r="F17" s="833">
        <v>3472</v>
      </c>
      <c r="G17" s="833">
        <v>3825</v>
      </c>
      <c r="H17" s="833">
        <v>2583</v>
      </c>
      <c r="I17" s="833">
        <v>1719</v>
      </c>
      <c r="J17" s="833">
        <v>993</v>
      </c>
      <c r="K17" s="833">
        <v>166</v>
      </c>
      <c r="L17" s="833">
        <v>191</v>
      </c>
      <c r="M17" s="186">
        <v>26101</v>
      </c>
      <c r="N17" s="778" t="s">
        <v>546</v>
      </c>
    </row>
    <row r="18" spans="1:14" s="1" customFormat="1" ht="15.75" thickBot="1">
      <c r="A18" s="39" t="s">
        <v>529</v>
      </c>
      <c r="B18" s="768">
        <v>0</v>
      </c>
      <c r="C18" s="768">
        <v>1567</v>
      </c>
      <c r="D18" s="768">
        <v>2072</v>
      </c>
      <c r="E18" s="768">
        <v>3664</v>
      </c>
      <c r="F18" s="768">
        <v>5615</v>
      </c>
      <c r="G18" s="768">
        <v>3172</v>
      </c>
      <c r="H18" s="768">
        <v>1294</v>
      </c>
      <c r="I18" s="768">
        <v>1749</v>
      </c>
      <c r="J18" s="768">
        <v>739</v>
      </c>
      <c r="K18" s="768">
        <v>731</v>
      </c>
      <c r="L18" s="768">
        <v>375</v>
      </c>
      <c r="M18" s="189">
        <v>20978</v>
      </c>
      <c r="N18" s="779" t="s">
        <v>547</v>
      </c>
    </row>
    <row r="19" spans="1:14" s="1" customFormat="1" ht="26.25" thickBot="1">
      <c r="A19" s="41" t="s">
        <v>530</v>
      </c>
      <c r="B19" s="833">
        <v>150</v>
      </c>
      <c r="C19" s="833">
        <v>3576</v>
      </c>
      <c r="D19" s="833">
        <v>3518</v>
      </c>
      <c r="E19" s="833">
        <v>7470</v>
      </c>
      <c r="F19" s="833">
        <v>6285</v>
      </c>
      <c r="G19" s="833">
        <v>4821</v>
      </c>
      <c r="H19" s="833">
        <v>2399</v>
      </c>
      <c r="I19" s="833">
        <v>2491</v>
      </c>
      <c r="J19" s="833">
        <v>1212</v>
      </c>
      <c r="K19" s="833">
        <v>759</v>
      </c>
      <c r="L19" s="833">
        <v>315</v>
      </c>
      <c r="M19" s="186">
        <v>32996</v>
      </c>
      <c r="N19" s="778" t="s">
        <v>548</v>
      </c>
    </row>
    <row r="20" spans="1:14" s="1" customFormat="1" ht="26.25" thickBot="1">
      <c r="A20" s="39" t="s">
        <v>531</v>
      </c>
      <c r="B20" s="768">
        <v>1090</v>
      </c>
      <c r="C20" s="768">
        <v>23383</v>
      </c>
      <c r="D20" s="768">
        <v>34655</v>
      </c>
      <c r="E20" s="768">
        <v>55804</v>
      </c>
      <c r="F20" s="768">
        <v>31101</v>
      </c>
      <c r="G20" s="768">
        <v>21607</v>
      </c>
      <c r="H20" s="768">
        <v>9589</v>
      </c>
      <c r="I20" s="768">
        <v>7617</v>
      </c>
      <c r="J20" s="768">
        <v>3608</v>
      </c>
      <c r="K20" s="768">
        <v>1659</v>
      </c>
      <c r="L20" s="768">
        <v>662</v>
      </c>
      <c r="M20" s="189">
        <v>190775</v>
      </c>
      <c r="N20" s="779" t="s">
        <v>549</v>
      </c>
    </row>
    <row r="21" spans="1:14" s="1" customFormat="1" ht="39" thickBot="1">
      <c r="A21" s="41" t="s">
        <v>532</v>
      </c>
      <c r="B21" s="833">
        <v>606</v>
      </c>
      <c r="C21" s="833">
        <v>12549</v>
      </c>
      <c r="D21" s="833">
        <v>23751</v>
      </c>
      <c r="E21" s="833">
        <v>23954</v>
      </c>
      <c r="F21" s="833">
        <v>16548</v>
      </c>
      <c r="G21" s="833">
        <v>11135</v>
      </c>
      <c r="H21" s="833">
        <v>10206</v>
      </c>
      <c r="I21" s="833">
        <v>6798</v>
      </c>
      <c r="J21" s="833">
        <v>4790</v>
      </c>
      <c r="K21" s="833">
        <v>1391</v>
      </c>
      <c r="L21" s="833">
        <v>675</v>
      </c>
      <c r="M21" s="186">
        <v>112403</v>
      </c>
      <c r="N21" s="778" t="s">
        <v>550</v>
      </c>
    </row>
    <row r="22" spans="1:14" s="1" customFormat="1" ht="15.75" thickBot="1">
      <c r="A22" s="39" t="s">
        <v>47</v>
      </c>
      <c r="B22" s="768">
        <v>150</v>
      </c>
      <c r="C22" s="768">
        <v>5021</v>
      </c>
      <c r="D22" s="768">
        <v>6221</v>
      </c>
      <c r="E22" s="768">
        <v>16684</v>
      </c>
      <c r="F22" s="768">
        <v>11195</v>
      </c>
      <c r="G22" s="768">
        <v>13552</v>
      </c>
      <c r="H22" s="768">
        <v>8291</v>
      </c>
      <c r="I22" s="768">
        <v>6805</v>
      </c>
      <c r="J22" s="768">
        <v>4470</v>
      </c>
      <c r="K22" s="768">
        <v>1408</v>
      </c>
      <c r="L22" s="768">
        <v>306</v>
      </c>
      <c r="M22" s="189">
        <v>74103</v>
      </c>
      <c r="N22" s="779" t="s">
        <v>424</v>
      </c>
    </row>
    <row r="23" spans="1:14" s="1" customFormat="1" ht="30.75" thickBot="1">
      <c r="A23" s="41" t="s">
        <v>533</v>
      </c>
      <c r="B23" s="833">
        <v>481</v>
      </c>
      <c r="C23" s="833">
        <v>11182</v>
      </c>
      <c r="D23" s="833">
        <v>8636</v>
      </c>
      <c r="E23" s="833">
        <v>26075</v>
      </c>
      <c r="F23" s="833">
        <v>14494</v>
      </c>
      <c r="G23" s="833">
        <v>14264</v>
      </c>
      <c r="H23" s="833">
        <v>8049</v>
      </c>
      <c r="I23" s="833">
        <v>7520</v>
      </c>
      <c r="J23" s="833">
        <v>4210</v>
      </c>
      <c r="K23" s="833">
        <v>1750</v>
      </c>
      <c r="L23" s="833">
        <v>1058</v>
      </c>
      <c r="M23" s="186">
        <v>97719</v>
      </c>
      <c r="N23" s="778" t="s">
        <v>551</v>
      </c>
    </row>
    <row r="24" spans="1:14" s="1" customFormat="1" ht="26.25" thickBot="1">
      <c r="A24" s="39" t="s">
        <v>534</v>
      </c>
      <c r="B24" s="768">
        <v>91</v>
      </c>
      <c r="C24" s="768">
        <v>763</v>
      </c>
      <c r="D24" s="768">
        <v>2089</v>
      </c>
      <c r="E24" s="768">
        <v>2544</v>
      </c>
      <c r="F24" s="768">
        <v>2192</v>
      </c>
      <c r="G24" s="768">
        <v>1980</v>
      </c>
      <c r="H24" s="768">
        <v>1424</v>
      </c>
      <c r="I24" s="768">
        <v>979</v>
      </c>
      <c r="J24" s="768">
        <v>624</v>
      </c>
      <c r="K24" s="768">
        <v>238</v>
      </c>
      <c r="L24" s="768">
        <v>70</v>
      </c>
      <c r="M24" s="189">
        <v>12994</v>
      </c>
      <c r="N24" s="779" t="s">
        <v>552</v>
      </c>
    </row>
    <row r="25" spans="1:14" s="1" customFormat="1" ht="15.75" thickBot="1">
      <c r="A25" s="41" t="s">
        <v>535</v>
      </c>
      <c r="B25" s="833">
        <v>70</v>
      </c>
      <c r="C25" s="833">
        <v>1336</v>
      </c>
      <c r="D25" s="833">
        <v>1392</v>
      </c>
      <c r="E25" s="833">
        <v>2574</v>
      </c>
      <c r="F25" s="833">
        <v>1740</v>
      </c>
      <c r="G25" s="833">
        <v>2608</v>
      </c>
      <c r="H25" s="833">
        <v>1500</v>
      </c>
      <c r="I25" s="833">
        <v>1747</v>
      </c>
      <c r="J25" s="833">
        <v>504</v>
      </c>
      <c r="K25" s="833">
        <v>189</v>
      </c>
      <c r="L25" s="833">
        <v>0</v>
      </c>
      <c r="M25" s="186">
        <v>13660</v>
      </c>
      <c r="N25" s="778" t="s">
        <v>553</v>
      </c>
    </row>
    <row r="26" spans="1:14" s="1" customFormat="1" ht="64.5" thickBot="1">
      <c r="A26" s="39" t="s">
        <v>536</v>
      </c>
      <c r="B26" s="768">
        <v>70</v>
      </c>
      <c r="C26" s="768">
        <v>10069</v>
      </c>
      <c r="D26" s="768">
        <v>18203</v>
      </c>
      <c r="E26" s="768">
        <v>41965</v>
      </c>
      <c r="F26" s="768">
        <v>33612</v>
      </c>
      <c r="G26" s="768">
        <v>28306</v>
      </c>
      <c r="H26" s="768">
        <v>19054</v>
      </c>
      <c r="I26" s="768">
        <v>8966</v>
      </c>
      <c r="J26" s="768">
        <v>5366</v>
      </c>
      <c r="K26" s="768">
        <v>1918</v>
      </c>
      <c r="L26" s="768">
        <v>1097</v>
      </c>
      <c r="M26" s="189">
        <v>168626</v>
      </c>
      <c r="N26" s="779" t="s">
        <v>554</v>
      </c>
    </row>
    <row r="27" spans="1:14" s="1" customFormat="1" ht="30">
      <c r="A27" s="66" t="s">
        <v>537</v>
      </c>
      <c r="B27" s="846">
        <v>145</v>
      </c>
      <c r="C27" s="846">
        <v>2031</v>
      </c>
      <c r="D27" s="846">
        <v>1355</v>
      </c>
      <c r="E27" s="846">
        <v>1064</v>
      </c>
      <c r="F27" s="846">
        <v>692</v>
      </c>
      <c r="G27" s="846">
        <v>696</v>
      </c>
      <c r="H27" s="846">
        <v>440</v>
      </c>
      <c r="I27" s="846">
        <v>492</v>
      </c>
      <c r="J27" s="846">
        <v>193</v>
      </c>
      <c r="K27" s="846">
        <v>15</v>
      </c>
      <c r="L27" s="846">
        <v>70</v>
      </c>
      <c r="M27" s="199">
        <v>7193</v>
      </c>
      <c r="N27" s="824" t="s">
        <v>555</v>
      </c>
    </row>
    <row r="28" spans="1:14" s="6" customFormat="1" ht="27" customHeight="1">
      <c r="A28" s="86" t="s">
        <v>468</v>
      </c>
      <c r="B28" s="185">
        <v>9141</v>
      </c>
      <c r="C28" s="185">
        <v>185711</v>
      </c>
      <c r="D28" s="185">
        <v>278389</v>
      </c>
      <c r="E28" s="185">
        <v>546977</v>
      </c>
      <c r="F28" s="185">
        <v>381289</v>
      </c>
      <c r="G28" s="185">
        <v>326148</v>
      </c>
      <c r="H28" s="185">
        <v>160573</v>
      </c>
      <c r="I28" s="185">
        <v>142711</v>
      </c>
      <c r="J28" s="185">
        <v>59109</v>
      </c>
      <c r="K28" s="185">
        <v>28917</v>
      </c>
      <c r="L28" s="185">
        <v>11391</v>
      </c>
      <c r="M28" s="185">
        <v>2130356</v>
      </c>
      <c r="N28" s="67" t="s">
        <v>469</v>
      </c>
    </row>
    <row r="29" spans="1:14" ht="18" customHeight="1">
      <c r="A29" s="30" t="s">
        <v>71</v>
      </c>
      <c r="N29" s="718" t="s">
        <v>390</v>
      </c>
    </row>
  </sheetData>
  <mergeCells count="16">
    <mergeCell ref="N5:N6"/>
    <mergeCell ref="A1:N1"/>
    <mergeCell ref="A2:N2"/>
    <mergeCell ref="A3:N3"/>
    <mergeCell ref="A5:A6"/>
    <mergeCell ref="B5:B6"/>
    <mergeCell ref="C5:C6"/>
    <mergeCell ref="D5:D6"/>
    <mergeCell ref="E5:E6"/>
    <mergeCell ref="F5:F6"/>
    <mergeCell ref="G5:G6"/>
    <mergeCell ref="H5:H6"/>
    <mergeCell ref="I5:I6"/>
    <mergeCell ref="J5:J6"/>
    <mergeCell ref="K5:K6"/>
    <mergeCell ref="L5:L6"/>
  </mergeCells>
  <printOptions horizontalCentered="1" verticalCentered="1"/>
  <pageMargins left="0" right="0" top="0" bottom="0" header="0" footer="0"/>
  <pageSetup paperSize="9" scale="80" orientation="landscape" r:id="rId1"/>
  <headerFooter alignWithMargins="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C0961-429B-4237-9EC8-74D98E9EF079}">
  <sheetPr codeName="Sheet109"/>
  <dimension ref="A1:N29"/>
  <sheetViews>
    <sheetView rightToLeft="1" view="pageBreakPreview" zoomScaleNormal="100" zoomScaleSheetLayoutView="100" workbookViewId="0">
      <selection activeCell="E14" sqref="E14"/>
    </sheetView>
  </sheetViews>
  <sheetFormatPr defaultColWidth="11.42578125" defaultRowHeight="24.95" customHeight="1"/>
  <cols>
    <col min="1" max="1" width="31.7109375" style="718" customWidth="1"/>
    <col min="2" max="2" width="8.28515625" style="718" bestFit="1" customWidth="1"/>
    <col min="3" max="3" width="10.28515625" style="718" customWidth="1"/>
    <col min="4" max="5" width="10.140625" style="718" customWidth="1"/>
    <col min="6" max="7" width="10" style="718" customWidth="1"/>
    <col min="8" max="8" width="9.85546875" style="718" customWidth="1"/>
    <col min="9" max="9" width="10" style="718" bestFit="1" customWidth="1"/>
    <col min="10" max="12" width="8.85546875" style="718" bestFit="1" customWidth="1"/>
    <col min="13" max="13" width="11.5703125" style="718" bestFit="1" customWidth="1"/>
    <col min="14" max="14" width="30.7109375" style="718" customWidth="1"/>
    <col min="15" max="16384" width="11.42578125" style="718"/>
  </cols>
  <sheetData>
    <row r="1" spans="1:14" s="7" customFormat="1" ht="23.25">
      <c r="A1" s="1286" t="s">
        <v>999</v>
      </c>
      <c r="B1" s="1286"/>
      <c r="C1" s="1286"/>
      <c r="D1" s="1286"/>
      <c r="E1" s="1286"/>
      <c r="F1" s="1286"/>
      <c r="G1" s="1286"/>
      <c r="H1" s="1286"/>
      <c r="I1" s="1286"/>
      <c r="J1" s="1286"/>
      <c r="K1" s="1286"/>
      <c r="L1" s="1286"/>
      <c r="M1" s="1286"/>
      <c r="N1" s="1286"/>
    </row>
    <row r="2" spans="1:14" s="7" customFormat="1" ht="20.25">
      <c r="A2" s="1287" t="s">
        <v>1116</v>
      </c>
      <c r="B2" s="1287"/>
      <c r="C2" s="1287"/>
      <c r="D2" s="1287"/>
      <c r="E2" s="1287"/>
      <c r="F2" s="1287"/>
      <c r="G2" s="1287"/>
      <c r="H2" s="1287"/>
      <c r="I2" s="1287"/>
      <c r="J2" s="1287"/>
      <c r="K2" s="1287"/>
      <c r="L2" s="1287"/>
      <c r="M2" s="1287"/>
      <c r="N2" s="1287"/>
    </row>
    <row r="3" spans="1:14" s="7" customFormat="1" ht="20.25">
      <c r="A3" s="1287">
        <v>2022</v>
      </c>
      <c r="B3" s="1287"/>
      <c r="C3" s="1287"/>
      <c r="D3" s="1287"/>
      <c r="E3" s="1287"/>
      <c r="F3" s="1287"/>
      <c r="G3" s="1287"/>
      <c r="H3" s="1287"/>
      <c r="I3" s="1287"/>
      <c r="J3" s="1287"/>
      <c r="K3" s="1287"/>
      <c r="L3" s="1287"/>
      <c r="M3" s="1287"/>
      <c r="N3" s="1287"/>
    </row>
    <row r="4" spans="1:14" s="8" customFormat="1" ht="21" customHeight="1">
      <c r="A4" s="447" t="s">
        <v>447</v>
      </c>
      <c r="B4" s="798"/>
      <c r="C4" s="798"/>
      <c r="D4" s="798"/>
      <c r="E4" s="798"/>
      <c r="F4" s="798"/>
      <c r="G4" s="798"/>
      <c r="H4" s="798"/>
      <c r="I4" s="798"/>
      <c r="J4" s="798"/>
      <c r="K4" s="798"/>
      <c r="L4" s="798"/>
      <c r="M4" s="798"/>
      <c r="N4" s="448" t="s">
        <v>446</v>
      </c>
    </row>
    <row r="5" spans="1:14" s="9" customFormat="1" ht="21" customHeight="1">
      <c r="A5" s="1363" t="s">
        <v>620</v>
      </c>
      <c r="B5" s="1357" t="s">
        <v>481</v>
      </c>
      <c r="C5" s="1357" t="s">
        <v>482</v>
      </c>
      <c r="D5" s="1357" t="s">
        <v>483</v>
      </c>
      <c r="E5" s="1357" t="s">
        <v>484</v>
      </c>
      <c r="F5" s="1357" t="s">
        <v>485</v>
      </c>
      <c r="G5" s="1357" t="s">
        <v>486</v>
      </c>
      <c r="H5" s="1357" t="s">
        <v>487</v>
      </c>
      <c r="I5" s="1357" t="s">
        <v>488</v>
      </c>
      <c r="J5" s="1357" t="s">
        <v>489</v>
      </c>
      <c r="K5" s="1357" t="s">
        <v>490</v>
      </c>
      <c r="L5" s="1357" t="s">
        <v>491</v>
      </c>
      <c r="M5" s="343" t="s">
        <v>468</v>
      </c>
      <c r="N5" s="1361" t="s">
        <v>619</v>
      </c>
    </row>
    <row r="6" spans="1:14" s="10" customFormat="1" ht="21" customHeight="1">
      <c r="A6" s="1364"/>
      <c r="B6" s="1358"/>
      <c r="C6" s="1358"/>
      <c r="D6" s="1358"/>
      <c r="E6" s="1358"/>
      <c r="F6" s="1358"/>
      <c r="G6" s="1358"/>
      <c r="H6" s="1358"/>
      <c r="I6" s="1358"/>
      <c r="J6" s="1358"/>
      <c r="K6" s="1358"/>
      <c r="L6" s="1358"/>
      <c r="M6" s="318" t="s">
        <v>469</v>
      </c>
      <c r="N6" s="1362"/>
    </row>
    <row r="7" spans="1:14" s="1" customFormat="1" ht="15.75" thickBot="1">
      <c r="A7" s="41" t="s">
        <v>518</v>
      </c>
      <c r="B7" s="784">
        <v>140</v>
      </c>
      <c r="C7" s="784">
        <v>2061</v>
      </c>
      <c r="D7" s="784">
        <v>4563</v>
      </c>
      <c r="E7" s="784">
        <v>8950</v>
      </c>
      <c r="F7" s="784">
        <v>5802</v>
      </c>
      <c r="G7" s="784">
        <v>6275</v>
      </c>
      <c r="H7" s="784">
        <v>2900</v>
      </c>
      <c r="I7" s="784">
        <v>2907</v>
      </c>
      <c r="J7" s="784">
        <v>1541</v>
      </c>
      <c r="K7" s="784">
        <v>1282</v>
      </c>
      <c r="L7" s="784">
        <v>535</v>
      </c>
      <c r="M7" s="186">
        <v>36956</v>
      </c>
      <c r="N7" s="778" t="s">
        <v>538</v>
      </c>
    </row>
    <row r="8" spans="1:14" s="1" customFormat="1" ht="15.75" thickBot="1">
      <c r="A8" s="39" t="s">
        <v>519</v>
      </c>
      <c r="B8" s="785">
        <v>0</v>
      </c>
      <c r="C8" s="785">
        <v>1471</v>
      </c>
      <c r="D8" s="785">
        <v>2149</v>
      </c>
      <c r="E8" s="785">
        <v>5711</v>
      </c>
      <c r="F8" s="785">
        <v>4219</v>
      </c>
      <c r="G8" s="785">
        <v>6063</v>
      </c>
      <c r="H8" s="785">
        <v>5148</v>
      </c>
      <c r="I8" s="785">
        <v>2795</v>
      </c>
      <c r="J8" s="785">
        <v>2067</v>
      </c>
      <c r="K8" s="785">
        <v>252</v>
      </c>
      <c r="L8" s="785">
        <v>70</v>
      </c>
      <c r="M8" s="189">
        <v>29945</v>
      </c>
      <c r="N8" s="779" t="s">
        <v>539</v>
      </c>
    </row>
    <row r="9" spans="1:14" s="1" customFormat="1" ht="15.75" thickBot="1">
      <c r="A9" s="41" t="s">
        <v>520</v>
      </c>
      <c r="B9" s="784">
        <v>435</v>
      </c>
      <c r="C9" s="784">
        <v>7449</v>
      </c>
      <c r="D9" s="784">
        <v>13250</v>
      </c>
      <c r="E9" s="784">
        <v>26311</v>
      </c>
      <c r="F9" s="784">
        <v>17836</v>
      </c>
      <c r="G9" s="784">
        <v>19339</v>
      </c>
      <c r="H9" s="784">
        <v>8089</v>
      </c>
      <c r="I9" s="784">
        <v>7625</v>
      </c>
      <c r="J9" s="784">
        <v>2095</v>
      </c>
      <c r="K9" s="784">
        <v>2485</v>
      </c>
      <c r="L9" s="784">
        <v>643</v>
      </c>
      <c r="M9" s="186">
        <v>105557</v>
      </c>
      <c r="N9" s="778" t="s">
        <v>422</v>
      </c>
    </row>
    <row r="10" spans="1:14" s="1" customFormat="1" ht="30.75" thickBot="1">
      <c r="A10" s="39" t="s">
        <v>521</v>
      </c>
      <c r="B10" s="785">
        <v>0</v>
      </c>
      <c r="C10" s="785">
        <v>889</v>
      </c>
      <c r="D10" s="785">
        <v>1582</v>
      </c>
      <c r="E10" s="785">
        <v>2770</v>
      </c>
      <c r="F10" s="785">
        <v>1620</v>
      </c>
      <c r="G10" s="785">
        <v>1511</v>
      </c>
      <c r="H10" s="785">
        <v>1510</v>
      </c>
      <c r="I10" s="785">
        <v>1209</v>
      </c>
      <c r="J10" s="785">
        <v>516</v>
      </c>
      <c r="K10" s="785">
        <v>209</v>
      </c>
      <c r="L10" s="785">
        <v>0</v>
      </c>
      <c r="M10" s="189">
        <v>11816</v>
      </c>
      <c r="N10" s="779" t="s">
        <v>540</v>
      </c>
    </row>
    <row r="11" spans="1:14" s="1" customFormat="1" ht="39" thickBot="1">
      <c r="A11" s="41" t="s">
        <v>522</v>
      </c>
      <c r="B11" s="784">
        <v>0</v>
      </c>
      <c r="C11" s="784">
        <v>321</v>
      </c>
      <c r="D11" s="784">
        <v>469</v>
      </c>
      <c r="E11" s="784">
        <v>998</v>
      </c>
      <c r="F11" s="784">
        <v>949</v>
      </c>
      <c r="G11" s="784">
        <v>853</v>
      </c>
      <c r="H11" s="784">
        <v>434</v>
      </c>
      <c r="I11" s="784">
        <v>172</v>
      </c>
      <c r="J11" s="784">
        <v>15</v>
      </c>
      <c r="K11" s="784">
        <v>22</v>
      </c>
      <c r="L11" s="784">
        <v>0</v>
      </c>
      <c r="M11" s="186">
        <v>4233</v>
      </c>
      <c r="N11" s="778" t="s">
        <v>541</v>
      </c>
    </row>
    <row r="12" spans="1:14" s="1" customFormat="1" ht="15.75" thickBot="1">
      <c r="A12" s="39" t="s">
        <v>523</v>
      </c>
      <c r="B12" s="785">
        <v>834</v>
      </c>
      <c r="C12" s="785">
        <v>38235</v>
      </c>
      <c r="D12" s="785">
        <v>79744</v>
      </c>
      <c r="E12" s="785">
        <v>174620</v>
      </c>
      <c r="F12" s="785">
        <v>140736</v>
      </c>
      <c r="G12" s="785">
        <v>109789</v>
      </c>
      <c r="H12" s="785">
        <v>46404</v>
      </c>
      <c r="I12" s="785">
        <v>46874</v>
      </c>
      <c r="J12" s="785">
        <v>14227</v>
      </c>
      <c r="K12" s="785">
        <v>8580</v>
      </c>
      <c r="L12" s="785">
        <v>2609</v>
      </c>
      <c r="M12" s="189">
        <v>662652</v>
      </c>
      <c r="N12" s="779" t="s">
        <v>423</v>
      </c>
    </row>
    <row r="13" spans="1:14" s="1" customFormat="1" ht="33" customHeight="1" thickBot="1">
      <c r="A13" s="41" t="s">
        <v>524</v>
      </c>
      <c r="B13" s="784">
        <v>1616</v>
      </c>
      <c r="C13" s="784">
        <v>20279</v>
      </c>
      <c r="D13" s="784">
        <v>29859</v>
      </c>
      <c r="E13" s="784">
        <v>61105</v>
      </c>
      <c r="F13" s="784">
        <v>36950</v>
      </c>
      <c r="G13" s="784">
        <v>33542</v>
      </c>
      <c r="H13" s="784">
        <v>12651</v>
      </c>
      <c r="I13" s="784">
        <v>16161</v>
      </c>
      <c r="J13" s="784">
        <v>5162</v>
      </c>
      <c r="K13" s="784">
        <v>3311</v>
      </c>
      <c r="L13" s="784">
        <v>2108</v>
      </c>
      <c r="M13" s="186">
        <v>222744</v>
      </c>
      <c r="N13" s="778" t="s">
        <v>542</v>
      </c>
    </row>
    <row r="14" spans="1:14" s="1" customFormat="1" ht="15.75" thickBot="1">
      <c r="A14" s="39" t="s">
        <v>525</v>
      </c>
      <c r="B14" s="785">
        <v>0</v>
      </c>
      <c r="C14" s="785">
        <v>10048</v>
      </c>
      <c r="D14" s="785">
        <v>15407</v>
      </c>
      <c r="E14" s="785">
        <v>32074</v>
      </c>
      <c r="F14" s="785">
        <v>23722</v>
      </c>
      <c r="G14" s="785">
        <v>21226</v>
      </c>
      <c r="H14" s="785">
        <v>9082</v>
      </c>
      <c r="I14" s="785">
        <v>9796</v>
      </c>
      <c r="J14" s="785">
        <v>3765</v>
      </c>
      <c r="K14" s="785">
        <v>1123</v>
      </c>
      <c r="L14" s="785">
        <v>238</v>
      </c>
      <c r="M14" s="189">
        <v>126481</v>
      </c>
      <c r="N14" s="779" t="s">
        <v>543</v>
      </c>
    </row>
    <row r="15" spans="1:14" s="1" customFormat="1" ht="26.25" thickBot="1">
      <c r="A15" s="41" t="s">
        <v>526</v>
      </c>
      <c r="B15" s="784">
        <v>126</v>
      </c>
      <c r="C15" s="784">
        <v>8915</v>
      </c>
      <c r="D15" s="784">
        <v>12197</v>
      </c>
      <c r="E15" s="784">
        <v>17455</v>
      </c>
      <c r="F15" s="784">
        <v>10820</v>
      </c>
      <c r="G15" s="784">
        <v>7487</v>
      </c>
      <c r="H15" s="784">
        <v>4233</v>
      </c>
      <c r="I15" s="784">
        <v>4666</v>
      </c>
      <c r="J15" s="784">
        <v>599</v>
      </c>
      <c r="K15" s="784">
        <v>570</v>
      </c>
      <c r="L15" s="784">
        <v>103</v>
      </c>
      <c r="M15" s="186">
        <v>67171</v>
      </c>
      <c r="N15" s="778" t="s">
        <v>544</v>
      </c>
    </row>
    <row r="16" spans="1:14" s="1" customFormat="1" ht="15.75" thickBot="1">
      <c r="A16" s="39" t="s">
        <v>527</v>
      </c>
      <c r="B16" s="785">
        <v>0</v>
      </c>
      <c r="C16" s="785">
        <v>562</v>
      </c>
      <c r="D16" s="785">
        <v>1560</v>
      </c>
      <c r="E16" s="785">
        <v>4242</v>
      </c>
      <c r="F16" s="785">
        <v>5088</v>
      </c>
      <c r="G16" s="785">
        <v>3244</v>
      </c>
      <c r="H16" s="785">
        <v>1790</v>
      </c>
      <c r="I16" s="785">
        <v>1138</v>
      </c>
      <c r="J16" s="785">
        <v>1045</v>
      </c>
      <c r="K16" s="785">
        <v>375</v>
      </c>
      <c r="L16" s="785">
        <v>235</v>
      </c>
      <c r="M16" s="189">
        <v>19279</v>
      </c>
      <c r="N16" s="779" t="s">
        <v>545</v>
      </c>
    </row>
    <row r="17" spans="1:14" s="1" customFormat="1" ht="15.75" customHeight="1" thickBot="1">
      <c r="A17" s="41" t="s">
        <v>528</v>
      </c>
      <c r="B17" s="784">
        <v>161</v>
      </c>
      <c r="C17" s="784">
        <v>3875</v>
      </c>
      <c r="D17" s="784">
        <v>2245</v>
      </c>
      <c r="E17" s="784">
        <v>2827</v>
      </c>
      <c r="F17" s="784">
        <v>2365</v>
      </c>
      <c r="G17" s="784">
        <v>2719</v>
      </c>
      <c r="H17" s="784">
        <v>2184</v>
      </c>
      <c r="I17" s="784">
        <v>1485</v>
      </c>
      <c r="J17" s="784">
        <v>807</v>
      </c>
      <c r="K17" s="784">
        <v>136</v>
      </c>
      <c r="L17" s="784">
        <v>191</v>
      </c>
      <c r="M17" s="186">
        <v>18995</v>
      </c>
      <c r="N17" s="778" t="s">
        <v>546</v>
      </c>
    </row>
    <row r="18" spans="1:14" s="1" customFormat="1" ht="15.75" thickBot="1">
      <c r="A18" s="39" t="s">
        <v>529</v>
      </c>
      <c r="B18" s="785">
        <v>0</v>
      </c>
      <c r="C18" s="785">
        <v>1336</v>
      </c>
      <c r="D18" s="785">
        <v>1764</v>
      </c>
      <c r="E18" s="785">
        <v>3038</v>
      </c>
      <c r="F18" s="785">
        <v>5349</v>
      </c>
      <c r="G18" s="785">
        <v>2916</v>
      </c>
      <c r="H18" s="785">
        <v>1139</v>
      </c>
      <c r="I18" s="785">
        <v>1658</v>
      </c>
      <c r="J18" s="785">
        <v>663</v>
      </c>
      <c r="K18" s="785">
        <v>716</v>
      </c>
      <c r="L18" s="785">
        <v>375</v>
      </c>
      <c r="M18" s="189">
        <v>18954</v>
      </c>
      <c r="N18" s="779" t="s">
        <v>547</v>
      </c>
    </row>
    <row r="19" spans="1:14" s="1" customFormat="1" ht="26.25" thickBot="1">
      <c r="A19" s="41" t="s">
        <v>530</v>
      </c>
      <c r="B19" s="784">
        <v>0</v>
      </c>
      <c r="C19" s="784">
        <v>2747</v>
      </c>
      <c r="D19" s="784">
        <v>2935</v>
      </c>
      <c r="E19" s="784">
        <v>4912</v>
      </c>
      <c r="F19" s="784">
        <v>5995</v>
      </c>
      <c r="G19" s="784">
        <v>4005</v>
      </c>
      <c r="H19" s="784">
        <v>2073</v>
      </c>
      <c r="I19" s="784">
        <v>2260</v>
      </c>
      <c r="J19" s="784">
        <v>1056</v>
      </c>
      <c r="K19" s="784">
        <v>539</v>
      </c>
      <c r="L19" s="784">
        <v>315</v>
      </c>
      <c r="M19" s="186">
        <v>26837</v>
      </c>
      <c r="N19" s="778" t="s">
        <v>548</v>
      </c>
    </row>
    <row r="20" spans="1:14" s="1" customFormat="1" ht="26.25" thickBot="1">
      <c r="A20" s="39" t="s">
        <v>531</v>
      </c>
      <c r="B20" s="785">
        <v>215</v>
      </c>
      <c r="C20" s="785">
        <v>16787</v>
      </c>
      <c r="D20" s="785">
        <v>31878</v>
      </c>
      <c r="E20" s="785">
        <v>43892</v>
      </c>
      <c r="F20" s="785">
        <v>29666</v>
      </c>
      <c r="G20" s="785">
        <v>18269</v>
      </c>
      <c r="H20" s="785">
        <v>8632</v>
      </c>
      <c r="I20" s="785">
        <v>6342</v>
      </c>
      <c r="J20" s="785">
        <v>3366</v>
      </c>
      <c r="K20" s="785">
        <v>1514</v>
      </c>
      <c r="L20" s="785">
        <v>662</v>
      </c>
      <c r="M20" s="189">
        <v>161223</v>
      </c>
      <c r="N20" s="779" t="s">
        <v>549</v>
      </c>
    </row>
    <row r="21" spans="1:14" s="1" customFormat="1" ht="39" thickBot="1">
      <c r="A21" s="41" t="s">
        <v>532</v>
      </c>
      <c r="B21" s="784">
        <v>606</v>
      </c>
      <c r="C21" s="784">
        <v>11238</v>
      </c>
      <c r="D21" s="784">
        <v>19936</v>
      </c>
      <c r="E21" s="784">
        <v>18191</v>
      </c>
      <c r="F21" s="784">
        <v>12676</v>
      </c>
      <c r="G21" s="784">
        <v>7470</v>
      </c>
      <c r="H21" s="784">
        <v>7165</v>
      </c>
      <c r="I21" s="784">
        <v>5693</v>
      </c>
      <c r="J21" s="784">
        <v>4001</v>
      </c>
      <c r="K21" s="784">
        <v>1283</v>
      </c>
      <c r="L21" s="784">
        <v>628</v>
      </c>
      <c r="M21" s="186">
        <v>88887</v>
      </c>
      <c r="N21" s="778" t="s">
        <v>550</v>
      </c>
    </row>
    <row r="22" spans="1:14" s="1" customFormat="1" ht="15.75" thickBot="1">
      <c r="A22" s="39" t="s">
        <v>47</v>
      </c>
      <c r="B22" s="785">
        <v>150</v>
      </c>
      <c r="C22" s="785">
        <v>2977</v>
      </c>
      <c r="D22" s="785">
        <v>2222</v>
      </c>
      <c r="E22" s="785">
        <v>3965</v>
      </c>
      <c r="F22" s="785">
        <v>6292</v>
      </c>
      <c r="G22" s="785">
        <v>4957</v>
      </c>
      <c r="H22" s="785">
        <v>4445</v>
      </c>
      <c r="I22" s="785">
        <v>3450</v>
      </c>
      <c r="J22" s="785">
        <v>2603</v>
      </c>
      <c r="K22" s="785">
        <v>1022</v>
      </c>
      <c r="L22" s="785">
        <v>243</v>
      </c>
      <c r="M22" s="189">
        <v>32326</v>
      </c>
      <c r="N22" s="779" t="s">
        <v>424</v>
      </c>
    </row>
    <row r="23" spans="1:14" s="1" customFormat="1" ht="30.75" thickBot="1">
      <c r="A23" s="41" t="s">
        <v>533</v>
      </c>
      <c r="B23" s="784">
        <v>321</v>
      </c>
      <c r="C23" s="784">
        <v>5013</v>
      </c>
      <c r="D23" s="784">
        <v>4722</v>
      </c>
      <c r="E23" s="784">
        <v>10621</v>
      </c>
      <c r="F23" s="784">
        <v>10101</v>
      </c>
      <c r="G23" s="784">
        <v>6829</v>
      </c>
      <c r="H23" s="784">
        <v>5859</v>
      </c>
      <c r="I23" s="784">
        <v>4107</v>
      </c>
      <c r="J23" s="784">
        <v>3271</v>
      </c>
      <c r="K23" s="784">
        <v>1067</v>
      </c>
      <c r="L23" s="784">
        <v>885</v>
      </c>
      <c r="M23" s="186">
        <v>52796</v>
      </c>
      <c r="N23" s="778" t="s">
        <v>551</v>
      </c>
    </row>
    <row r="24" spans="1:14" s="1" customFormat="1" ht="26.25" thickBot="1">
      <c r="A24" s="39" t="s">
        <v>534</v>
      </c>
      <c r="B24" s="785">
        <v>16</v>
      </c>
      <c r="C24" s="785">
        <v>272</v>
      </c>
      <c r="D24" s="785">
        <v>1455</v>
      </c>
      <c r="E24" s="785">
        <v>1782</v>
      </c>
      <c r="F24" s="785">
        <v>1478</v>
      </c>
      <c r="G24" s="785">
        <v>1729</v>
      </c>
      <c r="H24" s="785">
        <v>1060</v>
      </c>
      <c r="I24" s="785">
        <v>825</v>
      </c>
      <c r="J24" s="785">
        <v>592</v>
      </c>
      <c r="K24" s="785">
        <v>238</v>
      </c>
      <c r="L24" s="785">
        <v>70</v>
      </c>
      <c r="M24" s="189">
        <v>9517</v>
      </c>
      <c r="N24" s="779" t="s">
        <v>552</v>
      </c>
    </row>
    <row r="25" spans="1:14" s="1" customFormat="1" ht="15.75" thickBot="1">
      <c r="A25" s="41" t="s">
        <v>535</v>
      </c>
      <c r="B25" s="784">
        <v>0</v>
      </c>
      <c r="C25" s="784">
        <v>476</v>
      </c>
      <c r="D25" s="784">
        <v>953</v>
      </c>
      <c r="E25" s="784">
        <v>1397</v>
      </c>
      <c r="F25" s="784">
        <v>1457</v>
      </c>
      <c r="G25" s="784">
        <v>1923</v>
      </c>
      <c r="H25" s="784">
        <v>1069</v>
      </c>
      <c r="I25" s="784">
        <v>1523</v>
      </c>
      <c r="J25" s="784">
        <v>444</v>
      </c>
      <c r="K25" s="784">
        <v>189</v>
      </c>
      <c r="L25" s="784">
        <v>0</v>
      </c>
      <c r="M25" s="186">
        <v>9431</v>
      </c>
      <c r="N25" s="778" t="s">
        <v>553</v>
      </c>
    </row>
    <row r="26" spans="1:14" s="1" customFormat="1" ht="64.5" thickBot="1">
      <c r="A26" s="39" t="s">
        <v>536</v>
      </c>
      <c r="B26" s="785">
        <v>0</v>
      </c>
      <c r="C26" s="785">
        <v>1869</v>
      </c>
      <c r="D26" s="785">
        <v>8795</v>
      </c>
      <c r="E26" s="785">
        <v>15912</v>
      </c>
      <c r="F26" s="785">
        <v>13993</v>
      </c>
      <c r="G26" s="785">
        <v>10328</v>
      </c>
      <c r="H26" s="785">
        <v>6826</v>
      </c>
      <c r="I26" s="785">
        <v>4967</v>
      </c>
      <c r="J26" s="785">
        <v>2449</v>
      </c>
      <c r="K26" s="785">
        <v>1131</v>
      </c>
      <c r="L26" s="785">
        <v>480</v>
      </c>
      <c r="M26" s="189">
        <v>66750</v>
      </c>
      <c r="N26" s="779" t="s">
        <v>554</v>
      </c>
    </row>
    <row r="27" spans="1:14" s="1" customFormat="1" ht="30">
      <c r="A27" s="66" t="s">
        <v>537</v>
      </c>
      <c r="B27" s="807">
        <v>0</v>
      </c>
      <c r="C27" s="807">
        <v>1606</v>
      </c>
      <c r="D27" s="807">
        <v>1238</v>
      </c>
      <c r="E27" s="807">
        <v>360</v>
      </c>
      <c r="F27" s="807">
        <v>451</v>
      </c>
      <c r="G27" s="807">
        <v>416</v>
      </c>
      <c r="H27" s="807">
        <v>354</v>
      </c>
      <c r="I27" s="807">
        <v>207</v>
      </c>
      <c r="J27" s="807">
        <v>177</v>
      </c>
      <c r="K27" s="807">
        <v>15</v>
      </c>
      <c r="L27" s="807">
        <v>70</v>
      </c>
      <c r="M27" s="199">
        <v>4894</v>
      </c>
      <c r="N27" s="824" t="s">
        <v>555</v>
      </c>
    </row>
    <row r="28" spans="1:14" s="6" customFormat="1" ht="27" customHeight="1">
      <c r="A28" s="86" t="s">
        <v>468</v>
      </c>
      <c r="B28" s="185">
        <v>4620</v>
      </c>
      <c r="C28" s="185">
        <v>138426</v>
      </c>
      <c r="D28" s="185">
        <v>238923</v>
      </c>
      <c r="E28" s="185">
        <v>441133</v>
      </c>
      <c r="F28" s="185">
        <v>337565</v>
      </c>
      <c r="G28" s="211">
        <v>270890</v>
      </c>
      <c r="H28" s="211">
        <v>133047</v>
      </c>
      <c r="I28" s="211">
        <v>125860</v>
      </c>
      <c r="J28" s="185">
        <v>50461</v>
      </c>
      <c r="K28" s="185">
        <v>26059</v>
      </c>
      <c r="L28" s="185">
        <v>10460</v>
      </c>
      <c r="M28" s="185">
        <v>1777444</v>
      </c>
      <c r="N28" s="67" t="s">
        <v>469</v>
      </c>
    </row>
    <row r="29" spans="1:14" ht="18" customHeight="1">
      <c r="A29" s="30" t="s">
        <v>71</v>
      </c>
      <c r="N29" s="718" t="s">
        <v>390</v>
      </c>
    </row>
  </sheetData>
  <mergeCells count="16">
    <mergeCell ref="N5:N6"/>
    <mergeCell ref="A1:N1"/>
    <mergeCell ref="A2:N2"/>
    <mergeCell ref="A3:N3"/>
    <mergeCell ref="A5:A6"/>
    <mergeCell ref="B5:B6"/>
    <mergeCell ref="C5:C6"/>
    <mergeCell ref="D5:D6"/>
    <mergeCell ref="E5:E6"/>
    <mergeCell ref="F5:F6"/>
    <mergeCell ref="G5:G6"/>
    <mergeCell ref="H5:H6"/>
    <mergeCell ref="I5:I6"/>
    <mergeCell ref="J5:J6"/>
    <mergeCell ref="K5:K6"/>
    <mergeCell ref="L5:L6"/>
  </mergeCells>
  <printOptions horizontalCentered="1" verticalCentered="1"/>
  <pageMargins left="0" right="0" top="0" bottom="0" header="0" footer="0"/>
  <pageSetup paperSize="9" scale="80" orientation="landscape" r:id="rId1"/>
  <headerFooter alignWithMargins="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Sheet110"/>
  <dimension ref="A1:N28"/>
  <sheetViews>
    <sheetView rightToLeft="1" view="pageBreakPreview" zoomScaleNormal="130" zoomScaleSheetLayoutView="100" workbookViewId="0">
      <selection activeCell="E14" sqref="E14"/>
    </sheetView>
  </sheetViews>
  <sheetFormatPr defaultColWidth="11.42578125" defaultRowHeight="24.95" customHeight="1"/>
  <cols>
    <col min="1" max="1" width="31.7109375" style="259" customWidth="1"/>
    <col min="2" max="2" width="8.28515625" style="259" bestFit="1" customWidth="1"/>
    <col min="3" max="3" width="10.28515625" style="259" customWidth="1"/>
    <col min="4" max="5" width="10.140625" style="259" customWidth="1"/>
    <col min="6" max="7" width="10" style="259" customWidth="1"/>
    <col min="8" max="9" width="9" style="259" bestFit="1" customWidth="1"/>
    <col min="10" max="10" width="8.28515625" style="259" bestFit="1" customWidth="1"/>
    <col min="11" max="12" width="7.85546875" style="259" bestFit="1" customWidth="1"/>
    <col min="13" max="13" width="10.85546875" style="259" bestFit="1" customWidth="1"/>
    <col min="14" max="14" width="30.7109375" style="259" customWidth="1"/>
    <col min="15" max="16384" width="11.42578125" style="259"/>
  </cols>
  <sheetData>
    <row r="1" spans="1:14" s="274" customFormat="1" ht="23.25">
      <c r="A1" s="1365" t="s">
        <v>1000</v>
      </c>
      <c r="B1" s="1365"/>
      <c r="C1" s="1365"/>
      <c r="D1" s="1365"/>
      <c r="E1" s="1365"/>
      <c r="F1" s="1365"/>
      <c r="G1" s="1365"/>
      <c r="H1" s="1365"/>
      <c r="I1" s="1365"/>
      <c r="J1" s="1365"/>
      <c r="K1" s="1365"/>
      <c r="L1" s="1365"/>
      <c r="M1" s="1365"/>
      <c r="N1" s="1365"/>
    </row>
    <row r="2" spans="1:14" s="274" customFormat="1" ht="20.25">
      <c r="A2" s="1366" t="s">
        <v>1117</v>
      </c>
      <c r="B2" s="1366"/>
      <c r="C2" s="1366"/>
      <c r="D2" s="1366"/>
      <c r="E2" s="1366"/>
      <c r="F2" s="1366"/>
      <c r="G2" s="1366"/>
      <c r="H2" s="1366"/>
      <c r="I2" s="1366"/>
      <c r="J2" s="1366"/>
      <c r="K2" s="1366"/>
      <c r="L2" s="1366"/>
      <c r="M2" s="1366"/>
      <c r="N2" s="1366"/>
    </row>
    <row r="3" spans="1:14" s="274" customFormat="1" ht="20.25">
      <c r="A3" s="1366">
        <v>2022</v>
      </c>
      <c r="B3" s="1366"/>
      <c r="C3" s="1366"/>
      <c r="D3" s="1366"/>
      <c r="E3" s="1366"/>
      <c r="F3" s="1366"/>
      <c r="G3" s="1366"/>
      <c r="H3" s="1366"/>
      <c r="I3" s="1366"/>
      <c r="J3" s="1366"/>
      <c r="K3" s="1366"/>
      <c r="L3" s="1366"/>
      <c r="M3" s="1366"/>
      <c r="N3" s="1366"/>
    </row>
    <row r="4" spans="1:14" s="578" customFormat="1" ht="21" customHeight="1">
      <c r="A4" s="575" t="s">
        <v>232</v>
      </c>
      <c r="B4" s="576"/>
      <c r="C4" s="576"/>
      <c r="D4" s="576"/>
      <c r="E4" s="576"/>
      <c r="F4" s="576"/>
      <c r="G4" s="576"/>
      <c r="H4" s="576"/>
      <c r="I4" s="576"/>
      <c r="J4" s="576"/>
      <c r="K4" s="576"/>
      <c r="L4" s="576"/>
      <c r="M4" s="576"/>
      <c r="N4" s="577" t="s">
        <v>233</v>
      </c>
    </row>
    <row r="5" spans="1:14" s="272" customFormat="1" ht="21" customHeight="1">
      <c r="A5" s="1367" t="s">
        <v>620</v>
      </c>
      <c r="B5" s="1357" t="s">
        <v>481</v>
      </c>
      <c r="C5" s="1357" t="s">
        <v>482</v>
      </c>
      <c r="D5" s="1357" t="s">
        <v>483</v>
      </c>
      <c r="E5" s="1357" t="s">
        <v>484</v>
      </c>
      <c r="F5" s="1357" t="s">
        <v>485</v>
      </c>
      <c r="G5" s="1357" t="s">
        <v>486</v>
      </c>
      <c r="H5" s="1357" t="s">
        <v>487</v>
      </c>
      <c r="I5" s="1357" t="s">
        <v>488</v>
      </c>
      <c r="J5" s="1357" t="s">
        <v>489</v>
      </c>
      <c r="K5" s="1357" t="s">
        <v>490</v>
      </c>
      <c r="L5" s="1357" t="s">
        <v>491</v>
      </c>
      <c r="M5" s="343" t="s">
        <v>468</v>
      </c>
      <c r="N5" s="1369" t="s">
        <v>619</v>
      </c>
    </row>
    <row r="6" spans="1:14" s="271" customFormat="1" ht="21" customHeight="1">
      <c r="A6" s="1368"/>
      <c r="B6" s="1358"/>
      <c r="C6" s="1358"/>
      <c r="D6" s="1358"/>
      <c r="E6" s="1358"/>
      <c r="F6" s="1358"/>
      <c r="G6" s="1358"/>
      <c r="H6" s="1358"/>
      <c r="I6" s="1358"/>
      <c r="J6" s="1358"/>
      <c r="K6" s="1358"/>
      <c r="L6" s="1358"/>
      <c r="M6" s="318" t="s">
        <v>469</v>
      </c>
      <c r="N6" s="1370"/>
    </row>
    <row r="7" spans="1:14" s="1" customFormat="1" ht="15.75" thickBot="1">
      <c r="A7" s="41" t="s">
        <v>519</v>
      </c>
      <c r="B7" s="267">
        <v>0</v>
      </c>
      <c r="C7" s="267">
        <v>262</v>
      </c>
      <c r="D7" s="267">
        <v>515</v>
      </c>
      <c r="E7" s="267">
        <v>1212</v>
      </c>
      <c r="F7" s="267">
        <v>648</v>
      </c>
      <c r="G7" s="267">
        <v>872</v>
      </c>
      <c r="H7" s="267">
        <v>309</v>
      </c>
      <c r="I7" s="267">
        <v>139</v>
      </c>
      <c r="J7" s="267">
        <v>178</v>
      </c>
      <c r="K7" s="267">
        <v>75</v>
      </c>
      <c r="L7" s="267">
        <v>0</v>
      </c>
      <c r="M7" s="266">
        <f t="shared" ref="M7:M26" si="0">SUM(B7:L7)</f>
        <v>4210</v>
      </c>
      <c r="N7" s="265" t="s">
        <v>539</v>
      </c>
    </row>
    <row r="8" spans="1:14" s="1" customFormat="1" ht="15.75" thickBot="1">
      <c r="A8" s="39" t="s">
        <v>520</v>
      </c>
      <c r="B8" s="270">
        <v>0</v>
      </c>
      <c r="C8" s="270">
        <v>295</v>
      </c>
      <c r="D8" s="270">
        <v>482</v>
      </c>
      <c r="E8" s="270">
        <v>530</v>
      </c>
      <c r="F8" s="270">
        <v>346</v>
      </c>
      <c r="G8" s="270">
        <v>301</v>
      </c>
      <c r="H8" s="270">
        <v>134</v>
      </c>
      <c r="I8" s="270">
        <v>150</v>
      </c>
      <c r="J8" s="270">
        <v>16</v>
      </c>
      <c r="K8" s="270">
        <v>0</v>
      </c>
      <c r="L8" s="270">
        <v>0</v>
      </c>
      <c r="M8" s="269">
        <f t="shared" si="0"/>
        <v>2254</v>
      </c>
      <c r="N8" s="268" t="s">
        <v>422</v>
      </c>
    </row>
    <row r="9" spans="1:14" s="1" customFormat="1" ht="30.75" thickBot="1">
      <c r="A9" s="41" t="s">
        <v>521</v>
      </c>
      <c r="B9" s="267">
        <v>0</v>
      </c>
      <c r="C9" s="267">
        <v>409</v>
      </c>
      <c r="D9" s="267">
        <v>574</v>
      </c>
      <c r="E9" s="267">
        <v>710</v>
      </c>
      <c r="F9" s="267">
        <v>280</v>
      </c>
      <c r="G9" s="267">
        <v>442</v>
      </c>
      <c r="H9" s="267">
        <v>233</v>
      </c>
      <c r="I9" s="267">
        <v>70</v>
      </c>
      <c r="J9" s="267">
        <v>0</v>
      </c>
      <c r="K9" s="267">
        <v>0</v>
      </c>
      <c r="L9" s="267">
        <v>0</v>
      </c>
      <c r="M9" s="266">
        <f t="shared" si="0"/>
        <v>2718</v>
      </c>
      <c r="N9" s="265" t="s">
        <v>540</v>
      </c>
    </row>
    <row r="10" spans="1:14" s="1" customFormat="1" ht="39" thickBot="1">
      <c r="A10" s="39" t="s">
        <v>522</v>
      </c>
      <c r="B10" s="270">
        <v>0</v>
      </c>
      <c r="C10" s="270">
        <v>79</v>
      </c>
      <c r="D10" s="270">
        <v>85</v>
      </c>
      <c r="E10" s="270">
        <v>15</v>
      </c>
      <c r="F10" s="270">
        <v>0</v>
      </c>
      <c r="G10" s="270">
        <v>16</v>
      </c>
      <c r="H10" s="270">
        <v>32</v>
      </c>
      <c r="I10" s="270">
        <v>0</v>
      </c>
      <c r="J10" s="270">
        <v>86</v>
      </c>
      <c r="K10" s="270">
        <v>0</v>
      </c>
      <c r="L10" s="270">
        <v>0</v>
      </c>
      <c r="M10" s="269">
        <f t="shared" si="0"/>
        <v>313</v>
      </c>
      <c r="N10" s="268" t="s">
        <v>541</v>
      </c>
    </row>
    <row r="11" spans="1:14" s="1" customFormat="1" ht="15.75" thickBot="1">
      <c r="A11" s="41" t="s">
        <v>523</v>
      </c>
      <c r="B11" s="267">
        <v>150</v>
      </c>
      <c r="C11" s="267">
        <v>538</v>
      </c>
      <c r="D11" s="267">
        <v>754</v>
      </c>
      <c r="E11" s="267">
        <v>2322</v>
      </c>
      <c r="F11" s="267">
        <v>912</v>
      </c>
      <c r="G11" s="267">
        <v>1470</v>
      </c>
      <c r="H11" s="267">
        <v>343</v>
      </c>
      <c r="I11" s="267">
        <v>432</v>
      </c>
      <c r="J11" s="267">
        <v>131</v>
      </c>
      <c r="K11" s="267">
        <v>70</v>
      </c>
      <c r="L11" s="267">
        <v>0</v>
      </c>
      <c r="M11" s="266">
        <f t="shared" si="0"/>
        <v>7122</v>
      </c>
      <c r="N11" s="265" t="s">
        <v>423</v>
      </c>
    </row>
    <row r="12" spans="1:14" s="1" customFormat="1" ht="45.75" thickBot="1">
      <c r="A12" s="39" t="s">
        <v>524</v>
      </c>
      <c r="B12" s="270">
        <v>681</v>
      </c>
      <c r="C12" s="270">
        <v>7189</v>
      </c>
      <c r="D12" s="270">
        <v>2912</v>
      </c>
      <c r="E12" s="270">
        <v>7829</v>
      </c>
      <c r="F12" s="270">
        <v>1721</v>
      </c>
      <c r="G12" s="270">
        <v>3201</v>
      </c>
      <c r="H12" s="270">
        <v>806</v>
      </c>
      <c r="I12" s="270">
        <v>771</v>
      </c>
      <c r="J12" s="270">
        <v>495</v>
      </c>
      <c r="K12" s="270">
        <v>168</v>
      </c>
      <c r="L12" s="270">
        <v>0</v>
      </c>
      <c r="M12" s="269">
        <f t="shared" si="0"/>
        <v>25773</v>
      </c>
      <c r="N12" s="268" t="s">
        <v>542</v>
      </c>
    </row>
    <row r="13" spans="1:14" s="1" customFormat="1" ht="15.75" thickBot="1">
      <c r="A13" s="41" t="s">
        <v>525</v>
      </c>
      <c r="B13" s="267">
        <v>420</v>
      </c>
      <c r="C13" s="267">
        <v>2241</v>
      </c>
      <c r="D13" s="267">
        <v>3620</v>
      </c>
      <c r="E13" s="267">
        <v>4262</v>
      </c>
      <c r="F13" s="267">
        <v>1554</v>
      </c>
      <c r="G13" s="267">
        <v>1864</v>
      </c>
      <c r="H13" s="267">
        <v>892</v>
      </c>
      <c r="I13" s="267">
        <v>382</v>
      </c>
      <c r="J13" s="267">
        <v>204</v>
      </c>
      <c r="K13" s="267">
        <v>70</v>
      </c>
      <c r="L13" s="267">
        <v>31</v>
      </c>
      <c r="M13" s="266">
        <f t="shared" si="0"/>
        <v>15540</v>
      </c>
      <c r="N13" s="265" t="s">
        <v>543</v>
      </c>
    </row>
    <row r="14" spans="1:14" s="1" customFormat="1" ht="26.25" thickBot="1">
      <c r="A14" s="39" t="s">
        <v>526</v>
      </c>
      <c r="B14" s="270">
        <v>1725</v>
      </c>
      <c r="C14" s="270">
        <v>7746</v>
      </c>
      <c r="D14" s="270">
        <v>2646</v>
      </c>
      <c r="E14" s="270">
        <v>6870</v>
      </c>
      <c r="F14" s="270">
        <v>507</v>
      </c>
      <c r="G14" s="270">
        <v>1897</v>
      </c>
      <c r="H14" s="270">
        <v>577</v>
      </c>
      <c r="I14" s="270">
        <v>510</v>
      </c>
      <c r="J14" s="270">
        <v>243</v>
      </c>
      <c r="K14" s="270">
        <v>70</v>
      </c>
      <c r="L14" s="270">
        <v>0</v>
      </c>
      <c r="M14" s="269">
        <f t="shared" si="0"/>
        <v>22791</v>
      </c>
      <c r="N14" s="268" t="s">
        <v>544</v>
      </c>
    </row>
    <row r="15" spans="1:14" s="1" customFormat="1" ht="15.75" thickBot="1">
      <c r="A15" s="41" t="s">
        <v>527</v>
      </c>
      <c r="B15" s="267">
        <v>0</v>
      </c>
      <c r="C15" s="267">
        <v>957</v>
      </c>
      <c r="D15" s="267">
        <v>887</v>
      </c>
      <c r="E15" s="267">
        <v>1732</v>
      </c>
      <c r="F15" s="267">
        <v>633</v>
      </c>
      <c r="G15" s="267">
        <v>790</v>
      </c>
      <c r="H15" s="267">
        <v>177</v>
      </c>
      <c r="I15" s="267">
        <v>31</v>
      </c>
      <c r="J15" s="267">
        <v>15</v>
      </c>
      <c r="K15" s="267">
        <v>31</v>
      </c>
      <c r="L15" s="267">
        <v>0</v>
      </c>
      <c r="M15" s="266">
        <f t="shared" si="0"/>
        <v>5253</v>
      </c>
      <c r="N15" s="265" t="s">
        <v>545</v>
      </c>
    </row>
    <row r="16" spans="1:14" s="1" customFormat="1" ht="15.75" customHeight="1" thickBot="1">
      <c r="A16" s="39" t="s">
        <v>528</v>
      </c>
      <c r="B16" s="270">
        <v>0</v>
      </c>
      <c r="C16" s="270">
        <v>413</v>
      </c>
      <c r="D16" s="270">
        <v>997</v>
      </c>
      <c r="E16" s="270">
        <v>2634</v>
      </c>
      <c r="F16" s="270">
        <v>1107</v>
      </c>
      <c r="G16" s="270">
        <v>1106</v>
      </c>
      <c r="H16" s="270">
        <v>399</v>
      </c>
      <c r="I16" s="270">
        <v>234</v>
      </c>
      <c r="J16" s="270">
        <v>186</v>
      </c>
      <c r="K16" s="270">
        <v>30</v>
      </c>
      <c r="L16" s="270">
        <v>0</v>
      </c>
      <c r="M16" s="269">
        <f t="shared" si="0"/>
        <v>7106</v>
      </c>
      <c r="N16" s="268" t="s">
        <v>546</v>
      </c>
    </row>
    <row r="17" spans="1:14" s="1" customFormat="1" ht="15.75" thickBot="1">
      <c r="A17" s="41" t="s">
        <v>529</v>
      </c>
      <c r="B17" s="267">
        <v>0</v>
      </c>
      <c r="C17" s="267">
        <v>231</v>
      </c>
      <c r="D17" s="267">
        <v>308</v>
      </c>
      <c r="E17" s="267">
        <v>626</v>
      </c>
      <c r="F17" s="267">
        <v>266</v>
      </c>
      <c r="G17" s="267">
        <v>256</v>
      </c>
      <c r="H17" s="267">
        <v>155</v>
      </c>
      <c r="I17" s="267">
        <v>91</v>
      </c>
      <c r="J17" s="267">
        <v>76</v>
      </c>
      <c r="K17" s="267">
        <v>15</v>
      </c>
      <c r="L17" s="267">
        <v>0</v>
      </c>
      <c r="M17" s="266">
        <f t="shared" si="0"/>
        <v>2024</v>
      </c>
      <c r="N17" s="265" t="s">
        <v>547</v>
      </c>
    </row>
    <row r="18" spans="1:14" s="1" customFormat="1" ht="26.25" thickBot="1">
      <c r="A18" s="39" t="s">
        <v>530</v>
      </c>
      <c r="B18" s="270">
        <v>150</v>
      </c>
      <c r="C18" s="270">
        <v>829</v>
      </c>
      <c r="D18" s="270">
        <v>583</v>
      </c>
      <c r="E18" s="270">
        <v>2558</v>
      </c>
      <c r="F18" s="270">
        <v>290</v>
      </c>
      <c r="G18" s="270">
        <v>816</v>
      </c>
      <c r="H18" s="270">
        <v>326</v>
      </c>
      <c r="I18" s="270">
        <v>231</v>
      </c>
      <c r="J18" s="270">
        <v>156</v>
      </c>
      <c r="K18" s="270">
        <v>220</v>
      </c>
      <c r="L18" s="270">
        <v>0</v>
      </c>
      <c r="M18" s="269">
        <f t="shared" si="0"/>
        <v>6159</v>
      </c>
      <c r="N18" s="268" t="s">
        <v>548</v>
      </c>
    </row>
    <row r="19" spans="1:14" s="1" customFormat="1" ht="26.25" thickBot="1">
      <c r="A19" s="41" t="s">
        <v>531</v>
      </c>
      <c r="B19" s="267">
        <v>875</v>
      </c>
      <c r="C19" s="267">
        <v>6596</v>
      </c>
      <c r="D19" s="267">
        <v>2777</v>
      </c>
      <c r="E19" s="267">
        <v>11912</v>
      </c>
      <c r="F19" s="267">
        <v>1435</v>
      </c>
      <c r="G19" s="267">
        <v>3338</v>
      </c>
      <c r="H19" s="267">
        <v>957</v>
      </c>
      <c r="I19" s="267">
        <v>1275</v>
      </c>
      <c r="J19" s="267">
        <v>242</v>
      </c>
      <c r="K19" s="267">
        <v>145</v>
      </c>
      <c r="L19" s="267">
        <v>0</v>
      </c>
      <c r="M19" s="266">
        <f t="shared" si="0"/>
        <v>29552</v>
      </c>
      <c r="N19" s="265" t="s">
        <v>549</v>
      </c>
    </row>
    <row r="20" spans="1:14" s="1" customFormat="1" ht="39" thickBot="1">
      <c r="A20" s="39" t="s">
        <v>532</v>
      </c>
      <c r="B20" s="270">
        <v>0</v>
      </c>
      <c r="C20" s="270">
        <v>1311</v>
      </c>
      <c r="D20" s="270">
        <v>3815</v>
      </c>
      <c r="E20" s="270">
        <v>5763</v>
      </c>
      <c r="F20" s="270">
        <v>3872</v>
      </c>
      <c r="G20" s="270">
        <v>3665</v>
      </c>
      <c r="H20" s="270">
        <v>3041</v>
      </c>
      <c r="I20" s="270">
        <v>1105</v>
      </c>
      <c r="J20" s="270">
        <v>789</v>
      </c>
      <c r="K20" s="270">
        <v>108</v>
      </c>
      <c r="L20" s="270">
        <v>47</v>
      </c>
      <c r="M20" s="269">
        <f t="shared" si="0"/>
        <v>23516</v>
      </c>
      <c r="N20" s="268" t="s">
        <v>550</v>
      </c>
    </row>
    <row r="21" spans="1:14" s="1" customFormat="1" ht="15.75" thickBot="1">
      <c r="A21" s="41" t="s">
        <v>47</v>
      </c>
      <c r="B21" s="267">
        <v>0</v>
      </c>
      <c r="C21" s="267">
        <v>2044</v>
      </c>
      <c r="D21" s="267">
        <v>3999</v>
      </c>
      <c r="E21" s="267">
        <v>12719</v>
      </c>
      <c r="F21" s="267">
        <v>4903</v>
      </c>
      <c r="G21" s="267">
        <v>8595</v>
      </c>
      <c r="H21" s="267">
        <v>3846</v>
      </c>
      <c r="I21" s="267">
        <v>3355</v>
      </c>
      <c r="J21" s="267">
        <v>1867</v>
      </c>
      <c r="K21" s="267">
        <v>386</v>
      </c>
      <c r="L21" s="267">
        <v>63</v>
      </c>
      <c r="M21" s="266">
        <f t="shared" si="0"/>
        <v>41777</v>
      </c>
      <c r="N21" s="265" t="s">
        <v>424</v>
      </c>
    </row>
    <row r="22" spans="1:14" s="1" customFormat="1" ht="30.75" thickBot="1">
      <c r="A22" s="39" t="s">
        <v>533</v>
      </c>
      <c r="B22" s="270">
        <v>160</v>
      </c>
      <c r="C22" s="270">
        <v>6169</v>
      </c>
      <c r="D22" s="270">
        <v>3914</v>
      </c>
      <c r="E22" s="270">
        <v>15454</v>
      </c>
      <c r="F22" s="270">
        <v>4393</v>
      </c>
      <c r="G22" s="270">
        <v>7435</v>
      </c>
      <c r="H22" s="270">
        <v>2190</v>
      </c>
      <c r="I22" s="270">
        <v>3413</v>
      </c>
      <c r="J22" s="270">
        <v>939</v>
      </c>
      <c r="K22" s="270">
        <v>683</v>
      </c>
      <c r="L22" s="270">
        <v>173</v>
      </c>
      <c r="M22" s="269">
        <f t="shared" si="0"/>
        <v>44923</v>
      </c>
      <c r="N22" s="268" t="s">
        <v>551</v>
      </c>
    </row>
    <row r="23" spans="1:14" s="1" customFormat="1" ht="26.25" thickBot="1">
      <c r="A23" s="41" t="s">
        <v>534</v>
      </c>
      <c r="B23" s="267">
        <v>75</v>
      </c>
      <c r="C23" s="267">
        <v>491</v>
      </c>
      <c r="D23" s="267">
        <v>634</v>
      </c>
      <c r="E23" s="267">
        <v>762</v>
      </c>
      <c r="F23" s="267">
        <v>714</v>
      </c>
      <c r="G23" s="267">
        <v>251</v>
      </c>
      <c r="H23" s="267">
        <v>364</v>
      </c>
      <c r="I23" s="267">
        <v>154</v>
      </c>
      <c r="J23" s="267">
        <v>32</v>
      </c>
      <c r="K23" s="267">
        <v>0</v>
      </c>
      <c r="L23" s="267">
        <v>0</v>
      </c>
      <c r="M23" s="266">
        <f t="shared" si="0"/>
        <v>3477</v>
      </c>
      <c r="N23" s="265" t="s">
        <v>552</v>
      </c>
    </row>
    <row r="24" spans="1:14" s="1" customFormat="1" ht="15.75" thickBot="1">
      <c r="A24" s="39" t="s">
        <v>535</v>
      </c>
      <c r="B24" s="270">
        <v>70</v>
      </c>
      <c r="C24" s="270">
        <v>860</v>
      </c>
      <c r="D24" s="270">
        <v>439</v>
      </c>
      <c r="E24" s="270">
        <v>1177</v>
      </c>
      <c r="F24" s="270">
        <v>283</v>
      </c>
      <c r="G24" s="270">
        <v>685</v>
      </c>
      <c r="H24" s="270">
        <v>431</v>
      </c>
      <c r="I24" s="270">
        <v>224</v>
      </c>
      <c r="J24" s="270">
        <v>60</v>
      </c>
      <c r="K24" s="270">
        <v>0</v>
      </c>
      <c r="L24" s="270">
        <v>0</v>
      </c>
      <c r="M24" s="269">
        <f t="shared" si="0"/>
        <v>4229</v>
      </c>
      <c r="N24" s="268" t="s">
        <v>553</v>
      </c>
    </row>
    <row r="25" spans="1:14" s="1" customFormat="1" ht="64.5" thickBot="1">
      <c r="A25" s="41" t="s">
        <v>536</v>
      </c>
      <c r="B25" s="267">
        <v>70</v>
      </c>
      <c r="C25" s="267">
        <v>8200</v>
      </c>
      <c r="D25" s="267">
        <v>9408</v>
      </c>
      <c r="E25" s="267">
        <v>26053</v>
      </c>
      <c r="F25" s="267">
        <v>19619</v>
      </c>
      <c r="G25" s="267">
        <v>17978</v>
      </c>
      <c r="H25" s="267">
        <v>12228</v>
      </c>
      <c r="I25" s="267">
        <v>3999</v>
      </c>
      <c r="J25" s="267">
        <v>2917</v>
      </c>
      <c r="K25" s="267">
        <v>787</v>
      </c>
      <c r="L25" s="267">
        <v>617</v>
      </c>
      <c r="M25" s="266">
        <f t="shared" si="0"/>
        <v>101876</v>
      </c>
      <c r="N25" s="265" t="s">
        <v>554</v>
      </c>
    </row>
    <row r="26" spans="1:14" s="1" customFormat="1" ht="30">
      <c r="A26" s="45" t="s">
        <v>537</v>
      </c>
      <c r="B26" s="264">
        <v>145</v>
      </c>
      <c r="C26" s="264">
        <v>425</v>
      </c>
      <c r="D26" s="264">
        <v>117</v>
      </c>
      <c r="E26" s="264">
        <v>704</v>
      </c>
      <c r="F26" s="264">
        <v>241</v>
      </c>
      <c r="G26" s="264">
        <v>280</v>
      </c>
      <c r="H26" s="264">
        <v>86</v>
      </c>
      <c r="I26" s="264">
        <v>285</v>
      </c>
      <c r="J26" s="264">
        <v>16</v>
      </c>
      <c r="K26" s="264">
        <v>0</v>
      </c>
      <c r="L26" s="264">
        <v>0</v>
      </c>
      <c r="M26" s="263">
        <f t="shared" si="0"/>
        <v>2299</v>
      </c>
      <c r="N26" s="262" t="s">
        <v>555</v>
      </c>
    </row>
    <row r="27" spans="1:14" s="1" customFormat="1" ht="24.75" customHeight="1">
      <c r="A27" s="247" t="s">
        <v>468</v>
      </c>
      <c r="B27" s="261">
        <f t="shared" ref="B27:M27" si="1">SUM(B7:B26)</f>
        <v>4521</v>
      </c>
      <c r="C27" s="261">
        <f t="shared" si="1"/>
        <v>47285</v>
      </c>
      <c r="D27" s="261">
        <f t="shared" si="1"/>
        <v>39466</v>
      </c>
      <c r="E27" s="261">
        <f t="shared" si="1"/>
        <v>105844</v>
      </c>
      <c r="F27" s="261">
        <f t="shared" si="1"/>
        <v>43724</v>
      </c>
      <c r="G27" s="284">
        <f t="shared" si="1"/>
        <v>55258</v>
      </c>
      <c r="H27" s="284">
        <f t="shared" si="1"/>
        <v>27526</v>
      </c>
      <c r="I27" s="284">
        <f t="shared" si="1"/>
        <v>16851</v>
      </c>
      <c r="J27" s="284">
        <f t="shared" si="1"/>
        <v>8648</v>
      </c>
      <c r="K27" s="284">
        <f t="shared" si="1"/>
        <v>2858</v>
      </c>
      <c r="L27" s="284">
        <f t="shared" si="1"/>
        <v>931</v>
      </c>
      <c r="M27" s="261">
        <f t="shared" si="1"/>
        <v>352912</v>
      </c>
      <c r="N27" s="604" t="s">
        <v>469</v>
      </c>
    </row>
    <row r="28" spans="1:14" ht="12.75">
      <c r="A28" s="260" t="s">
        <v>448</v>
      </c>
      <c r="N28" s="259" t="s">
        <v>390</v>
      </c>
    </row>
  </sheetData>
  <mergeCells count="16">
    <mergeCell ref="A1:N1"/>
    <mergeCell ref="A3:N3"/>
    <mergeCell ref="A5:A6"/>
    <mergeCell ref="N5:N6"/>
    <mergeCell ref="B5:B6"/>
    <mergeCell ref="A2:N2"/>
    <mergeCell ref="C5:C6"/>
    <mergeCell ref="L5:L6"/>
    <mergeCell ref="H5:H6"/>
    <mergeCell ref="I5:I6"/>
    <mergeCell ref="J5:J6"/>
    <mergeCell ref="K5:K6"/>
    <mergeCell ref="D5:D6"/>
    <mergeCell ref="E5:E6"/>
    <mergeCell ref="F5:F6"/>
    <mergeCell ref="G5:G6"/>
  </mergeCells>
  <printOptions horizontalCentered="1" verticalCentered="1"/>
  <pageMargins left="0" right="0" top="0" bottom="0" header="0" footer="0"/>
  <pageSetup paperSize="9" scale="80" orientation="landscape" r:id="rId1"/>
  <headerFooter alignWithMargins="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codeName="Sheet111"/>
  <dimension ref="A1:J24"/>
  <sheetViews>
    <sheetView rightToLeft="1" view="pageBreakPreview" zoomScaleNormal="100" zoomScaleSheetLayoutView="100" workbookViewId="0">
      <selection activeCell="E14" sqref="E14"/>
    </sheetView>
  </sheetViews>
  <sheetFormatPr defaultColWidth="11.42578125" defaultRowHeight="24.95" customHeight="1"/>
  <cols>
    <col min="1" max="1" width="30.7109375" style="259" customWidth="1"/>
    <col min="2" max="8" width="10.7109375" style="259" customWidth="1"/>
    <col min="9" max="9" width="11.85546875" style="259" bestFit="1" customWidth="1"/>
    <col min="10" max="10" width="32" style="259" customWidth="1"/>
    <col min="11" max="16384" width="11.42578125" style="259"/>
  </cols>
  <sheetData>
    <row r="1" spans="1:10" s="274" customFormat="1" ht="23.25">
      <c r="A1" s="1365" t="s">
        <v>1001</v>
      </c>
      <c r="B1" s="1365"/>
      <c r="C1" s="1365"/>
      <c r="D1" s="1365"/>
      <c r="E1" s="1365"/>
      <c r="F1" s="1365"/>
      <c r="G1" s="1365"/>
      <c r="H1" s="1365"/>
      <c r="I1" s="1365"/>
      <c r="J1" s="1365"/>
    </row>
    <row r="2" spans="1:10" s="274" customFormat="1" ht="20.25">
      <c r="A2" s="1366" t="s">
        <v>1118</v>
      </c>
      <c r="B2" s="1366"/>
      <c r="C2" s="1366"/>
      <c r="D2" s="1366"/>
      <c r="E2" s="1366"/>
      <c r="F2" s="1366"/>
      <c r="G2" s="1366"/>
      <c r="H2" s="1366"/>
      <c r="I2" s="1366"/>
      <c r="J2" s="1366"/>
    </row>
    <row r="3" spans="1:10" s="274" customFormat="1" ht="20.25">
      <c r="A3" s="1366">
        <v>2022</v>
      </c>
      <c r="B3" s="1366"/>
      <c r="C3" s="1366"/>
      <c r="D3" s="1366"/>
      <c r="E3" s="1366"/>
      <c r="F3" s="1366"/>
      <c r="G3" s="1366"/>
      <c r="H3" s="1366"/>
      <c r="I3" s="1366"/>
      <c r="J3" s="1366"/>
    </row>
    <row r="4" spans="1:10" s="578" customFormat="1" ht="21" customHeight="1">
      <c r="A4" s="575" t="s">
        <v>234</v>
      </c>
      <c r="B4" s="576"/>
      <c r="C4" s="576"/>
      <c r="D4" s="576"/>
      <c r="E4" s="576"/>
      <c r="F4" s="576"/>
      <c r="G4" s="576"/>
      <c r="H4" s="576"/>
      <c r="I4" s="576"/>
      <c r="J4" s="577" t="s">
        <v>235</v>
      </c>
    </row>
    <row r="5" spans="1:10" s="272" customFormat="1" ht="40.5" customHeight="1">
      <c r="A5" s="1371" t="s">
        <v>74</v>
      </c>
      <c r="B5" s="343" t="s">
        <v>0</v>
      </c>
      <c r="C5" s="343" t="s">
        <v>2</v>
      </c>
      <c r="D5" s="343" t="s">
        <v>4</v>
      </c>
      <c r="E5" s="343" t="s">
        <v>10</v>
      </c>
      <c r="F5" s="343" t="s">
        <v>12</v>
      </c>
      <c r="G5" s="343" t="s">
        <v>122</v>
      </c>
      <c r="H5" s="343" t="s">
        <v>116</v>
      </c>
      <c r="I5" s="343" t="s">
        <v>468</v>
      </c>
      <c r="J5" s="1373" t="s">
        <v>621</v>
      </c>
    </row>
    <row r="6" spans="1:10" s="271" customFormat="1" ht="32.25" customHeight="1">
      <c r="A6" s="1372"/>
      <c r="B6" s="317" t="s">
        <v>502</v>
      </c>
      <c r="C6" s="317" t="s">
        <v>1</v>
      </c>
      <c r="D6" s="317" t="s">
        <v>3</v>
      </c>
      <c r="E6" s="317" t="s">
        <v>9</v>
      </c>
      <c r="F6" s="317" t="s">
        <v>11</v>
      </c>
      <c r="G6" s="317" t="s">
        <v>126</v>
      </c>
      <c r="H6" s="317" t="s">
        <v>162</v>
      </c>
      <c r="I6" s="318" t="s">
        <v>469</v>
      </c>
      <c r="J6" s="1374"/>
    </row>
    <row r="7" spans="1:10" s="1" customFormat="1" ht="25.5" customHeight="1" thickBot="1">
      <c r="A7" s="41" t="s">
        <v>49</v>
      </c>
      <c r="B7" s="267">
        <v>0</v>
      </c>
      <c r="C7" s="267">
        <v>768</v>
      </c>
      <c r="D7" s="267">
        <v>5004</v>
      </c>
      <c r="E7" s="267">
        <v>13569</v>
      </c>
      <c r="F7" s="267">
        <v>48863</v>
      </c>
      <c r="G7" s="267">
        <v>3866</v>
      </c>
      <c r="H7" s="267">
        <v>90715</v>
      </c>
      <c r="I7" s="205">
        <v>162785</v>
      </c>
      <c r="J7" s="352" t="s">
        <v>48</v>
      </c>
    </row>
    <row r="8" spans="1:10" s="1" customFormat="1" ht="35.1" customHeight="1" thickBot="1">
      <c r="A8" s="39" t="s">
        <v>50</v>
      </c>
      <c r="B8" s="270">
        <v>0</v>
      </c>
      <c r="C8" s="270">
        <v>392</v>
      </c>
      <c r="D8" s="270">
        <v>2732</v>
      </c>
      <c r="E8" s="270">
        <v>5271</v>
      </c>
      <c r="F8" s="270">
        <v>13977</v>
      </c>
      <c r="G8" s="270">
        <v>7804</v>
      </c>
      <c r="H8" s="270">
        <v>47304</v>
      </c>
      <c r="I8" s="206">
        <v>77480</v>
      </c>
      <c r="J8" s="320" t="s">
        <v>333</v>
      </c>
    </row>
    <row r="9" spans="1:10" s="1" customFormat="1" ht="35.1" customHeight="1" thickBot="1">
      <c r="A9" s="41" t="s">
        <v>52</v>
      </c>
      <c r="B9" s="267">
        <v>0</v>
      </c>
      <c r="C9" s="267">
        <v>560</v>
      </c>
      <c r="D9" s="267">
        <v>516</v>
      </c>
      <c r="E9" s="267">
        <v>1575</v>
      </c>
      <c r="F9" s="267">
        <v>7808</v>
      </c>
      <c r="G9" s="267">
        <v>1863</v>
      </c>
      <c r="H9" s="267">
        <v>24374</v>
      </c>
      <c r="I9" s="205">
        <v>36696</v>
      </c>
      <c r="J9" s="352" t="s">
        <v>51</v>
      </c>
    </row>
    <row r="10" spans="1:10" s="1" customFormat="1" ht="35.1" customHeight="1" thickBot="1">
      <c r="A10" s="39" t="s">
        <v>54</v>
      </c>
      <c r="B10" s="270">
        <v>14064</v>
      </c>
      <c r="C10" s="270">
        <v>146305</v>
      </c>
      <c r="D10" s="270">
        <v>319656</v>
      </c>
      <c r="E10" s="270">
        <v>422934</v>
      </c>
      <c r="F10" s="270">
        <v>255964</v>
      </c>
      <c r="G10" s="270">
        <v>80724</v>
      </c>
      <c r="H10" s="270">
        <v>435566</v>
      </c>
      <c r="I10" s="206">
        <v>1675213</v>
      </c>
      <c r="J10" s="320" t="s">
        <v>53</v>
      </c>
    </row>
    <row r="11" spans="1:10" s="1" customFormat="1" ht="35.1" customHeight="1" thickBot="1">
      <c r="A11" s="41" t="s">
        <v>56</v>
      </c>
      <c r="B11" s="267">
        <v>0</v>
      </c>
      <c r="C11" s="267">
        <v>0</v>
      </c>
      <c r="D11" s="267">
        <v>173</v>
      </c>
      <c r="E11" s="267">
        <v>222</v>
      </c>
      <c r="F11" s="267">
        <v>1943</v>
      </c>
      <c r="G11" s="267">
        <v>75</v>
      </c>
      <c r="H11" s="267">
        <v>4780</v>
      </c>
      <c r="I11" s="205">
        <v>7193</v>
      </c>
      <c r="J11" s="352" t="s">
        <v>622</v>
      </c>
    </row>
    <row r="12" spans="1:10" s="1" customFormat="1" ht="35.1" customHeight="1" thickBot="1">
      <c r="A12" s="39" t="s">
        <v>556</v>
      </c>
      <c r="B12" s="270">
        <v>0</v>
      </c>
      <c r="C12" s="270">
        <v>0</v>
      </c>
      <c r="D12" s="270">
        <v>105</v>
      </c>
      <c r="E12" s="270">
        <v>15</v>
      </c>
      <c r="F12" s="270">
        <v>627</v>
      </c>
      <c r="G12" s="270">
        <v>160</v>
      </c>
      <c r="H12" s="270">
        <v>1456</v>
      </c>
      <c r="I12" s="206">
        <v>2363</v>
      </c>
      <c r="J12" s="320" t="s">
        <v>557</v>
      </c>
    </row>
    <row r="13" spans="1:10" s="1" customFormat="1" ht="35.1" customHeight="1">
      <c r="A13" s="66" t="s">
        <v>58</v>
      </c>
      <c r="B13" s="277">
        <v>176</v>
      </c>
      <c r="C13" s="277">
        <v>30565</v>
      </c>
      <c r="D13" s="277">
        <v>39558</v>
      </c>
      <c r="E13" s="277">
        <v>58063</v>
      </c>
      <c r="F13" s="277">
        <v>33561</v>
      </c>
      <c r="G13" s="277">
        <v>1501</v>
      </c>
      <c r="H13" s="277">
        <v>5202</v>
      </c>
      <c r="I13" s="350">
        <v>168626</v>
      </c>
      <c r="J13" s="353" t="s">
        <v>57</v>
      </c>
    </row>
    <row r="14" spans="1:10" s="6" customFormat="1" ht="30" customHeight="1">
      <c r="A14" s="86" t="s">
        <v>468</v>
      </c>
      <c r="B14" s="276">
        <v>14240</v>
      </c>
      <c r="C14" s="276">
        <v>178590</v>
      </c>
      <c r="D14" s="276">
        <v>367744</v>
      </c>
      <c r="E14" s="276">
        <v>501649</v>
      </c>
      <c r="F14" s="276">
        <v>362743</v>
      </c>
      <c r="G14" s="211">
        <v>95993</v>
      </c>
      <c r="H14" s="211">
        <v>609397</v>
      </c>
      <c r="I14" s="211">
        <v>2130356</v>
      </c>
      <c r="J14" s="354" t="s">
        <v>469</v>
      </c>
    </row>
    <row r="15" spans="1:10" ht="18" customHeight="1">
      <c r="A15" s="260" t="s">
        <v>71</v>
      </c>
      <c r="J15" s="259" t="s">
        <v>390</v>
      </c>
    </row>
    <row r="21" spans="2:9" ht="24.95" customHeight="1">
      <c r="B21" s="275"/>
      <c r="C21" s="275"/>
      <c r="D21" s="275"/>
      <c r="E21" s="275"/>
      <c r="F21" s="275"/>
      <c r="G21" s="275"/>
      <c r="H21" s="275"/>
      <c r="I21" s="275"/>
    </row>
    <row r="22" spans="2:9" ht="24.95" customHeight="1">
      <c r="B22" s="275"/>
      <c r="C22" s="275"/>
      <c r="D22" s="275"/>
      <c r="E22" s="275"/>
      <c r="F22" s="275"/>
      <c r="G22" s="275"/>
      <c r="H22" s="275"/>
      <c r="I22" s="275"/>
    </row>
    <row r="23" spans="2:9" ht="24.95" customHeight="1">
      <c r="B23" s="275"/>
      <c r="C23" s="275"/>
      <c r="D23" s="275"/>
      <c r="E23" s="275"/>
      <c r="F23" s="275"/>
      <c r="G23" s="275"/>
      <c r="H23" s="275"/>
      <c r="I23" s="275"/>
    </row>
    <row r="24" spans="2:9" ht="24.95" customHeight="1">
      <c r="B24" s="275"/>
      <c r="C24" s="275"/>
      <c r="D24" s="275"/>
      <c r="E24" s="275"/>
      <c r="F24" s="275"/>
      <c r="G24" s="275"/>
      <c r="H24" s="275"/>
      <c r="I24" s="275"/>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Sheet112"/>
  <dimension ref="A1:J24"/>
  <sheetViews>
    <sheetView rightToLeft="1" view="pageBreakPreview" zoomScaleNormal="100" zoomScaleSheetLayoutView="100" workbookViewId="0">
      <selection activeCell="E14" sqref="E14"/>
    </sheetView>
  </sheetViews>
  <sheetFormatPr defaultColWidth="11.42578125" defaultRowHeight="24.95" customHeight="1"/>
  <cols>
    <col min="1" max="1" width="30.7109375" style="259" customWidth="1"/>
    <col min="2" max="8" width="10.7109375" style="259" customWidth="1"/>
    <col min="9" max="9" width="11.85546875" style="259" bestFit="1" customWidth="1"/>
    <col min="10" max="10" width="32" style="259" customWidth="1"/>
    <col min="11" max="16384" width="11.42578125" style="259"/>
  </cols>
  <sheetData>
    <row r="1" spans="1:10" s="274" customFormat="1" ht="23.25">
      <c r="A1" s="1365" t="s">
        <v>1002</v>
      </c>
      <c r="B1" s="1365"/>
      <c r="C1" s="1365"/>
      <c r="D1" s="1365"/>
      <c r="E1" s="1365"/>
      <c r="F1" s="1365"/>
      <c r="G1" s="1365"/>
      <c r="H1" s="1365"/>
      <c r="I1" s="1365"/>
      <c r="J1" s="1365"/>
    </row>
    <row r="2" spans="1:10" s="274" customFormat="1" ht="20.25">
      <c r="A2" s="1366" t="s">
        <v>1119</v>
      </c>
      <c r="B2" s="1366"/>
      <c r="C2" s="1366"/>
      <c r="D2" s="1366"/>
      <c r="E2" s="1366"/>
      <c r="F2" s="1366"/>
      <c r="G2" s="1366"/>
      <c r="H2" s="1366"/>
      <c r="I2" s="1366"/>
      <c r="J2" s="1366"/>
    </row>
    <row r="3" spans="1:10" s="274" customFormat="1" ht="20.25">
      <c r="A3" s="1366">
        <v>2022</v>
      </c>
      <c r="B3" s="1366"/>
      <c r="C3" s="1366"/>
      <c r="D3" s="1366"/>
      <c r="E3" s="1366"/>
      <c r="F3" s="1366"/>
      <c r="G3" s="1366"/>
      <c r="H3" s="1366"/>
      <c r="I3" s="1366"/>
      <c r="J3" s="1366"/>
    </row>
    <row r="4" spans="1:10" s="578" customFormat="1" ht="21" customHeight="1">
      <c r="A4" s="575" t="s">
        <v>236</v>
      </c>
      <c r="B4" s="576"/>
      <c r="C4" s="576"/>
      <c r="D4" s="576"/>
      <c r="E4" s="576"/>
      <c r="F4" s="576"/>
      <c r="G4" s="576"/>
      <c r="H4" s="576"/>
      <c r="I4" s="576"/>
      <c r="J4" s="577" t="s">
        <v>237</v>
      </c>
    </row>
    <row r="5" spans="1:10" s="272" customFormat="1" ht="40.5" customHeight="1">
      <c r="A5" s="1371" t="s">
        <v>74</v>
      </c>
      <c r="B5" s="343" t="s">
        <v>0</v>
      </c>
      <c r="C5" s="343" t="s">
        <v>2</v>
      </c>
      <c r="D5" s="343" t="s">
        <v>4</v>
      </c>
      <c r="E5" s="343" t="s">
        <v>10</v>
      </c>
      <c r="F5" s="343" t="s">
        <v>12</v>
      </c>
      <c r="G5" s="343" t="s">
        <v>122</v>
      </c>
      <c r="H5" s="343" t="s">
        <v>116</v>
      </c>
      <c r="I5" s="343" t="s">
        <v>468</v>
      </c>
      <c r="J5" s="1373" t="s">
        <v>621</v>
      </c>
    </row>
    <row r="6" spans="1:10" s="271" customFormat="1" ht="32.25" customHeight="1">
      <c r="A6" s="1372"/>
      <c r="B6" s="317" t="s">
        <v>502</v>
      </c>
      <c r="C6" s="317" t="s">
        <v>1</v>
      </c>
      <c r="D6" s="317" t="s">
        <v>3</v>
      </c>
      <c r="E6" s="317" t="s">
        <v>9</v>
      </c>
      <c r="F6" s="317" t="s">
        <v>11</v>
      </c>
      <c r="G6" s="317" t="s">
        <v>126</v>
      </c>
      <c r="H6" s="317" t="s">
        <v>162</v>
      </c>
      <c r="I6" s="318" t="s">
        <v>469</v>
      </c>
      <c r="J6" s="1374"/>
    </row>
    <row r="7" spans="1:10" s="1" customFormat="1" ht="25.5" customHeight="1" thickBot="1">
      <c r="A7" s="41" t="s">
        <v>49</v>
      </c>
      <c r="B7" s="281">
        <v>0</v>
      </c>
      <c r="C7" s="281">
        <v>660</v>
      </c>
      <c r="D7" s="281">
        <v>4603</v>
      </c>
      <c r="E7" s="281">
        <v>12345</v>
      </c>
      <c r="F7" s="281">
        <v>37874</v>
      </c>
      <c r="G7" s="281">
        <v>3147</v>
      </c>
      <c r="H7" s="281">
        <v>53037</v>
      </c>
      <c r="I7" s="205">
        <v>111666</v>
      </c>
      <c r="J7" s="352" t="s">
        <v>48</v>
      </c>
    </row>
    <row r="8" spans="1:10" s="1" customFormat="1" ht="35.1" customHeight="1" thickBot="1">
      <c r="A8" s="39" t="s">
        <v>50</v>
      </c>
      <c r="B8" s="282">
        <v>0</v>
      </c>
      <c r="C8" s="282">
        <v>392</v>
      </c>
      <c r="D8" s="282">
        <v>2404</v>
      </c>
      <c r="E8" s="282">
        <v>4741</v>
      </c>
      <c r="F8" s="282">
        <v>10060</v>
      </c>
      <c r="G8" s="282">
        <v>5989</v>
      </c>
      <c r="H8" s="282">
        <v>29560</v>
      </c>
      <c r="I8" s="206">
        <v>53146</v>
      </c>
      <c r="J8" s="320" t="s">
        <v>333</v>
      </c>
    </row>
    <row r="9" spans="1:10" s="1" customFormat="1" ht="35.1" customHeight="1" thickBot="1">
      <c r="A9" s="41" t="s">
        <v>52</v>
      </c>
      <c r="B9" s="281">
        <v>0</v>
      </c>
      <c r="C9" s="281">
        <v>560</v>
      </c>
      <c r="D9" s="281">
        <v>424</v>
      </c>
      <c r="E9" s="281">
        <v>1484</v>
      </c>
      <c r="F9" s="281">
        <v>5938</v>
      </c>
      <c r="G9" s="281">
        <v>1653</v>
      </c>
      <c r="H9" s="281">
        <v>18776</v>
      </c>
      <c r="I9" s="205">
        <v>28835</v>
      </c>
      <c r="J9" s="352" t="s">
        <v>51</v>
      </c>
    </row>
    <row r="10" spans="1:10" s="1" customFormat="1" ht="35.1" customHeight="1" thickBot="1">
      <c r="A10" s="39" t="s">
        <v>54</v>
      </c>
      <c r="B10" s="282">
        <v>14064</v>
      </c>
      <c r="C10" s="282">
        <v>146149</v>
      </c>
      <c r="D10" s="282">
        <v>317603</v>
      </c>
      <c r="E10" s="282">
        <v>414434</v>
      </c>
      <c r="F10" s="282">
        <v>218350</v>
      </c>
      <c r="G10" s="282">
        <v>71117</v>
      </c>
      <c r="H10" s="282">
        <v>328706</v>
      </c>
      <c r="I10" s="206">
        <v>1510423</v>
      </c>
      <c r="J10" s="320" t="s">
        <v>53</v>
      </c>
    </row>
    <row r="11" spans="1:10" s="1" customFormat="1" ht="35.1" customHeight="1" thickBot="1">
      <c r="A11" s="41" t="s">
        <v>56</v>
      </c>
      <c r="B11" s="281">
        <v>0</v>
      </c>
      <c r="C11" s="281">
        <v>0</v>
      </c>
      <c r="D11" s="281">
        <v>173</v>
      </c>
      <c r="E11" s="281">
        <v>206</v>
      </c>
      <c r="F11" s="281">
        <v>1508</v>
      </c>
      <c r="G11" s="281">
        <v>0</v>
      </c>
      <c r="H11" s="281">
        <v>3007</v>
      </c>
      <c r="I11" s="205">
        <v>4894</v>
      </c>
      <c r="J11" s="352" t="s">
        <v>622</v>
      </c>
    </row>
    <row r="12" spans="1:10" s="1" customFormat="1" ht="35.1" customHeight="1" thickBot="1">
      <c r="A12" s="39" t="s">
        <v>556</v>
      </c>
      <c r="B12" s="282">
        <v>0</v>
      </c>
      <c r="C12" s="282">
        <v>0</v>
      </c>
      <c r="D12" s="282">
        <v>105</v>
      </c>
      <c r="E12" s="282">
        <v>0</v>
      </c>
      <c r="F12" s="282">
        <v>527</v>
      </c>
      <c r="G12" s="282">
        <v>160</v>
      </c>
      <c r="H12" s="282">
        <v>938</v>
      </c>
      <c r="I12" s="206">
        <v>1730</v>
      </c>
      <c r="J12" s="320" t="s">
        <v>557</v>
      </c>
    </row>
    <row r="13" spans="1:10" s="1" customFormat="1" ht="35.1" customHeight="1">
      <c r="A13" s="66" t="s">
        <v>58</v>
      </c>
      <c r="B13" s="312">
        <v>145</v>
      </c>
      <c r="C13" s="312">
        <v>15395</v>
      </c>
      <c r="D13" s="312">
        <v>20658</v>
      </c>
      <c r="E13" s="312">
        <v>23293</v>
      </c>
      <c r="F13" s="312">
        <v>6823</v>
      </c>
      <c r="G13" s="312">
        <v>169</v>
      </c>
      <c r="H13" s="312">
        <v>267</v>
      </c>
      <c r="I13" s="350">
        <v>66750</v>
      </c>
      <c r="J13" s="353" t="s">
        <v>57</v>
      </c>
    </row>
    <row r="14" spans="1:10" s="6" customFormat="1" ht="30" customHeight="1">
      <c r="A14" s="86" t="s">
        <v>468</v>
      </c>
      <c r="B14" s="276">
        <v>14209</v>
      </c>
      <c r="C14" s="276">
        <v>163156</v>
      </c>
      <c r="D14" s="276">
        <v>345970</v>
      </c>
      <c r="E14" s="276">
        <v>456503</v>
      </c>
      <c r="F14" s="276">
        <v>281080</v>
      </c>
      <c r="G14" s="211">
        <v>82235</v>
      </c>
      <c r="H14" s="211">
        <v>434291</v>
      </c>
      <c r="I14" s="211">
        <v>1777444</v>
      </c>
      <c r="J14" s="354" t="s">
        <v>469</v>
      </c>
    </row>
    <row r="15" spans="1:10" ht="18" customHeight="1">
      <c r="A15" s="260" t="s">
        <v>71</v>
      </c>
      <c r="J15" s="259" t="s">
        <v>390</v>
      </c>
    </row>
    <row r="21" spans="2:9" ht="24.95" customHeight="1">
      <c r="B21" s="275"/>
      <c r="C21" s="275"/>
      <c r="D21" s="275"/>
      <c r="E21" s="275"/>
      <c r="F21" s="275"/>
      <c r="G21" s="275"/>
      <c r="H21" s="275"/>
      <c r="I21" s="275"/>
    </row>
    <row r="22" spans="2:9" ht="24.95" customHeight="1">
      <c r="B22" s="275"/>
      <c r="C22" s="275"/>
      <c r="D22" s="275"/>
      <c r="E22" s="275"/>
      <c r="F22" s="275"/>
      <c r="G22" s="275"/>
      <c r="H22" s="275"/>
      <c r="I22" s="275"/>
    </row>
    <row r="23" spans="2:9" ht="24.95" customHeight="1">
      <c r="B23" s="275"/>
      <c r="C23" s="275"/>
      <c r="D23" s="275"/>
      <c r="E23" s="275"/>
      <c r="F23" s="275"/>
      <c r="G23" s="275"/>
      <c r="H23" s="275"/>
      <c r="I23" s="275"/>
    </row>
    <row r="24" spans="2:9" ht="24.95" customHeight="1">
      <c r="B24" s="275"/>
      <c r="C24" s="275"/>
      <c r="D24" s="275"/>
      <c r="E24" s="275"/>
      <c r="F24" s="275"/>
      <c r="G24" s="275"/>
      <c r="H24" s="275"/>
      <c r="I24" s="275"/>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512e0e8d71cc744558f0dade2d40423b">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844345231bce57357e28708fd359f464"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9</Value>
      <Value>76</Value>
      <Value>24</Value>
      <Value>135</Value>
    </TaxCatchAll>
    <Title_Ar xmlns="1b323878-974e-4c19-bf08-965c80d4ad54">النشرة السنوية لمسح القوى العاملة بالعينة 2022</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LaborForce</TermName>
          <TermId xmlns="http://schemas.microsoft.com/office/infopath/2007/PartnerControls">c53619e7-ada7-43dc-aae7-04a07492f1d1</TermId>
        </TermInfo>
        <TermInfo xmlns="http://schemas.microsoft.com/office/infopath/2007/PartnerControls">
          <TermName xmlns="http://schemas.microsoft.com/office/infopath/2007/PartnerControls">Qatar</TermName>
          <TermId xmlns="http://schemas.microsoft.com/office/infopath/2007/PartnerControls">1e6a237e-ab87-4f5a-8546-3d46ea8d9ab1</TermId>
        </TermInfo>
        <TermInfo xmlns="http://schemas.microsoft.com/office/infopath/2007/PartnerControls">
          <TermName xmlns="http://schemas.microsoft.com/office/infopath/2007/PartnerControls">Statistics</TermName>
          <TermId xmlns="http://schemas.microsoft.com/office/infopath/2007/PartnerControls">761c9aee-dfe5-4d0b-acb4-8be068601fe3</TermId>
        </TermInfo>
        <TermInfo xmlns="http://schemas.microsoft.com/office/infopath/2007/PartnerControls">
          <TermName xmlns="http://schemas.microsoft.com/office/infopath/2007/PartnerControls">SocialStatistics</TermName>
          <TermId xmlns="http://schemas.microsoft.com/office/infopath/2007/PartnerControls">da2262e0-d670-4821-87ae-6018180802d2</TermId>
        </TermInfo>
        <TermInfo xmlns="http://schemas.microsoft.com/office/infopath/2007/PartnerControls">
          <TermName xmlns="http://schemas.microsoft.com/office/infopath/2007/PartnerControls">LaborForce</TermName>
          <TermId xmlns="http://schemas.microsoft.com/office/infopath/2007/PartnerControls">c53619e7-ada7-43dc-aae7-04a07492f1d1</TermId>
        </TermInfo>
      </Terms>
    </o322c83fb95240b8896db068e57a2bc9>
    <Description_Ar xmlns="1b323878-974e-4c19-bf08-965c80d4ad54">النشرة السنوية لمسح القوى العاملة بالعينة 2022</Description_Ar>
    <Enabled xmlns="1b323878-974e-4c19-bf08-965c80d4ad54">true</Enabled>
    <PublishingDate xmlns="1b323878-974e-4c19-bf08-965c80d4ad54">2024-03-21T08:29:43+00:00</PublishingDate>
    <CategoryDescription xmlns="http://schemas.microsoft.com/sharepoint.v3">Annual Bulletin Labour force sample survey, 2022</CategoryDescription>
  </documentManagement>
</p:properties>
</file>

<file path=customXml/itemProps1.xml><?xml version="1.0" encoding="utf-8"?>
<ds:datastoreItem xmlns:ds="http://schemas.openxmlformats.org/officeDocument/2006/customXml" ds:itemID="{412662F6-E5C0-4493-9AAC-C63552A187A9}"/>
</file>

<file path=customXml/itemProps2.xml><?xml version="1.0" encoding="utf-8"?>
<ds:datastoreItem xmlns:ds="http://schemas.openxmlformats.org/officeDocument/2006/customXml" ds:itemID="{D7AF30D7-728D-4CE1-963E-E2506FC3243D}"/>
</file>

<file path=customXml/itemProps3.xml><?xml version="1.0" encoding="utf-8"?>
<ds:datastoreItem xmlns:ds="http://schemas.openxmlformats.org/officeDocument/2006/customXml" ds:itemID="{4098E1A9-1C64-4766-9A2E-AF89CC34851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156</vt:i4>
      </vt:variant>
      <vt:variant>
        <vt:lpstr>Charts</vt:lpstr>
      </vt:variant>
      <vt:variant>
        <vt:i4>18</vt:i4>
      </vt:variant>
      <vt:variant>
        <vt:lpstr>Named Ranges</vt:lpstr>
      </vt:variant>
      <vt:variant>
        <vt:i4>252</vt:i4>
      </vt:variant>
    </vt:vector>
  </HeadingPairs>
  <TitlesOfParts>
    <vt:vector size="426" baseType="lpstr">
      <vt:lpstr>Titel</vt:lpstr>
      <vt:lpstr>Photo</vt:lpstr>
      <vt:lpstr>Pref.</vt:lpstr>
      <vt:lpstr>-</vt:lpstr>
      <vt:lpstr>Contents 1</vt:lpstr>
      <vt:lpstr>Contents 2</vt:lpstr>
      <vt:lpstr>Contents 3</vt:lpstr>
      <vt:lpstr>Goals</vt:lpstr>
      <vt:lpstr>Survey description</vt:lpstr>
      <vt:lpstr>Survey Implementation</vt:lpstr>
      <vt:lpstr>Def.</vt:lpstr>
      <vt:lpstr>Indicators</vt:lpstr>
      <vt:lpstr>First Section</vt:lpstr>
      <vt:lpstr>1A</vt:lpstr>
      <vt:lpstr>2A</vt:lpstr>
      <vt:lpstr>3A</vt:lpstr>
      <vt:lpstr>4A</vt:lpstr>
      <vt:lpstr>5A</vt:lpstr>
      <vt:lpstr>6A</vt:lpstr>
      <vt:lpstr>7A</vt:lpstr>
      <vt:lpstr>8A</vt:lpstr>
      <vt:lpstr>9A</vt:lpstr>
      <vt:lpstr>10A</vt:lpstr>
      <vt:lpstr>11A</vt:lpstr>
      <vt:lpstr>12A</vt:lpstr>
      <vt:lpstr>13A</vt:lpstr>
      <vt:lpstr>14A</vt:lpstr>
      <vt:lpstr>15A</vt:lpstr>
      <vt:lpstr>16A</vt:lpstr>
      <vt:lpstr>17A</vt:lpstr>
      <vt:lpstr>18A</vt:lpstr>
      <vt:lpstr>19A</vt:lpstr>
      <vt:lpstr>20A</vt:lpstr>
      <vt:lpstr>21A</vt:lpstr>
      <vt:lpstr>22A</vt:lpstr>
      <vt:lpstr>Second Section</vt:lpstr>
      <vt:lpstr>Chapter 1</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Chapter 2</vt:lpstr>
      <vt:lpstr>18</vt:lpstr>
      <vt:lpstr>19</vt:lpstr>
      <vt:lpstr>20</vt:lpstr>
      <vt:lpstr>21</vt:lpstr>
      <vt:lpstr>22</vt:lpstr>
      <vt:lpstr>23</vt:lpstr>
      <vt:lpstr>024</vt:lpstr>
      <vt:lpstr>025 </vt:lpstr>
      <vt:lpstr>026 </vt:lpstr>
      <vt:lpstr>027</vt:lpstr>
      <vt:lpstr>028</vt:lpstr>
      <vt:lpstr>029</vt:lpstr>
      <vt:lpstr>030</vt:lpstr>
      <vt:lpstr>031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100</vt:lpstr>
      <vt:lpstr>101</vt:lpstr>
      <vt:lpstr>Chapter 3</vt:lpstr>
      <vt:lpstr>102</vt:lpstr>
      <vt:lpstr>103</vt:lpstr>
      <vt:lpstr>104</vt:lpstr>
      <vt:lpstr>105</vt:lpstr>
      <vt:lpstr>106</vt:lpstr>
      <vt:lpstr>107</vt:lpstr>
      <vt:lpstr>108</vt:lpstr>
      <vt:lpstr>109</vt:lpstr>
      <vt:lpstr>110</vt:lpstr>
      <vt:lpstr>111</vt:lpstr>
      <vt:lpstr>112</vt:lpstr>
      <vt:lpstr>113</vt:lpstr>
      <vt:lpstr>Chapter 4</vt:lpstr>
      <vt:lpstr>114</vt:lpstr>
      <vt:lpstr>115</vt:lpstr>
      <vt:lpstr>116</vt:lpstr>
      <vt:lpstr>GR-1</vt:lpstr>
      <vt:lpstr>GR-2</vt:lpstr>
      <vt:lpstr>GR-3</vt:lpstr>
      <vt:lpstr>GR-4</vt:lpstr>
      <vt:lpstr>GR-5</vt:lpstr>
      <vt:lpstr>GR-6</vt:lpstr>
      <vt:lpstr>GR-7</vt:lpstr>
      <vt:lpstr>GR-8</vt:lpstr>
      <vt:lpstr>GR-9</vt:lpstr>
      <vt:lpstr>GR-10</vt:lpstr>
      <vt:lpstr>GR-11</vt:lpstr>
      <vt:lpstr>GR-12</vt:lpstr>
      <vt:lpstr>GR-13</vt:lpstr>
      <vt:lpstr>GR-14</vt:lpstr>
      <vt:lpstr>GR-15</vt:lpstr>
      <vt:lpstr>GR-16</vt:lpstr>
      <vt:lpstr>GR-17</vt:lpstr>
      <vt:lpstr>GR-18</vt:lpstr>
      <vt:lpstr>'Survey description'!_Toc168128961</vt:lpstr>
      <vt:lpstr>Def.!OLE_LINK3</vt:lpstr>
      <vt:lpstr>'-'!Print_Area</vt:lpstr>
      <vt:lpstr>'024'!Print_Area</vt:lpstr>
      <vt:lpstr>'025 '!Print_Area</vt:lpstr>
      <vt:lpstr>'026 '!Print_Area</vt:lpstr>
      <vt:lpstr>'027'!Print_Area</vt:lpstr>
      <vt:lpstr>'028'!Print_Area</vt:lpstr>
      <vt:lpstr>'029'!Print_Area</vt:lpstr>
      <vt:lpstr>'030'!Print_Area</vt:lpstr>
      <vt:lpstr>'031'!Print_Area</vt:lpstr>
      <vt:lpstr>'1'!Print_Area</vt:lpstr>
      <vt:lpstr>'10'!Print_Area</vt:lpstr>
      <vt:lpstr>'100'!Print_Area</vt:lpstr>
      <vt:lpstr>'101'!Print_Area</vt:lpstr>
      <vt:lpstr>'102'!Print_Area</vt:lpstr>
      <vt:lpstr>'103'!Print_Area</vt:lpstr>
      <vt:lpstr>'104'!Print_Area</vt:lpstr>
      <vt:lpstr>'105'!Print_Area</vt:lpstr>
      <vt:lpstr>'106'!Print_Area</vt:lpstr>
      <vt:lpstr>'107'!Print_Area</vt:lpstr>
      <vt:lpstr>'108'!Print_Area</vt:lpstr>
      <vt:lpstr>'109'!Print_Area</vt:lpstr>
      <vt:lpstr>'10A'!Print_Area</vt:lpstr>
      <vt:lpstr>'11'!Print_Area</vt:lpstr>
      <vt:lpstr>'110'!Print_Area</vt:lpstr>
      <vt:lpstr>'111'!Print_Area</vt:lpstr>
      <vt:lpstr>'112'!Print_Area</vt:lpstr>
      <vt:lpstr>'113'!Print_Area</vt:lpstr>
      <vt:lpstr>'114'!Print_Area</vt:lpstr>
      <vt:lpstr>'115'!Print_Area</vt:lpstr>
      <vt:lpstr>'116'!Print_Area</vt:lpstr>
      <vt:lpstr>'11A'!Print_Area</vt:lpstr>
      <vt:lpstr>'12'!Print_Area</vt:lpstr>
      <vt:lpstr>'12A'!Print_Area</vt:lpstr>
      <vt:lpstr>'13'!Print_Area</vt:lpstr>
      <vt:lpstr>'13A'!Print_Area</vt:lpstr>
      <vt:lpstr>'14'!Print_Area</vt:lpstr>
      <vt:lpstr>'14A'!Print_Area</vt:lpstr>
      <vt:lpstr>'15'!Print_Area</vt:lpstr>
      <vt:lpstr>'15A'!Print_Area</vt:lpstr>
      <vt:lpstr>'16'!Print_Area</vt:lpstr>
      <vt:lpstr>'16A'!Print_Area</vt:lpstr>
      <vt:lpstr>'17'!Print_Area</vt:lpstr>
      <vt:lpstr>'17A'!Print_Area</vt:lpstr>
      <vt:lpstr>'18'!Print_Area</vt:lpstr>
      <vt:lpstr>'18A'!Print_Area</vt:lpstr>
      <vt:lpstr>'19'!Print_Area</vt:lpstr>
      <vt:lpstr>'19A'!Print_Area</vt:lpstr>
      <vt:lpstr>'1A'!Print_Area</vt:lpstr>
      <vt:lpstr>'2'!Print_Area</vt:lpstr>
      <vt:lpstr>'20'!Print_Area</vt:lpstr>
      <vt:lpstr>'20A'!Print_Area</vt:lpstr>
      <vt:lpstr>'21'!Print_Area</vt:lpstr>
      <vt:lpstr>'21A'!Print_Area</vt:lpstr>
      <vt:lpstr>'22'!Print_Area</vt:lpstr>
      <vt:lpstr>'22A'!Print_Area</vt:lpstr>
      <vt:lpstr>'23'!Print_Area</vt:lpstr>
      <vt:lpstr>'2A'!Print_Area</vt:lpstr>
      <vt:lpstr>'3'!Print_Area</vt:lpstr>
      <vt:lpstr>'32'!Print_Area</vt:lpstr>
      <vt:lpstr>'33'!Print_Area</vt:lpstr>
      <vt:lpstr>'34'!Print_Area</vt:lpstr>
      <vt:lpstr>'35'!Print_Area</vt:lpstr>
      <vt:lpstr>'36'!Print_Area</vt:lpstr>
      <vt:lpstr>'37'!Print_Area</vt:lpstr>
      <vt:lpstr>'38'!Print_Area</vt:lpstr>
      <vt:lpstr>'39'!Print_Area</vt:lpstr>
      <vt:lpstr>'3A'!Print_Area</vt:lpstr>
      <vt:lpstr>'4'!Print_Area</vt:lpstr>
      <vt:lpstr>'40'!Print_Area</vt:lpstr>
      <vt:lpstr>'41'!Print_Area</vt:lpstr>
      <vt:lpstr>'42'!Print_Area</vt:lpstr>
      <vt:lpstr>'43'!Print_Area</vt:lpstr>
      <vt:lpstr>'44'!Print_Area</vt:lpstr>
      <vt:lpstr>'45'!Print_Area</vt:lpstr>
      <vt:lpstr>'46'!Print_Area</vt:lpstr>
      <vt:lpstr>'47'!Print_Area</vt:lpstr>
      <vt:lpstr>'48'!Print_Area</vt:lpstr>
      <vt:lpstr>'49'!Print_Area</vt:lpstr>
      <vt:lpstr>'4A'!Print_Area</vt:lpstr>
      <vt:lpstr>'5'!Print_Area</vt:lpstr>
      <vt:lpstr>'50'!Print_Area</vt:lpstr>
      <vt:lpstr>'51'!Print_Area</vt:lpstr>
      <vt:lpstr>'52'!Print_Area</vt:lpstr>
      <vt:lpstr>'53'!Print_Area</vt:lpstr>
      <vt:lpstr>'54'!Print_Area</vt:lpstr>
      <vt:lpstr>'55'!Print_Area</vt:lpstr>
      <vt:lpstr>'56'!Print_Area</vt:lpstr>
      <vt:lpstr>'57'!Print_Area</vt:lpstr>
      <vt:lpstr>'58'!Print_Area</vt:lpstr>
      <vt:lpstr>'59'!Print_Area</vt:lpstr>
      <vt:lpstr>'5A'!Print_Area</vt:lpstr>
      <vt:lpstr>'6'!Print_Area</vt:lpstr>
      <vt:lpstr>'60'!Print_Area</vt:lpstr>
      <vt:lpstr>'61'!Print_Area</vt:lpstr>
      <vt:lpstr>'62'!Print_Area</vt:lpstr>
      <vt:lpstr>'63'!Print_Area</vt:lpstr>
      <vt:lpstr>'64'!Print_Area</vt:lpstr>
      <vt:lpstr>'65'!Print_Area</vt:lpstr>
      <vt:lpstr>'66'!Print_Area</vt:lpstr>
      <vt:lpstr>'67'!Print_Area</vt:lpstr>
      <vt:lpstr>'68'!Print_Area</vt:lpstr>
      <vt:lpstr>'69'!Print_Area</vt:lpstr>
      <vt:lpstr>'6A'!Print_Area</vt:lpstr>
      <vt:lpstr>'7'!Print_Area</vt:lpstr>
      <vt:lpstr>'70'!Print_Area</vt:lpstr>
      <vt:lpstr>'71'!Print_Area</vt:lpstr>
      <vt:lpstr>'72'!Print_Area</vt:lpstr>
      <vt:lpstr>'73'!Print_Area</vt:lpstr>
      <vt:lpstr>'74'!Print_Area</vt:lpstr>
      <vt:lpstr>'75'!Print_Area</vt:lpstr>
      <vt:lpstr>'76'!Print_Area</vt:lpstr>
      <vt:lpstr>'77'!Print_Area</vt:lpstr>
      <vt:lpstr>'78'!Print_Area</vt:lpstr>
      <vt:lpstr>'79'!Print_Area</vt:lpstr>
      <vt:lpstr>'7A'!Print_Area</vt:lpstr>
      <vt:lpstr>'8'!Print_Area</vt:lpstr>
      <vt:lpstr>'80'!Print_Area</vt:lpstr>
      <vt:lpstr>'81'!Print_Area</vt:lpstr>
      <vt:lpstr>'82'!Print_Area</vt:lpstr>
      <vt:lpstr>'83'!Print_Area</vt:lpstr>
      <vt:lpstr>'84'!Print_Area</vt:lpstr>
      <vt:lpstr>'85'!Print_Area</vt:lpstr>
      <vt:lpstr>'86'!Print_Area</vt:lpstr>
      <vt:lpstr>'87'!Print_Area</vt:lpstr>
      <vt:lpstr>'88'!Print_Area</vt:lpstr>
      <vt:lpstr>'89'!Print_Area</vt:lpstr>
      <vt:lpstr>'8A'!Print_Area</vt:lpstr>
      <vt:lpstr>'9'!Print_Area</vt:lpstr>
      <vt:lpstr>'90'!Print_Area</vt:lpstr>
      <vt:lpstr>'91'!Print_Area</vt:lpstr>
      <vt:lpstr>'92'!Print_Area</vt:lpstr>
      <vt:lpstr>'93'!Print_Area</vt:lpstr>
      <vt:lpstr>'94'!Print_Area</vt:lpstr>
      <vt:lpstr>'95'!Print_Area</vt:lpstr>
      <vt:lpstr>'96'!Print_Area</vt:lpstr>
      <vt:lpstr>'97'!Print_Area</vt:lpstr>
      <vt:lpstr>'98'!Print_Area</vt:lpstr>
      <vt:lpstr>'99'!Print_Area</vt:lpstr>
      <vt:lpstr>'9A'!Print_Area</vt:lpstr>
      <vt:lpstr>'Chapter 1'!Print_Area</vt:lpstr>
      <vt:lpstr>'Chapter 2'!Print_Area</vt:lpstr>
      <vt:lpstr>'Chapter 3'!Print_Area</vt:lpstr>
      <vt:lpstr>'Chapter 4'!Print_Area</vt:lpstr>
      <vt:lpstr>'Contents 1'!Print_Area</vt:lpstr>
      <vt:lpstr>'Contents 2'!Print_Area</vt:lpstr>
      <vt:lpstr>'Contents 3'!Print_Area</vt:lpstr>
      <vt:lpstr>Def.!Print_Area</vt:lpstr>
      <vt:lpstr>'First Section'!Print_Area</vt:lpstr>
      <vt:lpstr>Goals!Print_Area</vt:lpstr>
      <vt:lpstr>Photo!Print_Area</vt:lpstr>
      <vt:lpstr>Pref.!Print_Area</vt:lpstr>
      <vt:lpstr>'Second Section'!Print_Area</vt:lpstr>
      <vt:lpstr>'Survey description'!Print_Area</vt:lpstr>
      <vt:lpstr>'Survey Implementation'!Print_Area</vt:lpstr>
      <vt:lpstr>Titel!Print_Area</vt:lpstr>
      <vt:lpstr>'024'!Print_Titles</vt:lpstr>
      <vt:lpstr>'025 '!Print_Titles</vt:lpstr>
      <vt:lpstr>'026 '!Print_Titles</vt:lpstr>
      <vt:lpstr>'027'!Print_Titles</vt:lpstr>
      <vt:lpstr>'028'!Print_Titles</vt:lpstr>
      <vt:lpstr>'029'!Print_Titles</vt:lpstr>
      <vt:lpstr>'030'!Print_Titles</vt:lpstr>
      <vt:lpstr>'031'!Print_Titles</vt:lpstr>
      <vt:lpstr>'1'!Print_Titles</vt:lpstr>
      <vt:lpstr>'100'!Print_Titles</vt:lpstr>
      <vt:lpstr>'101'!Print_Titles</vt:lpstr>
      <vt:lpstr>'18'!Print_Titles</vt:lpstr>
      <vt:lpstr>'19'!Print_Titles</vt:lpstr>
      <vt:lpstr>'2'!Print_Titles</vt:lpstr>
      <vt:lpstr>'20'!Print_Titles</vt:lpstr>
      <vt:lpstr>'21'!Print_Titles</vt:lpstr>
      <vt:lpstr>'22'!Print_Titles</vt:lpstr>
      <vt:lpstr>'23'!Print_Titles</vt:lpstr>
      <vt:lpstr>'3'!Print_Titles</vt:lpstr>
      <vt:lpstr>'32'!Print_Titles</vt:lpstr>
      <vt:lpstr>'33'!Print_Titles</vt:lpstr>
      <vt:lpstr>'34'!Print_Titles</vt:lpstr>
      <vt:lpstr>'35'!Print_Titles</vt:lpstr>
      <vt:lpstr>'36'!Print_Titles</vt:lpstr>
      <vt:lpstr>'37'!Print_Titles</vt:lpstr>
      <vt:lpstr>'38'!Print_Titles</vt:lpstr>
      <vt:lpstr>'39'!Print_Titles</vt:lpstr>
      <vt:lpstr>'4'!Print_Titles</vt:lpstr>
      <vt:lpstr>'40'!Print_Titles</vt:lpstr>
      <vt:lpstr>'41'!Print_Titles</vt:lpstr>
      <vt:lpstr>'42'!Print_Titles</vt:lpstr>
      <vt:lpstr>'43'!Print_Titles</vt:lpstr>
      <vt:lpstr>'44'!Print_Titles</vt:lpstr>
      <vt:lpstr>'45'!Print_Titles</vt:lpstr>
      <vt:lpstr>'46'!Print_Titles</vt:lpstr>
      <vt:lpstr>'47'!Print_Titles</vt:lpstr>
      <vt:lpstr>'48'!Print_Titles</vt:lpstr>
      <vt:lpstr>'49'!Print_Titles</vt:lpstr>
      <vt:lpstr>'50'!Print_Titles</vt:lpstr>
      <vt:lpstr>'51'!Print_Titles</vt:lpstr>
      <vt:lpstr>'52'!Print_Titles</vt:lpstr>
      <vt:lpstr>'53'!Print_Titles</vt:lpstr>
      <vt:lpstr>'54'!Print_Titles</vt:lpstr>
      <vt:lpstr>'55'!Print_Titles</vt:lpstr>
      <vt:lpstr>'56'!Print_Titles</vt:lpstr>
      <vt:lpstr>'57'!Print_Titles</vt:lpstr>
      <vt:lpstr>'58'!Print_Titles</vt:lpstr>
      <vt:lpstr>'59'!Print_Titles</vt:lpstr>
      <vt:lpstr>'60'!Print_Titles</vt:lpstr>
      <vt:lpstr>'61'!Print_Titles</vt:lpstr>
      <vt:lpstr>'62'!Print_Titles</vt:lpstr>
      <vt:lpstr>'63'!Print_Titles</vt:lpstr>
      <vt:lpstr>'64'!Print_Titles</vt:lpstr>
      <vt:lpstr>'65'!Print_Titles</vt:lpstr>
      <vt:lpstr>'66'!Print_Titles</vt:lpstr>
      <vt:lpstr>'67'!Print_Titles</vt:lpstr>
      <vt:lpstr>'68'!Print_Titles</vt:lpstr>
      <vt:lpstr>'69'!Print_Titles</vt:lpstr>
      <vt:lpstr>'70'!Print_Titles</vt:lpstr>
      <vt:lpstr>'71'!Print_Titles</vt:lpstr>
      <vt:lpstr>'72'!Print_Titles</vt:lpstr>
      <vt:lpstr>'73'!Print_Titles</vt:lpstr>
      <vt:lpstr>'74'!Print_Titles</vt:lpstr>
      <vt:lpstr>'75'!Print_Titles</vt:lpstr>
      <vt:lpstr>'76'!Print_Titles</vt:lpstr>
      <vt:lpstr>'77'!Print_Titles</vt:lpstr>
      <vt:lpstr>'78'!Print_Titles</vt:lpstr>
      <vt:lpstr>'79'!Print_Titles</vt:lpstr>
      <vt:lpstr>'80'!Print_Titles</vt:lpstr>
      <vt:lpstr>'81'!Print_Titles</vt:lpstr>
      <vt:lpstr>'82'!Print_Titles</vt:lpstr>
      <vt:lpstr>'83'!Print_Titles</vt:lpstr>
      <vt:lpstr>'84'!Print_Titles</vt:lpstr>
      <vt:lpstr>'85'!Print_Titles</vt:lpstr>
      <vt:lpstr>'86'!Print_Titles</vt:lpstr>
      <vt:lpstr>'87'!Print_Titles</vt:lpstr>
      <vt:lpstr>'88'!Print_Titles</vt:lpstr>
      <vt:lpstr>'89'!Print_Titles</vt:lpstr>
      <vt:lpstr>'90'!Print_Titles</vt:lpstr>
      <vt:lpstr>'91'!Print_Titles</vt:lpstr>
      <vt:lpstr>'92'!Print_Titles</vt:lpstr>
      <vt:lpstr>'93'!Print_Titles</vt:lpstr>
      <vt:lpstr>'94'!Print_Titles</vt:lpstr>
      <vt:lpstr>'95'!Print_Titles</vt:lpstr>
      <vt:lpstr>'96'!Print_Titles</vt:lpstr>
      <vt:lpstr>'97'!Print_Titles</vt:lpstr>
      <vt:lpstr>'98'!Print_Titles</vt:lpstr>
      <vt:lpstr>'99'!Print_Titles</vt:lpstr>
      <vt:lpstr>'Contents 1'!Print_Titles</vt:lpstr>
      <vt:lpstr>'Contents 2'!Print_Titles</vt:lpstr>
      <vt:lpstr>'Contents 3'!Print_Titles</vt:lpstr>
      <vt:lpstr>Def.!Print_Titles</vt:lpstr>
      <vt:lpstr>Indicators!Print_Titles</vt:lpstr>
      <vt:lpstr>'Survey description'!Print_Titles</vt:lpstr>
      <vt:lpstr>'Survey Implementation'!Print_Titles</vt:lpstr>
    </vt:vector>
  </TitlesOfParts>
  <Company>Planning Council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Bulletin Labour force sample survey, 2022</dc:title>
  <dc:creator>aabdelwahab</dc:creator>
  <cp:keywords>Qatar; LaborForce; SocialStatistics; Statistics</cp:keywords>
  <cp:lastModifiedBy>Amjad Ahmed Abdelwahab</cp:lastModifiedBy>
  <cp:lastPrinted>2023-10-16T08:00:50Z</cp:lastPrinted>
  <dcterms:created xsi:type="dcterms:W3CDTF">2008-04-17T06:52:23Z</dcterms:created>
  <dcterms:modified xsi:type="dcterms:W3CDTF">2023-10-17T06:28:27Z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733;#Qatar|7dd625fb-5e26-4a0d-87ed-82285b0d7c4a;#714;#Statistics|4003f7a9-613b-43f1-8806-5ee45caf9602;#769;#SocialStatistics|9e95dc3e-e845-4737-b514-df2dfc3aad2c;#715;#LaborForce|cd32eb4a-166b-4727-bb0e-2b6b8d0348cc</vt:lpwstr>
  </property>
  <property fmtid="{D5CDD505-2E9C-101B-9397-08002B2CF9AE}" pid="4" name="Hashtags">
    <vt:lpwstr>24;#LaborForce|c53619e7-ada7-43dc-aae7-04a07492f1d1;#135;#Qatar|1e6a237e-ab87-4f5a-8546-3d46ea8d9ab1;#9;#Statistics|761c9aee-dfe5-4d0b-acb4-8be068601fe3;#76;#SocialStatistics|da2262e0-d670-4821-87ae-6018180802d2;#24;#LaborForce|c53619e7-ada7-43dc-aae7-04a07492f1d1</vt:lpwstr>
  </property>
</Properties>
</file>