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10.xml" ContentType="application/vnd.openxmlformats-officedocument.drawingml.chart+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xml"/>
  <Override PartName="/xl/charts/chart17.xml" ContentType="application/vnd.openxmlformats-officedocument.drawingml.chart+xml"/>
  <Override PartName="/xl/drawings/drawing33.xml" ContentType="application/vnd.openxmlformats-officedocument.drawing+xml"/>
  <Override PartName="/xl/drawings/drawing34.xml" ContentType="application/vnd.openxmlformats-officedocument.drawing+xml"/>
  <Override PartName="/xl/charts/chart18.xml" ContentType="application/vnd.openxmlformats-officedocument.drawingml.chart+xml"/>
  <Override PartName="/xl/drawings/drawing35.xml" ContentType="application/vnd.openxmlformats-officedocument.drawing+xml"/>
  <Override PartName="/xl/charts/chart1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20730" windowHeight="8820" tabRatio="1000" firstSheet="1" activeTab="1"/>
  </bookViews>
  <sheets>
    <sheet name="cover page" sheetId="72" r:id="rId1"/>
    <sheet name="CONTENTS" sheetId="60" r:id="rId2"/>
    <sheet name="Preface" sheetId="65" r:id="rId3"/>
    <sheet name="Introduction" sheetId="66" r:id="rId4"/>
    <sheet name="Executive Summary 1" sheetId="82" r:id="rId5"/>
    <sheet name="Executive Summary 2" sheetId="83" r:id="rId6"/>
    <sheet name="Executive Summary 3" sheetId="84" r:id="rId7"/>
    <sheet name="Executive Summary 4" sheetId="85" r:id="rId8"/>
    <sheet name="1" sheetId="2" r:id="rId9"/>
    <sheet name="2" sheetId="4" r:id="rId10"/>
    <sheet name="Figure 1" sheetId="73" r:id="rId11"/>
    <sheet name="Figure 2" sheetId="47" r:id="rId12"/>
    <sheet name="3" sheetId="5" r:id="rId13"/>
    <sheet name="4" sheetId="6" r:id="rId14"/>
    <sheet name="5" sheetId="7" r:id="rId15"/>
    <sheet name="6" sheetId="8" r:id="rId16"/>
    <sheet name="7" sheetId="17" r:id="rId17"/>
    <sheet name="8" sheetId="9" r:id="rId18"/>
    <sheet name="9" sheetId="53" r:id="rId19"/>
    <sheet name="Figure 3" sheetId="62" r:id="rId20"/>
    <sheet name="Figure 4" sheetId="61" r:id="rId21"/>
    <sheet name="10" sheetId="52" r:id="rId22"/>
    <sheet name="Figure 5" sheetId="86" r:id="rId23"/>
    <sheet name="11" sheetId="50" r:id="rId24"/>
    <sheet name="12" sheetId="74" r:id="rId25"/>
    <sheet name="Figure 6" sheetId="79" r:id="rId26"/>
    <sheet name="Figure 7" sheetId="55" r:id="rId27"/>
    <sheet name="13" sheetId="56" r:id="rId28"/>
    <sheet name="Figure 8" sheetId="77" r:id="rId29"/>
    <sheet name="14" sheetId="16" r:id="rId30"/>
    <sheet name="Figure 9" sheetId="64" r:id="rId31"/>
    <sheet name="Figure 10" sheetId="76" r:id="rId32"/>
    <sheet name="15" sheetId="57" r:id="rId33"/>
    <sheet name="Figure 11" sheetId="75" r:id="rId34"/>
    <sheet name="Figure 12" sheetId="63" r:id="rId35"/>
  </sheets>
  <externalReferences>
    <externalReference r:id="rId36"/>
  </externalReferences>
  <definedNames>
    <definedName name="_xlnm.Print_Area" localSheetId="8">'1'!$A$1:$G$24</definedName>
    <definedName name="_xlnm.Print_Area" localSheetId="21">'10'!$A$1:$M$26</definedName>
    <definedName name="_xlnm.Print_Area" localSheetId="23">'11'!$A$1:$E$26</definedName>
    <definedName name="_xlnm.Print_Area" localSheetId="24">'12'!$A$1:$E$17</definedName>
    <definedName name="_xlnm.Print_Area" localSheetId="27">'13'!$A$1:$E$22</definedName>
    <definedName name="_xlnm.Print_Area" localSheetId="29">'14'!$A$1:$K$20</definedName>
    <definedName name="_xlnm.Print_Area" localSheetId="32">'15'!$A$1:$M$19</definedName>
    <definedName name="_xlnm.Print_Area" localSheetId="9">'2'!$A$1:$O$21</definedName>
    <definedName name="_xlnm.Print_Area" localSheetId="12">'3'!$A$1:$E$17</definedName>
    <definedName name="_xlnm.Print_Area" localSheetId="13">'4'!$A$1:$E$17</definedName>
    <definedName name="_xlnm.Print_Area" localSheetId="14">'5'!$A$1:$E$17</definedName>
    <definedName name="_xlnm.Print_Area" localSheetId="15">'6'!$A$1:$K$22</definedName>
    <definedName name="_xlnm.Print_Area" localSheetId="16">'7'!$A$1:$N$18</definedName>
    <definedName name="_xlnm.Print_Area" localSheetId="17">'8'!$A$1:$K$20</definedName>
    <definedName name="_xlnm.Print_Area" localSheetId="18">'9'!$A$1:$M$21</definedName>
    <definedName name="_xlnm.Print_Area" localSheetId="1">CONTENTS!$A$1:$E$33</definedName>
    <definedName name="_xlnm.Print_Area" localSheetId="0">'cover page'!$A$1:$AL$34</definedName>
    <definedName name="_xlnm.Print_Area" localSheetId="4">'Executive Summary 1'!$A$1:$AN$30</definedName>
    <definedName name="_xlnm.Print_Area" localSheetId="5">'Executive Summary 2'!$A$1:$AN$29</definedName>
    <definedName name="_xlnm.Print_Area" localSheetId="6">'Executive Summary 3'!$A$1:$AN$31</definedName>
    <definedName name="_xlnm.Print_Area" localSheetId="10">'Figure 1'!$A$1:$P$35</definedName>
    <definedName name="_xlnm.Print_Area" localSheetId="31">'Figure 10'!$A$1:$O$37</definedName>
    <definedName name="_xlnm.Print_Area" localSheetId="33">'Figure 11'!$A$1:$O$30</definedName>
    <definedName name="_xlnm.Print_Area" localSheetId="34">'Figure 12'!$A$1:$O$30</definedName>
    <definedName name="_xlnm.Print_Area" localSheetId="11">'Figure 2'!$A$1:$M$39</definedName>
    <definedName name="_xlnm.Print_Area" localSheetId="19">'Figure 3'!$A$1:$O$20</definedName>
    <definedName name="_xlnm.Print_Area" localSheetId="20">'Figure 4'!$A$1:$O$18</definedName>
    <definedName name="_xlnm.Print_Area" localSheetId="22">'Figure 5'!$A$1:$M$30</definedName>
    <definedName name="_xlnm.Print_Area" localSheetId="25">'Figure 6'!$A$1:$H$27</definedName>
    <definedName name="_xlnm.Print_Area" localSheetId="26">'Figure 7'!$A$1:$N$31</definedName>
    <definedName name="_xlnm.Print_Area" localSheetId="28">'Figure 8'!$A$1:$J$27</definedName>
    <definedName name="_xlnm.Print_Area" localSheetId="30">'Figure 9'!$A$1:$O$37</definedName>
    <definedName name="_xlnm.Print_Area" localSheetId="3">Introduction!$A$1:$AL$98</definedName>
    <definedName name="_xlnm.Print_Titles" localSheetId="1">CONTENTS!$1:$3</definedName>
    <definedName name="_xlnm.Print_Titles" localSheetId="3">Introduction!$1:$4</definedName>
  </definedNames>
  <calcPr calcId="145621"/>
</workbook>
</file>

<file path=xl/calcChain.xml><?xml version="1.0" encoding="utf-8"?>
<calcChain xmlns="http://schemas.openxmlformats.org/spreadsheetml/2006/main">
  <c r="F15" i="16" l="1"/>
  <c r="E15" i="16"/>
  <c r="C15" i="16"/>
  <c r="B15" i="16"/>
  <c r="L10" i="79"/>
  <c r="D11" i="50"/>
  <c r="C11" i="50"/>
  <c r="B11" i="50"/>
  <c r="F15" i="8" l="1"/>
  <c r="E15" i="8"/>
  <c r="C15" i="8"/>
  <c r="B15" i="8"/>
  <c r="C13" i="7"/>
  <c r="B13" i="7"/>
  <c r="C13" i="6"/>
  <c r="B13" i="6"/>
  <c r="C13" i="5"/>
  <c r="B13" i="5"/>
  <c r="K10" i="79" l="1"/>
  <c r="D10" i="50"/>
  <c r="J15" i="4"/>
  <c r="K20" i="53" l="1"/>
  <c r="H20" i="53"/>
  <c r="E20" i="53"/>
  <c r="S15" i="76" l="1"/>
  <c r="K9" i="79"/>
  <c r="C17" i="57"/>
  <c r="D17" i="57"/>
  <c r="F17" i="57"/>
  <c r="G17" i="57"/>
  <c r="F16" i="16"/>
  <c r="E16" i="16"/>
  <c r="C16" i="16"/>
  <c r="B16" i="16"/>
  <c r="I11" i="52"/>
  <c r="G13" i="52"/>
  <c r="C14" i="7"/>
  <c r="B14" i="7"/>
  <c r="C14" i="6"/>
  <c r="E16" i="4"/>
  <c r="E17" i="4"/>
  <c r="E15" i="4"/>
  <c r="E12" i="4"/>
  <c r="D17" i="4"/>
  <c r="D16" i="4"/>
  <c r="D15" i="4"/>
  <c r="D12" i="4"/>
  <c r="C17" i="4"/>
  <c r="C16" i="4"/>
  <c r="F12" i="2"/>
  <c r="C12" i="2"/>
  <c r="E12" i="2"/>
  <c r="D12" i="2"/>
  <c r="B12" i="2"/>
  <c r="D18" i="4" l="1"/>
  <c r="E18" i="4"/>
  <c r="C18" i="4"/>
  <c r="H16" i="53"/>
  <c r="R14" i="86" l="1"/>
  <c r="R13" i="86"/>
  <c r="R12" i="86"/>
  <c r="R11" i="86"/>
  <c r="T14" i="86"/>
  <c r="T13" i="86"/>
  <c r="T12" i="86"/>
  <c r="T11" i="86"/>
  <c r="S14" i="86"/>
  <c r="S13" i="86"/>
  <c r="S12" i="86"/>
  <c r="S11" i="86"/>
  <c r="C13" i="56" l="1"/>
  <c r="M15" i="77" l="1"/>
  <c r="M14" i="77"/>
  <c r="D11" i="74" l="1"/>
  <c r="D10" i="74"/>
  <c r="K17" i="4"/>
  <c r="J17" i="4"/>
  <c r="K16" i="4"/>
  <c r="J16" i="4"/>
  <c r="I17" i="4"/>
  <c r="H17" i="4"/>
  <c r="G17" i="4"/>
  <c r="I16" i="4"/>
  <c r="H16" i="4"/>
  <c r="G16" i="4"/>
  <c r="C12" i="74" l="1"/>
  <c r="B12" i="74"/>
  <c r="D12" i="74" l="1"/>
  <c r="D9" i="50"/>
  <c r="H15" i="53"/>
  <c r="J12" i="4"/>
  <c r="H12" i="4"/>
  <c r="K15" i="4"/>
  <c r="I15" i="4"/>
  <c r="H15" i="4"/>
  <c r="G15" i="4"/>
  <c r="K12" i="4"/>
  <c r="I12" i="4"/>
  <c r="G12" i="4"/>
  <c r="K18" i="4" l="1"/>
  <c r="G18" i="4"/>
  <c r="J18" i="4"/>
  <c r="I18" i="4"/>
  <c r="H18" i="4"/>
  <c r="J16" i="57"/>
  <c r="I16" i="57"/>
  <c r="J15" i="57"/>
  <c r="I15" i="57"/>
  <c r="J14" i="57"/>
  <c r="I14" i="57"/>
  <c r="J13" i="57"/>
  <c r="I13" i="57"/>
  <c r="J12" i="57"/>
  <c r="I12" i="57"/>
  <c r="J11" i="57"/>
  <c r="I11" i="57"/>
  <c r="J10" i="57"/>
  <c r="I10" i="57"/>
  <c r="H16" i="57"/>
  <c r="H15" i="57"/>
  <c r="H14" i="57"/>
  <c r="H13" i="57"/>
  <c r="H12" i="57"/>
  <c r="H11" i="57"/>
  <c r="H10" i="57"/>
  <c r="J17" i="57"/>
  <c r="E16" i="57"/>
  <c r="E15" i="57"/>
  <c r="E14" i="57"/>
  <c r="E13" i="57"/>
  <c r="E12" i="57"/>
  <c r="E11" i="57"/>
  <c r="E10" i="57"/>
  <c r="K10" i="57" l="1"/>
  <c r="K14" i="57"/>
  <c r="K11" i="57"/>
  <c r="K15" i="57"/>
  <c r="K12" i="57"/>
  <c r="K16" i="57"/>
  <c r="H17" i="57"/>
  <c r="K13" i="57"/>
  <c r="I17" i="57"/>
  <c r="E17" i="57"/>
  <c r="I15" i="16"/>
  <c r="H15" i="16"/>
  <c r="I14" i="16"/>
  <c r="H14" i="16"/>
  <c r="I13" i="16"/>
  <c r="H13" i="16"/>
  <c r="I12" i="16"/>
  <c r="H12" i="16"/>
  <c r="I11" i="16"/>
  <c r="H11" i="16"/>
  <c r="G15" i="16"/>
  <c r="G14" i="16"/>
  <c r="G13" i="16"/>
  <c r="G12" i="16"/>
  <c r="G11" i="16"/>
  <c r="G16" i="16"/>
  <c r="D14" i="16"/>
  <c r="D13" i="16"/>
  <c r="D12" i="16"/>
  <c r="D11" i="16"/>
  <c r="D15" i="16"/>
  <c r="K17" i="57" l="1"/>
  <c r="J15" i="16"/>
  <c r="J13" i="16"/>
  <c r="I16" i="16"/>
  <c r="J14" i="16"/>
  <c r="J11" i="16"/>
  <c r="J12" i="16"/>
  <c r="J12" i="52"/>
  <c r="I12" i="52"/>
  <c r="J11" i="52"/>
  <c r="J10" i="52"/>
  <c r="I10" i="52"/>
  <c r="H12" i="52"/>
  <c r="H11" i="52"/>
  <c r="H10" i="52"/>
  <c r="F13" i="52"/>
  <c r="D13" i="52"/>
  <c r="C13" i="52"/>
  <c r="E12" i="52"/>
  <c r="E11" i="52"/>
  <c r="E10" i="52"/>
  <c r="J18" i="53"/>
  <c r="I18" i="53"/>
  <c r="J17" i="53"/>
  <c r="I17" i="53"/>
  <c r="J16" i="53"/>
  <c r="I16" i="53"/>
  <c r="J15" i="53"/>
  <c r="I15" i="53"/>
  <c r="J14" i="53"/>
  <c r="I14" i="53"/>
  <c r="J13" i="53"/>
  <c r="I13" i="53"/>
  <c r="J12" i="53"/>
  <c r="I12" i="53"/>
  <c r="H18" i="53"/>
  <c r="H17" i="53"/>
  <c r="H14" i="53"/>
  <c r="H13" i="53"/>
  <c r="H12" i="53"/>
  <c r="G19" i="53"/>
  <c r="F19" i="53"/>
  <c r="E18" i="53"/>
  <c r="E17" i="53"/>
  <c r="E16" i="53"/>
  <c r="E15" i="53"/>
  <c r="E14" i="53"/>
  <c r="E13" i="53"/>
  <c r="E12" i="53"/>
  <c r="D19" i="53"/>
  <c r="C19" i="53"/>
  <c r="I13" i="9"/>
  <c r="H13" i="9"/>
  <c r="I12" i="9"/>
  <c r="H12" i="9"/>
  <c r="I11" i="9"/>
  <c r="H11" i="9"/>
  <c r="G13" i="9"/>
  <c r="G12" i="9"/>
  <c r="G11" i="9"/>
  <c r="F14" i="9"/>
  <c r="E14" i="9"/>
  <c r="D13" i="9"/>
  <c r="D12" i="9"/>
  <c r="D11" i="9"/>
  <c r="C14" i="9"/>
  <c r="B14" i="9"/>
  <c r="I15" i="8"/>
  <c r="H15" i="8"/>
  <c r="I14" i="8"/>
  <c r="H14" i="8"/>
  <c r="I13" i="8"/>
  <c r="H13" i="8"/>
  <c r="I12" i="8"/>
  <c r="H12" i="8"/>
  <c r="I11" i="8"/>
  <c r="H11" i="8"/>
  <c r="G15" i="8"/>
  <c r="G14" i="8"/>
  <c r="G13" i="8"/>
  <c r="G12" i="8"/>
  <c r="G11" i="8"/>
  <c r="F16" i="8"/>
  <c r="E16" i="8"/>
  <c r="D14" i="8"/>
  <c r="D13" i="8"/>
  <c r="D12" i="8"/>
  <c r="D11" i="8"/>
  <c r="D15" i="8"/>
  <c r="C16" i="8"/>
  <c r="B16" i="8"/>
  <c r="D12" i="7"/>
  <c r="D11" i="7"/>
  <c r="D10" i="7"/>
  <c r="D9" i="7"/>
  <c r="B14" i="6"/>
  <c r="D12" i="6"/>
  <c r="D11" i="6"/>
  <c r="D10" i="6"/>
  <c r="D9" i="6"/>
  <c r="D13" i="5"/>
  <c r="D12" i="5"/>
  <c r="D11" i="5"/>
  <c r="D10" i="5"/>
  <c r="D9" i="5"/>
  <c r="C14" i="5"/>
  <c r="B14" i="5"/>
  <c r="K10" i="52" l="1"/>
  <c r="D16" i="8"/>
  <c r="H14" i="9"/>
  <c r="I16" i="8"/>
  <c r="K12" i="52"/>
  <c r="J12" i="9"/>
  <c r="I13" i="52"/>
  <c r="J13" i="52"/>
  <c r="J13" i="9"/>
  <c r="J11" i="9"/>
  <c r="H13" i="52"/>
  <c r="J11" i="8"/>
  <c r="J13" i="8"/>
  <c r="J15" i="8"/>
  <c r="J14" i="8"/>
  <c r="D14" i="5"/>
  <c r="K14" i="53"/>
  <c r="K11" i="52"/>
  <c r="G16" i="8"/>
  <c r="J12" i="8"/>
  <c r="D14" i="9"/>
  <c r="G14" i="9"/>
  <c r="E19" i="53"/>
  <c r="K15" i="53"/>
  <c r="K17" i="53"/>
  <c r="K18" i="53"/>
  <c r="D16" i="16"/>
  <c r="J16" i="16" s="1"/>
  <c r="H16" i="16"/>
  <c r="E13" i="52"/>
  <c r="J19" i="53"/>
  <c r="K16" i="53"/>
  <c r="I19" i="53"/>
  <c r="K13" i="53"/>
  <c r="H19" i="53"/>
  <c r="K12" i="53"/>
  <c r="I14" i="9"/>
  <c r="H16" i="8"/>
  <c r="D13" i="7"/>
  <c r="D14" i="7" s="1"/>
  <c r="D13" i="6"/>
  <c r="D14" i="6" s="1"/>
  <c r="L14" i="4"/>
  <c r="L13" i="4"/>
  <c r="L11" i="4"/>
  <c r="L10" i="4"/>
  <c r="S13" i="73" s="1"/>
  <c r="F14" i="4"/>
  <c r="F13" i="4"/>
  <c r="F11" i="4"/>
  <c r="V12" i="73" s="1"/>
  <c r="F10" i="4"/>
  <c r="S12" i="73" s="1"/>
  <c r="C15" i="4"/>
  <c r="C12" i="4"/>
  <c r="K13" i="52" l="1"/>
  <c r="F15" i="4"/>
  <c r="J14" i="9"/>
  <c r="J16" i="8"/>
  <c r="F12" i="4"/>
  <c r="K19" i="53"/>
  <c r="L15" i="4"/>
  <c r="M13" i="4"/>
  <c r="M14" i="4"/>
  <c r="L16" i="4"/>
  <c r="L12" i="4"/>
  <c r="M10" i="4"/>
  <c r="M11" i="4"/>
  <c r="L17" i="4"/>
  <c r="F17" i="4"/>
  <c r="F16" i="4"/>
  <c r="T19" i="62"/>
  <c r="U19" i="62"/>
  <c r="S12" i="47"/>
  <c r="S11" i="47"/>
  <c r="S10" i="47"/>
  <c r="S9" i="47"/>
  <c r="S8" i="47"/>
  <c r="P11" i="47"/>
  <c r="P10" i="47"/>
  <c r="P9" i="47"/>
  <c r="P8" i="47"/>
  <c r="V19" i="73"/>
  <c r="V18" i="73"/>
  <c r="S19" i="73"/>
  <c r="S18" i="73"/>
  <c r="V13" i="73"/>
  <c r="M15" i="4" l="1"/>
  <c r="M12" i="4"/>
  <c r="M17" i="4"/>
  <c r="L18" i="4"/>
  <c r="F18" i="4"/>
  <c r="M16" i="4"/>
  <c r="M18" i="4" l="1"/>
  <c r="T14" i="62"/>
  <c r="T13" i="62"/>
  <c r="U9" i="75" l="1"/>
  <c r="U13" i="75"/>
  <c r="U14" i="75"/>
  <c r="T20" i="64"/>
  <c r="S19" i="64"/>
  <c r="S20" i="64"/>
  <c r="U14" i="62"/>
  <c r="U17" i="62"/>
  <c r="U10" i="61"/>
  <c r="U11" i="61"/>
  <c r="U12" i="61"/>
  <c r="U13" i="61"/>
  <c r="U14" i="61"/>
  <c r="U15" i="61"/>
  <c r="T10" i="61"/>
  <c r="T11" i="61"/>
  <c r="T12" i="61"/>
  <c r="T13" i="61"/>
  <c r="T14" i="61"/>
  <c r="T15" i="61"/>
  <c r="U9" i="61"/>
  <c r="T9" i="61"/>
  <c r="U14" i="63"/>
  <c r="U15" i="63"/>
  <c r="U16" i="63"/>
  <c r="U17" i="63"/>
  <c r="U18" i="63"/>
  <c r="U19" i="63"/>
  <c r="U13" i="63"/>
  <c r="T14" i="63"/>
  <c r="T15" i="63"/>
  <c r="T16" i="63"/>
  <c r="T17" i="63"/>
  <c r="T18" i="63"/>
  <c r="T19" i="63"/>
  <c r="T13" i="63"/>
  <c r="U10" i="75"/>
  <c r="U8" i="75"/>
  <c r="T10" i="75"/>
  <c r="T12" i="75"/>
  <c r="T14" i="75"/>
  <c r="T16" i="76"/>
  <c r="T17" i="76"/>
  <c r="T18" i="76"/>
  <c r="T19" i="76"/>
  <c r="S16" i="76"/>
  <c r="S17" i="76"/>
  <c r="S18" i="76"/>
  <c r="S19" i="76"/>
  <c r="T15" i="76"/>
  <c r="T19" i="64"/>
  <c r="L9" i="79"/>
  <c r="T13" i="75"/>
  <c r="T11" i="75"/>
  <c r="T9" i="75"/>
  <c r="U12" i="75"/>
  <c r="U11" i="75"/>
  <c r="T8" i="75"/>
  <c r="Q16" i="55"/>
  <c r="Q15" i="55"/>
  <c r="R16" i="55"/>
  <c r="R15" i="55"/>
  <c r="U13" i="62"/>
  <c r="U15" i="62"/>
  <c r="T18" i="62"/>
  <c r="T17" i="62"/>
  <c r="T16" i="62"/>
  <c r="T15" i="62"/>
  <c r="T18" i="64"/>
  <c r="T17" i="64"/>
  <c r="S17" i="64"/>
  <c r="S16" i="64"/>
  <c r="U16" i="62"/>
  <c r="U18" i="62"/>
  <c r="S18" i="64"/>
  <c r="T16" i="64" l="1"/>
</calcChain>
</file>

<file path=xl/sharedStrings.xml><?xml version="1.0" encoding="utf-8"?>
<sst xmlns="http://schemas.openxmlformats.org/spreadsheetml/2006/main" count="847" uniqueCount="456">
  <si>
    <t>جدول رقم (1)</t>
  </si>
  <si>
    <t>النشيطون اقتصادياً</t>
  </si>
  <si>
    <t>المشتغلون</t>
  </si>
  <si>
    <t>غير النشيطين اقتصادياً</t>
  </si>
  <si>
    <t>Economically Active</t>
  </si>
  <si>
    <t>Employed</t>
  </si>
  <si>
    <t>Economically Inactive</t>
  </si>
  <si>
    <t>المجموع</t>
  </si>
  <si>
    <t>Total</t>
  </si>
  <si>
    <t xml:space="preserve">السكان (15 سنة فأكثر) حسب العلاقة بقوة العمل والجنسية والجنس </t>
  </si>
  <si>
    <t>جدول رقم (4)</t>
  </si>
  <si>
    <t>Table No. (4)</t>
  </si>
  <si>
    <t>الجنسية</t>
  </si>
  <si>
    <t>الجنس</t>
  </si>
  <si>
    <t>Nationality</t>
  </si>
  <si>
    <t>ذكور</t>
  </si>
  <si>
    <t>Males</t>
  </si>
  <si>
    <t>إناث</t>
  </si>
  <si>
    <t>Females</t>
  </si>
  <si>
    <t>مجموع</t>
  </si>
  <si>
    <t>جدول رقم (5)</t>
  </si>
  <si>
    <t>Table No. (5)</t>
  </si>
  <si>
    <t>المجموع الكلي
Grand Total</t>
  </si>
  <si>
    <t>15 - 24</t>
  </si>
  <si>
    <t>25 - 34</t>
  </si>
  <si>
    <t>35 - 44</t>
  </si>
  <si>
    <t>45 - 54</t>
  </si>
  <si>
    <t xml:space="preserve">السكان (15 سنة فأكثر) حسب العلاقة بقوة العمل وفئات العمر </t>
  </si>
  <si>
    <t>جدول رقم (6)</t>
  </si>
  <si>
    <t>لا يشمل المتعطلين الذين لم يسبق لهم العمل</t>
  </si>
  <si>
    <t>Not including persons seeking work for the first time</t>
  </si>
  <si>
    <t>جدول رقم (9)</t>
  </si>
  <si>
    <t>Table No. (9)</t>
  </si>
  <si>
    <t>Qatari</t>
  </si>
  <si>
    <t>Non-Qatari</t>
  </si>
  <si>
    <t>Willing</t>
  </si>
  <si>
    <t>Not Willing</t>
  </si>
  <si>
    <t>Table No. (2)</t>
  </si>
  <si>
    <t>جدول رقم (2)</t>
  </si>
  <si>
    <t>Table No. (3)</t>
  </si>
  <si>
    <t>جدول رقم (3)</t>
  </si>
  <si>
    <t>Table No. (7)</t>
  </si>
  <si>
    <t>جدول رقم (7)</t>
  </si>
  <si>
    <t>Table No. (10)</t>
  </si>
  <si>
    <t>جدول رقم (10)</t>
  </si>
  <si>
    <t>Table No. (11)</t>
  </si>
  <si>
    <t>جدول رقم (11)</t>
  </si>
  <si>
    <t>Sex</t>
  </si>
  <si>
    <t>Table No. (1)</t>
  </si>
  <si>
    <t xml:space="preserve">الذكور من السكان (15 سنة فأكثر) حسب العلاقة بقوة العمل وفئات العمر  </t>
  </si>
  <si>
    <t>قطريون</t>
  </si>
  <si>
    <t>غير قطريين</t>
  </si>
  <si>
    <t>ذكــــــــــــــــــــــور
Males</t>
  </si>
  <si>
    <t>إنـــــــــــــاث
Females</t>
  </si>
  <si>
    <t>المجمــــــــــــوع
Total</t>
  </si>
  <si>
    <r>
      <t xml:space="preserve">المشتغلون بأجر
</t>
    </r>
    <r>
      <rPr>
        <b/>
        <sz val="8"/>
        <rFont val="Arabic Transparent"/>
      </rPr>
      <t>Paid Employment Workers</t>
    </r>
  </si>
  <si>
    <r>
      <t xml:space="preserve">متوسط الأجر الشهري
</t>
    </r>
    <r>
      <rPr>
        <b/>
        <sz val="8"/>
        <rFont val="Arabic Transparent"/>
      </rPr>
      <t>Average Monthly Wage</t>
    </r>
  </si>
  <si>
    <t xml:space="preserve">  </t>
  </si>
  <si>
    <t>أخرى</t>
  </si>
  <si>
    <t>اللغة الإنجليزية</t>
  </si>
  <si>
    <t>13+ شهر</t>
  </si>
  <si>
    <t xml:space="preserve">مدة البحث عن
عمل بالشهور </t>
  </si>
  <si>
    <t>أسباب التعطل</t>
  </si>
  <si>
    <t xml:space="preserve">قلة فرص العمل </t>
  </si>
  <si>
    <t>أمي</t>
  </si>
  <si>
    <t>يقرأ ويكتب</t>
  </si>
  <si>
    <t>ابتدائي</t>
  </si>
  <si>
    <t>ثانوي</t>
  </si>
  <si>
    <t>دبلوم</t>
  </si>
  <si>
    <t>الحالة التعليمية</t>
  </si>
  <si>
    <t>نشط Active</t>
  </si>
  <si>
    <t>غير نشط Inactive</t>
  </si>
  <si>
    <t>نشيطات Active</t>
  </si>
  <si>
    <t>غير نشيطات Inactive</t>
  </si>
  <si>
    <t>متقاعد
Retired</t>
  </si>
  <si>
    <t>أخرى
Other</t>
  </si>
  <si>
    <t>المجموع
Total</t>
  </si>
  <si>
    <t>اناث
Females</t>
  </si>
  <si>
    <t>ذكور
Males</t>
  </si>
  <si>
    <t>نوع التدريب</t>
  </si>
  <si>
    <t>Total persons</t>
  </si>
  <si>
    <t>English language</t>
  </si>
  <si>
    <t>Computer</t>
  </si>
  <si>
    <t xml:space="preserve">Total </t>
  </si>
  <si>
    <t>غير قطري Non-Qatari</t>
  </si>
  <si>
    <t>قطري Qatari</t>
  </si>
  <si>
    <t>Duration of Employment Search in Months</t>
  </si>
  <si>
    <t>07 - 12 شهر</t>
  </si>
  <si>
    <t>07-12 months</t>
  </si>
  <si>
    <t>13+ months</t>
  </si>
  <si>
    <t>ذكور Males</t>
  </si>
  <si>
    <t>Reasons for unemployment</t>
  </si>
  <si>
    <t>Lack of Job Opportunities</t>
  </si>
  <si>
    <t>مجموع الأفراد</t>
  </si>
  <si>
    <t>Total Repetitions (could be more than 1)</t>
  </si>
  <si>
    <t>Lack of Experience</t>
  </si>
  <si>
    <t>Search for a Better Job</t>
  </si>
  <si>
    <t>Lack of Suitable Work</t>
  </si>
  <si>
    <t>Lack of Adequate Academic Qualifications</t>
  </si>
  <si>
    <t>Others</t>
  </si>
  <si>
    <t>راغب Willing</t>
  </si>
  <si>
    <t>غير راغب Not Willing</t>
  </si>
  <si>
    <t>Low wage</t>
  </si>
  <si>
    <t>Education Attainment</t>
  </si>
  <si>
    <t>Illiterate</t>
  </si>
  <si>
    <t>Read and Write</t>
  </si>
  <si>
    <t>Primary</t>
  </si>
  <si>
    <t>Preparatory</t>
  </si>
  <si>
    <t>Secondary</t>
  </si>
  <si>
    <t>Diploma</t>
  </si>
  <si>
    <t>University and above</t>
  </si>
  <si>
    <t>Population (15 years and above) by relation to labor force, nationality &amp; sex</t>
  </si>
  <si>
    <t xml:space="preserve">                            العلاقة بقوة العمل
    فئات العمر</t>
  </si>
  <si>
    <t xml:space="preserve">             Nationality &amp;
                   sex
Age Groups</t>
  </si>
  <si>
    <t>قطريون
Qatari</t>
  </si>
  <si>
    <t>غير قطريين
Non-Qatari</t>
  </si>
  <si>
    <t xml:space="preserve">             الجنسية والجنس           
 فئات العمر</t>
  </si>
  <si>
    <t>نقص الخبرة</t>
  </si>
  <si>
    <t>البحث عن عمل أفضل</t>
  </si>
  <si>
    <t>عدم وجود العمل المناسب</t>
  </si>
  <si>
    <t>عدم وجود مؤهلات علمية مناسبة</t>
  </si>
  <si>
    <t>المتعطلون القطريون (15 سنة فأكثر) الحاصلون على الثانوية وملتحقون بالدورات التدريبية حسب الجنس ونوع التدريب</t>
  </si>
  <si>
    <t xml:space="preserve">             Nationality &amp;                               sex
   Age
 Groups</t>
  </si>
  <si>
    <t xml:space="preserve">                   الجنسية
                  والجنس
  فئات العمر</t>
  </si>
  <si>
    <t>المتعطلون القطريون (15 سنة فأكثر) الحاصلون على الثانوية وأسباب عدم الرغبة للعمل في القطاع الخاص</t>
  </si>
  <si>
    <t>حاسب آلي</t>
  </si>
  <si>
    <t>اللغة الإنجليزية
English language</t>
  </si>
  <si>
    <t>قلة الأجـــــور</t>
  </si>
  <si>
    <t>قلة الأجـــــور Low wage</t>
  </si>
  <si>
    <t>السكان والقوى العاملة حسب الجنس</t>
  </si>
  <si>
    <t>Table No. (6)</t>
  </si>
  <si>
    <t>Less than 7 month</t>
  </si>
  <si>
    <t>أقل من 7 شهر</t>
  </si>
  <si>
    <t>السكان</t>
  </si>
  <si>
    <t>Population</t>
  </si>
  <si>
    <t>السكان (15 سنة فأكثر)</t>
  </si>
  <si>
    <t>Population
(15 Years &amp; above)</t>
  </si>
  <si>
    <t>قلة فرص العمل
Lack of Job Opportunities</t>
  </si>
  <si>
    <t>نقص الخبرة
Lack of Experience</t>
  </si>
  <si>
    <t>البحث عن عمل أفضل
Search for a Better Job</t>
  </si>
  <si>
    <t>عدم وجود العمل المناسب
Lack of Suitable Work</t>
  </si>
  <si>
    <t>أخرى
Others</t>
  </si>
  <si>
    <t>عدم وجود مؤهلات علمية مناسبة
Lack of Adequate Academic Qualifications</t>
  </si>
  <si>
    <t>غير قطري
Non-Qatari</t>
  </si>
  <si>
    <t>قطري
Qatari</t>
  </si>
  <si>
    <t xml:space="preserve">الإناث من السكان (15 سنة فأكثر) حسب العلاقة بقوة العمل وفئات العمر  </t>
  </si>
  <si>
    <t>حاسب آلي
Computer</t>
  </si>
  <si>
    <t>55+</t>
  </si>
  <si>
    <t>55 +</t>
  </si>
  <si>
    <t xml:space="preserve">Population (15 years &amp; above) by relation to labor force &amp; age groups </t>
  </si>
  <si>
    <t xml:space="preserve">                        Relation to labor
                                           force
          sex</t>
  </si>
  <si>
    <t xml:space="preserve">                          Relation to labor force
  Age Groups</t>
  </si>
  <si>
    <t xml:space="preserve">Type of Training </t>
  </si>
  <si>
    <t>جامعي فما فوق</t>
  </si>
  <si>
    <t>راغـــــــــــــــب</t>
  </si>
  <si>
    <t>غيــــــر راغــــــــــــــب</t>
  </si>
  <si>
    <t>عاجز
Disabled</t>
  </si>
  <si>
    <t>أمي
Illiterate</t>
  </si>
  <si>
    <t>يقرأ ويكتب
Read and Write</t>
  </si>
  <si>
    <t>ابتدائي
Primary</t>
  </si>
  <si>
    <t>إعدادي
Preparatory</t>
  </si>
  <si>
    <t>ثانوي
Secondary</t>
  </si>
  <si>
    <t>دبلوم
Diploma</t>
  </si>
  <si>
    <t>جامعي فما فوق
University and above</t>
  </si>
  <si>
    <t>مقدمة</t>
  </si>
  <si>
    <t>Introduction</t>
  </si>
  <si>
    <t>السكان (15 سنة فأكثر) حسب العلاقة بقوة العمل والجنسية والجنس</t>
  </si>
  <si>
    <t>رقم
الصفحة</t>
  </si>
  <si>
    <t>رقم
الجدول</t>
  </si>
  <si>
    <t>رقم
الشكل</t>
  </si>
  <si>
    <t>Page
No</t>
  </si>
  <si>
    <t>Table
No</t>
  </si>
  <si>
    <t>Figure
No</t>
  </si>
  <si>
    <t>السكان (15 سنة فأكثر) حسب العلاقة بقوة العمل وفئات العمر</t>
  </si>
  <si>
    <t>الذكور من السكان (15 سنة فأكثر) حسب العلاقة بقوة العمل وفئات العمر</t>
  </si>
  <si>
    <t xml:space="preserve">Males population (15 years &amp; above) by relation to labor force &amp; age groups </t>
  </si>
  <si>
    <t>الإناث من السكان (15 سنة فأكثر) حسب العلاقة بقوة العمل وفئات العمر</t>
  </si>
  <si>
    <t xml:space="preserve">Females population (15 years &amp; above) by relation to labor force &amp; age groups </t>
  </si>
  <si>
    <t>المتعطلون القطريون (15 سنة فأكثر) حسب الجنس والرغبة للعمل فى القطاع الخاص</t>
  </si>
  <si>
    <t>Qatari unemployed persons (15 years &amp; above) by sex &amp; willingness to work In private sector</t>
  </si>
  <si>
    <t>السكان (15 سنة فأكثر) خارج قوة العمل حسب الجنسية والجنس والحالة التعليمية</t>
  </si>
  <si>
    <t>المحتويات  CONTENTS</t>
  </si>
  <si>
    <t>Population and labor force by sex</t>
  </si>
  <si>
    <t>تقديـم</t>
  </si>
  <si>
    <t>Preface</t>
  </si>
  <si>
    <t>د. صالح بن محمد النابت</t>
  </si>
  <si>
    <t>مقــدمــة</t>
  </si>
  <si>
    <t>أهداف المسح :</t>
  </si>
  <si>
    <t>Survey objectives :</t>
  </si>
  <si>
    <t>1.</t>
  </si>
  <si>
    <t>تقدير حجم قوة العمل في دولة قطر.</t>
  </si>
  <si>
    <t>Estimate the size of the labor force in Qatar.</t>
  </si>
  <si>
    <t>2.</t>
  </si>
  <si>
    <t>توزيع قوة العمل حسب الخصائص المختلفة : فئات العمر، النوع، المستوى التعليمي، الحالة الزواجية، الحالة العملية، النشاط الاقتصادي، المهنة، القطاع .. إلخ.</t>
  </si>
  <si>
    <t>3.</t>
  </si>
  <si>
    <t>قياس مستوى الاستخدام والبطالة في دولة قطر.</t>
  </si>
  <si>
    <t>Measuring the level of use and unemployment in the State of Qatar.</t>
  </si>
  <si>
    <t>4.</t>
  </si>
  <si>
    <t>دراسة العلاقة بين المهنة والتخصص التعليمي.</t>
  </si>
  <si>
    <t>5.</t>
  </si>
  <si>
    <t>Study population labeled outside of the labor force in terms of: categories of age, gender, nationality, educational level, marital status, willingness to work, the reasons for reluctance to work, and reasons for leaving previous work.</t>
  </si>
  <si>
    <t>6.</t>
  </si>
  <si>
    <t>بناء قاعدة بيانات حديثة وتوفير كافة البيانات والمعلومات اللازمة للقيام بالدراسات.</t>
  </si>
  <si>
    <t>Build a modern database and provide all the data and information necessary to carry out studies.</t>
  </si>
  <si>
    <t>تصميم العينة :</t>
  </si>
  <si>
    <t>Sample Design :</t>
  </si>
  <si>
    <t>The sample design is based on independent samples drawn from distinct sets of especially constructed PSUs, each set covering the entire nation and designed to include a target number of households of given type :</t>
  </si>
  <si>
    <t>I.</t>
  </si>
  <si>
    <t>الأسر القطرية.</t>
  </si>
  <si>
    <t>Qatari households</t>
  </si>
  <si>
    <t>II.</t>
  </si>
  <si>
    <t>الأسر غير القطرية.</t>
  </si>
  <si>
    <t>Non-Qatari households</t>
  </si>
  <si>
    <t>III.</t>
  </si>
  <si>
    <t>التجمعات العمالية الصغيرة.</t>
  </si>
  <si>
    <t>Small labor gatherings</t>
  </si>
  <si>
    <t>IV.</t>
  </si>
  <si>
    <t>التجمعات العمالية الكبيرة.</t>
  </si>
  <si>
    <t>Large labor gatherings</t>
  </si>
  <si>
    <t>نطاق المسح :</t>
  </si>
  <si>
    <t>Universe :</t>
  </si>
  <si>
    <t>يتكون نطاق المسح من جميع الأسر المعيشية العادية القطرية وغير القطرية وكذلك التجمعات العمالية في دولة قطر.</t>
  </si>
  <si>
    <t xml:space="preserve">The universe consists of all the regular Qatari, non-Qatari households and the labor gatherings in the state of Qatar. </t>
  </si>
  <si>
    <t xml:space="preserve">Sampling Frame : </t>
  </si>
  <si>
    <t>وحدة المعاينة :</t>
  </si>
  <si>
    <t>Sampling Unit :</t>
  </si>
  <si>
    <t>وحدة المعاينة في كل مرحلة من مراحل الاختيار تشير إلى الكيانات التي يتم اختيارها للمسح . في هذا المسح، كانت وحدات المعاينة النهائية هي الأفراد الذين يقيمون داخل الأسرة المعيشية التي تم اختيارها.</t>
  </si>
  <si>
    <t>The sampling unit in each stage of selection refers to the entities that are selected for the survey. In this survey, the ultimate sampling units are the household individuals residing within the selected household.</t>
  </si>
  <si>
    <t>مجال التقدير :</t>
  </si>
  <si>
    <t>Domain of Estimation :</t>
  </si>
  <si>
    <t>مجموعة فرعية من السكان من المقرر إجراء تقديرات منفصلة بشأنها في المسح.
المسح يهدف الى توفير تقديرات موثوقة عن أفراد الأسر المعيشية القطرية، وكذلك تقديم تقديرات موثوقة لأفراد الأسر المعيشية غير القطرية.</t>
  </si>
  <si>
    <t xml:space="preserve">A domain is any subset of the population for which separate estimates are planned in the survey design. The survey aims to provide reliable estimates for Qatari and non-Qatari populations separately. </t>
  </si>
  <si>
    <t>حجم العينة :</t>
  </si>
  <si>
    <t>Sample Size :</t>
  </si>
  <si>
    <t>جمع البيانات :</t>
  </si>
  <si>
    <t>Data Collection :</t>
  </si>
  <si>
    <t xml:space="preserve">The sample was divided into equal parts to collect data monthly.  Each month 1/3 of the quarterly data were collected during the first two weeks of the month.  The data were coded and reviewed during the following two weeks and all three months were totalled to produce quarterly results. </t>
  </si>
  <si>
    <t>النتائج :</t>
  </si>
  <si>
    <t>Results :</t>
  </si>
  <si>
    <t>ملخص تنـفـيـذي</t>
  </si>
  <si>
    <t>Executive Summary</t>
  </si>
  <si>
    <t>تقديم</t>
  </si>
  <si>
    <t>ملخص تنفيذي</t>
  </si>
  <si>
    <t>Dr. Saleh Bin Mohammed Al Nabit</t>
  </si>
  <si>
    <t>يستند تصميم العينة على عينات مستقلة تم سحبها من وحدات معاينة أساسية (PSU) خاصة، كل وحدة تغطي كل الدولة وقد تم تصميمها لتشمل عدداً من الأسر المستهدفة من نوع معين :</t>
  </si>
  <si>
    <t>إطار المعاينة :</t>
  </si>
  <si>
    <t>الذكور القطريين</t>
  </si>
  <si>
    <t>الاناث القطريات</t>
  </si>
  <si>
    <t>الذكور القطريين  Qatari Males</t>
  </si>
  <si>
    <t>الاناث القطريات  Qatari Females</t>
  </si>
  <si>
    <t>الاناث غير القطريات  Non-Qatari Females</t>
  </si>
  <si>
    <t>الذكور غير القطريين  Non-Qatari Males</t>
  </si>
  <si>
    <t>Reasons for not willing to work
in private sector</t>
  </si>
  <si>
    <t xml:space="preserve">أقل من 7 أشهر
Less than 7 month </t>
  </si>
  <si>
    <t>13+ شهر
13+ months</t>
  </si>
  <si>
    <r>
      <rPr>
        <sz val="10"/>
        <color indexed="10"/>
        <rFont val="Arial"/>
        <family val="2"/>
      </rPr>
      <t>*</t>
    </r>
    <r>
      <rPr>
        <sz val="10"/>
        <rFont val="Arial"/>
        <family val="2"/>
      </rPr>
      <t xml:space="preserve"> المشتغلون بأجر هم الذين تكون حالتهم العملية = يعمل بأجر</t>
    </r>
  </si>
  <si>
    <t>المتعطلون القطريون (15 سنة فأكثر) الحاصلون على الثانوية
وملتحقون بالدورات التدريبية حسب الجنس ونوع التدريب</t>
  </si>
  <si>
    <t>جدول رقم (8)</t>
  </si>
  <si>
    <t>Table No. (8)</t>
  </si>
  <si>
    <t xml:space="preserve">المتعطلون (15 سنة فأكثر) حسب الجنسية والجنس وفئات العمر </t>
  </si>
  <si>
    <t xml:space="preserve">Unemployed (15 years &amp; above) by nationality, sex &amp; age groups </t>
  </si>
  <si>
    <t xml:space="preserve">السكان النشطون اقتصاديا (15 سنة فأكثر) حسب الجنسية والجنس وفئات العمر  </t>
  </si>
  <si>
    <t xml:space="preserve">Economically active population (15 years &amp; above) by nationality, sex &amp; age groups </t>
  </si>
  <si>
    <t>المشتغلون بأجر ( 15 سنة فأكثر ) حسب الجنس ومتوسط الأجر الشهري ( بالريال القطري )</t>
  </si>
  <si>
    <r>
      <t>Workers in Paid Employment ( 15 Years And Above )</t>
    </r>
    <r>
      <rPr>
        <b/>
        <sz val="11"/>
        <color indexed="10"/>
        <rFont val="Arial"/>
        <family val="2"/>
      </rPr>
      <t>*</t>
    </r>
    <r>
      <rPr>
        <b/>
        <sz val="11"/>
        <rFont val="Arial"/>
        <family val="2"/>
      </rPr>
      <t xml:space="preserve"> By Sex And Average Monthly Wage (Q.R)</t>
    </r>
  </si>
  <si>
    <t>جدول رقم (12)</t>
  </si>
  <si>
    <t>Table No. (12)</t>
  </si>
  <si>
    <t>جدول رقم (13)</t>
  </si>
  <si>
    <t>Table No. (13)</t>
  </si>
  <si>
    <t>أسباب عدم الرغبة للعمل في
القطاع الخاص</t>
  </si>
  <si>
    <t>جدول رقم (14)</t>
  </si>
  <si>
    <t>Table No. (14)</t>
  </si>
  <si>
    <t>جدول رقم (15)</t>
  </si>
  <si>
    <t>Table No. (15)</t>
  </si>
  <si>
    <t>المتعطلون (15 سنة فأكثر) حسب الجنسية والجنس ومدة البحث عن عمل بالشهور</t>
  </si>
  <si>
    <t>السكان (15 سنة فأكثر) خارج قوة العمل حسب الجنسية والجنس وفئات العمر</t>
  </si>
  <si>
    <r>
      <t xml:space="preserve">مجموع التكرار
</t>
    </r>
    <r>
      <rPr>
        <b/>
        <sz val="8"/>
        <color indexed="55"/>
        <rFont val="Arial"/>
        <family val="2"/>
      </rPr>
      <t>( ممكن ان تكون اكثر من واحدة )</t>
    </r>
  </si>
  <si>
    <r>
      <t>Total repetitions</t>
    </r>
    <r>
      <rPr>
        <b/>
        <sz val="8"/>
        <color indexed="55"/>
        <rFont val="Arial"/>
        <family val="2"/>
      </rPr>
      <t xml:space="preserve">
(could be more than 1)</t>
    </r>
  </si>
  <si>
    <r>
      <rPr>
        <b/>
        <sz val="10"/>
        <color indexed="10"/>
        <rFont val="Arial"/>
        <family val="2"/>
      </rPr>
      <t>مجموع الدورات</t>
    </r>
    <r>
      <rPr>
        <b/>
        <sz val="10"/>
        <rFont val="Arial"/>
        <family val="2"/>
      </rPr>
      <t xml:space="preserve">
</t>
    </r>
    <r>
      <rPr>
        <b/>
        <sz val="8"/>
        <color indexed="55"/>
        <rFont val="Arial"/>
        <family val="2"/>
      </rPr>
      <t>( يمكن أن تكون أكثر من دورة )</t>
    </r>
  </si>
  <si>
    <r>
      <rPr>
        <b/>
        <sz val="10"/>
        <color indexed="10"/>
        <rFont val="Calibri"/>
        <family val="2"/>
      </rPr>
      <t>Total classes</t>
    </r>
    <r>
      <rPr>
        <b/>
        <sz val="10"/>
        <color indexed="8"/>
        <rFont val="Calibri"/>
        <family val="2"/>
      </rPr>
      <t xml:space="preserve">
</t>
    </r>
    <r>
      <rPr>
        <b/>
        <sz val="8"/>
        <color indexed="55"/>
        <rFont val="Calibri"/>
        <family val="2"/>
      </rPr>
      <t>(could be more than 1)</t>
    </r>
  </si>
  <si>
    <r>
      <t xml:space="preserve">مجموع التكرار
</t>
    </r>
    <r>
      <rPr>
        <b/>
        <sz val="8"/>
        <color indexed="55"/>
        <rFont val="Arial"/>
        <family val="2"/>
      </rPr>
      <t xml:space="preserve">(يمكن أن يكون أكثر من واحد) </t>
    </r>
  </si>
  <si>
    <r>
      <t xml:space="preserve">Total Repetitions
</t>
    </r>
    <r>
      <rPr>
        <b/>
        <sz val="8"/>
        <color indexed="55"/>
        <rFont val="Arial"/>
        <family val="2"/>
      </rPr>
      <t>(could be more than 1)</t>
    </r>
  </si>
  <si>
    <r>
      <t xml:space="preserve">المجموع
</t>
    </r>
    <r>
      <rPr>
        <b/>
        <sz val="10"/>
        <color indexed="60"/>
        <rFont val="Arabic Transparent"/>
        <charset val="178"/>
      </rPr>
      <t>Total</t>
    </r>
  </si>
  <si>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</si>
  <si>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</si>
  <si>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t xml:space="preserve">                       العلاقة بقوة العمل
     الجنس</t>
  </si>
  <si>
    <t xml:space="preserve">النشيطون اقتصادياً
Economically Active </t>
  </si>
  <si>
    <t>غير النشيطين اقتصادياً Economically Inactive</t>
  </si>
  <si>
    <t>شكل (3) /  المتعطلون (15 سنة فأكثر) حسب الجنسية وسبب التعطل</t>
  </si>
  <si>
    <t>شكل (4) /  القطريون المتعطلون (15 سنة فأكثر) حسب الجنس وسبب التعطل</t>
  </si>
  <si>
    <t xml:space="preserve">شكل (7) /  المتعطلون القطريون (15 سنة فأكثر) حسب الجنس والرغبة للعمل في القطاع الخاص </t>
  </si>
  <si>
    <t>شكل (8) /  المتعطلون القطريون (15 سنة فأكثر) الحاصلون على الثانوية وأسباب عدم الرغبة للعمل في القطاع الخاص</t>
  </si>
  <si>
    <t>4</t>
  </si>
  <si>
    <t>8</t>
  </si>
  <si>
    <t>المتعطلون (15 سنة فأكثر) حسب الجنسية والجنس وسبب التعطل</t>
  </si>
  <si>
    <t>Unemployed (15 years &amp; above) by nationality, sex &amp; duration of Employment search in Months</t>
  </si>
  <si>
    <r>
      <t xml:space="preserve">أخرى
</t>
    </r>
    <r>
      <rPr>
        <b/>
        <sz val="9"/>
        <color indexed="8"/>
        <rFont val="Arial"/>
        <family val="2"/>
      </rPr>
      <t>Other</t>
    </r>
  </si>
  <si>
    <r>
      <t xml:space="preserve">متقاعد
</t>
    </r>
    <r>
      <rPr>
        <b/>
        <sz val="9"/>
        <color indexed="8"/>
        <rFont val="Arial"/>
        <family val="2"/>
      </rPr>
      <t xml:space="preserve">Retired </t>
    </r>
  </si>
  <si>
    <r>
      <t xml:space="preserve">عاجز
</t>
    </r>
    <r>
      <rPr>
        <b/>
        <sz val="9"/>
        <color indexed="8"/>
        <rFont val="Arial"/>
        <family val="2"/>
      </rPr>
      <t>Disabled</t>
    </r>
  </si>
  <si>
    <r>
      <t xml:space="preserve">متفرغ للدراسة
</t>
    </r>
    <r>
      <rPr>
        <b/>
        <sz val="9"/>
        <color indexed="8"/>
        <rFont val="Arial"/>
        <family val="2"/>
      </rPr>
      <t>Student</t>
    </r>
  </si>
  <si>
    <r>
      <t xml:space="preserve">التفرغ لأعمال المنزل
</t>
    </r>
    <r>
      <rPr>
        <b/>
        <sz val="9"/>
        <color indexed="8"/>
        <rFont val="Arial"/>
        <family val="2"/>
      </rPr>
      <t>Homemaker</t>
    </r>
  </si>
  <si>
    <r>
      <t xml:space="preserve">المجموع
</t>
    </r>
    <r>
      <rPr>
        <b/>
        <sz val="9"/>
        <color indexed="10"/>
        <rFont val="Arial"/>
        <family val="2"/>
      </rPr>
      <t xml:space="preserve">Total </t>
    </r>
  </si>
  <si>
    <r>
      <t xml:space="preserve">متعطل سبق له العمل
</t>
    </r>
    <r>
      <rPr>
        <b/>
        <sz val="9"/>
        <color indexed="8"/>
        <rFont val="Arial"/>
        <family val="2"/>
      </rPr>
      <t xml:space="preserve">Unemployed with previous employment </t>
    </r>
  </si>
  <si>
    <r>
      <t xml:space="preserve">متعطل لم يسبق له العمل
</t>
    </r>
    <r>
      <rPr>
        <b/>
        <sz val="9"/>
        <color indexed="8"/>
        <rFont val="Arial"/>
        <family val="2"/>
      </rPr>
      <t>Seeking Work for first time</t>
    </r>
    <r>
      <rPr>
        <b/>
        <sz val="10"/>
        <color indexed="8"/>
        <rFont val="Arial"/>
        <family val="2"/>
      </rPr>
      <t xml:space="preserve">  </t>
    </r>
  </si>
  <si>
    <r>
      <t xml:space="preserve">مشتغل
</t>
    </r>
    <r>
      <rPr>
        <b/>
        <sz val="9"/>
        <color indexed="8"/>
        <rFont val="Arial"/>
        <family val="2"/>
      </rPr>
      <t>Employed</t>
    </r>
  </si>
  <si>
    <r>
      <t xml:space="preserve">المجموع العام
</t>
    </r>
    <r>
      <rPr>
        <b/>
        <sz val="10"/>
        <color indexed="10"/>
        <rFont val="Arial"/>
        <family val="2"/>
      </rPr>
      <t xml:space="preserve">Grand </t>
    </r>
    <r>
      <rPr>
        <b/>
        <sz val="9"/>
        <color indexed="10"/>
        <rFont val="Arial"/>
        <family val="2"/>
      </rPr>
      <t>Total</t>
    </r>
  </si>
  <si>
    <t>شكل (1) /  السكان (15سنة فأكثر) النشيطون وغير النشيطين اقتصادياً حسب الجنسية والجنس</t>
  </si>
  <si>
    <t xml:space="preserve">                        Relation to labor force
   Age Groups</t>
  </si>
  <si>
    <t xml:space="preserve">                              العلاقة بقوة العمل
    فئات العمر</t>
  </si>
  <si>
    <t>إناث
Females</t>
  </si>
  <si>
    <t>شكل (5) / المتعطلون (15 سنة فأكثر) حسب الجنسية والجنس ومدة البحث عن عمل بالشهور</t>
  </si>
  <si>
    <t>إناث Females</t>
  </si>
  <si>
    <t>ذكور  Males</t>
  </si>
  <si>
    <t>إناث  Females</t>
  </si>
  <si>
    <t>شكل (6) / المتعطلون القطريون (15 سنة فأكثر) الحاصلون على الثانوية
وملتحقون بالدورات التدريبية حسب الجنس ونوع التدريب</t>
  </si>
  <si>
    <t>إعدادي</t>
  </si>
  <si>
    <t>شكل (2) / القطريون (15سنة فأكثر) غير النشيطين اقتصادياً وأسبابه حسب الجنس</t>
  </si>
  <si>
    <t xml:space="preserve">   جرى تنفيذ المسح آخذين في الاعتبار توصيات منظمة العمل الدولية . علاوة على ذلك فقد استند المسح على عينة مصممة بشكل علمي سليم والتي أتاحت المجال لعمل تقديرات موثوق بها للمجتمع. </t>
  </si>
  <si>
    <t xml:space="preserve">   The survey was implemented taking into account the recommendations of the International Labor Organization.  Moreover, it is based on sound, scientific sample design, which allowed the calculation of reliable estimates of the population parameters.  </t>
  </si>
  <si>
    <t>دراسة السكان المصنفين خارج قوة العمل من حيث: فئات العمر، النوع، الجنسية، المستوى التعليمي، الحالة الزواجية، الرغبة في العمل، أسباب العزوف عن العمل، وأسباب ترك العمل السابق.</t>
  </si>
  <si>
    <t>قسمت العينة الى أجزاء متساوية  يتم تجميعها كل شهر ، يتم جمع 3/1 البيانات الفصلية في أول أسبوعين من كل شهر .ثم ترميز البيانات ومراجعتها في الأسبوعين التاليين من الشهر, وبعد ذلك تجمع بيانات الشهور الثلاثة لاستخراج النتائج  الفصلية.</t>
  </si>
  <si>
    <t xml:space="preserve">السكان النشيطون اقتصاديا (15 سنة فأكثر) حسب الجنسية والجنس وفئات العمر  </t>
  </si>
  <si>
    <t xml:space="preserve">النشيطات اقتصادياً
Economically Active </t>
  </si>
  <si>
    <t>غير النشيطات اقتصادياً Economically Inactive</t>
  </si>
  <si>
    <t>Unemployed (15 years &amp; above) by nationality, sex and reasons of unemployment</t>
  </si>
  <si>
    <t>القطريون (15سنة فأكثر) غير النشيطين اقتصادياً وأسبابه حسب الجنس</t>
  </si>
  <si>
    <t>السكان (15سنة فأكثر) النشيطون وغير النشيطين اقتصادياً حسب الجنسية والجنس</t>
  </si>
  <si>
    <t>المتعطلون (15 سنة فأكثر) حسب الجنسية وسبب التعطل</t>
  </si>
  <si>
    <t>القطريون المتعطلون (15 سنة فأكثر) حسب الجنس وسبب التعطل</t>
  </si>
  <si>
    <t>المتعطلون (15سنة فأكثر) حسب الجنسية والجنس ومدة البحث عن عمل بالشهور</t>
  </si>
  <si>
    <t>السكان خارج قوة العمل (15 سنة فأكثر) حسب الجنسية وفئات العمر</t>
  </si>
  <si>
    <t>القطريون خارج قوة العمل (15 سنة فأكثر) حسب الجنس وفئات العمر</t>
  </si>
  <si>
    <t>السكان خارج قوة العمل (15 سنة فأكثر) حسب الجنسية والحالة التعليمية</t>
  </si>
  <si>
    <t>القطريون خارج قوة العمل (15 سنة فأكثر) حسب الجنس والحالة التعليمية</t>
  </si>
  <si>
    <t>السكان غير النشيطين اقتصادياً (15 سنة فأكثر) حسب الجنسية والجنس وفئات العمر</t>
  </si>
  <si>
    <t>شكل (9) / السكان غير النشيطين اقتصادياً (15 سنة فأكثر) حسب الجنسية وفئات العمر</t>
  </si>
  <si>
    <t xml:space="preserve">السكان غير النشيطين اقتصادياً (15 سنة فأكثر) حسب الجنسية والجنس والحالة التعليمية </t>
  </si>
  <si>
    <t>شكل (11) / السكان غير النشيطين اقتصادياً (15 سنة فأكثر) حسب الجنسية والحالة التعليمية</t>
  </si>
  <si>
    <t>شكل (12) / القطريون غير النشيطين اقتصادياً (15 سنة فأكثر) حسب الجنس والحالة التعليمية</t>
  </si>
  <si>
    <t>تم تصميم عينة ذات مرحلتين، المرحلة الأولى تحديد وحدات المعاينة الأولية ، وفي المرحلة الثانية يتم اختيار عينة من الأسر المعيشية داخل وحدة المعاينة المحددة . الوحدة المختارة في المرحلة الأولى تسمى وحدة المعاينة الأولية، والوحدة المختارة في المرحلة الثانية تسمى وحدة المعاينة الثانوية. وحيث أن التعداد قد أجري في أبريل 2015 ، فقد تم تحديث إطار وحدات المعاينة الأولية المحددة  وذلك قبل العد الفعلي.</t>
  </si>
  <si>
    <t xml:space="preserve">A two-stage sample design is used, selecting Primary Sampling Units at the first stage and a sample of households within each selected PSU at the second stage.  The unit chosen at the first stage is called the Primary Sampling Unit and the unit selected at the second stage is called the Secondary Sampling Unit.  As the census was conducted in April 2015 an updated listing of the selected  PSUs was carried out before the actual enumeration. </t>
  </si>
  <si>
    <t>الجدول</t>
  </si>
  <si>
    <t>Table</t>
  </si>
  <si>
    <t>Distribution of the labor force by selected characteristics
( age groups, gender, educational level, marital status, employment status, economic activity, occupation, sector .. Etc ).</t>
  </si>
  <si>
    <t>Study the relationship between the educational profession and specialization.</t>
  </si>
  <si>
    <t xml:space="preserve"> Population and Labor Force by Sex</t>
  </si>
  <si>
    <t>Population (15 years and above) by Relation to Labor Force, Nationality &amp; Sex</t>
  </si>
  <si>
    <t>Figure (1) / Population (15 years and above) Economically Active/Inactive by Nationality &amp; Sex</t>
  </si>
  <si>
    <t>Figure (2) / Qatari (15 years and above) Economically Inactive by Reason &amp; Sex</t>
  </si>
  <si>
    <t xml:space="preserve">Population (15 years &amp; above) by Relation to Labor Force &amp; Age groups </t>
  </si>
  <si>
    <t xml:space="preserve">Males Population (15 years &amp; above) by Relation to Labor Force &amp; Age groups </t>
  </si>
  <si>
    <t xml:space="preserve">Females Population (15 years &amp; above) by Relation to Labor Force &amp; Age groups </t>
  </si>
  <si>
    <t xml:space="preserve">Economically Active Population (15 years &amp; above) by Nationality, Sex &amp; Age groups </t>
  </si>
  <si>
    <t xml:space="preserve">Unemployed (15 years &amp; above) by Nationality, Sex &amp; Age groups </t>
  </si>
  <si>
    <t xml:space="preserve">Figure (3) / Unemployed (15 years &amp; above) by Nationality and Reasons of Unemployment </t>
  </si>
  <si>
    <t xml:space="preserve">Figure (4) / Qatari Unemployed Persons (15 years &amp; above) by Sex and Reasons of Unemployment </t>
  </si>
  <si>
    <t xml:space="preserve"> Unemployed Persons (15 years &amp; above) by Nationality, Sex and Duration of Employment Search in Months</t>
  </si>
  <si>
    <t>Figure (5) / Unemployed Persons (15 years &amp; above) by Nationality, Sex and Duration of Employment Search in Months</t>
  </si>
  <si>
    <t>Qatari Unemployed Persons (15 years &amp; above) with Secondary Education
who Attended Training Program by Sex and Type of Training</t>
  </si>
  <si>
    <t>Figure (6) / Qatari Unemployed Persons (15 years &amp; above) with Secondary Education
who Attended Training Program by Sex and Type of Training</t>
  </si>
  <si>
    <t>Qatari Unemployed Persons (15 years &amp; above) by Sex &amp; Willingness to Work In Private Sector</t>
  </si>
  <si>
    <t>Figure (7) / Qatari Unemployed Persons (15 years &amp; above) by Sex and Willingness to Work in Private Sector</t>
  </si>
  <si>
    <t>Qatari Unemployed (15 years &amp; above) With Secondary Education not Willing to Work in Private Sector by Reasons</t>
  </si>
  <si>
    <t>Figure (8) / Qatari Unemployed (15 years &amp; above) With Secondary Education
not willing to work in private sector by reasons</t>
  </si>
  <si>
    <t>Economically Inactive Population (15 years &amp; above) by Nationality, Sex &amp; Age groups</t>
  </si>
  <si>
    <t>Figure (9) / Economically Inactive Population (15 years &amp; above) by Nationality and Age groups</t>
  </si>
  <si>
    <t>Figure (10) / Qatari Economically Inactive (15 years &amp; above) by Sex and Age groups</t>
  </si>
  <si>
    <t>Economically Inactive Population (15 years &amp; above) by Nationality, Sex and Educational Attainment</t>
  </si>
  <si>
    <t>Figure (11) / Economically Inactive Population (15 years &amp; above) by Nationality and Educational Attainment</t>
  </si>
  <si>
    <t xml:space="preserve">Figure (12) / Qatari Economically Inactive (15 years &amp; above) by Sex and Educational Attainment </t>
  </si>
  <si>
    <t>07- 12 شهر
07-12 months</t>
  </si>
  <si>
    <t>عدد تكرار
الإنــاث</t>
  </si>
  <si>
    <t>عدد تكرار
الذكــور</t>
  </si>
  <si>
    <t>مجموع
التكرارات</t>
  </si>
  <si>
    <t>غير قطري
Non - Qatari</t>
  </si>
  <si>
    <t>No. Of
Repetition</t>
  </si>
  <si>
    <t xml:space="preserve">
                                               الجنس
  الرغبة للعمل
    فى القطاع الخاص </t>
  </si>
  <si>
    <t xml:space="preserve">
                                                  sex
Willinginess To 
    Work In Private Sector</t>
  </si>
  <si>
    <t>مجموع التكرارات</t>
  </si>
  <si>
    <t>No. Of Repetition</t>
  </si>
  <si>
    <t>بلغ معدل البطالة من بين المشاركين في القوى العاملة %0.1</t>
  </si>
  <si>
    <t>Unemployment Rate Among Participants in Labor Force Reached 0.1%</t>
  </si>
  <si>
    <t xml:space="preserve"> </t>
  </si>
  <si>
    <t>حجم العينة المستهدفة يقدر بحوالي 9200 أسرة معيشية للعام الكامل حيث يتم تغطية ربع  العينة الكلية في كل فصل.</t>
  </si>
  <si>
    <t xml:space="preserve">The target sample size for the whole year is around 9200 households out of which forth will be covered in each quarter. </t>
  </si>
  <si>
    <t>ساعات الدوام</t>
  </si>
  <si>
    <t>Hours of work</t>
  </si>
  <si>
    <t>ساعات الدوام Hours of work</t>
  </si>
  <si>
    <t>رئيس جهاز التخطيط والإحصاء</t>
  </si>
  <si>
    <t>President , Planning and Statistics Authority</t>
  </si>
  <si>
    <t>يعتمد إطار المعاينة المستخدم لهذا المسح على تعداد السكان والمساكن والمنشآت 2015 . وقد أخذ جهاز التخطيط والإحصاء بالإعتبار مناطق جغرافية صغيرة تسمى مربعات العد وهي مناطق العد المستخدمة في التعداد. ومن هذه المناطق تم انشاء وحدات المعاينة الأولية (PSUs).</t>
  </si>
  <si>
    <t>تتاح النتائج الفصلية  في موقع جهاز التخطيط والإحصاء ، ولن تتضمن بيانات البلدية. أما النتائج السنوية فستكون متاحة  في وسائل النشر وسوف تشمل بيانات البلدية .على أمل  أن يتم توفير البيانات الفصلية في الوقت المناسب لمستخدمي البيانات ومتخذي القرار.</t>
  </si>
  <si>
    <t>شكل (10) / القطريون غير النشيطين اقتصادياً (15 سنة فأكثر) حسب الجنس وفئات العمر</t>
  </si>
  <si>
    <t xml:space="preserve">The sampling frame used for this survey is based on 2015 Census of population, housing and establishments. The Planning and Statistics Authority has divided the whole country into small geographical areas called Census blocks.  These were enumeration areas during the Census.  These Blocks were combined to create Primary Sampling Units (PSUs).  </t>
  </si>
  <si>
    <t xml:space="preserve">The quarterly results are made available only on the Planning and Statistics Authority website and will not include municipal data.  Annual results will be made available in a publication and will include municipal data.  It is hoped quarterly results will provide timely information for data users and decision makers.
</t>
  </si>
  <si>
    <t xml:space="preserve">   We would like to express our thanks and appreciation to all sample households for their co-operation and positive response which made this task a success. We also thank all those who worked on this survey, whether from inside or outside the PSA (Planning and Statistics Authority).</t>
  </si>
  <si>
    <t>The State of Qatar is one of the leading countries that attach great importance to the implementation of Labour Force Survey on regular basis, and allocate for this purpose budgets and efforts in order to provide a comprehensive statistics system for the economically active population as a basis to monitor trends and changes in the labour market. This system is further a base for the provision and analysis of the state’s macro-economic policies, as well as employment and unemployment indicators which are used as a general index on the economic performance of the state.
   The data provided by the labour force survey implemented by PSA (Planning and Statistics Authority) is considered a rich material for many analytical studies related to labour market, unemployment and wages in Qatar. Perhaps the most important of these studies are those related to changes in the population’s economic structure from one period to another. This would significantly and directly contribute to shaping human and economic development plans which are part of  Qatar's National Vision that Qatar is seeking to implement by 2030.</t>
  </si>
  <si>
    <t xml:space="preserve">   دولة قطر هي إحدى الدول التي تولي تنفيذ مسح القوى العاملة بصورة دورية منتظمة اهتماماً كبيراً ، وترصد له الميزانيات والجهود وذلك لتوفير نظام إحصاءات شامل عن السكان النشيطين اقتصادياً ليكون أساساً لمراقبة الاتجاهات والتغيرات في سوق العمل ، كما يشكل قاعدة لتقديم وتحليل السياسات الاقتصادية الكلية للدولة ، فضلاً عن توفير مؤشرات العمالة والبطالة التي تستخدم كمؤشر عام حول الأداء الاقتصادي للدولة.
   إن البيانات التي يوفرها مسح القوى العاملة الذي ينفذه جهاز التخطيط والإحصاء بدولة قطر ، تعتبر مادة دسمة للعديد من الدراسات التحليلية المتعلقة بسوق العمل والبطالة والأجور في دولة قطر ، ولعل من أهم تلك الدراسات ما يتعلق بالتغيرات التي تحدث في التركيب الاقتصادي للسكان من فترة إلى أخرى ، الأمر الذي يساهم ويساعد بشكل كبير ومباشر في رسم خطط التنمية البشرية والاقتصادية والتي هي جزء من رؤية قطر الوطنية التي تسعى دولة قطر لتنفيذها بحلول العام 2030. </t>
  </si>
  <si>
    <t>متفرغ للدراسة
Student</t>
  </si>
  <si>
    <t>التفرغة لأعمال المنزل
Homemaker</t>
  </si>
  <si>
    <t>Unemployed (15 years and above) by nationality, sex and reasons of unemployment</t>
  </si>
  <si>
    <t xml:space="preserve">Unemployed (15 years and above) by nationality and reasons of unemployment </t>
  </si>
  <si>
    <t xml:space="preserve">Qatari unemployed persons (15 years and above) by sex and reasons of unemployment </t>
  </si>
  <si>
    <t>Unemployed (15 years and above) by nationality, sex and duration of employment search in months</t>
  </si>
  <si>
    <t>Qatari unemployed (15 years and above) with secondary education not willing to work in private sector by reasons</t>
  </si>
  <si>
    <t>Qatari population out of labor force (15 years and above) by sex and age groups</t>
  </si>
  <si>
    <t>Qatari population out of labor force (15 years and above) by sex and educational attainment</t>
  </si>
  <si>
    <t>Population out of labor force (15 years and above) by nationality and educational attainment</t>
  </si>
  <si>
    <t>Population (15 years and above) out of labor force by nationality, sex and educational attainment</t>
  </si>
  <si>
    <t>Population (15 years and above) out of labor force by nationality, sex and age groups</t>
  </si>
  <si>
    <t>Population out of labor force (15 years and above) by nationality and age groups</t>
  </si>
  <si>
    <t>Qatari unemployed persons (15 years and above) with secondary education who attended training program by sex and type of training</t>
  </si>
  <si>
    <t>Workers in paid employment (15 years &amp; above ) by sex and average monthly wage (Q.R)</t>
  </si>
  <si>
    <t>Qatari (15 years and above) economically inactive by reason &amp; sex</t>
  </si>
  <si>
    <t>Population (15 years and above) economically active/inactive by nationality &amp; sex</t>
  </si>
  <si>
    <t xml:space="preserve">   ختاماً نود أن نعبر عن شكرنا وتقديرنا لجميع أسر العينة التي كان لتجاوبها وتعاونها الأثر البالغ في إنجاح هذا المسح، وكذلك الشكر موصول لجميع الذين عملوا في هذا المسح من داخل الجهاز أو خارجه.</t>
  </si>
  <si>
    <r>
      <rPr>
        <sz val="8.5"/>
        <color indexed="10"/>
        <rFont val="Arial"/>
        <family val="2"/>
      </rPr>
      <t>*</t>
    </r>
    <r>
      <rPr>
        <sz val="8.5"/>
        <rFont val="Arial"/>
        <family val="2"/>
      </rPr>
      <t xml:space="preserve"> Workers in Paid Employment are those whose status in employment = paid employment</t>
    </r>
  </si>
  <si>
    <t>.معدل البطالة : نسبة المتعطلين عن العمل إلى القوى العاملة من السكان *</t>
  </si>
  <si>
    <t>*Unemployment rate: Ratio of unemployed persons to the labor force population.</t>
  </si>
  <si>
    <r>
      <rPr>
        <b/>
        <sz val="28"/>
        <rFont val="Times New Roman"/>
        <family val="1"/>
      </rPr>
      <t>مسح القوى العاملة بالعينة</t>
    </r>
    <r>
      <rPr>
        <b/>
        <sz val="26"/>
        <rFont val="Times New Roman"/>
        <family val="1"/>
      </rPr>
      <t xml:space="preserve">
</t>
    </r>
    <r>
      <rPr>
        <b/>
        <sz val="24"/>
        <rFont val="Times New Roman"/>
        <family val="1"/>
      </rPr>
      <t>الربع الرابع
(اكتوبر – ديسمبر) 2020</t>
    </r>
  </si>
  <si>
    <r>
      <rPr>
        <b/>
        <sz val="26"/>
        <rFont val="Times New Roman"/>
        <family val="1"/>
      </rPr>
      <t>Labor Force Sample Survey</t>
    </r>
    <r>
      <rPr>
        <b/>
        <sz val="20"/>
        <rFont val="Times New Roman"/>
        <family val="1"/>
      </rPr>
      <t xml:space="preserve">
 The fourth quarter
(October – December) 2020</t>
    </r>
  </si>
  <si>
    <t>Labor Force Sample Survey - The fourth quarter of 2020</t>
  </si>
  <si>
    <t xml:space="preserve">   يسر جهاز التخطيط والإحصاء أن يقدم نتائج الربع الرابع من العام 2020 لمسح القوى العاملة بالعينة. ونظراً للدور الرئيسي لإحصاءات سوق العمل في عملية التخطيط الاجتماعي والاقتصادي، فإن جهاز التخطيط والإحصاء يتولى تنفيذ مسح القوى العاملة بالعينة بشكلٍ دوري للوقوف على حجم وتركيبة القوى العاملة في دولة قطر ، حيث يوفر المسح بيانات هامة حول العلاقة بين سوق العمل والخصائص الديموغرافية والاجتماعية والاقتصادية للسكان مثل التعليم والمهن. </t>
  </si>
  <si>
    <t xml:space="preserve">   The Planning and Statistics Authority is hereby pleased to present the results of Labor Force Survey by Sample Q4, 2020 .Due to the central role of labor market statistics in a country’s socioeconomic planning process, the PSA (Planning and Statistics Authority) carried out a national labor force  survey periodically to provide measures of the size and structure of the labor force in Qatar.  The survey provides important information on the relation between the labor market and the sociodemographic and economic characteristics of the population, such as education and occupation.</t>
  </si>
  <si>
    <t>مسح القوى العاملة بالعينة - الربع الرابع 2020</t>
  </si>
  <si>
    <t>ظروف صحية</t>
  </si>
  <si>
    <t>Health Conditions</t>
  </si>
  <si>
    <t>ظروف صحية
Health Conditions</t>
  </si>
  <si>
    <t>انخفض عدد السكان بنسبة 0.8% عن الربع الثالث 2020</t>
  </si>
  <si>
    <t>Population decreased by 0.8% as compared to the Q3 2020</t>
  </si>
  <si>
    <t>Figure 1/ Evolution of the Population by Sex, during (Q4 2019 .. Q4 2020)</t>
  </si>
  <si>
    <t>شكل 1/ تطور أعداد السكان حسب الجنس خلال الفترة  ( Q4 2019 .. Q4 2020 )</t>
  </si>
  <si>
    <t>انخفض عدد النشيطين اقتصادياً بنسبة 1.5%</t>
  </si>
  <si>
    <t xml:space="preserve">Economically-active population decreased by 1.5% </t>
  </si>
  <si>
    <t>شكل 2/ تطور أعداد النشيطين اقتصادياً حسب الجنسية خلال الفترة  ( Q4 2019 .. Q4 2020 )</t>
  </si>
  <si>
    <t>Figure 2 / Evolution of the Economically Active by Nationality, during (Q4 2019 .. Q4 2020)</t>
  </si>
  <si>
    <t>انخفض عدد غير النشيطين اقتصادياً بنسبة 0.2%</t>
  </si>
  <si>
    <t xml:space="preserve">Economically-inactive population decreased by 0.2% </t>
  </si>
  <si>
    <t>شكل 3/ تطور أعداد غير النشيطين اقتصادياً حسب الجنسية ( قطري ، غير قطري ) ، خلال الفترة  (Q4 2019 .. Q4 2020)</t>
  </si>
  <si>
    <t>Figure 3 / Evolution of the Economically Inactive by Nationality ( Qatari , Non-Qatari ), during (Q4 2019 .. Q4 2020)</t>
  </si>
  <si>
    <t>انخفضت أعداد السكان النشيطون اقتصادياً في الربع الرابع من العام 2020  قرابة 32 آلاف فرد بنسبة 1.5% عن الربع الثالث 2020 ، جميعهم من الأفراد غير القطريين حيث انخفض العدد بنسبة 1.6% عن الربع الثالث 2020.
 ارتفع السكان القطريون النشيطون اقتصادياً خلال الربع الرابع 2020 قرابة 146 فرد وبنسبة 0.1% عن الربع الثالث 2020.</t>
  </si>
  <si>
    <t xml:space="preserve">The number of economically active population decreased during Q4 of 2020 by 32 thousand people (1.5%) compared to Q3 of 2020 - all of them are non-Qataris. The number of non-Qatari economically active population decreased by 1.6% compared to the third quarter 2020.
The number of Qatari economically active population rose during Q4 of 2020 by 146 people, a 0.1% increase compared to the third quarter 2020. </t>
  </si>
  <si>
    <t>انخفض عدد المشتغلين بأجر بنسبة %1.5</t>
  </si>
  <si>
    <t xml:space="preserve">انخفض عدد المشتغلين بأجر في السوق القطري من 2،122،891 مشتغلاً بأجر في الربع الثالث 2020 ليصبح 2،091،496 مشتغلاً بأجر في الربع االرابع 2020، حيث بلغت نسبة المشتغلين بأجر من الذكور 86.4%، مقابل 13.6% من الإناث. وقد بلغ متوسط الأجر الشهري للمشتغلين بأجر 11،392 ريالاً قطرياً، حيث بلغ المتوسط للذكور 11،499 ريالاً قطرياً، مقابل 11،095 ريالاً قطرياً للإناث. </t>
  </si>
  <si>
    <t>The Number of Salaried Workers decreased by 1.5%</t>
  </si>
  <si>
    <t>The number of salaried workers in the Qatari market decreased from  2,122,891 workers in Q3, 2020 to 2,091,496 workers in Q4, 2020 accounting for 86.4% males versus 13.6% females. The average monthly wage of salaried workers reached QR 11,392 accounting for QR 11,499 for males, compared to QR 11,095 for females.</t>
  </si>
  <si>
    <t xml:space="preserve">وصل عدد الباحثين عن عمل في دولة قطر حسب تعريف منظمة العمل الدولية 2,948 شخصاً في الربع الرابع من العام 2020، بلغت نسبة الذكور منهم 44.2% و بينما بلغت نسبة الإناث %55.8، ليستقر معدل البطالة على 0.1% من الربع الرابع 2019 وحتى الربع الرابع للعام 2020. 
أما على مستوى الجنس فقد بلغ المعدل 0.1% للذكور مقابل 0.6% للإناث خلال الربع الرابع 2020. وبلغ معدل البطالة للقطريين 0.5%، بواقع 0.3% للذكور ، و 0.9% للإناث. وسُجلت أعلى معدلات بطالة لإجمالي المتعطلين في الفئة العمرية (15- 24) سنة حيث بلغت %0.7 في الربع الرابع 2020. </t>
  </si>
  <si>
    <t>The number of job seekers in Qatar, according to ILO definition, reached 2,948 people in Q4, 2020, accounting for 44.2% were males and 55.8% were females. The unemployment rate settled at 0.1% from Q4, 2019 to Q4, 2020.
 According to gender, the rate reached 0.1% for males versus 0.6% for females during Q4, 2020. The unemployment rate for Qataris reached at 0.5%, of which 0.3% were males and 0.9% were females. The highest unemployment rates of the total unemployed in the age group (15-24 years) were recorded and reached 0.7% in Q4, 2020.</t>
  </si>
  <si>
    <t>انخفض إجمالي السكان في الربع الرابع من العام 2020 قرابة 23 آلاف نسمة ، وبنسبة 0.8% عن إجمالي السكان في الربع الثالث من العام 2020. وانخفض عدد الإناث قرابة 5 آلاف نسمة وبنسبة 0.7% عن إجمالي الإناث في الربع الثالث 2020. أما الذكور فقد انخفض عددهم قرابة 18 ألف نسمة وبنسبة 0.9% عن إجمالي الذكور في الربع الثالث 2020.
وبمقارنة أعداد السكان في الربع الرابع 2020 مع ذات الفترة من العام الماضي ، تُظهر النتائج انخفاضا في إجمالي السكان قرابة 42 ألف ، وقد بلغت نسبة الانخفاض للذكور 1.7% عن الربع الرابع من 2019 ، أما الإناث فقد انخفضت نسبتهم في الربع الرابع 2020 عن نفس الربع للسنة الماضية بمقدار 1%.</t>
  </si>
  <si>
    <t>Total population decreased in the Fourth quarter of 2020 by some 23 thousand people, decreased by 0.8% compared to the total population in the third quarter of 2020. Females number decreased by 5 thousand people, by 0.7% of the total female population compared to Q3 2020, while males decreased by 18 thousand people, decreased by 0.9% as compared to total male population in the third quarter 2020.
Comparing the numbers of population in Q4 of 2020 with the same period last year, the results show an decreased in the total population of about 42 thousand people. Males have decreased by 1.7% compared to Q4 of 2019, while females have decreased in Q4 of  2020 by 1% compared to the same quarter in 2019.</t>
  </si>
  <si>
    <t>انخفض عدد السكان غير النشطين اقتصادياً في الربع الرابع 2020، حيث بلغ عددهم 288 ألف بانخفاض نسبته 0.2% عن الربع السابق ، وقد انخفض عدد غير النشيطين اقتصادياً من غير القطريين في الربع الرابع 2020 بنسبة 0.3% عن الربع السابق ، أما القطريين فقد ارتفع العدد إلى 124 فرد خلال الربعين.</t>
  </si>
  <si>
    <t xml:space="preserve">The number of economically inactive population in Q4 2020 decreased to 288 thousand people decreased by 0.2% compared to the previous quarter. Non-Qatari inactive population in Q4 2020 rose by 0.3% compared to the previous quarter. However, Qatari inactive population  increased by 124 persons in both quarters. </t>
  </si>
  <si>
    <t>Labor force participation rate among individuals aged 15 years and above reached 88%</t>
  </si>
  <si>
    <t>بلغت نسبة المشاركة في القوى العاملة بين الأفراد 15 سنة فأكثر  %88</t>
  </si>
  <si>
    <t>أظهرت نتائج مسح القوى العاملة بالعينة للربع الرابع 2020 الذي نفذه جهاز التخطيط والإحصاء أن عدد المشاركين في القوى العاملة انخفض من 2,129,458 عاملاً للربع االثالث من العام 2020 إلى 2,097,839 عاملاً للربع الرابع 2020، حيث بلغت نسبة الذكور منهم %86.4 ، مقابل 13.6% للإناث.
وتشير البيانات إلى أن معدل المشاركة الاقتصادية للسكان (15 سنة فأكثر) بلغ 88%، حيث كانت بالنسبة للذكور 95.8%، مقابل 57.9% للإناث. وتمثل الفئة العمرية (25 - 34 سنة) من السكان أعلى معدل للمشاركة الاقتصادية بنسبة 94.2% وفقا لتلك البيانات. في حين بلغ معدل الإعالة الاقتصادية 29.8% لهذا الربع.
وتشير النتائج إلى أن معدل المشاركة الاقتصادية للقطريين بلغ 51.7% من مجموع السكان القطريين بعمر 15 سنة فأكثر. حيث تمثل مشاركة الذكور القطريون 66.5% من إجمالي الذكور القطريين 15 سنة فأكثر، وتمثل الإناث القطريات 37.3% من إجمالي الإناث القطريات 15 سنة فأكثر.</t>
  </si>
  <si>
    <t>The results of the Labor Force Sample Survey for Q4 2020, conducted by the Planning and Statistics Authority, showed an decreased in the number of participants in labor force from 2,129,458 workers in Q3, 2020 to 2,097,839 workers in Q4, 2020, accounting for 86.4% males versus 13.6% females.
The data indicates that the economic participation of the population aged (15 years and above) reached at 88%, accounting for 95.8% for males versus 57.9% for females. According to the same data, the age group (25-34 years) of the population represented the highest rate of economic participation with 94.2%, while the economic dependency rate reached at 29.8% for that quarter. 
The results indicate that the economic participation rate of Qataris reached 51.7% of the total Qatari population aged 15 years and above, Where Qatari males represent 66.5% of the total Qatari males aged 15 years and over and Qatari females represent 37.3% of the total Qatari females aged 15 years and 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</si>
</sst>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_ ;\-#,##0\ "/>
    <numFmt numFmtId="166" formatCode="0.0"/>
  </numFmts>
  <fonts count="82" x14ac:knownFonts="1">
    <font>
      <sz val="10"/>
      <color theme="1"/>
      <name val="Arial"/>
      <family val="2"/>
      <charset val="178"/>
    </font>
    <font>
      <sz val="10"/>
      <name val="Arial"/>
      <family val="2"/>
    </font>
    <font>
      <b/>
      <sz val="16"/>
      <name val="Arial"/>
      <family val="2"/>
    </font>
    <font>
      <b/>
      <sz val="16"/>
      <color indexed="12"/>
      <name val="Arial"/>
      <family val="2"/>
    </font>
    <font>
      <b/>
      <sz val="12"/>
      <name val="Arial"/>
      <family val="2"/>
    </font>
    <font>
      <sz val="10"/>
      <name val="Arial"/>
      <family val="2"/>
    </font>
    <font>
      <b/>
      <sz val="10"/>
      <name val="Arial"/>
      <family val="2"/>
    </font>
    <font>
      <sz val="10"/>
      <color indexed="12"/>
      <name val="Arial"/>
      <family val="2"/>
    </font>
    <font>
      <b/>
      <sz val="12"/>
      <name val="Arial"/>
      <family val="2"/>
      <charset val="178"/>
    </font>
    <font>
      <b/>
      <sz val="11"/>
      <name val="Arial"/>
      <family val="2"/>
      <charset val="178"/>
    </font>
    <font>
      <b/>
      <sz val="11"/>
      <name val="Arial"/>
      <family val="2"/>
    </font>
    <font>
      <b/>
      <sz val="10"/>
      <color indexed="10"/>
      <name val="Arial"/>
      <family val="2"/>
    </font>
    <font>
      <sz val="10"/>
      <name val="Arial"/>
      <family val="2"/>
    </font>
    <font>
      <b/>
      <sz val="8"/>
      <name val="Arial"/>
      <family val="2"/>
    </font>
    <font>
      <b/>
      <sz val="12"/>
      <color indexed="12"/>
      <name val="Arial"/>
      <family val="2"/>
    </font>
    <font>
      <b/>
      <sz val="10"/>
      <color indexed="12"/>
      <name val="Arial"/>
      <family val="2"/>
    </font>
    <font>
      <b/>
      <sz val="10"/>
      <name val="Arabic Transparent"/>
      <charset val="178"/>
    </font>
    <font>
      <b/>
      <sz val="9"/>
      <name val="Arial"/>
      <family val="2"/>
    </font>
    <font>
      <b/>
      <sz val="8"/>
      <name val="Arabic Transparent"/>
    </font>
    <font>
      <sz val="8.5"/>
      <name val="Arial"/>
      <family val="2"/>
    </font>
    <font>
      <b/>
      <sz val="10"/>
      <name val="Arial"/>
      <family val="2"/>
      <charset val="178"/>
    </font>
    <font>
      <sz val="10"/>
      <name val="Arial"/>
      <family val="2"/>
      <charset val="178"/>
    </font>
    <font>
      <sz val="10.5"/>
      <name val="Arial"/>
      <family val="2"/>
    </font>
    <font>
      <sz val="12"/>
      <name val="Arial"/>
      <family val="2"/>
    </font>
    <font>
      <sz val="11"/>
      <name val="Arial"/>
      <family val="2"/>
    </font>
    <font>
      <sz val="11"/>
      <name val="Times New Roman"/>
      <family val="1"/>
    </font>
    <font>
      <sz val="11.5"/>
      <name val="Arial"/>
      <family val="2"/>
    </font>
    <font>
      <b/>
      <sz val="8.5"/>
      <name val="Arial"/>
      <family val="2"/>
    </font>
    <font>
      <b/>
      <sz val="24"/>
      <name val="Times New Roman"/>
      <family val="1"/>
    </font>
    <font>
      <b/>
      <sz val="26"/>
      <name val="Times New Roman"/>
      <family val="1"/>
    </font>
    <font>
      <b/>
      <sz val="20"/>
      <name val="Times New Roman"/>
      <family val="1"/>
    </font>
    <font>
      <b/>
      <sz val="28"/>
      <name val="Times New Roman"/>
      <family val="1"/>
    </font>
    <font>
      <b/>
      <sz val="10"/>
      <color indexed="8"/>
      <name val="Calibri"/>
      <family val="2"/>
    </font>
    <font>
      <b/>
      <sz val="10"/>
      <color indexed="8"/>
      <name val="Arial"/>
      <family val="2"/>
    </font>
    <font>
      <b/>
      <sz val="10"/>
      <color indexed="60"/>
      <name val="Arabic Transparent"/>
      <charset val="178"/>
    </font>
    <font>
      <sz val="10"/>
      <color indexed="10"/>
      <name val="Arial"/>
      <family val="2"/>
    </font>
    <font>
      <b/>
      <sz val="11"/>
      <color indexed="10"/>
      <name val="Arial"/>
      <family val="2"/>
    </font>
    <font>
      <sz val="8.5"/>
      <color indexed="10"/>
      <name val="Arial"/>
      <family val="2"/>
    </font>
    <font>
      <b/>
      <sz val="8"/>
      <color indexed="55"/>
      <name val="Arial"/>
      <family val="2"/>
    </font>
    <font>
      <b/>
      <sz val="10"/>
      <name val="Calibri"/>
      <family val="2"/>
    </font>
    <font>
      <b/>
      <sz val="10"/>
      <color indexed="10"/>
      <name val="Calibri"/>
      <family val="2"/>
    </font>
    <font>
      <b/>
      <sz val="8"/>
      <color indexed="55"/>
      <name val="Calibri"/>
      <family val="2"/>
    </font>
    <font>
      <b/>
      <sz val="9"/>
      <color indexed="10"/>
      <name val="Arial"/>
      <family val="2"/>
    </font>
    <font>
      <b/>
      <sz val="9"/>
      <color indexed="8"/>
      <name val="Arial"/>
      <family val="2"/>
    </font>
    <font>
      <sz val="10"/>
      <color theme="1"/>
      <name val="Arial"/>
      <family val="2"/>
      <charset val="178"/>
    </font>
    <font>
      <sz val="10"/>
      <color rgb="FFFF0000"/>
      <name val="Arial"/>
      <family val="2"/>
    </font>
    <font>
      <sz val="12"/>
      <color theme="1"/>
      <name val="Arial"/>
      <family val="2"/>
      <charset val="178"/>
    </font>
    <font>
      <b/>
      <sz val="10"/>
      <color rgb="FFFF0000"/>
      <name val="Arial"/>
      <family val="2"/>
    </font>
    <font>
      <b/>
      <sz val="11"/>
      <color rgb="FF000000"/>
      <name val="Arial"/>
      <family val="2"/>
      <charset val="178"/>
    </font>
    <font>
      <b/>
      <sz val="10"/>
      <color rgb="FFC00000"/>
      <name val="Arial"/>
      <family val="2"/>
    </font>
    <font>
      <sz val="10"/>
      <color rgb="FFFF0000"/>
      <name val="Calibri"/>
      <family val="2"/>
      <scheme val="minor"/>
    </font>
    <font>
      <b/>
      <sz val="10"/>
      <color rgb="FFFF0000"/>
      <name val="Arabic Transparent"/>
      <charset val="178"/>
    </font>
    <font>
      <sz val="10"/>
      <name val="Calibri"/>
      <family val="2"/>
      <scheme val="minor"/>
    </font>
    <font>
      <sz val="10"/>
      <color theme="1"/>
      <name val="Calibri"/>
      <family val="2"/>
      <scheme val="minor"/>
    </font>
    <font>
      <b/>
      <sz val="10"/>
      <color theme="1"/>
      <name val="Arial"/>
      <family val="2"/>
    </font>
    <font>
      <sz val="9.5"/>
      <color theme="1"/>
      <name val="Arial"/>
      <family val="2"/>
      <charset val="178"/>
    </font>
    <font>
      <sz val="11"/>
      <color theme="1"/>
      <name val="Arial"/>
      <family val="2"/>
    </font>
    <font>
      <sz val="10.5"/>
      <color theme="1"/>
      <name val="Arial"/>
      <family val="2"/>
    </font>
    <font>
      <b/>
      <sz val="14"/>
      <color rgb="FFC00000"/>
      <name val="Arial"/>
      <family val="2"/>
    </font>
    <font>
      <b/>
      <sz val="13"/>
      <color rgb="FFC00000"/>
      <name val="Arial"/>
      <family val="2"/>
    </font>
    <font>
      <sz val="12"/>
      <color theme="1"/>
      <name val="Arial"/>
      <family val="2"/>
    </font>
    <font>
      <b/>
      <sz val="12"/>
      <color theme="1"/>
      <name val="Arial"/>
      <family val="2"/>
    </font>
    <font>
      <b/>
      <sz val="12"/>
      <color rgb="FFC00000"/>
      <name val="Arial"/>
      <family val="2"/>
    </font>
    <font>
      <sz val="10"/>
      <color theme="1"/>
      <name val="Arial"/>
      <family val="2"/>
    </font>
    <font>
      <sz val="12"/>
      <color rgb="FFC00000"/>
      <name val="Arial"/>
      <family val="2"/>
    </font>
    <font>
      <sz val="11"/>
      <color rgb="FFC00000"/>
      <name val="Arial"/>
      <family val="2"/>
    </font>
    <font>
      <sz val="13"/>
      <color theme="1"/>
      <name val="Arial"/>
      <family val="2"/>
    </font>
    <font>
      <b/>
      <sz val="10"/>
      <color rgb="FFC00000"/>
      <name val="Arabic Transparent"/>
      <charset val="178"/>
    </font>
    <font>
      <b/>
      <sz val="10"/>
      <color theme="3"/>
      <name val="Arial"/>
      <family val="2"/>
    </font>
    <font>
      <sz val="10"/>
      <color rgb="FFC00000"/>
      <name val="Arial"/>
      <family val="2"/>
    </font>
    <font>
      <sz val="10"/>
      <color theme="3"/>
      <name val="Arial"/>
      <family val="2"/>
    </font>
    <font>
      <b/>
      <sz val="14"/>
      <color theme="1"/>
      <name val="Arial"/>
      <family val="2"/>
    </font>
    <font>
      <b/>
      <sz val="10.5"/>
      <color rgb="FFC00000"/>
      <name val="Arial"/>
      <family val="2"/>
    </font>
    <font>
      <b/>
      <sz val="12"/>
      <color theme="3"/>
      <name val="Arial"/>
      <family val="2"/>
    </font>
    <font>
      <b/>
      <sz val="11"/>
      <color theme="3"/>
      <name val="Arial"/>
      <family val="2"/>
    </font>
    <font>
      <b/>
      <sz val="10"/>
      <color theme="1"/>
      <name val="Calibri"/>
      <family val="2"/>
      <scheme val="minor"/>
    </font>
    <font>
      <b/>
      <sz val="10"/>
      <color rgb="FFFF0000"/>
      <name val="Arial"/>
      <family val="2"/>
      <charset val="178"/>
    </font>
    <font>
      <b/>
      <sz val="9"/>
      <color rgb="FFFF0000"/>
      <name val="Arial"/>
      <family val="2"/>
    </font>
    <font>
      <b/>
      <sz val="9"/>
      <color rgb="FFC00000"/>
      <name val="Arial"/>
      <family val="2"/>
    </font>
    <font>
      <b/>
      <sz val="8"/>
      <color rgb="FFFF0000"/>
      <name val="Arial"/>
      <family val="2"/>
    </font>
    <font>
      <b/>
      <sz val="8"/>
      <color rgb="FFC00000"/>
      <name val="Arial"/>
      <family val="2"/>
    </font>
    <font>
      <sz val="10"/>
      <color theme="1"/>
      <name val="Times New Roman"/>
      <family val="1"/>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FF"/>
        <bgColor indexed="64"/>
      </patternFill>
    </fill>
  </fills>
  <borders count="87">
    <border>
      <left/>
      <right/>
      <top/>
      <bottom/>
      <diagonal/>
    </border>
    <border>
      <left style="medium">
        <color indexed="60"/>
      </left>
      <right style="medium">
        <color indexed="60"/>
      </right>
      <top style="medium">
        <color indexed="60"/>
      </top>
      <bottom style="medium">
        <color indexed="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top style="thin">
        <color indexed="64"/>
      </top>
      <bottom/>
      <diagonal/>
    </border>
    <border>
      <left style="thin">
        <color theme="0"/>
      </left>
      <right style="thin">
        <color theme="0"/>
      </right>
      <top style="thin">
        <color indexed="64"/>
      </top>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bottom/>
      <diagonal/>
    </border>
    <border>
      <left style="thin">
        <color theme="0"/>
      </left>
      <right style="thin">
        <color theme="2"/>
      </right>
      <top/>
      <bottom/>
      <diagonal/>
    </border>
    <border>
      <left/>
      <right style="thin">
        <color theme="0"/>
      </right>
      <top/>
      <bottom/>
      <diagonal/>
    </border>
    <border>
      <left style="thin">
        <color theme="0"/>
      </left>
      <right/>
      <top/>
      <bottom/>
      <diagonal/>
    </border>
    <border>
      <left style="thin">
        <color theme="2"/>
      </left>
      <right/>
      <top style="thin">
        <color indexed="64"/>
      </top>
      <bottom style="thin">
        <color theme="0"/>
      </bottom>
      <diagonal/>
    </border>
    <border>
      <left style="thin">
        <color theme="2"/>
      </left>
      <right/>
      <top style="thin">
        <color theme="0"/>
      </top>
      <bottom style="thin">
        <color indexed="64"/>
      </bottom>
      <diagonal/>
    </border>
    <border>
      <left/>
      <right style="thin">
        <color theme="2"/>
      </right>
      <top style="thin">
        <color indexed="64"/>
      </top>
      <bottom style="thin">
        <color theme="0"/>
      </bottom>
      <diagonal/>
    </border>
    <border>
      <left/>
      <right style="thin">
        <color theme="2"/>
      </right>
      <top style="thin">
        <color theme="0"/>
      </top>
      <bottom style="thin">
        <color indexed="64"/>
      </bottom>
      <diagonal/>
    </border>
    <border>
      <left/>
      <right style="thin">
        <color theme="2"/>
      </right>
      <top style="thin">
        <color theme="0"/>
      </top>
      <bottom style="thin">
        <color theme="0"/>
      </bottom>
      <diagonal/>
    </border>
    <border>
      <left style="thin">
        <color theme="2"/>
      </left>
      <right/>
      <top style="thin">
        <color theme="0"/>
      </top>
      <bottom style="thin">
        <color theme="0"/>
      </bottom>
      <diagonal/>
    </border>
    <border diagonalUp="1">
      <left/>
      <right style="thin">
        <color theme="0"/>
      </right>
      <top style="thin">
        <color indexed="64"/>
      </top>
      <bottom style="thin">
        <color indexed="64"/>
      </bottom>
      <diagonal style="thin">
        <color theme="0"/>
      </diagonal>
    </border>
    <border diagonalDown="1">
      <left style="thin">
        <color theme="0"/>
      </left>
      <right/>
      <top style="thin">
        <color indexed="64"/>
      </top>
      <bottom style="thin">
        <color indexed="64"/>
      </bottom>
      <diagonal style="thin">
        <color theme="0"/>
      </diagonal>
    </border>
    <border>
      <left style="thin">
        <color theme="0"/>
      </left>
      <right style="thin">
        <color theme="0"/>
      </right>
      <top style="thin">
        <color theme="0"/>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0"/>
      </top>
      <bottom style="thin">
        <color theme="0"/>
      </bottom>
      <diagonal/>
    </border>
    <border>
      <left/>
      <right/>
      <top style="thin">
        <color theme="0"/>
      </top>
      <bottom/>
      <diagonal/>
    </border>
    <border>
      <left/>
      <right style="thin">
        <color theme="0"/>
      </right>
      <top/>
      <bottom style="thin">
        <color indexed="64"/>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2"/>
      </left>
      <right style="thin">
        <color theme="2"/>
      </right>
      <top style="thin">
        <color indexed="64"/>
      </top>
      <bottom style="thin">
        <color theme="2"/>
      </bottom>
      <diagonal/>
    </border>
    <border>
      <left style="thin">
        <color theme="2"/>
      </left>
      <right style="thin">
        <color theme="2"/>
      </right>
      <top style="thin">
        <color theme="2"/>
      </top>
      <bottom style="thin">
        <color indexed="64"/>
      </bottom>
      <diagonal/>
    </border>
    <border>
      <left style="thin">
        <color theme="0"/>
      </left>
      <right style="thin">
        <color theme="2"/>
      </right>
      <top style="thin">
        <color indexed="64"/>
      </top>
      <bottom style="thin">
        <color theme="2"/>
      </bottom>
      <diagonal/>
    </border>
    <border>
      <left style="thin">
        <color theme="2"/>
      </left>
      <right style="thin">
        <color theme="0"/>
      </right>
      <top style="thin">
        <color indexed="64"/>
      </top>
      <bottom style="thin">
        <color theme="2"/>
      </bottom>
      <diagonal/>
    </border>
    <border>
      <left style="thin">
        <color theme="0"/>
      </left>
      <right style="thin">
        <color theme="2"/>
      </right>
      <top style="thin">
        <color theme="2"/>
      </top>
      <bottom style="thin">
        <color theme="0"/>
      </bottom>
      <diagonal/>
    </border>
    <border>
      <left style="thin">
        <color theme="2"/>
      </left>
      <right style="thin">
        <color theme="2"/>
      </right>
      <top style="thin">
        <color theme="2"/>
      </top>
      <bottom style="thin">
        <color theme="0"/>
      </bottom>
      <diagonal/>
    </border>
    <border>
      <left style="thin">
        <color theme="2"/>
      </left>
      <right style="thin">
        <color theme="0"/>
      </right>
      <top style="thin">
        <color theme="2"/>
      </top>
      <bottom style="thin">
        <color theme="0"/>
      </bottom>
      <diagonal/>
    </border>
    <border>
      <left style="thin">
        <color theme="2"/>
      </left>
      <right style="thin">
        <color theme="2"/>
      </right>
      <top style="thin">
        <color theme="2"/>
      </top>
      <bottom style="thin">
        <color theme="2"/>
      </bottom>
      <diagonal/>
    </border>
    <border>
      <left/>
      <right style="thin">
        <color theme="2"/>
      </right>
      <top style="thin">
        <color indexed="64"/>
      </top>
      <bottom style="thin">
        <color theme="2"/>
      </bottom>
      <diagonal/>
    </border>
    <border>
      <left/>
      <right style="thin">
        <color theme="2"/>
      </right>
      <top style="thin">
        <color theme="2"/>
      </top>
      <bottom style="thin">
        <color theme="2"/>
      </bottom>
      <diagonal/>
    </border>
    <border>
      <left/>
      <right style="thin">
        <color theme="2"/>
      </right>
      <top style="thin">
        <color theme="2"/>
      </top>
      <bottom style="thin">
        <color indexed="64"/>
      </bottom>
      <diagonal/>
    </border>
    <border>
      <left style="thin">
        <color theme="2"/>
      </left>
      <right/>
      <top style="thin">
        <color indexed="64"/>
      </top>
      <bottom style="thin">
        <color theme="2"/>
      </bottom>
      <diagonal/>
    </border>
    <border>
      <left style="thin">
        <color theme="0"/>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0"/>
      </left>
      <right/>
      <top/>
      <bottom style="thin">
        <color indexed="64"/>
      </bottom>
      <diagonal/>
    </border>
    <border>
      <left style="thin">
        <color theme="0"/>
      </left>
      <right/>
      <top style="thin">
        <color theme="2"/>
      </top>
      <bottom style="thin">
        <color theme="2"/>
      </bottom>
      <diagonal/>
    </border>
    <border>
      <left/>
      <right style="thin">
        <color theme="0"/>
      </right>
      <top style="thin">
        <color indexed="64"/>
      </top>
      <bottom/>
      <diagonal/>
    </border>
    <border>
      <left style="thin">
        <color theme="0"/>
      </left>
      <right/>
      <top style="thin">
        <color indexed="64"/>
      </top>
      <bottom/>
      <diagonal/>
    </border>
    <border diagonalUp="1">
      <left style="thick">
        <color theme="0"/>
      </left>
      <right style="thin">
        <color theme="0"/>
      </right>
      <top style="thin">
        <color indexed="64"/>
      </top>
      <bottom/>
      <diagonal style="thin">
        <color theme="0"/>
      </diagonal>
    </border>
    <border diagonalUp="1">
      <left style="thick">
        <color theme="0"/>
      </left>
      <right style="thin">
        <color theme="0"/>
      </right>
      <top/>
      <bottom style="thin">
        <color indexed="64"/>
      </bottom>
      <diagonal style="thin">
        <color theme="0"/>
      </diagonal>
    </border>
    <border diagonalDown="1">
      <left style="thin">
        <color theme="0"/>
      </left>
      <right style="thick">
        <color theme="0"/>
      </right>
      <top style="thin">
        <color indexed="64"/>
      </top>
      <bottom/>
      <diagonal style="thin">
        <color theme="0"/>
      </diagonal>
    </border>
    <border diagonalDown="1">
      <left style="thin">
        <color theme="0"/>
      </left>
      <right style="thick">
        <color theme="0"/>
      </right>
      <top/>
      <bottom style="thin">
        <color indexed="64"/>
      </bottom>
      <diagonal style="thin">
        <color theme="0"/>
      </diagonal>
    </border>
    <border diagonalUp="1">
      <left/>
      <right style="thin">
        <color theme="0"/>
      </right>
      <top style="thin">
        <color indexed="64"/>
      </top>
      <bottom/>
      <diagonal style="thin">
        <color theme="0"/>
      </diagonal>
    </border>
    <border diagonalUp="1">
      <left/>
      <right style="thin">
        <color theme="0"/>
      </right>
      <top/>
      <bottom/>
      <diagonal style="thin">
        <color theme="0"/>
      </diagonal>
    </border>
    <border diagonalUp="1">
      <left/>
      <right style="thin">
        <color theme="0"/>
      </right>
      <top/>
      <bottom style="thin">
        <color indexed="64"/>
      </bottom>
      <diagonal style="thin">
        <color theme="0"/>
      </diagonal>
    </border>
    <border diagonalDown="1">
      <left style="thin">
        <color theme="0"/>
      </left>
      <right/>
      <top style="thin">
        <color indexed="64"/>
      </top>
      <bottom/>
      <diagonal style="thin">
        <color theme="0"/>
      </diagonal>
    </border>
    <border diagonalDown="1">
      <left style="thin">
        <color theme="0"/>
      </left>
      <right/>
      <top/>
      <bottom/>
      <diagonal style="thin">
        <color theme="0"/>
      </diagonal>
    </border>
    <border diagonalDown="1">
      <left style="thin">
        <color theme="0"/>
      </left>
      <right/>
      <top/>
      <bottom style="thin">
        <color indexed="64"/>
      </bottom>
      <diagonal style="thin">
        <color theme="0"/>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
      <left style="thin">
        <color theme="0"/>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2"/>
      </left>
      <right style="thin">
        <color theme="2"/>
      </right>
      <top/>
      <bottom style="thin">
        <color theme="2"/>
      </bottom>
      <diagonal/>
    </border>
    <border>
      <left style="thin">
        <color theme="0"/>
      </left>
      <right/>
      <top/>
      <bottom style="thin">
        <color theme="0"/>
      </bottom>
      <diagonal/>
    </border>
    <border>
      <left style="thin">
        <color theme="0"/>
      </left>
      <right/>
      <top/>
      <bottom style="thin">
        <color theme="2"/>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9">
    <xf numFmtId="0" fontId="0" fillId="0" borderId="0"/>
    <xf numFmtId="164" fontId="44" fillId="0" borderId="0" applyFont="0" applyFill="0" applyBorder="0" applyAlignment="0" applyProtection="0"/>
    <xf numFmtId="1" fontId="8" fillId="2" borderId="1">
      <alignment horizontal="center" vertical="center"/>
    </xf>
    <xf numFmtId="0" fontId="9" fillId="2" borderId="1">
      <alignment horizontal="center" vertical="center" wrapText="1"/>
    </xf>
    <xf numFmtId="0" fontId="12" fillId="0" borderId="0"/>
    <xf numFmtId="0" fontId="1" fillId="0" borderId="0"/>
    <xf numFmtId="0" fontId="5" fillId="0" borderId="0"/>
    <xf numFmtId="0" fontId="1" fillId="0" borderId="0"/>
    <xf numFmtId="0" fontId="1" fillId="0" borderId="0"/>
  </cellStyleXfs>
  <cellXfs count="551">
    <xf numFmtId="0" fontId="0" fillId="0" borderId="0" xfId="0"/>
    <xf numFmtId="0" fontId="3" fillId="0" borderId="0" xfId="8" applyNumberFormat="1" applyFont="1" applyAlignment="1">
      <alignment vertical="center"/>
    </xf>
    <xf numFmtId="0" fontId="5" fillId="0" borderId="0" xfId="8" applyNumberFormat="1" applyFont="1" applyAlignment="1">
      <alignment vertical="center"/>
    </xf>
    <xf numFmtId="0" fontId="6" fillId="0" borderId="0" xfId="8" applyNumberFormat="1" applyFont="1" applyAlignment="1">
      <alignment vertical="center"/>
    </xf>
    <xf numFmtId="0" fontId="6" fillId="0" borderId="0" xfId="8" applyNumberFormat="1" applyFont="1" applyAlignment="1">
      <alignment horizontal="center" vertical="center"/>
    </xf>
    <xf numFmtId="0" fontId="0" fillId="0" borderId="0" xfId="0" applyAlignment="1">
      <alignment vertical="center"/>
    </xf>
    <xf numFmtId="0" fontId="11" fillId="0" borderId="0" xfId="0" applyFont="1" applyAlignment="1">
      <alignment vertical="center"/>
    </xf>
    <xf numFmtId="0" fontId="2" fillId="0" borderId="0" xfId="8" applyNumberFormat="1" applyFont="1" applyAlignment="1">
      <alignment vertical="center" wrapText="1"/>
    </xf>
    <xf numFmtId="0" fontId="5" fillId="0" borderId="0" xfId="0" applyFont="1" applyAlignment="1">
      <alignment vertical="center" wrapText="1"/>
    </xf>
    <xf numFmtId="0" fontId="7" fillId="0" borderId="0" xfId="0" applyFont="1" applyAlignment="1">
      <alignment vertical="center"/>
    </xf>
    <xf numFmtId="0" fontId="4" fillId="0" borderId="0" xfId="0" applyFont="1" applyAlignment="1">
      <alignment horizontal="right" vertical="center" wrapText="1"/>
    </xf>
    <xf numFmtId="0" fontId="0" fillId="3" borderId="0" xfId="0" applyFill="1" applyAlignment="1">
      <alignment vertical="center"/>
    </xf>
    <xf numFmtId="0" fontId="45" fillId="3" borderId="0" xfId="0" applyFont="1" applyFill="1" applyAlignment="1">
      <alignment vertical="center"/>
    </xf>
    <xf numFmtId="0" fontId="6"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vertical="center"/>
    </xf>
    <xf numFmtId="0" fontId="5" fillId="0" borderId="0" xfId="0" applyFont="1" applyAlignment="1">
      <alignment wrapText="1"/>
    </xf>
    <xf numFmtId="0" fontId="5" fillId="0" borderId="0" xfId="0" applyFont="1" applyAlignment="1"/>
    <xf numFmtId="0" fontId="5" fillId="0" borderId="0" xfId="0" applyFont="1" applyAlignment="1">
      <alignment vertical="center"/>
    </xf>
    <xf numFmtId="0" fontId="16" fillId="4" borderId="17" xfId="0" applyFont="1" applyFill="1" applyBorder="1" applyAlignment="1">
      <alignment horizontal="center" wrapText="1"/>
    </xf>
    <xf numFmtId="0" fontId="1" fillId="0" borderId="0" xfId="0" applyFont="1"/>
    <xf numFmtId="0" fontId="46" fillId="0" borderId="0" xfId="0" applyFont="1"/>
    <xf numFmtId="0" fontId="47" fillId="4" borderId="18"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9" fillId="0" borderId="0" xfId="0" applyFont="1" applyAlignment="1"/>
    <xf numFmtId="0" fontId="48" fillId="0" borderId="0" xfId="0" applyFont="1" applyAlignment="1">
      <alignment vertical="center" wrapText="1" readingOrder="2"/>
    </xf>
    <xf numFmtId="0" fontId="6" fillId="0" borderId="0" xfId="0" applyFont="1" applyAlignment="1"/>
    <xf numFmtId="0" fontId="6" fillId="0" borderId="0" xfId="0" applyFont="1" applyBorder="1" applyAlignment="1">
      <alignment vertical="center" wrapText="1"/>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49" fillId="4" borderId="21"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0" fillId="0" borderId="0" xfId="0" applyBorder="1"/>
    <xf numFmtId="0" fontId="1" fillId="4" borderId="0" xfId="0" applyFont="1" applyFill="1" applyBorder="1" applyAlignment="1">
      <alignment horizontal="right" vertical="center"/>
    </xf>
    <xf numFmtId="0" fontId="50" fillId="0" borderId="0" xfId="5" applyFont="1" applyBorder="1" applyAlignment="1">
      <alignment horizontal="center"/>
    </xf>
    <xf numFmtId="0" fontId="50" fillId="0" borderId="2" xfId="5" applyFont="1" applyBorder="1" applyAlignment="1">
      <alignment horizontal="center" vertical="center"/>
    </xf>
    <xf numFmtId="0" fontId="10" fillId="0" borderId="0" xfId="0" applyFont="1" applyAlignment="1">
      <alignment horizontal="right" vertical="center" wrapText="1"/>
    </xf>
    <xf numFmtId="0" fontId="10" fillId="0" borderId="0" xfId="0" applyFont="1" applyAlignment="1">
      <alignment vertical="center" wrapText="1" readingOrder="2"/>
    </xf>
    <xf numFmtId="0" fontId="47" fillId="4" borderId="19" xfId="6" applyFont="1" applyFill="1" applyBorder="1" applyAlignment="1">
      <alignment horizontal="center" vertical="center" wrapText="1" readingOrder="2"/>
    </xf>
    <xf numFmtId="0" fontId="47" fillId="4" borderId="22" xfId="0" applyFont="1" applyFill="1" applyBorder="1" applyAlignment="1">
      <alignment horizontal="center" vertical="center" wrapText="1"/>
    </xf>
    <xf numFmtId="0" fontId="51" fillId="4" borderId="17" xfId="0" applyFont="1" applyFill="1" applyBorder="1" applyAlignment="1">
      <alignment horizontal="center" wrapText="1"/>
    </xf>
    <xf numFmtId="0" fontId="6" fillId="4" borderId="17" xfId="3" applyFont="1" applyFill="1" applyBorder="1" applyAlignment="1">
      <alignment horizontal="center" wrapText="1"/>
    </xf>
    <xf numFmtId="0" fontId="17" fillId="4" borderId="23" xfId="3" applyFont="1" applyFill="1" applyBorder="1" applyAlignment="1">
      <alignment horizontal="center" vertical="top" wrapText="1"/>
    </xf>
    <xf numFmtId="0" fontId="14" fillId="0" borderId="0" xfId="8" applyNumberFormat="1" applyFont="1" applyAlignment="1">
      <alignment vertical="center"/>
    </xf>
    <xf numFmtId="0" fontId="20" fillId="4" borderId="3" xfId="0" applyFont="1" applyFill="1" applyBorder="1" applyAlignment="1">
      <alignment vertical="center" wrapText="1"/>
    </xf>
    <xf numFmtId="0" fontId="50" fillId="0" borderId="4" xfId="5" applyFont="1" applyBorder="1" applyAlignment="1">
      <alignment horizontal="center" vertical="center"/>
    </xf>
    <xf numFmtId="0" fontId="20" fillId="4" borderId="3"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1" fillId="4" borderId="7" xfId="0" applyFont="1" applyFill="1" applyBorder="1" applyAlignment="1">
      <alignment horizontal="right" vertical="center"/>
    </xf>
    <xf numFmtId="0" fontId="21" fillId="4" borderId="8" xfId="0" applyFont="1" applyFill="1" applyBorder="1" applyAlignment="1">
      <alignment horizontal="right" vertic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21" fillId="4" borderId="7" xfId="0" applyFont="1" applyFill="1" applyBorder="1" applyAlignment="1">
      <alignment vertical="center" wrapText="1"/>
    </xf>
    <xf numFmtId="0" fontId="21" fillId="4" borderId="8" xfId="0" applyFont="1" applyFill="1" applyBorder="1" applyAlignment="1">
      <alignment vertical="center" wrapText="1"/>
    </xf>
    <xf numFmtId="0" fontId="0" fillId="0" borderId="3" xfId="0" applyBorder="1"/>
    <xf numFmtId="0" fontId="0" fillId="0" borderId="5" xfId="0" applyBorder="1"/>
    <xf numFmtId="0" fontId="1" fillId="4" borderId="5" xfId="0" applyFont="1" applyFill="1" applyBorder="1" applyAlignment="1">
      <alignment horizontal="center" vertical="center" wrapText="1" readingOrder="2"/>
    </xf>
    <xf numFmtId="0" fontId="1" fillId="4" borderId="6" xfId="0" applyFont="1" applyFill="1" applyBorder="1" applyAlignment="1">
      <alignment horizontal="center" vertical="center" wrapText="1" readingOrder="2"/>
    </xf>
    <xf numFmtId="0" fontId="20" fillId="4" borderId="3" xfId="0" applyFont="1" applyFill="1" applyBorder="1" applyAlignment="1">
      <alignment horizontal="right" vertical="center" wrapText="1"/>
    </xf>
    <xf numFmtId="0" fontId="6" fillId="4" borderId="3" xfId="0" applyFont="1" applyFill="1" applyBorder="1" applyAlignment="1">
      <alignment horizontal="center" vertical="center"/>
    </xf>
    <xf numFmtId="0" fontId="20" fillId="4" borderId="6" xfId="0" applyFont="1" applyFill="1" applyBorder="1" applyAlignment="1">
      <alignment horizontal="center" vertical="center" wrapText="1"/>
    </xf>
    <xf numFmtId="0" fontId="1" fillId="4" borderId="7" xfId="0" applyFont="1" applyFill="1" applyBorder="1" applyAlignment="1">
      <alignment horizontal="right" vertical="center" wrapText="1"/>
    </xf>
    <xf numFmtId="0" fontId="21" fillId="4" borderId="7" xfId="0" applyFont="1" applyFill="1" applyBorder="1" applyAlignment="1">
      <alignment horizontal="center" vertical="center" wrapText="1"/>
    </xf>
    <xf numFmtId="0" fontId="21" fillId="0" borderId="4" xfId="0" applyFont="1" applyBorder="1" applyAlignment="1">
      <alignment horizontal="center" vertical="center"/>
    </xf>
    <xf numFmtId="0" fontId="4" fillId="4" borderId="19" xfId="6" applyFont="1" applyFill="1" applyBorder="1" applyAlignment="1">
      <alignment horizontal="center" vertical="center" wrapText="1" readingOrder="2"/>
    </xf>
    <xf numFmtId="0" fontId="6" fillId="4" borderId="22" xfId="0" applyFont="1" applyFill="1" applyBorder="1" applyAlignment="1">
      <alignment horizontal="center" vertical="center" wrapText="1"/>
    </xf>
    <xf numFmtId="0" fontId="9" fillId="0" borderId="0" xfId="0" applyFont="1" applyAlignment="1">
      <alignment horizontal="center"/>
    </xf>
    <xf numFmtId="0" fontId="20" fillId="0" borderId="0" xfId="0" applyFont="1" applyAlignment="1">
      <alignment horizontal="center"/>
    </xf>
    <xf numFmtId="0" fontId="20" fillId="0" borderId="0" xfId="0" applyFont="1" applyBorder="1" applyAlignment="1">
      <alignment horizontal="center"/>
    </xf>
    <xf numFmtId="165" fontId="47" fillId="4" borderId="22" xfId="1" applyNumberFormat="1" applyFont="1" applyFill="1" applyBorder="1" applyAlignment="1">
      <alignment horizontal="center" vertical="center" wrapText="1"/>
    </xf>
    <xf numFmtId="0" fontId="1" fillId="4" borderId="0" xfId="0" applyFont="1" applyFill="1" applyBorder="1" applyAlignment="1">
      <alignment vertical="center" wrapText="1"/>
    </xf>
    <xf numFmtId="0" fontId="50" fillId="0" borderId="0" xfId="5" applyFont="1" applyBorder="1" applyAlignment="1">
      <alignment horizontal="center" vertical="center"/>
    </xf>
    <xf numFmtId="0" fontId="52" fillId="0" borderId="24" xfId="5" applyFont="1" applyFill="1" applyBorder="1" applyAlignment="1">
      <alignment horizontal="center" vertical="center"/>
    </xf>
    <xf numFmtId="0" fontId="50" fillId="0" borderId="24" xfId="5" applyFont="1" applyFill="1" applyBorder="1" applyAlignment="1">
      <alignment horizontal="center" vertical="center"/>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1" fillId="4" borderId="7" xfId="0" applyFont="1" applyFill="1" applyBorder="1" applyAlignment="1">
      <alignment wrapText="1"/>
    </xf>
    <xf numFmtId="0" fontId="1" fillId="4" borderId="8" xfId="0" applyFont="1" applyFill="1" applyBorder="1" applyAlignment="1">
      <alignment wrapText="1"/>
    </xf>
    <xf numFmtId="0" fontId="53" fillId="0" borderId="25" xfId="5" applyFont="1" applyFill="1" applyBorder="1"/>
    <xf numFmtId="0" fontId="50" fillId="0" borderId="26" xfId="5" applyFont="1" applyFill="1" applyBorder="1"/>
    <xf numFmtId="0" fontId="1" fillId="4" borderId="8" xfId="0" applyFont="1" applyFill="1" applyBorder="1" applyAlignment="1">
      <alignment horizontal="right" vertical="center" wrapText="1"/>
    </xf>
    <xf numFmtId="0" fontId="54" fillId="0" borderId="0" xfId="0" applyFont="1" applyAlignment="1">
      <alignment horizontal="left"/>
    </xf>
    <xf numFmtId="0" fontId="6" fillId="0" borderId="0" xfId="8" applyNumberFormat="1" applyFont="1" applyAlignment="1">
      <alignment horizontal="left" vertical="center"/>
    </xf>
    <xf numFmtId="0" fontId="54" fillId="0" borderId="0" xfId="0" applyFont="1" applyAlignment="1">
      <alignment horizontal="left" vertical="center"/>
    </xf>
    <xf numFmtId="0" fontId="6" fillId="0" borderId="0" xfId="0" applyFont="1" applyAlignment="1">
      <alignment horizontal="left" vertical="center"/>
    </xf>
    <xf numFmtId="0" fontId="50" fillId="0" borderId="0" xfId="5" applyFont="1" applyFill="1" applyBorder="1"/>
    <xf numFmtId="0" fontId="53" fillId="0" borderId="0" xfId="5" applyFont="1" applyFill="1" applyBorder="1"/>
    <xf numFmtId="0" fontId="0" fillId="0" borderId="24" xfId="0" applyBorder="1" applyAlignment="1">
      <alignment horizontal="center" vertical="center"/>
    </xf>
    <xf numFmtId="0" fontId="0" fillId="4" borderId="24" xfId="0" applyFill="1" applyBorder="1" applyAlignment="1">
      <alignment horizontal="center" vertical="center"/>
    </xf>
    <xf numFmtId="0" fontId="54" fillId="4" borderId="23" xfId="0" applyFont="1" applyFill="1" applyBorder="1" applyAlignment="1">
      <alignment horizontal="center" vertical="center" wrapText="1"/>
    </xf>
    <xf numFmtId="0" fontId="0" fillId="0" borderId="26" xfId="0" applyBorder="1" applyAlignment="1">
      <alignment horizontal="right" vertical="center" wrapText="1" indent="1" readingOrder="2"/>
    </xf>
    <xf numFmtId="0" fontId="0" fillId="4" borderId="26" xfId="0" applyFill="1" applyBorder="1" applyAlignment="1">
      <alignment horizontal="right" vertical="center" wrapText="1" indent="1" readingOrder="2"/>
    </xf>
    <xf numFmtId="0" fontId="0" fillId="0" borderId="0" xfId="0" applyAlignment="1">
      <alignment horizontal="right" vertical="center" wrapText="1" indent="1"/>
    </xf>
    <xf numFmtId="0" fontId="0" fillId="0" borderId="0" xfId="0" applyAlignment="1">
      <alignment horizontal="left" vertical="center" wrapText="1" indent="1"/>
    </xf>
    <xf numFmtId="0" fontId="55" fillId="0" borderId="27" xfId="0" applyFont="1" applyBorder="1" applyAlignment="1">
      <alignment horizontal="left" vertical="center" wrapText="1" indent="1" readingOrder="1"/>
    </xf>
    <xf numFmtId="0" fontId="55" fillId="4" borderId="27" xfId="0" applyFont="1" applyFill="1" applyBorder="1" applyAlignment="1">
      <alignment horizontal="left" vertical="center" wrapText="1" indent="1" readingOrder="1"/>
    </xf>
    <xf numFmtId="0" fontId="54" fillId="4" borderId="17" xfId="0" applyFont="1" applyFill="1" applyBorder="1" applyAlignment="1">
      <alignment horizontal="center" wrapText="1"/>
    </xf>
    <xf numFmtId="49" fontId="0" fillId="0" borderId="24" xfId="0" applyNumberFormat="1" applyBorder="1" applyAlignment="1">
      <alignment horizontal="center" vertical="center"/>
    </xf>
    <xf numFmtId="0" fontId="48" fillId="0" borderId="0" xfId="0" applyFont="1" applyAlignment="1">
      <alignment horizontal="center" vertical="center" wrapText="1" readingOrder="2"/>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56" fillId="0" borderId="0" xfId="0" applyFont="1" applyBorder="1" applyAlignment="1">
      <alignment horizontal="distributed" vertical="center" wrapText="1" readingOrder="2"/>
    </xf>
    <xf numFmtId="0" fontId="0" fillId="0" borderId="0" xfId="0" applyBorder="1" applyAlignment="1">
      <alignment horizontal="center"/>
    </xf>
    <xf numFmtId="0" fontId="57" fillId="0" borderId="0" xfId="0" applyFont="1" applyBorder="1" applyAlignment="1">
      <alignment vertical="center" wrapText="1" readingOrder="1"/>
    </xf>
    <xf numFmtId="0" fontId="58" fillId="0" borderId="0" xfId="0" applyFont="1" applyBorder="1" applyAlignment="1">
      <alignment horizontal="center" vertical="center" wrapText="1" readingOrder="2"/>
    </xf>
    <xf numFmtId="0" fontId="59" fillId="0" borderId="0" xfId="0" applyFont="1" applyBorder="1" applyAlignment="1">
      <alignment horizontal="center" vertical="center" wrapText="1" readingOrder="1"/>
    </xf>
    <xf numFmtId="0" fontId="60" fillId="0" borderId="0" xfId="0" applyFont="1" applyBorder="1" applyAlignment="1">
      <alignment horizontal="distributed" vertical="center" wrapText="1" readingOrder="2"/>
    </xf>
    <xf numFmtId="0" fontId="61" fillId="0" borderId="0" xfId="0" applyFont="1" applyBorder="1" applyAlignment="1">
      <alignment vertical="center" wrapText="1" readingOrder="2"/>
    </xf>
    <xf numFmtId="0" fontId="54" fillId="0" borderId="0" xfId="0" applyFont="1" applyBorder="1" applyAlignment="1">
      <alignment vertical="center" wrapText="1" readingOrder="1"/>
    </xf>
    <xf numFmtId="0" fontId="56" fillId="0" borderId="0" xfId="0" applyFont="1" applyBorder="1" applyAlignment="1">
      <alignment vertical="center" wrapText="1" readingOrder="2"/>
    </xf>
    <xf numFmtId="0" fontId="0" fillId="0" borderId="0" xfId="0" applyBorder="1" applyAlignment="1"/>
    <xf numFmtId="0" fontId="58" fillId="0" borderId="0" xfId="0" applyFont="1" applyBorder="1" applyAlignment="1">
      <alignment vertical="center" wrapText="1" readingOrder="2"/>
    </xf>
    <xf numFmtId="0" fontId="62" fillId="0" borderId="0" xfId="0" applyFont="1" applyBorder="1" applyAlignment="1">
      <alignment vertical="center" wrapText="1" readingOrder="1"/>
    </xf>
    <xf numFmtId="0" fontId="60" fillId="0" borderId="0" xfId="0" applyFont="1" applyBorder="1" applyAlignment="1">
      <alignment vertical="top" wrapText="1" readingOrder="2"/>
    </xf>
    <xf numFmtId="0" fontId="63" fillId="0" borderId="0" xfId="0" applyFont="1" applyBorder="1" applyAlignment="1">
      <alignment vertical="top" wrapText="1" readingOrder="1"/>
    </xf>
    <xf numFmtId="0" fontId="64" fillId="0" borderId="0" xfId="0" applyFont="1" applyBorder="1" applyAlignment="1">
      <alignment vertical="center" wrapText="1" readingOrder="2"/>
    </xf>
    <xf numFmtId="0" fontId="65" fillId="0" borderId="0" xfId="0" applyFont="1" applyBorder="1" applyAlignment="1">
      <alignment vertical="center" wrapText="1" readingOrder="1"/>
    </xf>
    <xf numFmtId="0" fontId="23" fillId="0" borderId="0" xfId="0" applyFont="1" applyBorder="1" applyAlignment="1">
      <alignment vertical="center" wrapText="1" readingOrder="2"/>
    </xf>
    <xf numFmtId="0" fontId="24" fillId="0" borderId="0" xfId="0" applyFont="1" applyBorder="1" applyAlignment="1">
      <alignment vertical="center" wrapText="1" readingOrder="1"/>
    </xf>
    <xf numFmtId="0" fontId="23" fillId="0" borderId="0" xfId="0" applyFont="1" applyBorder="1" applyAlignment="1">
      <alignment horizontal="center" vertical="center" wrapText="1" readingOrder="2"/>
    </xf>
    <xf numFmtId="49" fontId="1" fillId="0" borderId="0" xfId="0" applyNumberFormat="1" applyFont="1" applyBorder="1" applyAlignment="1">
      <alignment horizontal="center" vertical="top" wrapText="1" readingOrder="2"/>
    </xf>
    <xf numFmtId="49" fontId="1" fillId="0" borderId="0" xfId="0" applyNumberFormat="1" applyFont="1" applyBorder="1" applyAlignment="1">
      <alignment horizontal="center" vertical="top" wrapText="1" readingOrder="1"/>
    </xf>
    <xf numFmtId="0" fontId="24" fillId="0" borderId="0" xfId="0" applyFont="1" applyBorder="1" applyAlignment="1">
      <alignment horizontal="center" vertical="center" wrapText="1" readingOrder="1"/>
    </xf>
    <xf numFmtId="0" fontId="23" fillId="0" borderId="0" xfId="0" applyFont="1" applyBorder="1" applyAlignment="1">
      <alignment vertical="top" wrapText="1" readingOrder="2"/>
    </xf>
    <xf numFmtId="0" fontId="24" fillId="0" borderId="0" xfId="0" applyFont="1" applyBorder="1" applyAlignment="1">
      <alignment vertical="top" wrapText="1" readingOrder="1"/>
    </xf>
    <xf numFmtId="49" fontId="23" fillId="0" borderId="0" xfId="0" applyNumberFormat="1" applyFont="1" applyBorder="1" applyAlignment="1">
      <alignment horizontal="center" vertical="top" wrapText="1" readingOrder="2"/>
    </xf>
    <xf numFmtId="49" fontId="23" fillId="0" borderId="0" xfId="0" applyNumberFormat="1" applyFont="1" applyBorder="1" applyAlignment="1">
      <alignment horizontal="center" vertical="center" wrapText="1" readingOrder="2"/>
    </xf>
    <xf numFmtId="0" fontId="25" fillId="0" borderId="0" xfId="0" applyFont="1" applyBorder="1" applyAlignment="1">
      <alignment horizontal="right" vertical="top" wrapText="1" readingOrder="1"/>
    </xf>
    <xf numFmtId="0" fontId="22" fillId="0" borderId="0" xfId="0" applyFont="1" applyBorder="1" applyAlignment="1">
      <alignment vertical="top" wrapText="1" readingOrder="1"/>
    </xf>
    <xf numFmtId="0" fontId="23" fillId="0" borderId="0" xfId="0" applyFont="1" applyBorder="1" applyAlignment="1">
      <alignment horizontal="distributed" vertical="center" wrapText="1" readingOrder="2"/>
    </xf>
    <xf numFmtId="0" fontId="27" fillId="0" borderId="0" xfId="0" applyFont="1" applyBorder="1" applyAlignment="1">
      <alignment vertical="center" wrapText="1" readingOrder="1"/>
    </xf>
    <xf numFmtId="0" fontId="54" fillId="0" borderId="0" xfId="0" applyFont="1" applyBorder="1" applyAlignment="1">
      <alignment wrapText="1" readingOrder="2"/>
    </xf>
    <xf numFmtId="0" fontId="17" fillId="0" borderId="0" xfId="0" applyFont="1" applyBorder="1" applyAlignment="1">
      <alignment wrapText="1" readingOrder="2"/>
    </xf>
    <xf numFmtId="0" fontId="0" fillId="0" borderId="0" xfId="0" applyBorder="1" applyAlignment="1">
      <alignment horizontal="center"/>
    </xf>
    <xf numFmtId="49" fontId="23" fillId="0" borderId="0" xfId="0" applyNumberFormat="1" applyFont="1" applyBorder="1" applyAlignment="1">
      <alignment vertical="top" wrapText="1" readingOrder="2"/>
    </xf>
    <xf numFmtId="0" fontId="66" fillId="0" borderId="0" xfId="0" applyFont="1" applyBorder="1" applyAlignment="1">
      <alignment horizontal="justify" vertical="distributed" wrapText="1" readingOrder="2"/>
    </xf>
    <xf numFmtId="0" fontId="13" fillId="0" borderId="0" xfId="0" applyFont="1" applyBorder="1" applyAlignment="1">
      <alignment wrapText="1" readingOrder="2"/>
    </xf>
    <xf numFmtId="0" fontId="13" fillId="0" borderId="0" xfId="0" applyFont="1" applyBorder="1" applyAlignment="1">
      <alignment vertical="center" wrapText="1" readingOrder="1"/>
    </xf>
    <xf numFmtId="3" fontId="0" fillId="0" borderId="4" xfId="0" applyNumberFormat="1" applyFont="1" applyBorder="1" applyAlignment="1">
      <alignment vertical="center"/>
    </xf>
    <xf numFmtId="3" fontId="0" fillId="0" borderId="10" xfId="0" applyNumberFormat="1" applyFont="1" applyBorder="1" applyAlignment="1">
      <alignment vertical="center"/>
    </xf>
    <xf numFmtId="0" fontId="10" fillId="0" borderId="0" xfId="8" applyNumberFormat="1" applyFont="1" applyAlignment="1">
      <alignment wrapText="1"/>
    </xf>
    <xf numFmtId="0" fontId="6" fillId="0" borderId="0" xfId="8" applyNumberFormat="1" applyFont="1" applyAlignment="1">
      <alignment vertical="top" wrapText="1"/>
    </xf>
    <xf numFmtId="3" fontId="0" fillId="0" borderId="4" xfId="0" applyNumberFormat="1" applyFont="1" applyBorder="1" applyAlignment="1">
      <alignment horizontal="center" vertical="center" wrapText="1"/>
    </xf>
    <xf numFmtId="3" fontId="0" fillId="0" borderId="4" xfId="0" applyNumberFormat="1" applyFont="1" applyBorder="1" applyAlignment="1">
      <alignment horizontal="center" vertical="center"/>
    </xf>
    <xf numFmtId="3" fontId="0" fillId="0" borderId="10" xfId="0" applyNumberFormat="1" applyFont="1" applyBorder="1" applyAlignment="1">
      <alignment horizontal="center"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48" fillId="0" borderId="0" xfId="0" applyFont="1" applyAlignment="1">
      <alignment horizontal="center" vertical="center" wrapText="1" readingOrder="2"/>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0" fontId="4" fillId="0" borderId="0" xfId="0" applyFont="1" applyAlignment="1">
      <alignment horizontal="center" wrapText="1"/>
    </xf>
    <xf numFmtId="0" fontId="48" fillId="0" borderId="0" xfId="0" applyFont="1" applyAlignment="1">
      <alignment horizontal="center" vertical="center" wrapText="1" readingOrder="2"/>
    </xf>
    <xf numFmtId="0" fontId="6" fillId="4" borderId="20"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47" fillId="4" borderId="20" xfId="0" applyFont="1" applyFill="1" applyBorder="1" applyAlignment="1">
      <alignment horizontal="center" vertical="center" wrapText="1"/>
    </xf>
    <xf numFmtId="0" fontId="47" fillId="4" borderId="19"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 fillId="0" borderId="0" xfId="0" applyFont="1" applyAlignment="1">
      <alignment wrapText="1"/>
    </xf>
    <xf numFmtId="0" fontId="1" fillId="0" borderId="0" xfId="0" applyFont="1" applyAlignment="1"/>
    <xf numFmtId="0" fontId="1" fillId="0" borderId="0" xfId="0" applyFont="1" applyAlignment="1">
      <alignment vertical="center" wrapText="1"/>
    </xf>
    <xf numFmtId="0" fontId="1" fillId="0" borderId="0" xfId="0" applyFont="1" applyAlignment="1">
      <alignment vertical="center"/>
    </xf>
    <xf numFmtId="0" fontId="47" fillId="4" borderId="19" xfId="7" applyFont="1" applyFill="1" applyBorder="1" applyAlignment="1">
      <alignment horizontal="center" vertical="center" wrapText="1" readingOrder="2"/>
    </xf>
    <xf numFmtId="3" fontId="21" fillId="0" borderId="4" xfId="0" applyNumberFormat="1" applyFont="1" applyBorder="1" applyAlignment="1">
      <alignment horizontal="center" vertical="center" wrapText="1"/>
    </xf>
    <xf numFmtId="3" fontId="21" fillId="0" borderId="10" xfId="0" applyNumberFormat="1" applyFont="1" applyBorder="1" applyAlignment="1">
      <alignment horizontal="center" vertical="center" wrapText="1"/>
    </xf>
    <xf numFmtId="3" fontId="21" fillId="0" borderId="2" xfId="0" applyNumberFormat="1" applyFont="1" applyBorder="1" applyAlignment="1">
      <alignment horizontal="center" vertical="center" wrapText="1"/>
    </xf>
    <xf numFmtId="3" fontId="21" fillId="0" borderId="9" xfId="0" applyNumberFormat="1" applyFont="1" applyBorder="1" applyAlignment="1">
      <alignment horizontal="center" vertical="center" wrapText="1"/>
    </xf>
    <xf numFmtId="0" fontId="4" fillId="0" borderId="0" xfId="0" applyFont="1" applyAlignment="1">
      <alignment wrapText="1"/>
    </xf>
    <xf numFmtId="0" fontId="10" fillId="0" borderId="0" xfId="0" applyFont="1" applyAlignment="1">
      <alignment vertical="top" wrapText="1"/>
    </xf>
    <xf numFmtId="0" fontId="6" fillId="4" borderId="23" xfId="0" applyFont="1" applyFill="1" applyBorder="1" applyAlignment="1">
      <alignment horizontal="center" vertical="top" wrapText="1"/>
    </xf>
    <xf numFmtId="0" fontId="47" fillId="4" borderId="23" xfId="0" applyFont="1" applyFill="1" applyBorder="1" applyAlignment="1">
      <alignment horizontal="center" vertical="top" wrapText="1"/>
    </xf>
    <xf numFmtId="0" fontId="49" fillId="4" borderId="23" xfId="0" applyFont="1" applyFill="1" applyBorder="1" applyAlignment="1">
      <alignment horizontal="center" vertical="top" wrapText="1"/>
    </xf>
    <xf numFmtId="0" fontId="67" fillId="4" borderId="17" xfId="0" applyFont="1" applyFill="1" applyBorder="1" applyAlignment="1">
      <alignment horizontal="center" wrapText="1"/>
    </xf>
    <xf numFmtId="0" fontId="10" fillId="0" borderId="0" xfId="0" applyFont="1" applyAlignment="1">
      <alignment vertical="center" wrapText="1"/>
    </xf>
    <xf numFmtId="0" fontId="6" fillId="4" borderId="28" xfId="3" applyFont="1" applyFill="1" applyBorder="1" applyAlignment="1">
      <alignment horizontal="center" vertical="center" wrapText="1"/>
    </xf>
    <xf numFmtId="0" fontId="6" fillId="4" borderId="29" xfId="3" applyFont="1" applyFill="1" applyBorder="1" applyAlignment="1">
      <alignment horizontal="center" vertical="center" wrapText="1"/>
    </xf>
    <xf numFmtId="1" fontId="6" fillId="4" borderId="30" xfId="2" applyFont="1" applyFill="1" applyBorder="1" applyAlignment="1">
      <alignment horizontal="center" vertical="center"/>
    </xf>
    <xf numFmtId="1" fontId="6" fillId="4" borderId="31" xfId="2" applyFont="1" applyFill="1" applyBorder="1" applyAlignment="1">
      <alignment horizontal="center" vertical="center"/>
    </xf>
    <xf numFmtId="0" fontId="54" fillId="4" borderId="30" xfId="6" applyFont="1" applyFill="1" applyBorder="1" applyAlignment="1">
      <alignment horizontal="center" vertical="center" wrapText="1" readingOrder="2"/>
    </xf>
    <xf numFmtId="0" fontId="54" fillId="4" borderId="32" xfId="6" applyFont="1" applyFill="1" applyBorder="1" applyAlignment="1">
      <alignment horizontal="center" vertical="center" wrapText="1" readingOrder="2"/>
    </xf>
    <xf numFmtId="0" fontId="54" fillId="4" borderId="31" xfId="6" applyFont="1" applyFill="1" applyBorder="1" applyAlignment="1">
      <alignment horizontal="center" vertical="center" wrapText="1" readingOrder="2"/>
    </xf>
    <xf numFmtId="0" fontId="6" fillId="4" borderId="30" xfId="0" applyFont="1" applyFill="1" applyBorder="1" applyAlignment="1">
      <alignment horizontal="center" vertical="center" wrapText="1" readingOrder="2"/>
    </xf>
    <xf numFmtId="0" fontId="6" fillId="4" borderId="32" xfId="0" applyFont="1" applyFill="1" applyBorder="1" applyAlignment="1">
      <alignment horizontal="center" vertical="center" wrapText="1" readingOrder="2"/>
    </xf>
    <xf numFmtId="0" fontId="6" fillId="4" borderId="31" xfId="0" applyFont="1" applyFill="1" applyBorder="1" applyAlignment="1">
      <alignment horizontal="center" vertical="center" wrapText="1" readingOrder="2"/>
    </xf>
    <xf numFmtId="3" fontId="6" fillId="4" borderId="28" xfId="1" applyNumberFormat="1" applyFont="1" applyFill="1" applyBorder="1" applyAlignment="1">
      <alignment horizontal="center" vertical="center" wrapText="1"/>
    </xf>
    <xf numFmtId="3" fontId="6" fillId="4" borderId="33" xfId="1" applyNumberFormat="1" applyFont="1" applyFill="1" applyBorder="1" applyAlignment="1">
      <alignment horizontal="center" vertical="center" wrapText="1"/>
    </xf>
    <xf numFmtId="3" fontId="6" fillId="4" borderId="29" xfId="1" applyNumberFormat="1" applyFont="1" applyFill="1" applyBorder="1" applyAlignment="1">
      <alignment horizontal="center" vertical="center" wrapText="1"/>
    </xf>
    <xf numFmtId="0" fontId="0" fillId="4" borderId="0" xfId="0" applyFill="1"/>
    <xf numFmtId="165" fontId="6" fillId="4" borderId="28" xfId="1" applyNumberFormat="1" applyFont="1" applyFill="1" applyBorder="1" applyAlignment="1">
      <alignment horizontal="center" vertical="center" wrapText="1"/>
    </xf>
    <xf numFmtId="165" fontId="6" fillId="4" borderId="33" xfId="1" applyNumberFormat="1" applyFont="1" applyFill="1" applyBorder="1" applyAlignment="1">
      <alignment horizontal="center" vertical="center" wrapText="1"/>
    </xf>
    <xf numFmtId="165" fontId="6" fillId="4" borderId="29" xfId="1" applyNumberFormat="1" applyFont="1" applyFill="1" applyBorder="1" applyAlignment="1">
      <alignment horizontal="center" vertical="center" wrapText="1"/>
    </xf>
    <xf numFmtId="0" fontId="6" fillId="4" borderId="34" xfId="0" applyFont="1" applyFill="1" applyBorder="1" applyAlignment="1">
      <alignment horizontal="right" vertical="center" wrapText="1"/>
    </xf>
    <xf numFmtId="0" fontId="17" fillId="4" borderId="35" xfId="0" applyFont="1" applyFill="1" applyBorder="1" applyAlignment="1">
      <alignment horizontal="left" vertical="center" wrapText="1"/>
    </xf>
    <xf numFmtId="165" fontId="47" fillId="4" borderId="20" xfId="1" applyNumberFormat="1" applyFont="1" applyFill="1" applyBorder="1" applyAlignment="1">
      <alignment horizontal="center" vertical="center" wrapText="1"/>
    </xf>
    <xf numFmtId="0" fontId="6" fillId="4" borderId="36" xfId="0" applyFont="1" applyFill="1" applyBorder="1" applyAlignment="1">
      <alignment horizontal="left" vertical="center" wrapText="1" indent="1"/>
    </xf>
    <xf numFmtId="0" fontId="49" fillId="4" borderId="36" xfId="0" applyFont="1" applyFill="1" applyBorder="1" applyAlignment="1">
      <alignment horizontal="left" vertical="center" wrapText="1" indent="1"/>
    </xf>
    <xf numFmtId="0" fontId="6" fillId="4" borderId="37" xfId="0" applyFont="1" applyFill="1" applyBorder="1" applyAlignment="1">
      <alignment horizontal="left" vertical="center" wrapText="1" indent="1"/>
    </xf>
    <xf numFmtId="0" fontId="49" fillId="4" borderId="37" xfId="0" applyFont="1" applyFill="1" applyBorder="1" applyAlignment="1">
      <alignment horizontal="left" vertical="center" wrapText="1" indent="1"/>
    </xf>
    <xf numFmtId="3" fontId="50" fillId="0" borderId="2" xfId="5" applyNumberFormat="1" applyFont="1" applyBorder="1" applyAlignment="1">
      <alignment horizontal="center" vertical="center"/>
    </xf>
    <xf numFmtId="3" fontId="50" fillId="0" borderId="4" xfId="5" applyNumberFormat="1" applyFont="1" applyBorder="1" applyAlignment="1">
      <alignment horizontal="center" vertical="center"/>
    </xf>
    <xf numFmtId="3" fontId="50" fillId="0" borderId="2" xfId="5" applyNumberFormat="1" applyFont="1" applyBorder="1" applyAlignment="1">
      <alignment horizontal="center"/>
    </xf>
    <xf numFmtId="3" fontId="50" fillId="0" borderId="4" xfId="5" applyNumberFormat="1" applyFont="1" applyBorder="1" applyAlignment="1">
      <alignment horizontal="center"/>
    </xf>
    <xf numFmtId="0" fontId="6" fillId="4" borderId="40" xfId="0" applyFont="1" applyFill="1" applyBorder="1" applyAlignment="1">
      <alignment horizontal="right" vertical="center" wrapText="1" indent="2"/>
    </xf>
    <xf numFmtId="0" fontId="6" fillId="4" borderId="41" xfId="0" applyFont="1" applyFill="1" applyBorder="1" applyAlignment="1">
      <alignment horizontal="left" vertical="center" wrapText="1" indent="2"/>
    </xf>
    <xf numFmtId="0" fontId="68" fillId="4" borderId="19" xfId="0" applyFont="1" applyFill="1" applyBorder="1" applyAlignment="1">
      <alignment horizontal="center" vertical="center" wrapText="1"/>
    </xf>
    <xf numFmtId="0" fontId="68" fillId="4" borderId="20" xfId="0" applyFont="1" applyFill="1" applyBorder="1" applyAlignment="1">
      <alignment horizontal="center" vertical="center" wrapText="1"/>
    </xf>
    <xf numFmtId="0" fontId="6" fillId="4" borderId="38" xfId="0" applyFont="1" applyFill="1" applyBorder="1" applyAlignment="1">
      <alignment horizontal="right" vertical="center" indent="1"/>
    </xf>
    <xf numFmtId="0" fontId="6" fillId="4" borderId="42" xfId="0" applyFont="1" applyFill="1" applyBorder="1" applyAlignment="1">
      <alignment horizontal="left" vertical="center" indent="1"/>
    </xf>
    <xf numFmtId="0" fontId="6" fillId="4" borderId="43" xfId="0" applyFont="1" applyFill="1" applyBorder="1" applyAlignment="1">
      <alignment horizontal="left" vertical="center" indent="1"/>
    </xf>
    <xf numFmtId="0" fontId="39" fillId="4" borderId="11" xfId="0" applyFont="1" applyFill="1" applyBorder="1" applyAlignment="1">
      <alignment horizontal="center" vertical="center" wrapText="1"/>
    </xf>
    <xf numFmtId="0" fontId="68" fillId="4" borderId="44" xfId="0" applyFont="1" applyFill="1" applyBorder="1" applyAlignment="1">
      <alignment horizontal="center" vertical="center"/>
    </xf>
    <xf numFmtId="0" fontId="68" fillId="4" borderId="12" xfId="0" applyFont="1" applyFill="1" applyBorder="1" applyAlignment="1">
      <alignment horizontal="center" vertical="center"/>
    </xf>
    <xf numFmtId="0" fontId="6" fillId="4" borderId="21" xfId="3" applyFont="1" applyFill="1" applyBorder="1">
      <alignment horizontal="center" vertical="center" wrapText="1"/>
    </xf>
    <xf numFmtId="0" fontId="47" fillId="4" borderId="21" xfId="3" applyFont="1" applyFill="1" applyBorder="1">
      <alignment horizontal="center" vertical="center" wrapText="1"/>
    </xf>
    <xf numFmtId="0" fontId="6" fillId="4" borderId="45" xfId="0" applyFont="1" applyFill="1" applyBorder="1" applyAlignment="1">
      <alignment horizontal="right" vertical="center" wrapText="1" indent="1"/>
    </xf>
    <xf numFmtId="0" fontId="6" fillId="4" borderId="46" xfId="0" applyFont="1" applyFill="1" applyBorder="1" applyAlignment="1">
      <alignment horizontal="right" vertical="center" wrapText="1" indent="1"/>
    </xf>
    <xf numFmtId="3" fontId="6" fillId="4" borderId="45" xfId="1" applyNumberFormat="1" applyFont="1" applyFill="1" applyBorder="1" applyAlignment="1">
      <alignment horizontal="left" vertical="center" wrapText="1" indent="1"/>
    </xf>
    <xf numFmtId="3" fontId="6" fillId="4" borderId="46" xfId="1" applyNumberFormat="1" applyFont="1" applyFill="1" applyBorder="1" applyAlignment="1">
      <alignment horizontal="left" vertical="center" wrapText="1" indent="1"/>
    </xf>
    <xf numFmtId="3" fontId="50" fillId="0" borderId="9" xfId="5" applyNumberFormat="1" applyFont="1" applyBorder="1" applyAlignment="1">
      <alignment horizontal="center" vertical="center"/>
    </xf>
    <xf numFmtId="3" fontId="50" fillId="0" borderId="10" xfId="5" applyNumberFormat="1" applyFont="1" applyBorder="1" applyAlignment="1">
      <alignment horizontal="center" vertical="center"/>
    </xf>
    <xf numFmtId="3" fontId="50" fillId="0" borderId="9" xfId="5" applyNumberFormat="1" applyFont="1" applyBorder="1" applyAlignment="1">
      <alignment horizontal="center"/>
    </xf>
    <xf numFmtId="3" fontId="50" fillId="0" borderId="10" xfId="5" applyNumberFormat="1" applyFont="1" applyBorder="1" applyAlignment="1">
      <alignment horizontal="center"/>
    </xf>
    <xf numFmtId="165" fontId="1" fillId="3" borderId="47" xfId="1" applyNumberFormat="1" applyFont="1" applyFill="1" applyBorder="1" applyAlignment="1">
      <alignment horizontal="center" vertical="center" wrapText="1"/>
    </xf>
    <xf numFmtId="165" fontId="1" fillId="3" borderId="48" xfId="1" applyNumberFormat="1" applyFont="1" applyFill="1" applyBorder="1" applyAlignment="1">
      <alignment horizontal="center" vertical="center" wrapText="1"/>
    </xf>
    <xf numFmtId="3" fontId="1" fillId="3" borderId="49" xfId="0" applyNumberFormat="1" applyFont="1" applyFill="1" applyBorder="1" applyAlignment="1">
      <alignment horizontal="center" vertical="center" wrapText="1"/>
    </xf>
    <xf numFmtId="3" fontId="1" fillId="3" borderId="47" xfId="0" applyNumberFormat="1" applyFont="1" applyFill="1" applyBorder="1" applyAlignment="1">
      <alignment horizontal="center" vertical="center" wrapText="1"/>
    </xf>
    <xf numFmtId="3" fontId="1" fillId="3" borderId="50" xfId="0" applyNumberFormat="1" applyFont="1" applyFill="1" applyBorder="1" applyAlignment="1">
      <alignment horizontal="center" vertical="center" wrapText="1"/>
    </xf>
    <xf numFmtId="3" fontId="45" fillId="4" borderId="37" xfId="0" applyNumberFormat="1" applyFont="1" applyFill="1" applyBorder="1" applyAlignment="1">
      <alignment horizontal="center" vertical="center" wrapText="1"/>
    </xf>
    <xf numFmtId="3" fontId="1" fillId="3" borderId="51" xfId="0" applyNumberFormat="1" applyFont="1" applyFill="1" applyBorder="1" applyAlignment="1">
      <alignment horizontal="center" vertical="center" wrapText="1"/>
    </xf>
    <xf numFmtId="3" fontId="1" fillId="3" borderId="52" xfId="0" applyNumberFormat="1" applyFont="1" applyFill="1" applyBorder="1" applyAlignment="1">
      <alignment horizontal="center" vertical="center" wrapText="1"/>
    </xf>
    <xf numFmtId="3" fontId="1" fillId="3" borderId="53" xfId="0" applyNumberFormat="1" applyFont="1" applyFill="1" applyBorder="1" applyAlignment="1">
      <alignment horizontal="center" vertical="center" wrapText="1"/>
    </xf>
    <xf numFmtId="3" fontId="45" fillId="4" borderId="36" xfId="0" applyNumberFormat="1" applyFont="1" applyFill="1" applyBorder="1" applyAlignment="1">
      <alignment horizontal="center" vertical="center" wrapText="1"/>
    </xf>
    <xf numFmtId="3" fontId="45" fillId="4" borderId="21" xfId="0" applyNumberFormat="1" applyFont="1" applyFill="1" applyBorder="1" applyAlignment="1">
      <alignment horizontal="center" vertical="center" wrapText="1"/>
    </xf>
    <xf numFmtId="3" fontId="69" fillId="3" borderId="49" xfId="0" applyNumberFormat="1" applyFont="1" applyFill="1" applyBorder="1" applyAlignment="1">
      <alignment horizontal="center" vertical="center" wrapText="1"/>
    </xf>
    <xf numFmtId="3" fontId="69" fillId="3" borderId="47" xfId="0" applyNumberFormat="1" applyFont="1" applyFill="1" applyBorder="1" applyAlignment="1">
      <alignment horizontal="center" vertical="center" wrapText="1"/>
    </xf>
    <xf numFmtId="3" fontId="69" fillId="3" borderId="50" xfId="0" applyNumberFormat="1" applyFont="1" applyFill="1" applyBorder="1" applyAlignment="1">
      <alignment horizontal="center" vertical="center" wrapText="1"/>
    </xf>
    <xf numFmtId="3" fontId="69" fillId="4" borderId="37" xfId="0" applyNumberFormat="1" applyFont="1" applyFill="1" applyBorder="1" applyAlignment="1">
      <alignment horizontal="center" vertical="center" wrapText="1"/>
    </xf>
    <xf numFmtId="3" fontId="69" fillId="3" borderId="51" xfId="0" applyNumberFormat="1" applyFont="1" applyFill="1" applyBorder="1" applyAlignment="1">
      <alignment horizontal="center" vertical="center" wrapText="1"/>
    </xf>
    <xf numFmtId="3" fontId="69" fillId="3" borderId="52" xfId="0" applyNumberFormat="1" applyFont="1" applyFill="1" applyBorder="1" applyAlignment="1">
      <alignment horizontal="center" vertical="center" wrapText="1"/>
    </xf>
    <xf numFmtId="3" fontId="69" fillId="3" borderId="53" xfId="0" applyNumberFormat="1" applyFont="1" applyFill="1" applyBorder="1" applyAlignment="1">
      <alignment horizontal="center" vertical="center" wrapText="1"/>
    </xf>
    <xf numFmtId="3" fontId="69" fillId="4" borderId="36" xfId="0" applyNumberFormat="1" applyFont="1" applyFill="1" applyBorder="1" applyAlignment="1">
      <alignment horizontal="center" vertical="center" wrapText="1"/>
    </xf>
    <xf numFmtId="3" fontId="69" fillId="4" borderId="21" xfId="0" applyNumberFormat="1" applyFont="1" applyFill="1" applyBorder="1" applyAlignment="1">
      <alignment horizontal="center" vertical="center" wrapText="1"/>
    </xf>
    <xf numFmtId="165" fontId="45" fillId="4" borderId="18" xfId="1" applyNumberFormat="1" applyFont="1" applyFill="1" applyBorder="1" applyAlignment="1">
      <alignment horizontal="center" vertical="center" wrapText="1"/>
    </xf>
    <xf numFmtId="3" fontId="1" fillId="3" borderId="47" xfId="1" applyNumberFormat="1" applyFont="1" applyFill="1" applyBorder="1" applyAlignment="1">
      <alignment horizontal="center" vertical="center" wrapText="1"/>
    </xf>
    <xf numFmtId="3" fontId="45" fillId="3" borderId="47" xfId="1" applyNumberFormat="1" applyFont="1" applyFill="1" applyBorder="1" applyAlignment="1">
      <alignment horizontal="center" vertical="center" wrapText="1"/>
    </xf>
    <xf numFmtId="3" fontId="1" fillId="3" borderId="54" xfId="1" applyNumberFormat="1" applyFont="1" applyFill="1" applyBorder="1" applyAlignment="1">
      <alignment horizontal="center" vertical="center" wrapText="1"/>
    </xf>
    <xf numFmtId="3" fontId="45" fillId="3" borderId="54" xfId="1" applyNumberFormat="1" applyFont="1" applyFill="1" applyBorder="1" applyAlignment="1">
      <alignment horizontal="center" vertical="center" wrapText="1"/>
    </xf>
    <xf numFmtId="3" fontId="1" fillId="3" borderId="48" xfId="1" applyNumberFormat="1" applyFont="1" applyFill="1" applyBorder="1" applyAlignment="1">
      <alignment horizontal="center" vertical="center" wrapText="1"/>
    </xf>
    <xf numFmtId="3" fontId="45" fillId="3" borderId="48" xfId="1" applyNumberFormat="1" applyFont="1" applyFill="1" applyBorder="1" applyAlignment="1">
      <alignment horizontal="center" vertical="center" wrapText="1"/>
    </xf>
    <xf numFmtId="3" fontId="45" fillId="4" borderId="18" xfId="1" applyNumberFormat="1" applyFont="1" applyFill="1" applyBorder="1" applyAlignment="1">
      <alignment horizontal="center" vertical="center" wrapText="1"/>
    </xf>
    <xf numFmtId="3" fontId="45" fillId="3" borderId="47" xfId="0" applyNumberFormat="1" applyFont="1" applyFill="1" applyBorder="1" applyAlignment="1">
      <alignment horizontal="center" vertical="center" wrapText="1"/>
    </xf>
    <xf numFmtId="165" fontId="69" fillId="3" borderId="47" xfId="1" applyNumberFormat="1" applyFont="1" applyFill="1" applyBorder="1" applyAlignment="1">
      <alignment horizontal="center" vertical="center" wrapText="1"/>
    </xf>
    <xf numFmtId="3" fontId="45" fillId="3" borderId="54" xfId="0" applyNumberFormat="1" applyFont="1" applyFill="1" applyBorder="1" applyAlignment="1">
      <alignment horizontal="center" vertical="center" wrapText="1"/>
    </xf>
    <xf numFmtId="3" fontId="69" fillId="3" borderId="54" xfId="0" applyNumberFormat="1" applyFont="1" applyFill="1" applyBorder="1" applyAlignment="1">
      <alignment horizontal="center" vertical="center" wrapText="1"/>
    </xf>
    <xf numFmtId="165" fontId="69" fillId="3" borderId="54" xfId="1" applyNumberFormat="1" applyFont="1" applyFill="1" applyBorder="1" applyAlignment="1">
      <alignment horizontal="center" vertical="center" wrapText="1"/>
    </xf>
    <xf numFmtId="165" fontId="69" fillId="3" borderId="48" xfId="1" applyNumberFormat="1" applyFont="1" applyFill="1" applyBorder="1" applyAlignment="1">
      <alignment horizontal="center" vertical="center" wrapText="1"/>
    </xf>
    <xf numFmtId="3" fontId="45" fillId="4" borderId="18" xfId="0" applyNumberFormat="1" applyFont="1" applyFill="1" applyBorder="1" applyAlignment="1">
      <alignment horizontal="center" vertical="center" wrapText="1"/>
    </xf>
    <xf numFmtId="3" fontId="69" fillId="3" borderId="54" xfId="1" applyNumberFormat="1" applyFont="1" applyFill="1" applyBorder="1" applyAlignment="1">
      <alignment horizontal="center" vertical="center" wrapText="1"/>
    </xf>
    <xf numFmtId="3" fontId="69" fillId="4" borderId="18" xfId="1" applyNumberFormat="1" applyFont="1" applyFill="1" applyBorder="1" applyAlignment="1">
      <alignment horizontal="center" vertical="center" wrapText="1"/>
    </xf>
    <xf numFmtId="3" fontId="70" fillId="4" borderId="18" xfId="1" applyNumberFormat="1" applyFont="1" applyFill="1" applyBorder="1" applyAlignment="1">
      <alignment horizontal="center" vertical="center" wrapText="1"/>
    </xf>
    <xf numFmtId="0" fontId="63" fillId="0" borderId="55" xfId="5" applyFont="1" applyBorder="1" applyAlignment="1">
      <alignment horizontal="center" vertical="center"/>
    </xf>
    <xf numFmtId="0" fontId="63" fillId="0" borderId="47" xfId="5" applyFont="1" applyBorder="1" applyAlignment="1">
      <alignment horizontal="center" vertical="center"/>
    </xf>
    <xf numFmtId="0" fontId="45" fillId="0" borderId="47" xfId="5" applyFont="1" applyBorder="1" applyAlignment="1">
      <alignment horizontal="center" vertical="center"/>
    </xf>
    <xf numFmtId="0" fontId="69" fillId="0" borderId="47" xfId="5" applyFont="1" applyBorder="1" applyAlignment="1">
      <alignment horizontal="center" vertical="center"/>
    </xf>
    <xf numFmtId="0" fontId="63" fillId="0" borderId="56" xfId="5" applyFont="1" applyBorder="1" applyAlignment="1">
      <alignment horizontal="center" vertical="center"/>
    </xf>
    <xf numFmtId="0" fontId="63" fillId="0" borderId="54" xfId="5" applyFont="1" applyBorder="1" applyAlignment="1">
      <alignment horizontal="center" vertical="center"/>
    </xf>
    <xf numFmtId="0" fontId="45" fillId="0" borderId="54" xfId="5" applyFont="1" applyBorder="1" applyAlignment="1">
      <alignment horizontal="center" vertical="center"/>
    </xf>
    <xf numFmtId="0" fontId="69" fillId="0" borderId="54" xfId="5" applyFont="1" applyBorder="1" applyAlignment="1">
      <alignment horizontal="center" vertical="center"/>
    </xf>
    <xf numFmtId="0" fontId="63" fillId="0" borderId="57" xfId="5" applyFont="1" applyBorder="1" applyAlignment="1">
      <alignment horizontal="center" vertical="center"/>
    </xf>
    <xf numFmtId="0" fontId="63" fillId="0" borderId="48" xfId="5" applyFont="1" applyBorder="1" applyAlignment="1">
      <alignment horizontal="center" vertical="center"/>
    </xf>
    <xf numFmtId="0" fontId="45" fillId="0" borderId="48" xfId="5" applyFont="1" applyBorder="1" applyAlignment="1">
      <alignment horizontal="center" vertical="center"/>
    </xf>
    <xf numFmtId="0" fontId="69" fillId="0" borderId="48" xfId="5" applyFont="1" applyBorder="1" applyAlignment="1">
      <alignment horizontal="center" vertical="center"/>
    </xf>
    <xf numFmtId="165" fontId="45" fillId="4" borderId="18" xfId="5" applyNumberFormat="1" applyFont="1" applyFill="1" applyBorder="1" applyAlignment="1">
      <alignment horizontal="center" vertical="center"/>
    </xf>
    <xf numFmtId="165" fontId="69" fillId="4" borderId="18" xfId="5" applyNumberFormat="1" applyFont="1" applyFill="1" applyBorder="1" applyAlignment="1">
      <alignment horizontal="center" vertical="center"/>
    </xf>
    <xf numFmtId="0" fontId="1" fillId="0" borderId="49" xfId="0" applyFont="1" applyBorder="1" applyAlignment="1">
      <alignment horizontal="center" vertical="center" wrapText="1"/>
    </xf>
    <xf numFmtId="0" fontId="1" fillId="0" borderId="47" xfId="0" applyFont="1" applyBorder="1" applyAlignment="1">
      <alignment horizontal="center" vertical="center" wrapText="1"/>
    </xf>
    <xf numFmtId="0" fontId="45"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54" xfId="0" applyFont="1" applyBorder="1" applyAlignment="1">
      <alignment horizontal="center" vertical="center" wrapText="1"/>
    </xf>
    <xf numFmtId="0" fontId="45" fillId="0" borderId="60" xfId="0" applyFont="1" applyBorder="1" applyAlignment="1">
      <alignment horizontal="center" vertical="center" wrapText="1"/>
    </xf>
    <xf numFmtId="0" fontId="45" fillId="4" borderId="20" xfId="0" applyFont="1" applyFill="1" applyBorder="1" applyAlignment="1">
      <alignment horizontal="center" vertical="center" wrapText="1"/>
    </xf>
    <xf numFmtId="0" fontId="70" fillId="4" borderId="62" xfId="0" applyFont="1" applyFill="1" applyBorder="1" applyAlignment="1">
      <alignment horizontal="center" vertical="center" wrapText="1"/>
    </xf>
    <xf numFmtId="3" fontId="1" fillId="3" borderId="55" xfId="1" applyNumberFormat="1" applyFont="1" applyFill="1" applyBorder="1" applyAlignment="1">
      <alignment horizontal="center" vertical="center" wrapText="1"/>
    </xf>
    <xf numFmtId="3" fontId="45" fillId="3" borderId="58" xfId="1" applyNumberFormat="1" applyFont="1" applyFill="1" applyBorder="1" applyAlignment="1">
      <alignment horizontal="center" vertical="center" wrapText="1"/>
    </xf>
    <xf numFmtId="3" fontId="1" fillId="3" borderId="57" xfId="1" applyNumberFormat="1" applyFont="1" applyFill="1" applyBorder="1" applyAlignment="1">
      <alignment horizontal="center" vertical="center" wrapText="1"/>
    </xf>
    <xf numFmtId="3" fontId="45" fillId="3" borderId="61" xfId="1" applyNumberFormat="1" applyFont="1" applyFill="1" applyBorder="1" applyAlignment="1">
      <alignment horizontal="center" vertical="center" wrapText="1"/>
    </xf>
    <xf numFmtId="0" fontId="63" fillId="0" borderId="63" xfId="0" applyFont="1" applyBorder="1" applyAlignment="1">
      <alignment horizontal="center" vertical="center"/>
    </xf>
    <xf numFmtId="0" fontId="45" fillId="4" borderId="20" xfId="0" applyFont="1" applyFill="1" applyBorder="1" applyAlignment="1">
      <alignment horizontal="center" vertical="center"/>
    </xf>
    <xf numFmtId="0" fontId="70" fillId="4" borderId="20" xfId="0" applyFont="1" applyFill="1" applyBorder="1" applyAlignment="1">
      <alignment horizontal="center" vertical="center"/>
    </xf>
    <xf numFmtId="3" fontId="1" fillId="0" borderId="47" xfId="1" applyNumberFormat="1" applyFont="1" applyFill="1" applyBorder="1" applyAlignment="1">
      <alignment horizontal="center" vertical="center" wrapText="1"/>
    </xf>
    <xf numFmtId="3" fontId="45" fillId="0" borderId="47" xfId="0" applyNumberFormat="1" applyFont="1" applyFill="1" applyBorder="1" applyAlignment="1">
      <alignment horizontal="center" vertical="center" wrapText="1"/>
    </xf>
    <xf numFmtId="3" fontId="69" fillId="0" borderId="47" xfId="0" applyNumberFormat="1" applyFont="1" applyFill="1" applyBorder="1" applyAlignment="1">
      <alignment horizontal="center" vertical="center" wrapText="1"/>
    </xf>
    <xf numFmtId="165" fontId="69" fillId="0" borderId="47" xfId="1" applyNumberFormat="1" applyFont="1" applyFill="1" applyBorder="1" applyAlignment="1">
      <alignment horizontal="center" vertical="center" wrapText="1"/>
    </xf>
    <xf numFmtId="3" fontId="1" fillId="0" borderId="54" xfId="1" applyNumberFormat="1" applyFont="1" applyFill="1" applyBorder="1" applyAlignment="1">
      <alignment horizontal="center" vertical="center" wrapText="1"/>
    </xf>
    <xf numFmtId="3" fontId="45" fillId="0" borderId="54" xfId="1" applyNumberFormat="1" applyFont="1" applyFill="1" applyBorder="1" applyAlignment="1">
      <alignment horizontal="center" vertical="center" wrapText="1"/>
    </xf>
    <xf numFmtId="3" fontId="45" fillId="0" borderId="54" xfId="0" applyNumberFormat="1" applyFont="1" applyFill="1" applyBorder="1" applyAlignment="1">
      <alignment horizontal="center" vertical="center" wrapText="1"/>
    </xf>
    <xf numFmtId="3" fontId="69" fillId="0" borderId="54" xfId="0" applyNumberFormat="1" applyFont="1" applyFill="1" applyBorder="1" applyAlignment="1">
      <alignment horizontal="center" vertical="center" wrapText="1"/>
    </xf>
    <xf numFmtId="165" fontId="69" fillId="0" borderId="54" xfId="1" applyNumberFormat="1" applyFont="1" applyFill="1" applyBorder="1" applyAlignment="1">
      <alignment horizontal="center" vertical="center" wrapText="1"/>
    </xf>
    <xf numFmtId="3" fontId="1" fillId="0" borderId="48" xfId="1" applyNumberFormat="1" applyFont="1" applyFill="1" applyBorder="1" applyAlignment="1">
      <alignment horizontal="center" vertical="center" wrapText="1"/>
    </xf>
    <xf numFmtId="3" fontId="45" fillId="0" borderId="48" xfId="0" applyNumberFormat="1" applyFont="1" applyFill="1" applyBorder="1" applyAlignment="1">
      <alignment horizontal="center" vertical="center" wrapText="1"/>
    </xf>
    <xf numFmtId="3" fontId="69" fillId="0" borderId="48" xfId="0" applyNumberFormat="1" applyFont="1" applyFill="1" applyBorder="1" applyAlignment="1">
      <alignment horizontal="center" vertical="center" wrapText="1"/>
    </xf>
    <xf numFmtId="165" fontId="69" fillId="0" borderId="48" xfId="1" applyNumberFormat="1" applyFont="1" applyFill="1" applyBorder="1" applyAlignment="1">
      <alignment horizontal="center" vertical="center" wrapText="1"/>
    </xf>
    <xf numFmtId="0" fontId="0" fillId="4" borderId="44" xfId="0" applyFill="1" applyBorder="1" applyAlignment="1">
      <alignment horizontal="right" vertical="center" wrapText="1" indent="1" readingOrder="2"/>
    </xf>
    <xf numFmtId="0" fontId="0" fillId="4" borderId="23" xfId="0" applyFill="1" applyBorder="1" applyAlignment="1">
      <alignment horizontal="center" vertical="center"/>
    </xf>
    <xf numFmtId="0" fontId="55" fillId="4" borderId="62" xfId="0" applyFont="1" applyFill="1" applyBorder="1" applyAlignment="1">
      <alignment horizontal="left" vertical="center" wrapText="1" indent="1" readingOrder="1"/>
    </xf>
    <xf numFmtId="0" fontId="0" fillId="0" borderId="44" xfId="0" applyBorder="1" applyAlignment="1">
      <alignment horizontal="right" vertical="center" wrapText="1" indent="1" readingOrder="2"/>
    </xf>
    <xf numFmtId="0" fontId="0" fillId="0" borderId="23" xfId="0" applyBorder="1" applyAlignment="1">
      <alignment horizontal="center" vertical="center"/>
    </xf>
    <xf numFmtId="0" fontId="55" fillId="0" borderId="62" xfId="0" applyFont="1" applyBorder="1" applyAlignment="1">
      <alignment horizontal="left" vertical="center" wrapText="1" indent="1" readingOrder="1"/>
    </xf>
    <xf numFmtId="0" fontId="63" fillId="0" borderId="0" xfId="0" applyFont="1" applyBorder="1" applyAlignment="1">
      <alignment horizontal="distributed" vertical="top" wrapText="1" readingOrder="1"/>
    </xf>
    <xf numFmtId="0" fontId="25" fillId="0" borderId="0" xfId="0" applyFont="1" applyBorder="1" applyAlignment="1">
      <alignment horizontal="left" vertical="top" wrapText="1" readingOrder="2"/>
    </xf>
    <xf numFmtId="165" fontId="45" fillId="3" borderId="47" xfId="1" applyNumberFormat="1" applyFont="1" applyFill="1" applyBorder="1" applyAlignment="1">
      <alignment horizontal="center" vertical="center" wrapText="1"/>
    </xf>
    <xf numFmtId="165" fontId="45" fillId="3" borderId="54" xfId="1" applyNumberFormat="1" applyFont="1" applyFill="1" applyBorder="1" applyAlignment="1">
      <alignment horizontal="center" vertical="center" wrapText="1"/>
    </xf>
    <xf numFmtId="165" fontId="69" fillId="4" borderId="18" xfId="1" applyNumberFormat="1" applyFont="1" applyFill="1" applyBorder="1" applyAlignment="1">
      <alignment horizontal="center" vertical="center" wrapText="1"/>
    </xf>
    <xf numFmtId="165" fontId="5" fillId="0" borderId="0" xfId="8" applyNumberFormat="1" applyFont="1" applyAlignment="1">
      <alignment vertical="center"/>
    </xf>
    <xf numFmtId="3" fontId="11" fillId="0" borderId="0" xfId="0" applyNumberFormat="1" applyFont="1" applyAlignment="1">
      <alignment vertical="center"/>
    </xf>
    <xf numFmtId="3" fontId="0" fillId="0" borderId="0" xfId="0" applyNumberFormat="1" applyAlignment="1">
      <alignment vertical="center"/>
    </xf>
    <xf numFmtId="0" fontId="26" fillId="0" borderId="0" xfId="0" applyFont="1" applyBorder="1" applyAlignment="1">
      <alignment vertical="justify" wrapText="1" readingOrder="2"/>
    </xf>
    <xf numFmtId="0" fontId="1" fillId="0" borderId="0" xfId="0" applyFont="1" applyBorder="1" applyAlignment="1">
      <alignment vertical="justify" wrapText="1" readingOrder="1"/>
    </xf>
    <xf numFmtId="0" fontId="1" fillId="0" borderId="0" xfId="5" applyAlignment="1">
      <alignment vertical="center"/>
    </xf>
    <xf numFmtId="0" fontId="56" fillId="0" borderId="0" xfId="0" applyFont="1" applyBorder="1" applyAlignment="1">
      <alignment horizontal="left" vertical="distributed" wrapText="1" readingOrder="1"/>
    </xf>
    <xf numFmtId="0" fontId="0" fillId="0" borderId="2" xfId="0" applyBorder="1" applyAlignment="1">
      <alignment vertical="center"/>
    </xf>
    <xf numFmtId="165" fontId="0" fillId="0" borderId="4" xfId="0" applyNumberFormat="1" applyBorder="1" applyAlignment="1">
      <alignment vertical="center"/>
    </xf>
    <xf numFmtId="0" fontId="0" fillId="0" borderId="2" xfId="0" applyBorder="1" applyAlignment="1">
      <alignment vertical="center" wrapText="1"/>
    </xf>
    <xf numFmtId="3" fontId="0" fillId="0" borderId="4" xfId="0" applyNumberFormat="1" applyBorder="1" applyAlignment="1">
      <alignment vertical="center"/>
    </xf>
    <xf numFmtId="0" fontId="0" fillId="0" borderId="9" xfId="0" applyBorder="1" applyAlignment="1">
      <alignment vertical="center" wrapText="1"/>
    </xf>
    <xf numFmtId="0" fontId="0" fillId="0" borderId="9" xfId="0" applyBorder="1" applyAlignment="1">
      <alignment vertical="center"/>
    </xf>
    <xf numFmtId="3" fontId="0" fillId="0" borderId="10" xfId="0" applyNumberFormat="1" applyBorder="1" applyAlignment="1">
      <alignment vertical="center"/>
    </xf>
    <xf numFmtId="0" fontId="1" fillId="4" borderId="0" xfId="0" applyFont="1" applyFill="1" applyBorder="1" applyAlignment="1">
      <alignment horizontal="center" vertical="center" wrapText="1" readingOrder="2"/>
    </xf>
    <xf numFmtId="3" fontId="1" fillId="3" borderId="81" xfId="1" applyNumberFormat="1" applyFont="1" applyFill="1" applyBorder="1" applyAlignment="1">
      <alignment horizontal="center" vertical="center" wrapText="1"/>
    </xf>
    <xf numFmtId="3" fontId="45" fillId="3" borderId="81" xfId="1" applyNumberFormat="1" applyFont="1" applyFill="1" applyBorder="1" applyAlignment="1">
      <alignment horizontal="center" vertical="center" wrapText="1"/>
    </xf>
    <xf numFmtId="3" fontId="69" fillId="3" borderId="81" xfId="1" applyNumberFormat="1" applyFont="1" applyFill="1" applyBorder="1" applyAlignment="1">
      <alignment horizontal="center" vertical="center" wrapText="1"/>
    </xf>
    <xf numFmtId="0" fontId="13" fillId="4" borderId="24" xfId="0" applyFont="1" applyFill="1" applyBorder="1" applyAlignment="1">
      <alignment horizontal="center" wrapText="1" readingOrder="1"/>
    </xf>
    <xf numFmtId="0" fontId="79" fillId="4" borderId="24" xfId="0" applyFont="1" applyFill="1" applyBorder="1" applyAlignment="1">
      <alignment horizontal="center" wrapText="1" readingOrder="1"/>
    </xf>
    <xf numFmtId="0" fontId="80" fillId="4" borderId="24" xfId="0" applyFont="1" applyFill="1" applyBorder="1" applyAlignment="1">
      <alignment horizontal="center" wrapText="1" readingOrder="1"/>
    </xf>
    <xf numFmtId="0" fontId="77" fillId="4" borderId="23" xfId="0" applyFont="1" applyFill="1" applyBorder="1" applyAlignment="1">
      <alignment horizontal="center" vertical="top" wrapText="1"/>
    </xf>
    <xf numFmtId="0" fontId="17" fillId="4" borderId="78" xfId="0" applyFont="1" applyFill="1" applyBorder="1" applyAlignment="1">
      <alignment horizontal="center" vertical="center" wrapText="1"/>
    </xf>
    <xf numFmtId="0" fontId="77" fillId="4" borderId="78" xfId="0" applyFont="1" applyFill="1" applyBorder="1" applyAlignment="1">
      <alignment horizontal="center" vertical="center" wrapText="1"/>
    </xf>
    <xf numFmtId="0" fontId="78" fillId="4" borderId="78" xfId="0" applyFont="1" applyFill="1" applyBorder="1" applyAlignment="1">
      <alignment horizontal="center" vertical="center" wrapText="1"/>
    </xf>
    <xf numFmtId="0" fontId="13" fillId="4" borderId="23" xfId="0" applyFont="1" applyFill="1" applyBorder="1" applyAlignment="1">
      <alignment horizontal="center" vertical="top" wrapText="1"/>
    </xf>
    <xf numFmtId="0" fontId="79" fillId="4" borderId="23" xfId="0" applyFont="1" applyFill="1" applyBorder="1" applyAlignment="1">
      <alignment horizontal="center" vertical="top" wrapText="1"/>
    </xf>
    <xf numFmtId="0" fontId="80" fillId="4" borderId="23" xfId="0" applyFont="1" applyFill="1" applyBorder="1" applyAlignment="1">
      <alignment horizontal="center" vertical="top" wrapText="1"/>
    </xf>
    <xf numFmtId="0" fontId="77" fillId="4" borderId="24" xfId="0" applyFont="1" applyFill="1" applyBorder="1" applyAlignment="1">
      <alignment horizontal="center" wrapText="1" readingOrder="1"/>
    </xf>
    <xf numFmtId="0" fontId="47" fillId="4" borderId="17" xfId="0" applyFont="1" applyFill="1" applyBorder="1" applyAlignment="1">
      <alignment horizontal="center" vertical="center" wrapText="1"/>
    </xf>
    <xf numFmtId="0" fontId="6" fillId="4" borderId="79" xfId="0" applyFont="1" applyFill="1" applyBorder="1" applyAlignment="1">
      <alignment horizontal="right" vertical="center" wrapText="1" indent="2"/>
    </xf>
    <xf numFmtId="0" fontId="63" fillId="0" borderId="83" xfId="0" applyFont="1" applyBorder="1" applyAlignment="1">
      <alignment horizontal="center" vertical="center"/>
    </xf>
    <xf numFmtId="0" fontId="6" fillId="4" borderId="82" xfId="0" applyFont="1" applyFill="1" applyBorder="1" applyAlignment="1">
      <alignment horizontal="left" vertical="center" wrapText="1" indent="2"/>
    </xf>
    <xf numFmtId="0" fontId="1" fillId="4" borderId="84" xfId="0" applyFont="1" applyFill="1" applyBorder="1" applyAlignment="1">
      <alignment wrapText="1"/>
    </xf>
    <xf numFmtId="3" fontId="50" fillId="0" borderId="85" xfId="5" applyNumberFormat="1" applyFont="1" applyBorder="1" applyAlignment="1">
      <alignment horizontal="center" vertical="center"/>
    </xf>
    <xf numFmtId="3" fontId="50" fillId="0" borderId="86" xfId="5" applyNumberFormat="1" applyFont="1" applyBorder="1" applyAlignment="1">
      <alignment horizontal="center" vertical="center"/>
    </xf>
    <xf numFmtId="1" fontId="0" fillId="0" borderId="0" xfId="0" applyNumberFormat="1"/>
    <xf numFmtId="0" fontId="81" fillId="6" borderId="0" xfId="0" applyFont="1" applyFill="1" applyAlignment="1">
      <alignment vertical="center" wrapText="1"/>
    </xf>
    <xf numFmtId="166" fontId="0" fillId="0" borderId="0" xfId="0" applyNumberFormat="1" applyBorder="1"/>
    <xf numFmtId="0" fontId="4" fillId="0" borderId="0" xfId="0" applyFont="1" applyAlignment="1">
      <alignment horizontal="center" wrapText="1"/>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0" fontId="1" fillId="0" borderId="0" xfId="8" applyNumberFormat="1" applyFont="1" applyAlignment="1">
      <alignment vertical="center"/>
    </xf>
    <xf numFmtId="0" fontId="63" fillId="0" borderId="0" xfId="0" applyFont="1" applyAlignment="1">
      <alignment horizontal="right" vertical="center" readingOrder="1"/>
    </xf>
    <xf numFmtId="0" fontId="63" fillId="0" borderId="0" xfId="0" applyFont="1"/>
    <xf numFmtId="0" fontId="6" fillId="4" borderId="40" xfId="0" applyFont="1" applyFill="1" applyBorder="1" applyAlignment="1">
      <alignment horizontal="right" vertical="center" indent="1"/>
    </xf>
    <xf numFmtId="1" fontId="0" fillId="0" borderId="0" xfId="0" applyNumberFormat="1" applyBorder="1"/>
    <xf numFmtId="166" fontId="5" fillId="0" borderId="0" xfId="8" applyNumberFormat="1" applyFont="1" applyAlignment="1">
      <alignment vertical="center"/>
    </xf>
    <xf numFmtId="165" fontId="1" fillId="0" borderId="0" xfId="8" applyNumberFormat="1" applyFont="1" applyAlignment="1">
      <alignment vertical="center"/>
    </xf>
    <xf numFmtId="0" fontId="6" fillId="4" borderId="36" xfId="0" applyFont="1" applyFill="1" applyBorder="1" applyAlignment="1">
      <alignment horizontal="center" vertical="center" wrapText="1"/>
    </xf>
    <xf numFmtId="0" fontId="49" fillId="4" borderId="36" xfId="0" applyFont="1" applyFill="1" applyBorder="1" applyAlignment="1">
      <alignment horizontal="center" vertical="center" wrapText="1"/>
    </xf>
    <xf numFmtId="0" fontId="49" fillId="4" borderId="21"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6" fillId="4" borderId="37" xfId="0" applyFont="1" applyFill="1" applyBorder="1" applyAlignment="1">
      <alignment horizontal="center" vertical="center" wrapText="1" readingOrder="1"/>
    </xf>
    <xf numFmtId="0" fontId="49" fillId="4" borderId="37" xfId="0" applyFont="1" applyFill="1" applyBorder="1" applyAlignment="1">
      <alignment horizontal="center" vertical="center" wrapText="1" readingOrder="1"/>
    </xf>
    <xf numFmtId="49" fontId="29" fillId="0" borderId="0" xfId="0" applyNumberFormat="1" applyFont="1" applyBorder="1" applyAlignment="1">
      <alignment horizontal="center" vertical="center" wrapText="1" readingOrder="2"/>
    </xf>
    <xf numFmtId="49" fontId="30" fillId="0" borderId="0" xfId="0" applyNumberFormat="1" applyFont="1" applyBorder="1" applyAlignment="1">
      <alignment horizontal="center" vertical="center" wrapText="1" readingOrder="1"/>
    </xf>
    <xf numFmtId="0" fontId="54" fillId="4" borderId="64" xfId="0" applyFont="1" applyFill="1" applyBorder="1" applyAlignment="1">
      <alignment horizontal="center" vertical="center" wrapText="1" readingOrder="2"/>
    </xf>
    <xf numFmtId="0" fontId="54" fillId="4" borderId="44" xfId="0" applyFont="1" applyFill="1" applyBorder="1" applyAlignment="1">
      <alignment horizontal="center" vertical="center" wrapText="1" readingOrder="2"/>
    </xf>
    <xf numFmtId="0" fontId="54" fillId="4" borderId="65" xfId="0" applyFont="1" applyFill="1" applyBorder="1" applyAlignment="1">
      <alignment horizontal="center" vertical="center" wrapText="1" readingOrder="1"/>
    </xf>
    <xf numFmtId="0" fontId="54" fillId="4" borderId="62" xfId="0" applyFont="1" applyFill="1" applyBorder="1" applyAlignment="1">
      <alignment horizontal="center" vertical="center" wrapText="1" readingOrder="1"/>
    </xf>
    <xf numFmtId="0" fontId="71" fillId="0" borderId="0" xfId="0" applyFont="1" applyAlignment="1">
      <alignment horizontal="center" vertical="center"/>
    </xf>
    <xf numFmtId="0" fontId="58" fillId="0" borderId="0" xfId="0" applyFont="1" applyBorder="1" applyAlignment="1">
      <alignment horizontal="center" vertical="center" wrapText="1" readingOrder="2"/>
    </xf>
    <xf numFmtId="0" fontId="62" fillId="0" borderId="0" xfId="0" applyFont="1" applyBorder="1" applyAlignment="1">
      <alignment horizontal="center" vertical="center" wrapText="1" readingOrder="1"/>
    </xf>
    <xf numFmtId="0" fontId="66" fillId="0" borderId="0" xfId="0" applyFont="1" applyBorder="1" applyAlignment="1">
      <alignment horizontal="right" vertical="distributed" wrapText="1" readingOrder="2"/>
    </xf>
    <xf numFmtId="0" fontId="56" fillId="0" borderId="0" xfId="0" applyFont="1" applyBorder="1" applyAlignment="1">
      <alignment horizontal="left" vertical="distributed" wrapText="1" readingOrder="1"/>
    </xf>
    <xf numFmtId="0" fontId="0" fillId="0" borderId="0" xfId="0" applyBorder="1" applyAlignment="1">
      <alignment horizontal="center"/>
    </xf>
    <xf numFmtId="0" fontId="60" fillId="0" borderId="0" xfId="0" applyFont="1" applyBorder="1" applyAlignment="1">
      <alignment horizontal="right" vertical="top" wrapText="1" readingOrder="2"/>
    </xf>
    <xf numFmtId="0" fontId="63" fillId="0" borderId="0" xfId="0" applyFont="1" applyBorder="1" applyAlignment="1">
      <alignment horizontal="left" vertical="top" wrapText="1" readingOrder="1"/>
    </xf>
    <xf numFmtId="0" fontId="61" fillId="0" borderId="0" xfId="0" applyFont="1" applyBorder="1" applyAlignment="1">
      <alignment horizontal="center" vertical="center" wrapText="1" readingOrder="2"/>
    </xf>
    <xf numFmtId="0" fontId="54" fillId="0" borderId="0" xfId="0" applyFont="1" applyBorder="1" applyAlignment="1">
      <alignment horizontal="center" vertical="center" wrapText="1" readingOrder="1"/>
    </xf>
    <xf numFmtId="49" fontId="23" fillId="0" borderId="0" xfId="0" applyNumberFormat="1" applyFont="1" applyBorder="1" applyAlignment="1">
      <alignment horizontal="right" vertical="top" wrapText="1" readingOrder="2"/>
    </xf>
    <xf numFmtId="0" fontId="22" fillId="0" borderId="0" xfId="0" applyFont="1" applyBorder="1" applyAlignment="1">
      <alignment horizontal="left" vertical="top" wrapText="1" readingOrder="1"/>
    </xf>
    <xf numFmtId="0" fontId="64" fillId="0" borderId="0" xfId="0" applyFont="1" applyBorder="1" applyAlignment="1">
      <alignment horizontal="right" vertical="center" wrapText="1" readingOrder="2"/>
    </xf>
    <xf numFmtId="0" fontId="65" fillId="0" borderId="0" xfId="0" applyFont="1" applyBorder="1" applyAlignment="1">
      <alignment horizontal="left" vertical="center" wrapText="1" readingOrder="1"/>
    </xf>
    <xf numFmtId="49" fontId="23" fillId="0" borderId="0" xfId="0" applyNumberFormat="1" applyFont="1" applyBorder="1" applyAlignment="1">
      <alignment horizontal="right" vertical="center" wrapText="1" readingOrder="2"/>
    </xf>
    <xf numFmtId="0" fontId="22" fillId="0" borderId="0" xfId="0" applyFont="1" applyBorder="1" applyAlignment="1">
      <alignment horizontal="left" vertical="center" wrapText="1" readingOrder="1"/>
    </xf>
    <xf numFmtId="0" fontId="23" fillId="0" borderId="0" xfId="0" applyFont="1" applyBorder="1" applyAlignment="1">
      <alignment horizontal="right" vertical="top" wrapText="1" readingOrder="2"/>
    </xf>
    <xf numFmtId="0" fontId="60" fillId="0" borderId="0" xfId="0" applyFont="1" applyBorder="1" applyAlignment="1">
      <alignment horizontal="right" vertical="justify" wrapText="1" readingOrder="2"/>
    </xf>
    <xf numFmtId="0" fontId="63" fillId="0" borderId="0" xfId="0" applyFont="1" applyBorder="1" applyAlignment="1">
      <alignment horizontal="left" vertical="justify" wrapText="1" readingOrder="1"/>
    </xf>
    <xf numFmtId="0" fontId="17" fillId="0" borderId="0" xfId="0" applyFont="1" applyBorder="1" applyAlignment="1">
      <alignment horizontal="center" vertical="center" wrapText="1" readingOrder="2"/>
    </xf>
    <xf numFmtId="0" fontId="27" fillId="0" borderId="0" xfId="0" applyFont="1" applyBorder="1" applyAlignment="1">
      <alignment horizontal="center" vertical="top" wrapText="1" readingOrder="1"/>
    </xf>
    <xf numFmtId="0" fontId="58" fillId="0" borderId="0" xfId="0" applyFont="1" applyAlignment="1">
      <alignment horizontal="center" vertical="center" readingOrder="2"/>
    </xf>
    <xf numFmtId="0" fontId="62" fillId="0" borderId="0" xfId="0" applyFont="1" applyAlignment="1">
      <alignment horizontal="center" vertical="center"/>
    </xf>
    <xf numFmtId="0" fontId="62" fillId="4" borderId="0" xfId="0" applyFont="1" applyFill="1" applyBorder="1" applyAlignment="1">
      <alignment horizontal="right" vertical="center" wrapText="1" readingOrder="2"/>
    </xf>
    <xf numFmtId="0" fontId="72" fillId="4" borderId="0" xfId="0" applyFont="1" applyFill="1" applyBorder="1" applyAlignment="1">
      <alignment horizontal="left" vertical="center" wrapText="1" readingOrder="1"/>
    </xf>
    <xf numFmtId="0" fontId="26" fillId="0" borderId="0" xfId="0" applyFont="1" applyBorder="1" applyAlignment="1">
      <alignment horizontal="right" vertical="justify" wrapText="1" readingOrder="2"/>
    </xf>
    <xf numFmtId="0" fontId="1" fillId="0" borderId="0" xfId="0" applyFont="1" applyBorder="1" applyAlignment="1">
      <alignment horizontal="left" vertical="distributed" wrapText="1" readingOrder="1"/>
    </xf>
    <xf numFmtId="0" fontId="0" fillId="0" borderId="0" xfId="0" applyBorder="1" applyAlignment="1">
      <alignment horizontal="center" vertical="center" wrapText="1"/>
    </xf>
    <xf numFmtId="0" fontId="27" fillId="0" borderId="0" xfId="0" applyFont="1" applyBorder="1" applyAlignment="1">
      <alignment horizontal="center" vertical="center" wrapText="1" readingOrder="1"/>
    </xf>
    <xf numFmtId="0" fontId="1" fillId="0" borderId="0" xfId="0" applyFont="1" applyBorder="1" applyAlignment="1">
      <alignment horizontal="left" vertical="justify" wrapText="1" readingOrder="1"/>
    </xf>
    <xf numFmtId="0" fontId="63" fillId="0" borderId="0" xfId="0" applyFont="1" applyAlignment="1">
      <alignment horizontal="left" vertical="center" wrapText="1"/>
    </xf>
    <xf numFmtId="0" fontId="49" fillId="4" borderId="0" xfId="0" applyFont="1" applyFill="1" applyBorder="1" applyAlignment="1">
      <alignment horizontal="left" vertical="center" wrapText="1" readingOrder="1"/>
    </xf>
    <xf numFmtId="0" fontId="4" fillId="0" borderId="0" xfId="0" applyFont="1" applyAlignment="1">
      <alignment horizontal="center" wrapText="1"/>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1" fontId="6" fillId="4" borderId="66" xfId="2" applyFont="1" applyFill="1" applyBorder="1" applyAlignment="1">
      <alignment horizontal="right" vertical="center" wrapText="1"/>
    </xf>
    <xf numFmtId="1" fontId="6" fillId="4" borderId="67" xfId="2" applyFont="1" applyFill="1" applyBorder="1" applyAlignment="1">
      <alignment horizontal="right" vertical="center"/>
    </xf>
    <xf numFmtId="0" fontId="17" fillId="4" borderId="68" xfId="3" applyFont="1" applyFill="1" applyBorder="1" applyAlignment="1">
      <alignment horizontal="left" vertical="center" wrapText="1"/>
    </xf>
    <xf numFmtId="0" fontId="17" fillId="4" borderId="69" xfId="3" applyFont="1" applyFill="1" applyBorder="1" applyAlignment="1">
      <alignment horizontal="left" vertical="center" wrapText="1"/>
    </xf>
    <xf numFmtId="0" fontId="54" fillId="4" borderId="37" xfId="0" applyFont="1" applyFill="1" applyBorder="1" applyAlignment="1">
      <alignment horizontal="center" vertical="center"/>
    </xf>
    <xf numFmtId="0" fontId="54" fillId="4" borderId="21" xfId="0" applyFont="1" applyFill="1" applyBorder="1" applyAlignment="1">
      <alignment horizontal="center" vertical="center"/>
    </xf>
    <xf numFmtId="0" fontId="54" fillId="4" borderId="37" xfId="0" applyFont="1" applyFill="1" applyBorder="1" applyAlignment="1">
      <alignment horizontal="center" vertical="center" wrapText="1"/>
    </xf>
    <xf numFmtId="0" fontId="54" fillId="4" borderId="21" xfId="0" applyFont="1" applyFill="1" applyBorder="1" applyAlignment="1">
      <alignment horizontal="center" vertical="center" wrapText="1"/>
    </xf>
    <xf numFmtId="0" fontId="47" fillId="4" borderId="37"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6" fillId="4" borderId="37" xfId="0" applyFont="1" applyFill="1" applyBorder="1" applyAlignment="1">
      <alignment horizontal="center" vertical="center" wrapText="1"/>
    </xf>
    <xf numFmtId="0" fontId="6" fillId="4" borderId="36"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0" fillId="0" borderId="12" xfId="0" applyFont="1" applyBorder="1" applyAlignment="1">
      <alignment horizontal="right" vertical="center" wrapText="1"/>
    </xf>
    <xf numFmtId="0" fontId="49" fillId="4" borderId="37" xfId="0" applyFont="1" applyFill="1" applyBorder="1" applyAlignment="1">
      <alignment horizontal="center" vertical="center" wrapText="1"/>
    </xf>
    <xf numFmtId="0" fontId="49" fillId="4" borderId="36" xfId="0" applyFont="1" applyFill="1" applyBorder="1" applyAlignment="1">
      <alignment horizontal="center" vertical="center" wrapText="1"/>
    </xf>
    <xf numFmtId="0" fontId="49" fillId="4" borderId="21" xfId="0" applyFont="1" applyFill="1" applyBorder="1" applyAlignment="1">
      <alignment horizontal="center" vertical="center" wrapText="1"/>
    </xf>
    <xf numFmtId="0" fontId="73" fillId="0" borderId="0" xfId="0" applyFont="1" applyAlignment="1">
      <alignment horizontal="center" wrapText="1"/>
    </xf>
    <xf numFmtId="0" fontId="74" fillId="0" borderId="0" xfId="0" applyFont="1" applyAlignment="1">
      <alignment horizontal="center" vertical="top" wrapText="1"/>
    </xf>
    <xf numFmtId="0" fontId="74" fillId="0" borderId="0" xfId="8" applyNumberFormat="1" applyFont="1" applyAlignment="1">
      <alignment horizontal="center" wrapText="1"/>
    </xf>
    <xf numFmtId="0" fontId="68" fillId="0" borderId="0" xfId="8" applyNumberFormat="1" applyFont="1" applyAlignment="1">
      <alignment horizontal="center" vertical="top" wrapText="1"/>
    </xf>
    <xf numFmtId="0" fontId="0" fillId="5" borderId="15" xfId="0" applyFill="1" applyBorder="1" applyAlignment="1">
      <alignment horizontal="center" vertical="center"/>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20" fillId="4" borderId="13" xfId="0" applyFont="1" applyFill="1" applyBorder="1" applyAlignment="1">
      <alignment horizontal="center" vertical="center"/>
    </xf>
    <xf numFmtId="0" fontId="20" fillId="4" borderId="14" xfId="0" applyFont="1" applyFill="1" applyBorder="1" applyAlignment="1">
      <alignment horizontal="center" vertical="center"/>
    </xf>
    <xf numFmtId="3" fontId="54" fillId="6" borderId="0" xfId="0" applyNumberFormat="1" applyFont="1" applyFill="1" applyAlignment="1">
      <alignment horizontal="left" vertical="center" wrapText="1"/>
    </xf>
    <xf numFmtId="0" fontId="6" fillId="4" borderId="70" xfId="0" applyFont="1" applyFill="1" applyBorder="1" applyAlignment="1">
      <alignment horizontal="right" vertical="center" wrapText="1" indent="1"/>
    </xf>
    <xf numFmtId="0" fontId="6" fillId="4" borderId="71" xfId="0" applyFont="1" applyFill="1" applyBorder="1" applyAlignment="1">
      <alignment horizontal="right" vertical="center" wrapText="1" indent="1"/>
    </xf>
    <xf numFmtId="0" fontId="6" fillId="4" borderId="72" xfId="0" applyFont="1" applyFill="1" applyBorder="1" applyAlignment="1">
      <alignment horizontal="right" vertical="center" wrapText="1" indent="1"/>
    </xf>
    <xf numFmtId="0" fontId="16" fillId="4" borderId="17" xfId="0" applyFont="1" applyFill="1" applyBorder="1" applyAlignment="1">
      <alignment horizontal="center" vertical="center" wrapText="1"/>
    </xf>
    <xf numFmtId="0" fontId="67" fillId="4" borderId="17" xfId="0" applyFont="1" applyFill="1" applyBorder="1" applyAlignment="1">
      <alignment horizontal="center" vertical="center" wrapText="1"/>
    </xf>
    <xf numFmtId="0" fontId="6" fillId="4" borderId="73" xfId="0" applyFont="1" applyFill="1" applyBorder="1" applyAlignment="1">
      <alignment horizontal="left" vertical="center" wrapText="1" indent="1"/>
    </xf>
    <xf numFmtId="0" fontId="6" fillId="4" borderId="74" xfId="0" applyFont="1" applyFill="1" applyBorder="1" applyAlignment="1">
      <alignment horizontal="left" vertical="center" wrapText="1" indent="1"/>
    </xf>
    <xf numFmtId="0" fontId="6" fillId="4" borderId="75" xfId="0" applyFont="1" applyFill="1" applyBorder="1" applyAlignment="1">
      <alignment horizontal="left" vertical="center" wrapText="1" indent="1"/>
    </xf>
    <xf numFmtId="0" fontId="1" fillId="0" borderId="16" xfId="0" applyFont="1" applyBorder="1" applyAlignment="1">
      <alignment horizontal="right" vertical="center" readingOrder="2"/>
    </xf>
    <xf numFmtId="0" fontId="5" fillId="0" borderId="16" xfId="0" applyFont="1" applyBorder="1" applyAlignment="1">
      <alignment horizontal="right" vertical="center" readingOrder="2"/>
    </xf>
    <xf numFmtId="0" fontId="19" fillId="0" borderId="16" xfId="0" applyFont="1" applyBorder="1" applyAlignment="1">
      <alignment horizontal="left" vertical="center"/>
    </xf>
    <xf numFmtId="0" fontId="16" fillId="4" borderId="65" xfId="0" applyFont="1" applyFill="1" applyBorder="1" applyAlignment="1">
      <alignment horizontal="center" vertical="center" wrapText="1"/>
    </xf>
    <xf numFmtId="0" fontId="16" fillId="4" borderId="64" xfId="0" applyFont="1" applyFill="1" applyBorder="1" applyAlignment="1">
      <alignment horizontal="center" vertical="center" wrapText="1"/>
    </xf>
    <xf numFmtId="0" fontId="16" fillId="4" borderId="62" xfId="0" applyFont="1" applyFill="1" applyBorder="1" applyAlignment="1">
      <alignment horizontal="center" vertical="center" wrapText="1"/>
    </xf>
    <xf numFmtId="0" fontId="16" fillId="4" borderId="44" xfId="0" applyFont="1" applyFill="1" applyBorder="1" applyAlignment="1">
      <alignment horizontal="center" vertical="center" wrapText="1"/>
    </xf>
    <xf numFmtId="3" fontId="1" fillId="4" borderId="18" xfId="1" applyNumberFormat="1" applyFont="1" applyFill="1" applyBorder="1" applyAlignment="1">
      <alignment horizontal="center" vertical="center" wrapText="1"/>
    </xf>
    <xf numFmtId="0" fontId="13" fillId="4" borderId="73" xfId="0" applyFont="1" applyFill="1" applyBorder="1" applyAlignment="1">
      <alignment horizontal="left" vertical="center" wrapText="1" indent="1"/>
    </xf>
    <xf numFmtId="0" fontId="13" fillId="4" borderId="74" xfId="0" applyFont="1" applyFill="1" applyBorder="1" applyAlignment="1">
      <alignment horizontal="left" vertical="center" wrapText="1" indent="1"/>
    </xf>
    <xf numFmtId="0" fontId="13" fillId="4" borderId="75" xfId="0" applyFont="1" applyFill="1" applyBorder="1" applyAlignment="1">
      <alignment horizontal="left" vertical="center" wrapText="1" indent="1"/>
    </xf>
    <xf numFmtId="0" fontId="6" fillId="4" borderId="79" xfId="0" applyFont="1" applyFill="1" applyBorder="1" applyAlignment="1">
      <alignment horizontal="right" vertical="center" indent="1"/>
    </xf>
    <xf numFmtId="0" fontId="6" fillId="4" borderId="80" xfId="0" applyFont="1" applyFill="1" applyBorder="1" applyAlignment="1">
      <alignment horizontal="right" vertical="center" indent="1"/>
    </xf>
    <xf numFmtId="0" fontId="6" fillId="4" borderId="80" xfId="0" applyFont="1" applyFill="1" applyBorder="1" applyAlignment="1">
      <alignment horizontal="left" vertical="center" indent="1"/>
    </xf>
    <xf numFmtId="0" fontId="6" fillId="4" borderId="82" xfId="0" applyFont="1" applyFill="1" applyBorder="1" applyAlignment="1">
      <alignment horizontal="left" vertical="center" indent="1"/>
    </xf>
    <xf numFmtId="0" fontId="6" fillId="4" borderId="37" xfId="0" applyFont="1" applyFill="1" applyBorder="1" applyAlignment="1">
      <alignment horizontal="center" vertical="center"/>
    </xf>
    <xf numFmtId="0" fontId="49" fillId="4" borderId="37" xfId="0" applyFont="1" applyFill="1" applyBorder="1" applyAlignment="1">
      <alignment horizontal="center" vertical="center"/>
    </xf>
    <xf numFmtId="0" fontId="20" fillId="4" borderId="65" xfId="0" applyFont="1" applyFill="1" applyBorder="1" applyAlignment="1">
      <alignment horizontal="center" vertical="center"/>
    </xf>
    <xf numFmtId="0" fontId="20" fillId="4" borderId="16" xfId="0" applyFont="1" applyFill="1" applyBorder="1" applyAlignment="1">
      <alignment horizontal="center" vertical="center"/>
    </xf>
    <xf numFmtId="0" fontId="20" fillId="4" borderId="27" xfId="0" applyFont="1" applyFill="1" applyBorder="1" applyAlignment="1">
      <alignment horizontal="center" vertical="center"/>
    </xf>
    <xf numFmtId="0" fontId="20" fillId="4" borderId="0" xfId="0" applyFont="1" applyFill="1" applyBorder="1" applyAlignment="1">
      <alignment horizontal="center" vertical="center"/>
    </xf>
    <xf numFmtId="0" fontId="20" fillId="4" borderId="62" xfId="0" applyFont="1" applyFill="1" applyBorder="1" applyAlignment="1">
      <alignment horizontal="center" vertical="center"/>
    </xf>
    <xf numFmtId="0" fontId="20" fillId="4" borderId="12" xfId="0" applyFont="1" applyFill="1" applyBorder="1" applyAlignment="1">
      <alignment horizontal="center" vertical="center"/>
    </xf>
    <xf numFmtId="0" fontId="20" fillId="4" borderId="16" xfId="0" applyFont="1" applyFill="1" applyBorder="1" applyAlignment="1">
      <alignment horizontal="center" vertical="center" wrapText="1"/>
    </xf>
    <xf numFmtId="0" fontId="20" fillId="4" borderId="64"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12" xfId="0" applyFont="1" applyFill="1" applyBorder="1" applyAlignment="1">
      <alignment horizontal="center" vertical="center" wrapText="1"/>
    </xf>
    <xf numFmtId="0" fontId="20" fillId="4" borderId="44" xfId="0" applyFont="1" applyFill="1" applyBorder="1" applyAlignment="1">
      <alignment horizontal="center" vertical="center" wrapText="1"/>
    </xf>
    <xf numFmtId="0" fontId="68" fillId="4" borderId="19" xfId="0" applyFont="1" applyFill="1" applyBorder="1" applyAlignment="1">
      <alignment horizontal="center" vertical="center"/>
    </xf>
    <xf numFmtId="0" fontId="68" fillId="4" borderId="18" xfId="0" applyFont="1" applyFill="1" applyBorder="1" applyAlignment="1">
      <alignment horizontal="center" vertical="center"/>
    </xf>
    <xf numFmtId="0" fontId="68" fillId="4" borderId="20" xfId="0" applyFont="1" applyFill="1" applyBorder="1" applyAlignment="1">
      <alignment horizontal="center" vertical="center"/>
    </xf>
    <xf numFmtId="0" fontId="47" fillId="4" borderId="19" xfId="0" applyFont="1" applyFill="1" applyBorder="1" applyAlignment="1">
      <alignment horizontal="center" vertical="center" wrapText="1"/>
    </xf>
    <xf numFmtId="0" fontId="47" fillId="4" borderId="18" xfId="0" applyFont="1" applyFill="1" applyBorder="1" applyAlignment="1">
      <alignment horizontal="center" vertical="center"/>
    </xf>
    <xf numFmtId="0" fontId="47" fillId="4" borderId="18" xfId="0" applyFont="1" applyFill="1" applyBorder="1" applyAlignment="1">
      <alignment horizontal="center" vertical="center" wrapText="1"/>
    </xf>
    <xf numFmtId="0" fontId="47" fillId="4" borderId="20" xfId="0" applyFont="1" applyFill="1" applyBorder="1" applyAlignment="1">
      <alignment horizontal="center" vertical="center"/>
    </xf>
    <xf numFmtId="0" fontId="6" fillId="4" borderId="40" xfId="0" applyFont="1" applyFill="1" applyBorder="1" applyAlignment="1">
      <alignment horizontal="right" vertical="center" indent="1"/>
    </xf>
    <xf numFmtId="0" fontId="6" fillId="4" borderId="78" xfId="0" applyFont="1" applyFill="1" applyBorder="1" applyAlignment="1">
      <alignment horizontal="right" vertical="center" indent="1"/>
    </xf>
    <xf numFmtId="0" fontId="6" fillId="4" borderId="78" xfId="0" applyFont="1" applyFill="1" applyBorder="1" applyAlignment="1">
      <alignment horizontal="left" vertical="center" indent="1"/>
    </xf>
    <xf numFmtId="0" fontId="6" fillId="4" borderId="41" xfId="0" applyFont="1" applyFill="1" applyBorder="1" applyAlignment="1">
      <alignment horizontal="left" vertical="center" indent="1"/>
    </xf>
    <xf numFmtId="0" fontId="6" fillId="4" borderId="38" xfId="0" applyFont="1" applyFill="1" applyBorder="1" applyAlignment="1">
      <alignment horizontal="right" vertical="center" indent="1"/>
    </xf>
    <xf numFmtId="0" fontId="6" fillId="4" borderId="36" xfId="0" applyFont="1" applyFill="1" applyBorder="1" applyAlignment="1">
      <alignment horizontal="right" vertical="center" indent="1"/>
    </xf>
    <xf numFmtId="0" fontId="17" fillId="4" borderId="39" xfId="0" applyFont="1" applyFill="1" applyBorder="1" applyAlignment="1">
      <alignment horizontal="left" vertical="center" wrapText="1" indent="1"/>
    </xf>
    <xf numFmtId="0" fontId="17" fillId="4" borderId="42" xfId="0" applyFont="1" applyFill="1" applyBorder="1" applyAlignment="1">
      <alignment horizontal="left" vertical="center" wrapText="1" indent="1"/>
    </xf>
    <xf numFmtId="0" fontId="6" fillId="4" borderId="39" xfId="0" applyFont="1" applyFill="1" applyBorder="1" applyAlignment="1">
      <alignment horizontal="left" vertical="center" indent="1"/>
    </xf>
    <xf numFmtId="0" fontId="6" fillId="4" borderId="42" xfId="0" applyFont="1" applyFill="1" applyBorder="1" applyAlignment="1">
      <alignment horizontal="left" vertical="center" indent="1"/>
    </xf>
    <xf numFmtId="0" fontId="6" fillId="4" borderId="36" xfId="0" applyFont="1" applyFill="1" applyBorder="1" applyAlignment="1">
      <alignment horizontal="left" vertical="center" indent="1"/>
    </xf>
    <xf numFmtId="0" fontId="6" fillId="4" borderId="42" xfId="0" applyFont="1" applyFill="1" applyBorder="1" applyAlignment="1">
      <alignment horizontal="right" vertical="center" indent="1"/>
    </xf>
    <xf numFmtId="0" fontId="6" fillId="4" borderId="45" xfId="0" applyFont="1" applyFill="1" applyBorder="1" applyAlignment="1">
      <alignment horizontal="center" vertical="center" wrapText="1"/>
    </xf>
    <xf numFmtId="0" fontId="6" fillId="4" borderId="46" xfId="0" applyFont="1" applyFill="1" applyBorder="1" applyAlignment="1">
      <alignment horizontal="center" vertical="center" wrapText="1"/>
    </xf>
    <xf numFmtId="0" fontId="6" fillId="4" borderId="0" xfId="0" applyFont="1" applyFill="1" applyBorder="1" applyAlignment="1">
      <alignment horizontal="center" vertical="center"/>
    </xf>
    <xf numFmtId="0" fontId="75" fillId="4" borderId="37" xfId="5" applyFont="1" applyFill="1" applyBorder="1" applyAlignment="1">
      <alignment horizontal="center" vertical="center" wrapText="1"/>
    </xf>
    <xf numFmtId="0" fontId="75" fillId="4" borderId="76" xfId="5" applyFont="1" applyFill="1" applyBorder="1" applyAlignment="1">
      <alignment horizontal="center" vertical="center" wrapText="1"/>
    </xf>
    <xf numFmtId="0" fontId="75" fillId="4" borderId="21" xfId="5" applyFont="1" applyFill="1" applyBorder="1" applyAlignment="1">
      <alignment horizontal="center" vertical="center" wrapText="1"/>
    </xf>
    <xf numFmtId="0" fontId="75" fillId="4" borderId="77" xfId="5" applyFont="1" applyFill="1" applyBorder="1" applyAlignment="1">
      <alignment horizontal="center" vertical="center" wrapText="1"/>
    </xf>
    <xf numFmtId="49" fontId="6" fillId="4" borderId="38" xfId="5" applyNumberFormat="1" applyFont="1" applyFill="1" applyBorder="1" applyAlignment="1">
      <alignment horizontal="left" vertical="center" indent="2"/>
    </xf>
    <xf numFmtId="49" fontId="6" fillId="4" borderId="39" xfId="5" applyNumberFormat="1" applyFont="1" applyFill="1" applyBorder="1" applyAlignment="1">
      <alignment horizontal="left" vertical="center" indent="2"/>
    </xf>
    <xf numFmtId="49" fontId="6" fillId="4" borderId="40" xfId="5" applyNumberFormat="1" applyFont="1" applyFill="1" applyBorder="1" applyAlignment="1">
      <alignment horizontal="left" vertical="center" indent="2"/>
    </xf>
    <xf numFmtId="49" fontId="6" fillId="4" borderId="41" xfId="5" applyNumberFormat="1" applyFont="1" applyFill="1" applyBorder="1" applyAlignment="1">
      <alignment horizontal="left" vertical="center" indent="2"/>
    </xf>
    <xf numFmtId="0" fontId="20" fillId="4" borderId="42" xfId="0" applyFont="1" applyFill="1" applyBorder="1" applyAlignment="1">
      <alignment horizontal="right" vertical="center" indent="2"/>
    </xf>
    <xf numFmtId="0" fontId="20" fillId="0" borderId="42" xfId="0" applyFont="1" applyBorder="1" applyAlignment="1">
      <alignment horizontal="right" vertical="center" indent="2"/>
    </xf>
    <xf numFmtId="49" fontId="76" fillId="4" borderId="18" xfId="5" applyNumberFormat="1" applyFont="1" applyFill="1" applyBorder="1" applyAlignment="1">
      <alignment horizontal="center" vertical="center"/>
    </xf>
    <xf numFmtId="49" fontId="76" fillId="4" borderId="20" xfId="5" applyNumberFormat="1" applyFont="1" applyFill="1" applyBorder="1" applyAlignment="1">
      <alignment horizontal="center" vertical="center"/>
    </xf>
    <xf numFmtId="0" fontId="76" fillId="4" borderId="19" xfId="0" applyFont="1" applyFill="1" applyBorder="1" applyAlignment="1">
      <alignment horizontal="center" vertical="center"/>
    </xf>
    <xf numFmtId="0" fontId="76" fillId="4" borderId="18" xfId="0" applyFont="1" applyFill="1" applyBorder="1" applyAlignment="1">
      <alignment horizontal="center" vertical="center"/>
    </xf>
    <xf numFmtId="49" fontId="20" fillId="4" borderId="42" xfId="5" applyNumberFormat="1" applyFont="1" applyFill="1" applyBorder="1" applyAlignment="1">
      <alignment horizontal="left" vertical="center" indent="2"/>
    </xf>
    <xf numFmtId="0" fontId="20" fillId="0" borderId="42" xfId="0" applyFont="1" applyBorder="1" applyAlignment="1">
      <alignment horizontal="left" vertical="center" indent="2"/>
    </xf>
    <xf numFmtId="0" fontId="6" fillId="4" borderId="40" xfId="0" applyFont="1" applyFill="1" applyBorder="1" applyAlignment="1">
      <alignment horizontal="right" vertical="center" indent="2" readingOrder="2"/>
    </xf>
    <xf numFmtId="0" fontId="6" fillId="4" borderId="41" xfId="0" applyFont="1" applyFill="1" applyBorder="1" applyAlignment="1">
      <alignment horizontal="right" vertical="center" indent="2" readingOrder="2"/>
    </xf>
    <xf numFmtId="0" fontId="6" fillId="4" borderId="38" xfId="0" applyFont="1" applyFill="1" applyBorder="1" applyAlignment="1">
      <alignment horizontal="right" vertical="center" indent="2" readingOrder="2"/>
    </xf>
    <xf numFmtId="0" fontId="6" fillId="4" borderId="39" xfId="0" applyFont="1" applyFill="1" applyBorder="1" applyAlignment="1">
      <alignment horizontal="right" vertical="center" indent="2" readingOrder="2"/>
    </xf>
    <xf numFmtId="0" fontId="6" fillId="0" borderId="12" xfId="0" applyFont="1" applyBorder="1" applyAlignment="1">
      <alignment horizontal="lef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6" fillId="4" borderId="64"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65"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62" xfId="0" applyFont="1" applyFill="1" applyBorder="1" applyAlignment="1">
      <alignment horizontal="center" vertical="center" wrapText="1"/>
    </xf>
    <xf numFmtId="0" fontId="48" fillId="0" borderId="0" xfId="0" applyFont="1" applyAlignment="1">
      <alignment horizontal="center" vertical="center" wrapText="1" readingOrder="2"/>
    </xf>
    <xf numFmtId="0" fontId="16" fillId="4" borderId="20"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9" xfId="0" applyFont="1" applyFill="1" applyBorder="1" applyAlignment="1">
      <alignment horizontal="center" vertical="center" wrapText="1"/>
    </xf>
    <xf numFmtId="0" fontId="67" fillId="4" borderId="20" xfId="0" applyFont="1" applyFill="1" applyBorder="1" applyAlignment="1">
      <alignment horizontal="center" vertical="center" wrapText="1"/>
    </xf>
    <xf numFmtId="0" fontId="67" fillId="4" borderId="11" xfId="0" applyFont="1" applyFill="1" applyBorder="1" applyAlignment="1">
      <alignment horizontal="center" vertical="center" wrapText="1"/>
    </xf>
    <xf numFmtId="0" fontId="67" fillId="4" borderId="19" xfId="0" applyFont="1" applyFill="1" applyBorder="1" applyAlignment="1">
      <alignment horizontal="center" vertical="center" wrapText="1"/>
    </xf>
    <xf numFmtId="0" fontId="17" fillId="4" borderId="73" xfId="0" applyFont="1" applyFill="1" applyBorder="1" applyAlignment="1">
      <alignment horizontal="left" vertical="center" wrapText="1" indent="1"/>
    </xf>
    <xf numFmtId="0" fontId="17" fillId="4" borderId="74" xfId="0" applyFont="1" applyFill="1" applyBorder="1" applyAlignment="1">
      <alignment horizontal="left" vertical="center" wrapText="1" indent="1"/>
    </xf>
    <xf numFmtId="0" fontId="17" fillId="4" borderId="75" xfId="0" applyFont="1" applyFill="1" applyBorder="1" applyAlignment="1">
      <alignment horizontal="left" vertical="center" wrapText="1" indent="1"/>
    </xf>
    <xf numFmtId="0" fontId="6" fillId="4" borderId="42" xfId="0" applyFont="1" applyFill="1" applyBorder="1" applyAlignment="1">
      <alignment horizontal="right" vertical="center" indent="2"/>
    </xf>
    <xf numFmtId="0" fontId="6" fillId="4" borderId="38" xfId="0" applyFont="1" applyFill="1" applyBorder="1" applyAlignment="1">
      <alignment horizontal="right" vertical="center" indent="2"/>
    </xf>
    <xf numFmtId="0" fontId="6" fillId="4" borderId="16"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76"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77" xfId="0" applyFont="1" applyFill="1" applyBorder="1" applyAlignment="1">
      <alignment horizontal="center" vertical="center"/>
    </xf>
    <xf numFmtId="0" fontId="6" fillId="4" borderId="36" xfId="0" applyFont="1" applyFill="1" applyBorder="1" applyAlignment="1">
      <alignment horizontal="left" vertical="center" indent="2"/>
    </xf>
    <xf numFmtId="0" fontId="6" fillId="4" borderId="39" xfId="0" applyFont="1" applyFill="1" applyBorder="1" applyAlignment="1">
      <alignment horizontal="left" vertical="center" indent="2"/>
    </xf>
    <xf numFmtId="0" fontId="47" fillId="4" borderId="19" xfId="0" applyFont="1" applyFill="1" applyBorder="1" applyAlignment="1">
      <alignment horizontal="center" vertical="center"/>
    </xf>
    <xf numFmtId="0" fontId="6" fillId="4" borderId="43" xfId="0" applyFont="1" applyFill="1" applyBorder="1" applyAlignment="1">
      <alignment horizontal="right" vertical="center" indent="2"/>
    </xf>
    <xf numFmtId="0" fontId="6" fillId="4" borderId="40" xfId="0" applyFont="1" applyFill="1" applyBorder="1" applyAlignment="1">
      <alignment horizontal="right" vertical="center" indent="2"/>
    </xf>
    <xf numFmtId="0" fontId="6" fillId="4" borderId="78" xfId="0" applyFont="1" applyFill="1" applyBorder="1" applyAlignment="1">
      <alignment horizontal="left" vertical="center" indent="2"/>
    </xf>
    <xf numFmtId="0" fontId="6" fillId="4" borderId="41" xfId="0" applyFont="1" applyFill="1" applyBorder="1" applyAlignment="1">
      <alignment horizontal="left" vertical="center" indent="2"/>
    </xf>
  </cellXfs>
  <cellStyles count="9">
    <cellStyle name="Comma" xfId="1" builtinId="3"/>
    <cellStyle name="Had1" xfId="2"/>
    <cellStyle name="Had2" xfId="3"/>
    <cellStyle name="Normal" xfId="0" builtinId="0"/>
    <cellStyle name="Normal 2" xfId="4"/>
    <cellStyle name="Normal 2 2" xfId="5"/>
    <cellStyle name="Normal 3" xfId="6"/>
    <cellStyle name="Normal 3 2" xfId="7"/>
    <cellStyle name="Normal_جداول الأفراد"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2'!$N$13</c:f>
              <c:strCache>
                <c:ptCount val="1"/>
                <c:pt idx="0">
                  <c:v> ذكور  Males</c:v>
                </c:pt>
              </c:strCache>
            </c:strRef>
          </c:tx>
          <c:marker>
            <c:symbol val="diamond"/>
            <c:size val="5"/>
          </c:marker>
          <c:dLbls>
            <c:dLbl>
              <c:idx val="0"/>
              <c:layout>
                <c:manualLayout>
                  <c:x val="-3.3187777490324588E-2"/>
                  <c:y val="3.2407407407407406E-2"/>
                </c:manualLayout>
              </c:layout>
              <c:dLblPos val="r"/>
              <c:showLegendKey val="0"/>
              <c:showVal val="1"/>
              <c:showCatName val="0"/>
              <c:showSerName val="0"/>
              <c:showPercent val="0"/>
              <c:showBubbleSize val="0"/>
            </c:dLbl>
            <c:dLbl>
              <c:idx val="1"/>
              <c:layout>
                <c:manualLayout>
                  <c:x val="-1.9359536869356007E-2"/>
                  <c:y val="3.2407407407407406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184993549624E-2"/>
                  <c:y val="2.7777777777777776E-2"/>
                </c:manualLayout>
              </c:layout>
              <c:dLblPos val="r"/>
              <c:showLegendKey val="0"/>
              <c:showVal val="1"/>
              <c:showCatName val="0"/>
              <c:showSerName val="0"/>
              <c:showPercent val="0"/>
              <c:showBubbleSize val="0"/>
            </c:dLbl>
            <c:dLbl>
              <c:idx val="4"/>
              <c:layout>
                <c:manualLayout>
                  <c:x val="-1.6593888745162395E-2"/>
                  <c:y val="2.7777777777777776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2'!$O$11:$S$12</c:f>
              <c:multiLvlStrCache>
                <c:ptCount val="5"/>
                <c:lvl>
                  <c:pt idx="0">
                    <c:v>Q4</c:v>
                  </c:pt>
                  <c:pt idx="1">
                    <c:v>Q1</c:v>
                  </c:pt>
                  <c:pt idx="2">
                    <c:v>Q2</c:v>
                  </c:pt>
                  <c:pt idx="3">
                    <c:v>Q3</c:v>
                  </c:pt>
                  <c:pt idx="4">
                    <c:v>Q4</c:v>
                  </c:pt>
                </c:lvl>
                <c:lvl>
                  <c:pt idx="0">
                    <c:v> أرباع  2019  Quarters</c:v>
                  </c:pt>
                  <c:pt idx="1">
                    <c:v> أرباع  2020  Quarters</c:v>
                  </c:pt>
                </c:lvl>
              </c:multiLvlStrCache>
            </c:multiLvlStrRef>
          </c:cat>
          <c:val>
            <c:numRef>
              <c:f>'[1]الأعداد 2'!$O$13:$S$13</c:f>
              <c:numCache>
                <c:formatCode>General</c:formatCode>
                <c:ptCount val="5"/>
                <c:pt idx="0">
                  <c:v>2108</c:v>
                </c:pt>
                <c:pt idx="1">
                  <c:v>2127</c:v>
                </c:pt>
                <c:pt idx="2">
                  <c:v>2144</c:v>
                </c:pt>
                <c:pt idx="3">
                  <c:v>2091</c:v>
                </c:pt>
                <c:pt idx="4">
                  <c:v>2073</c:v>
                </c:pt>
              </c:numCache>
            </c:numRef>
          </c:val>
          <c:smooth val="0"/>
        </c:ser>
        <c:ser>
          <c:idx val="1"/>
          <c:order val="1"/>
          <c:tx>
            <c:strRef>
              <c:f>'[1]الأعداد 2'!$N$14</c:f>
              <c:strCache>
                <c:ptCount val="1"/>
                <c:pt idx="0">
                  <c:v>إناث  Females</c:v>
                </c:pt>
              </c:strCache>
            </c:strRef>
          </c:tx>
          <c:marker>
            <c:symbol val="diamond"/>
            <c:size val="5"/>
          </c:marker>
          <c:dLbls>
            <c:dLbl>
              <c:idx val="0"/>
              <c:layout>
                <c:manualLayout>
                  <c:x val="-2.4890833117743465E-2"/>
                  <c:y val="3.2407407407407322E-2"/>
                </c:manualLayout>
              </c:layout>
              <c:dLblPos val="r"/>
              <c:showLegendKey val="0"/>
              <c:showVal val="1"/>
              <c:showCatName val="0"/>
              <c:showSerName val="0"/>
              <c:showPercent val="0"/>
              <c:showBubbleSize val="0"/>
            </c:dLbl>
            <c:dLbl>
              <c:idx val="1"/>
              <c:layout>
                <c:manualLayout>
                  <c:x val="-2.2125184993549776E-2"/>
                  <c:y val="2.3148148148148147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184993549724E-2"/>
                  <c:y val="2.7777777777777776E-2"/>
                </c:manualLayout>
              </c:layout>
              <c:dLblPos val="r"/>
              <c:showLegendKey val="0"/>
              <c:showVal val="1"/>
              <c:showCatName val="0"/>
              <c:showSerName val="0"/>
              <c:showPercent val="0"/>
              <c:showBubbleSize val="0"/>
            </c:dLbl>
            <c:dLbl>
              <c:idx val="4"/>
              <c:layout>
                <c:manualLayout>
                  <c:x val="-2.4890833117743441E-2"/>
                  <c:y val="2.7777777777777693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2'!$O$11:$S$12</c:f>
              <c:multiLvlStrCache>
                <c:ptCount val="5"/>
                <c:lvl>
                  <c:pt idx="0">
                    <c:v>Q4</c:v>
                  </c:pt>
                  <c:pt idx="1">
                    <c:v>Q1</c:v>
                  </c:pt>
                  <c:pt idx="2">
                    <c:v>Q2</c:v>
                  </c:pt>
                  <c:pt idx="3">
                    <c:v>Q3</c:v>
                  </c:pt>
                  <c:pt idx="4">
                    <c:v>Q4</c:v>
                  </c:pt>
                </c:lvl>
                <c:lvl>
                  <c:pt idx="0">
                    <c:v> أرباع  2019  Quarters</c:v>
                  </c:pt>
                  <c:pt idx="1">
                    <c:v> أرباع  2020  Quarters</c:v>
                  </c:pt>
                </c:lvl>
              </c:multiLvlStrCache>
            </c:multiLvlStrRef>
          </c:cat>
          <c:val>
            <c:numRef>
              <c:f>'[1]الأعداد 2'!$O$14:$S$14</c:f>
              <c:numCache>
                <c:formatCode>General</c:formatCode>
                <c:ptCount val="5"/>
                <c:pt idx="0">
                  <c:v>653</c:v>
                </c:pt>
                <c:pt idx="1">
                  <c:v>670</c:v>
                </c:pt>
                <c:pt idx="2">
                  <c:v>663</c:v>
                </c:pt>
                <c:pt idx="3">
                  <c:v>650</c:v>
                </c:pt>
                <c:pt idx="4">
                  <c:v>646</c:v>
                </c:pt>
              </c:numCache>
            </c:numRef>
          </c:val>
          <c:smooth val="0"/>
        </c:ser>
        <c:ser>
          <c:idx val="2"/>
          <c:order val="2"/>
          <c:tx>
            <c:strRef>
              <c:f>'[1]الأعداد 2'!$N$15</c:f>
              <c:strCache>
                <c:ptCount val="1"/>
                <c:pt idx="0">
                  <c:v>مجموع  Total</c:v>
                </c:pt>
              </c:strCache>
            </c:strRef>
          </c:tx>
          <c:marker>
            <c:symbol val="circle"/>
            <c:size val="7"/>
          </c:marker>
          <c:dLbls>
            <c:dLbl>
              <c:idx val="0"/>
              <c:layout>
                <c:manualLayout>
                  <c:x val="-8.3653566210809618E-3"/>
                  <c:y val="-4.1586304680260304E-2"/>
                </c:manualLayout>
              </c:layout>
              <c:dLblPos val="r"/>
              <c:showLegendKey val="0"/>
              <c:showVal val="1"/>
              <c:showCatName val="0"/>
              <c:showSerName val="0"/>
              <c:showPercent val="0"/>
              <c:showBubbleSize val="0"/>
            </c:dLbl>
            <c:dLbl>
              <c:idx val="1"/>
              <c:layout>
                <c:manualLayout>
                  <c:x val="-1.1153808828108E-2"/>
                  <c:y val="-3.6965604160231341E-2"/>
                </c:manualLayout>
              </c:layout>
              <c:dLblPos val="r"/>
              <c:showLegendKey val="0"/>
              <c:showVal val="1"/>
              <c:showCatName val="0"/>
              <c:showSerName val="0"/>
              <c:showPercent val="0"/>
              <c:showBubbleSize val="0"/>
            </c:dLbl>
            <c:dLbl>
              <c:idx val="2"/>
              <c:layout>
                <c:manualLayout>
                  <c:x val="-1.115380882810795E-2"/>
                  <c:y val="-3.6965604160231341E-2"/>
                </c:manualLayout>
              </c:layout>
              <c:dLblPos val="r"/>
              <c:showLegendKey val="0"/>
              <c:showVal val="1"/>
              <c:showCatName val="0"/>
              <c:showSerName val="0"/>
              <c:showPercent val="0"/>
              <c:showBubbleSize val="0"/>
            </c:dLbl>
            <c:dLbl>
              <c:idx val="3"/>
              <c:layout>
                <c:manualLayout>
                  <c:x val="-1.115380882810795E-2"/>
                  <c:y val="-3.6965604160231341E-2"/>
                </c:manualLayout>
              </c:layout>
              <c:dLblPos val="r"/>
              <c:showLegendKey val="0"/>
              <c:showVal val="1"/>
              <c:showCatName val="0"/>
              <c:showSerName val="0"/>
              <c:showPercent val="0"/>
              <c:showBubbleSize val="0"/>
            </c:dLbl>
            <c:dLbl>
              <c:idx val="4"/>
              <c:layout>
                <c:manualLayout>
                  <c:x val="-1.115380882810795E-2"/>
                  <c:y val="-4.6207005200289177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2'!$O$11:$S$12</c:f>
              <c:multiLvlStrCache>
                <c:ptCount val="5"/>
                <c:lvl>
                  <c:pt idx="0">
                    <c:v>Q4</c:v>
                  </c:pt>
                  <c:pt idx="1">
                    <c:v>Q1</c:v>
                  </c:pt>
                  <c:pt idx="2">
                    <c:v>Q2</c:v>
                  </c:pt>
                  <c:pt idx="3">
                    <c:v>Q3</c:v>
                  </c:pt>
                  <c:pt idx="4">
                    <c:v>Q4</c:v>
                  </c:pt>
                </c:lvl>
                <c:lvl>
                  <c:pt idx="0">
                    <c:v> أرباع  2019  Quarters</c:v>
                  </c:pt>
                  <c:pt idx="1">
                    <c:v> أرباع  2020  Quarters</c:v>
                  </c:pt>
                </c:lvl>
              </c:multiLvlStrCache>
            </c:multiLvlStrRef>
          </c:cat>
          <c:val>
            <c:numRef>
              <c:f>'[1]الأعداد 2'!$O$15:$S$15</c:f>
              <c:numCache>
                <c:formatCode>General</c:formatCode>
                <c:ptCount val="5"/>
                <c:pt idx="0">
                  <c:v>2761</c:v>
                </c:pt>
                <c:pt idx="1">
                  <c:v>2797</c:v>
                </c:pt>
                <c:pt idx="2">
                  <c:v>2807</c:v>
                </c:pt>
                <c:pt idx="3">
                  <c:v>2741</c:v>
                </c:pt>
                <c:pt idx="4">
                  <c:v>2719</c:v>
                </c:pt>
              </c:numCache>
            </c:numRef>
          </c:val>
          <c:smooth val="0"/>
        </c:ser>
        <c:dLbls>
          <c:showLegendKey val="0"/>
          <c:showVal val="0"/>
          <c:showCatName val="0"/>
          <c:showSerName val="0"/>
          <c:showPercent val="0"/>
          <c:showBubbleSize val="0"/>
        </c:dLbls>
        <c:marker val="1"/>
        <c:smooth val="0"/>
        <c:axId val="101773696"/>
        <c:axId val="101775232"/>
      </c:lineChart>
      <c:catAx>
        <c:axId val="101773696"/>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01775232"/>
        <c:crosses val="autoZero"/>
        <c:auto val="1"/>
        <c:lblAlgn val="ctr"/>
        <c:lblOffset val="100"/>
        <c:noMultiLvlLbl val="0"/>
      </c:catAx>
      <c:valAx>
        <c:axId val="101775232"/>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1100" b="0" i="0" u="none" strike="noStrike" baseline="0">
                    <a:solidFill>
                      <a:srgbClr val="000000"/>
                    </a:solidFill>
                    <a:latin typeface="Calibri"/>
                    <a:ea typeface="Calibri"/>
                    <a:cs typeface="Calibri"/>
                  </a:defRPr>
                </a:pPr>
                <a:r>
                  <a:rPr lang="en-US" sz="900" b="1" i="0" u="none" strike="noStrike" baseline="0">
                    <a:solidFill>
                      <a:srgbClr val="000000"/>
                    </a:solidFill>
                    <a:latin typeface="Times New Roman"/>
                    <a:cs typeface="Times New Roman"/>
                  </a:rPr>
                  <a:t>Thousands      بالألف</a:t>
                </a:r>
              </a:p>
            </c:rich>
          </c:tx>
          <c:layout>
            <c:manualLayout>
              <c:xMode val="edge"/>
              <c:yMode val="edge"/>
              <c:x val="1.7825965210963138E-2"/>
              <c:y val="0.33042552493438321"/>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Times New Roman"/>
                <a:ea typeface="Times New Roman"/>
                <a:cs typeface="Times New Roman"/>
              </a:defRPr>
            </a:pPr>
            <a:endParaRPr lang="en-US"/>
          </a:p>
        </c:txPr>
        <c:crossAx val="101773696"/>
        <c:crosses val="autoZero"/>
        <c:crossBetween val="between"/>
        <c:majorUnit val="500"/>
        <c:minorUnit val="100"/>
      </c:valAx>
      <c:spPr>
        <a:noFill/>
        <a:ln w="25400">
          <a:noFill/>
        </a:ln>
      </c:spPr>
    </c:plotArea>
    <c:legend>
      <c:legendPos val="r"/>
      <c:layout>
        <c:manualLayout>
          <c:xMode val="edge"/>
          <c:yMode val="edge"/>
          <c:x val="0.15870132876349205"/>
          <c:y val="1.2516404199475065E-3"/>
          <c:w val="0.78215267899478425"/>
          <c:h val="0.11366601049868767"/>
        </c:manualLayout>
      </c:layout>
      <c:overlay val="0"/>
      <c:txPr>
        <a:bodyPr/>
        <a:lstStyle/>
        <a:p>
          <a:pPr>
            <a:defRPr sz="7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8670150854441"/>
          <c:y val="7.1881659889602142E-2"/>
          <c:w val="0.8706737484253636"/>
          <c:h val="0.50855084324843525"/>
        </c:manualLayout>
      </c:layout>
      <c:barChart>
        <c:barDir val="col"/>
        <c:grouping val="clustered"/>
        <c:varyColors val="0"/>
        <c:ser>
          <c:idx val="0"/>
          <c:order val="0"/>
          <c:tx>
            <c:strRef>
              <c:f>'Figure 3'!$T$12</c:f>
              <c:strCache>
                <c:ptCount val="1"/>
                <c:pt idx="0">
                  <c:v>غير قطري
Non-Qatari</c:v>
                </c:pt>
              </c:strCache>
            </c:strRef>
          </c:tx>
          <c:spPr>
            <a:solidFill>
              <a:schemeClr val="tx2">
                <a:lumMod val="75000"/>
              </a:schemeClr>
            </a:solidFill>
            <a:scene3d>
              <a:camera prst="orthographicFront"/>
              <a:lightRig rig="threePt" dir="t"/>
            </a:scene3d>
            <a:sp3d>
              <a:bevelT/>
            </a:sp3d>
          </c:spPr>
          <c:invertIfNegative val="0"/>
          <c:cat>
            <c:strRef>
              <c:f>'Figure 3'!$S$13:$S$19</c:f>
              <c:strCache>
                <c:ptCount val="7"/>
                <c:pt idx="0">
                  <c:v>قلة فرص العمل
Lack of Job Opportunities</c:v>
                </c:pt>
                <c:pt idx="1">
                  <c:v>ظروف صحية
Health Conditions</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أخرى
Others</c:v>
                </c:pt>
              </c:strCache>
            </c:strRef>
          </c:cat>
          <c:val>
            <c:numRef>
              <c:f>'Figure 3'!$T$13:$T$19</c:f>
              <c:numCache>
                <c:formatCode>#,##0</c:formatCode>
                <c:ptCount val="7"/>
                <c:pt idx="0">
                  <c:v>748</c:v>
                </c:pt>
                <c:pt idx="1">
                  <c:v>64</c:v>
                </c:pt>
                <c:pt idx="2" formatCode="General">
                  <c:v>406</c:v>
                </c:pt>
                <c:pt idx="3" formatCode="General">
                  <c:v>406</c:v>
                </c:pt>
                <c:pt idx="4" formatCode="General">
                  <c:v>534</c:v>
                </c:pt>
                <c:pt idx="5" formatCode="General">
                  <c:v>235</c:v>
                </c:pt>
                <c:pt idx="6">
                  <c:v>171</c:v>
                </c:pt>
              </c:numCache>
            </c:numRef>
          </c:val>
          <c:extLst xmlns:c16r2="http://schemas.microsoft.com/office/drawing/2015/06/chart">
            <c:ext xmlns:c16="http://schemas.microsoft.com/office/drawing/2014/chart" uri="{C3380CC4-5D6E-409C-BE32-E72D297353CC}">
              <c16:uniqueId val="{00000000-2728-4C19-8078-2C2514643CF0}"/>
            </c:ext>
          </c:extLst>
        </c:ser>
        <c:ser>
          <c:idx val="1"/>
          <c:order val="1"/>
          <c:tx>
            <c:strRef>
              <c:f>'Figure 3'!$U$12</c:f>
              <c:strCache>
                <c:ptCount val="1"/>
                <c:pt idx="0">
                  <c:v>قطري
Qatari</c:v>
                </c:pt>
              </c:strCache>
            </c:strRef>
          </c:tx>
          <c:spPr>
            <a:solidFill>
              <a:srgbClr val="A20000"/>
            </a:solidFill>
            <a:scene3d>
              <a:camera prst="orthographicFront"/>
              <a:lightRig rig="threePt" dir="t"/>
            </a:scene3d>
            <a:sp3d>
              <a:bevelT/>
            </a:sp3d>
          </c:spPr>
          <c:invertIfNegative val="0"/>
          <c:cat>
            <c:strRef>
              <c:f>'Figure 3'!$S$13:$S$19</c:f>
              <c:strCache>
                <c:ptCount val="7"/>
                <c:pt idx="0">
                  <c:v>قلة فرص العمل
Lack of Job Opportunities</c:v>
                </c:pt>
                <c:pt idx="1">
                  <c:v>ظروف صحية
Health Conditions</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أخرى
Others</c:v>
                </c:pt>
              </c:strCache>
            </c:strRef>
          </c:cat>
          <c:val>
            <c:numRef>
              <c:f>'Figure 3'!$U$13:$U$19</c:f>
              <c:numCache>
                <c:formatCode>General</c:formatCode>
                <c:ptCount val="7"/>
                <c:pt idx="0">
                  <c:v>128</c:v>
                </c:pt>
                <c:pt idx="1">
                  <c:v>0</c:v>
                </c:pt>
                <c:pt idx="2">
                  <c:v>128</c:v>
                </c:pt>
                <c:pt idx="3">
                  <c:v>128</c:v>
                </c:pt>
                <c:pt idx="4">
                  <c:v>64</c:v>
                </c:pt>
                <c:pt idx="5">
                  <c:v>128</c:v>
                </c:pt>
                <c:pt idx="6" formatCode="#,##0">
                  <c:v>0</c:v>
                </c:pt>
              </c:numCache>
            </c:numRef>
          </c:val>
          <c:extLst xmlns:c16r2="http://schemas.microsoft.com/office/drawing/2015/06/chart">
            <c:ext xmlns:c16="http://schemas.microsoft.com/office/drawing/2014/chart" uri="{C3380CC4-5D6E-409C-BE32-E72D297353CC}">
              <c16:uniqueId val="{00000001-2728-4C19-8078-2C2514643CF0}"/>
            </c:ext>
          </c:extLst>
        </c:ser>
        <c:dLbls>
          <c:showLegendKey val="0"/>
          <c:showVal val="0"/>
          <c:showCatName val="0"/>
          <c:showSerName val="0"/>
          <c:showPercent val="0"/>
          <c:showBubbleSize val="0"/>
        </c:dLbls>
        <c:gapWidth val="150"/>
        <c:axId val="103043456"/>
        <c:axId val="103044992"/>
      </c:barChart>
      <c:catAx>
        <c:axId val="103043456"/>
        <c:scaling>
          <c:orientation val="minMax"/>
        </c:scaling>
        <c:delete val="0"/>
        <c:axPos val="b"/>
        <c:numFmt formatCode="General" sourceLinked="1"/>
        <c:majorTickMark val="none"/>
        <c:minorTickMark val="none"/>
        <c:tickLblPos val="nextTo"/>
        <c:spPr>
          <a:ln w="9525" cap="sq"/>
        </c:spPr>
        <c:txPr>
          <a:bodyPr rot="0" vert="horz"/>
          <a:lstStyle/>
          <a:p>
            <a:pPr>
              <a:defRPr lang="ar-QA" sz="1000" b="0" i="0" u="none" strike="noStrike" baseline="0">
                <a:solidFill>
                  <a:srgbClr val="000000"/>
                </a:solidFill>
                <a:latin typeface="Calibri"/>
                <a:ea typeface="Calibri"/>
                <a:cs typeface="Calibri"/>
              </a:defRPr>
            </a:pPr>
            <a:endParaRPr lang="en-US"/>
          </a:p>
        </c:txPr>
        <c:crossAx val="103044992"/>
        <c:crosses val="autoZero"/>
        <c:auto val="1"/>
        <c:lblAlgn val="ctr"/>
        <c:lblOffset val="100"/>
        <c:tickMarkSkip val="2"/>
        <c:noMultiLvlLbl val="0"/>
      </c:catAx>
      <c:valAx>
        <c:axId val="10304499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lang="ar-QA" sz="1000" b="0" i="0" u="none" strike="noStrike" baseline="0">
                <a:solidFill>
                  <a:srgbClr val="000000"/>
                </a:solidFill>
                <a:latin typeface="Calibri"/>
                <a:ea typeface="Calibri"/>
                <a:cs typeface="Calibri"/>
              </a:defRPr>
            </a:pPr>
            <a:endParaRPr lang="en-US"/>
          </a:p>
        </c:txPr>
        <c:crossAx val="103043456"/>
        <c:crosses val="autoZero"/>
        <c:crossBetween val="between"/>
      </c:valAx>
      <c:dTable>
        <c:showHorzBorder val="1"/>
        <c:showVertBorder val="1"/>
        <c:showOutline val="1"/>
        <c:showKeys val="1"/>
        <c:txPr>
          <a:bodyPr/>
          <a:lstStyle/>
          <a:p>
            <a:pPr rtl="0">
              <a:defRPr lang="ar-QA"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979979298422153E-2"/>
          <c:y val="9.2791645395658526E-2"/>
          <c:w val="0.88552824943161546"/>
          <c:h val="0.51989678523073091"/>
        </c:manualLayout>
      </c:layout>
      <c:barChart>
        <c:barDir val="col"/>
        <c:grouping val="clustered"/>
        <c:varyColors val="0"/>
        <c:ser>
          <c:idx val="0"/>
          <c:order val="0"/>
          <c:tx>
            <c:strRef>
              <c:f>'Figure 4'!$T$8</c:f>
              <c:strCache>
                <c:ptCount val="1"/>
                <c:pt idx="0">
                  <c:v>ذكور
Males</c:v>
                </c:pt>
              </c:strCache>
            </c:strRef>
          </c:tx>
          <c:spPr>
            <a:solidFill>
              <a:schemeClr val="accent3">
                <a:lumMod val="50000"/>
              </a:schemeClr>
            </a:solidFill>
            <a:scene3d>
              <a:camera prst="orthographicFront"/>
              <a:lightRig rig="threePt" dir="t"/>
            </a:scene3d>
            <a:sp3d>
              <a:bevelT/>
            </a:sp3d>
          </c:spPr>
          <c:invertIfNegative val="0"/>
          <c:cat>
            <c:strRef>
              <c:f>'Figure 4'!$S$9:$S$15</c:f>
              <c:strCache>
                <c:ptCount val="7"/>
                <c:pt idx="0">
                  <c:v>قلة فرص العمل
Lack of Job Opportunities</c:v>
                </c:pt>
                <c:pt idx="1">
                  <c:v>ظروف صحية
Health Conditions</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أخرى
Others</c:v>
                </c:pt>
              </c:strCache>
            </c:strRef>
          </c:cat>
          <c:val>
            <c:numRef>
              <c:f>'Figure 4'!$T$9:$T$15</c:f>
              <c:numCache>
                <c:formatCode>#,##0</c:formatCode>
                <c:ptCount val="7"/>
                <c:pt idx="0">
                  <c:v>0</c:v>
                </c:pt>
                <c:pt idx="1">
                  <c:v>0</c:v>
                </c:pt>
                <c:pt idx="2">
                  <c:v>64</c:v>
                </c:pt>
                <c:pt idx="3">
                  <c:v>64</c:v>
                </c:pt>
                <c:pt idx="4">
                  <c:v>0</c:v>
                </c:pt>
                <c:pt idx="5">
                  <c:v>64</c:v>
                </c:pt>
                <c:pt idx="6">
                  <c:v>0</c:v>
                </c:pt>
              </c:numCache>
            </c:numRef>
          </c:val>
          <c:extLst xmlns:c16r2="http://schemas.microsoft.com/office/drawing/2015/06/chart">
            <c:ext xmlns:c16="http://schemas.microsoft.com/office/drawing/2014/chart" uri="{C3380CC4-5D6E-409C-BE32-E72D297353CC}">
              <c16:uniqueId val="{00000000-5AE0-411F-98AF-90450F83A433}"/>
            </c:ext>
          </c:extLst>
        </c:ser>
        <c:ser>
          <c:idx val="1"/>
          <c:order val="1"/>
          <c:tx>
            <c:strRef>
              <c:f>'Figure 4'!$U$8</c:f>
              <c:strCache>
                <c:ptCount val="1"/>
                <c:pt idx="0">
                  <c:v>اناث
Females</c:v>
                </c:pt>
              </c:strCache>
            </c:strRef>
          </c:tx>
          <c:spPr>
            <a:solidFill>
              <a:schemeClr val="accent4">
                <a:lumMod val="50000"/>
              </a:schemeClr>
            </a:solidFill>
            <a:scene3d>
              <a:camera prst="orthographicFront"/>
              <a:lightRig rig="threePt" dir="t"/>
            </a:scene3d>
            <a:sp3d>
              <a:bevelT/>
            </a:sp3d>
          </c:spPr>
          <c:invertIfNegative val="0"/>
          <c:cat>
            <c:strRef>
              <c:f>'Figure 4'!$S$9:$S$15</c:f>
              <c:strCache>
                <c:ptCount val="7"/>
                <c:pt idx="0">
                  <c:v>قلة فرص العمل
Lack of Job Opportunities</c:v>
                </c:pt>
                <c:pt idx="1">
                  <c:v>ظروف صحية
Health Conditions</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أخرى
Others</c:v>
                </c:pt>
              </c:strCache>
            </c:strRef>
          </c:cat>
          <c:val>
            <c:numRef>
              <c:f>'Figure 4'!$U$9:$U$15</c:f>
              <c:numCache>
                <c:formatCode>#,##0</c:formatCode>
                <c:ptCount val="7"/>
                <c:pt idx="0">
                  <c:v>128</c:v>
                </c:pt>
                <c:pt idx="1">
                  <c:v>0</c:v>
                </c:pt>
                <c:pt idx="2">
                  <c:v>64</c:v>
                </c:pt>
                <c:pt idx="3">
                  <c:v>64</c:v>
                </c:pt>
                <c:pt idx="4">
                  <c:v>64</c:v>
                </c:pt>
                <c:pt idx="5">
                  <c:v>64</c:v>
                </c:pt>
                <c:pt idx="6">
                  <c:v>0</c:v>
                </c:pt>
              </c:numCache>
            </c:numRef>
          </c:val>
          <c:extLst xmlns:c16r2="http://schemas.microsoft.com/office/drawing/2015/06/chart">
            <c:ext xmlns:c16="http://schemas.microsoft.com/office/drawing/2014/chart" uri="{C3380CC4-5D6E-409C-BE32-E72D297353CC}">
              <c16:uniqueId val="{00000001-5AE0-411F-98AF-90450F83A433}"/>
            </c:ext>
          </c:extLst>
        </c:ser>
        <c:dLbls>
          <c:showLegendKey val="0"/>
          <c:showVal val="0"/>
          <c:showCatName val="0"/>
          <c:showSerName val="0"/>
          <c:showPercent val="0"/>
          <c:showBubbleSize val="0"/>
        </c:dLbls>
        <c:gapWidth val="150"/>
        <c:axId val="100508416"/>
        <c:axId val="100509952"/>
      </c:barChart>
      <c:catAx>
        <c:axId val="100508416"/>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0509952"/>
        <c:crosses val="autoZero"/>
        <c:auto val="1"/>
        <c:lblAlgn val="ctr"/>
        <c:lblOffset val="100"/>
        <c:noMultiLvlLbl val="0"/>
      </c:catAx>
      <c:valAx>
        <c:axId val="10050995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lang="ar-QA" sz="1000" b="0" i="0" u="none" strike="noStrike" baseline="0">
                <a:solidFill>
                  <a:srgbClr val="000000"/>
                </a:solidFill>
                <a:latin typeface="Calibri"/>
                <a:ea typeface="Calibri"/>
                <a:cs typeface="Calibri"/>
              </a:defRPr>
            </a:pPr>
            <a:endParaRPr lang="en-US"/>
          </a:p>
        </c:txPr>
        <c:crossAx val="100508416"/>
        <c:crosses val="autoZero"/>
        <c:crossBetween val="between"/>
      </c:valAx>
      <c:dTable>
        <c:showHorzBorder val="1"/>
        <c:showVertBorder val="1"/>
        <c:showOutline val="1"/>
        <c:showKeys val="1"/>
        <c:txPr>
          <a:bodyPr/>
          <a:lstStyle/>
          <a:p>
            <a:pPr rtl="0">
              <a:defRPr lang="ar-QA"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5'!$R$10</c:f>
              <c:strCache>
                <c:ptCount val="1"/>
                <c:pt idx="0">
                  <c:v>13+ شهر
13+ months</c:v>
                </c:pt>
              </c:strCache>
            </c:strRef>
          </c:tx>
          <c:spPr>
            <a:solidFill>
              <a:schemeClr val="tx2"/>
            </a:solidFill>
            <a:scene3d>
              <a:camera prst="orthographicFront"/>
              <a:lightRig rig="threePt" dir="t"/>
            </a:scene3d>
            <a:sp3d>
              <a:bevelT/>
            </a:sp3d>
          </c:spPr>
          <c:invertIfNegative val="0"/>
          <c:dLbls>
            <c:spPr>
              <a:noFill/>
              <a:ln>
                <a:noFill/>
              </a:ln>
              <a:effectLst/>
            </c:spPr>
            <c:txPr>
              <a:bodyPr/>
              <a:lstStyle/>
              <a:p>
                <a:pPr>
                  <a:defRPr lang="ar-QA"/>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5'!$R$11:$R$14</c:f>
              <c:numCache>
                <c:formatCode>General</c:formatCode>
                <c:ptCount val="4"/>
                <c:pt idx="0">
                  <c:v>0</c:v>
                </c:pt>
                <c:pt idx="1">
                  <c:v>0</c:v>
                </c:pt>
                <c:pt idx="2">
                  <c:v>299</c:v>
                </c:pt>
                <c:pt idx="3">
                  <c:v>299</c:v>
                </c:pt>
              </c:numCache>
            </c:numRef>
          </c:val>
          <c:extLst xmlns:c16r2="http://schemas.microsoft.com/office/drawing/2015/06/chart">
            <c:ext xmlns:c16="http://schemas.microsoft.com/office/drawing/2014/chart" uri="{C3380CC4-5D6E-409C-BE32-E72D297353CC}">
              <c16:uniqueId val="{00000000-9721-42B1-8331-77855D161B4C}"/>
            </c:ext>
          </c:extLst>
        </c:ser>
        <c:ser>
          <c:idx val="1"/>
          <c:order val="1"/>
          <c:tx>
            <c:strRef>
              <c:f>'Figure 5'!$S$10</c:f>
              <c:strCache>
                <c:ptCount val="1"/>
                <c:pt idx="0">
                  <c:v>07- 12 شهر
07-12 months</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lang="ar-QA"/>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5'!$S$11:$S$14</c:f>
              <c:numCache>
                <c:formatCode>General</c:formatCode>
                <c:ptCount val="4"/>
                <c:pt idx="0">
                  <c:v>0</c:v>
                </c:pt>
                <c:pt idx="1">
                  <c:v>64</c:v>
                </c:pt>
                <c:pt idx="2">
                  <c:v>406</c:v>
                </c:pt>
                <c:pt idx="3">
                  <c:v>513</c:v>
                </c:pt>
              </c:numCache>
            </c:numRef>
          </c:val>
          <c:extLst xmlns:c16r2="http://schemas.microsoft.com/office/drawing/2015/06/chart">
            <c:ext xmlns:c16="http://schemas.microsoft.com/office/drawing/2014/chart" uri="{C3380CC4-5D6E-409C-BE32-E72D297353CC}">
              <c16:uniqueId val="{00000001-9721-42B1-8331-77855D161B4C}"/>
            </c:ext>
          </c:extLst>
        </c:ser>
        <c:ser>
          <c:idx val="2"/>
          <c:order val="2"/>
          <c:tx>
            <c:strRef>
              <c:f>'Figure 5'!$T$10</c:f>
              <c:strCache>
                <c:ptCount val="1"/>
                <c:pt idx="0">
                  <c:v>أقل من 7 أشهر
Less than 7 month </c:v>
                </c:pt>
              </c:strCache>
            </c:strRef>
          </c:tx>
          <c:spPr>
            <a:scene3d>
              <a:camera prst="orthographicFront"/>
              <a:lightRig rig="threePt" dir="t"/>
            </a:scene3d>
            <a:sp3d>
              <a:bevelT/>
            </a:sp3d>
          </c:spPr>
          <c:invertIfNegative val="0"/>
          <c:dLbls>
            <c:spPr>
              <a:noFill/>
              <a:ln>
                <a:noFill/>
              </a:ln>
              <a:effectLst/>
            </c:spPr>
            <c:txPr>
              <a:bodyPr/>
              <a:lstStyle/>
              <a:p>
                <a:pPr>
                  <a:defRPr lang="ar-QA"/>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5'!$T$11:$T$14</c:f>
              <c:numCache>
                <c:formatCode>#,##0_ ;\-#,##0\ </c:formatCode>
                <c:ptCount val="4"/>
                <c:pt idx="0">
                  <c:v>192</c:v>
                </c:pt>
                <c:pt idx="1">
                  <c:v>256</c:v>
                </c:pt>
                <c:pt idx="2" formatCode="#,##0">
                  <c:v>406</c:v>
                </c:pt>
                <c:pt idx="3" formatCode="#,##0">
                  <c:v>513</c:v>
                </c:pt>
              </c:numCache>
            </c:numRef>
          </c:val>
          <c:extLst xmlns:c16r2="http://schemas.microsoft.com/office/drawing/2015/06/chart">
            <c:ext xmlns:c16="http://schemas.microsoft.com/office/drawing/2014/chart" uri="{C3380CC4-5D6E-409C-BE32-E72D297353CC}">
              <c16:uniqueId val="{00000002-9721-42B1-8331-77855D161B4C}"/>
            </c:ext>
          </c:extLst>
        </c:ser>
        <c:dLbls>
          <c:showLegendKey val="0"/>
          <c:showVal val="1"/>
          <c:showCatName val="0"/>
          <c:showSerName val="0"/>
          <c:showPercent val="0"/>
          <c:showBubbleSize val="0"/>
        </c:dLbls>
        <c:gapWidth val="75"/>
        <c:axId val="103911424"/>
        <c:axId val="103912960"/>
      </c:barChart>
      <c:catAx>
        <c:axId val="103911424"/>
        <c:scaling>
          <c:orientation val="minMax"/>
        </c:scaling>
        <c:delete val="0"/>
        <c:axPos val="b"/>
        <c:numFmt formatCode="General" sourceLinked="0"/>
        <c:majorTickMark val="none"/>
        <c:minorTickMark val="none"/>
        <c:tickLblPos val="nextTo"/>
        <c:txPr>
          <a:bodyPr/>
          <a:lstStyle/>
          <a:p>
            <a:pPr>
              <a:defRPr lang="ar-QA"/>
            </a:pPr>
            <a:endParaRPr lang="en-US"/>
          </a:p>
        </c:txPr>
        <c:crossAx val="103912960"/>
        <c:crosses val="autoZero"/>
        <c:auto val="1"/>
        <c:lblAlgn val="ctr"/>
        <c:lblOffset val="100"/>
        <c:noMultiLvlLbl val="0"/>
      </c:catAx>
      <c:valAx>
        <c:axId val="103912960"/>
        <c:scaling>
          <c:orientation val="minMax"/>
        </c:scaling>
        <c:delete val="0"/>
        <c:axPos val="l"/>
        <c:numFmt formatCode="General" sourceLinked="1"/>
        <c:majorTickMark val="none"/>
        <c:minorTickMark val="none"/>
        <c:tickLblPos val="nextTo"/>
        <c:txPr>
          <a:bodyPr/>
          <a:lstStyle/>
          <a:p>
            <a:pPr>
              <a:defRPr lang="ar-QA"/>
            </a:pPr>
            <a:endParaRPr lang="en-US"/>
          </a:p>
        </c:txPr>
        <c:crossAx val="103911424"/>
        <c:crosses val="autoZero"/>
        <c:crossBetween val="between"/>
      </c:valAx>
      <c:spPr>
        <a:noFill/>
      </c:spPr>
    </c:plotArea>
    <c:legend>
      <c:legendPos val="b"/>
      <c:layout/>
      <c:overlay val="0"/>
      <c:txPr>
        <a:bodyPr/>
        <a:lstStyle/>
        <a:p>
          <a:pPr>
            <a:defRPr lang="ar-QA"/>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155204425842226E-2"/>
          <c:y val="0.19313773624274538"/>
          <c:w val="0.85169136050432881"/>
          <c:h val="0.66567200358876932"/>
        </c:manualLayout>
      </c:layout>
      <c:barChart>
        <c:barDir val="col"/>
        <c:grouping val="clustered"/>
        <c:varyColors val="0"/>
        <c:ser>
          <c:idx val="0"/>
          <c:order val="0"/>
          <c:tx>
            <c:strRef>
              <c:f>'Figure 6'!$K$8</c:f>
              <c:strCache>
                <c:ptCount val="1"/>
                <c:pt idx="0">
                  <c:v>ذكور  Males</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6'!$J$9:$J$10</c:f>
              <c:strCache>
                <c:ptCount val="2"/>
                <c:pt idx="0">
                  <c:v>اللغة الإنجليزية
English language</c:v>
                </c:pt>
                <c:pt idx="1">
                  <c:v>حاسب آلي
Computer</c:v>
                </c:pt>
              </c:strCache>
            </c:strRef>
          </c:cat>
          <c:val>
            <c:numRef>
              <c:f>'Figure 6'!$K$9:$K$10</c:f>
              <c:numCache>
                <c:formatCode>General</c:formatCode>
                <c:ptCount val="2"/>
                <c:pt idx="0">
                  <c:v>0</c:v>
                </c:pt>
                <c:pt idx="1">
                  <c:v>64</c:v>
                </c:pt>
              </c:numCache>
            </c:numRef>
          </c:val>
          <c:extLst xmlns:c16r2="http://schemas.microsoft.com/office/drawing/2015/06/chart">
            <c:ext xmlns:c16="http://schemas.microsoft.com/office/drawing/2014/chart" uri="{C3380CC4-5D6E-409C-BE32-E72D297353CC}">
              <c16:uniqueId val="{00000000-4F7C-4BD8-9E89-81EE2EE7A4C8}"/>
            </c:ext>
          </c:extLst>
        </c:ser>
        <c:ser>
          <c:idx val="1"/>
          <c:order val="1"/>
          <c:tx>
            <c:strRef>
              <c:f>'Figure 6'!$L$8</c:f>
              <c:strCache>
                <c:ptCount val="1"/>
                <c:pt idx="0">
                  <c:v>إناث  Females</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6'!$J$9:$J$10</c:f>
              <c:strCache>
                <c:ptCount val="2"/>
                <c:pt idx="0">
                  <c:v>اللغة الإنجليزية
English language</c:v>
                </c:pt>
                <c:pt idx="1">
                  <c:v>حاسب آلي
Computer</c:v>
                </c:pt>
              </c:strCache>
            </c:strRef>
          </c:cat>
          <c:val>
            <c:numRef>
              <c:f>'Figure 6'!$L$9:$L$10</c:f>
              <c:numCache>
                <c:formatCode>General</c:formatCode>
                <c:ptCount val="2"/>
                <c:pt idx="0">
                  <c:v>64</c:v>
                </c:pt>
                <c:pt idx="1">
                  <c:v>128</c:v>
                </c:pt>
              </c:numCache>
            </c:numRef>
          </c:val>
          <c:extLst xmlns:c16r2="http://schemas.microsoft.com/office/drawing/2015/06/chart">
            <c:ext xmlns:c16="http://schemas.microsoft.com/office/drawing/2014/chart" uri="{C3380CC4-5D6E-409C-BE32-E72D297353CC}">
              <c16:uniqueId val="{00000001-4F7C-4BD8-9E89-81EE2EE7A4C8}"/>
            </c:ext>
          </c:extLst>
        </c:ser>
        <c:dLbls>
          <c:showLegendKey val="0"/>
          <c:showVal val="0"/>
          <c:showCatName val="0"/>
          <c:showSerName val="0"/>
          <c:showPercent val="0"/>
          <c:showBubbleSize val="0"/>
        </c:dLbls>
        <c:gapWidth val="150"/>
        <c:axId val="102442112"/>
        <c:axId val="102443648"/>
      </c:barChart>
      <c:catAx>
        <c:axId val="102442112"/>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2443648"/>
        <c:crosses val="autoZero"/>
        <c:auto val="1"/>
        <c:lblAlgn val="ctr"/>
        <c:lblOffset val="100"/>
        <c:noMultiLvlLbl val="0"/>
      </c:catAx>
      <c:valAx>
        <c:axId val="102443648"/>
        <c:scaling>
          <c:orientation val="minMax"/>
        </c:scaling>
        <c:delete val="0"/>
        <c:axPos val="l"/>
        <c:majorGridlines>
          <c:spPr>
            <a:ln>
              <a:solidFill>
                <a:schemeClr val="bg2">
                  <a:lumMod val="90000"/>
                </a:schemeClr>
              </a:solidFill>
            </a:ln>
          </c:spPr>
        </c:majorGridlines>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2442112"/>
        <c:crosses val="autoZero"/>
        <c:crossBetween val="between"/>
      </c:valAx>
      <c:spPr>
        <a:noFill/>
        <a:ln w="25400">
          <a:noFill/>
        </a:ln>
      </c:spPr>
    </c:plotArea>
    <c:legend>
      <c:legendPos val="r"/>
      <c:layout>
        <c:manualLayout>
          <c:xMode val="edge"/>
          <c:yMode val="edge"/>
          <c:x val="0.29891956782713103"/>
          <c:y val="1.1600928074245941E-2"/>
          <c:w val="0.34933973589435796"/>
          <c:h val="0.1484918793503481"/>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212855981063"/>
          <c:y val="0.15508856005536614"/>
          <c:w val="0.85473407983765048"/>
          <c:h val="0.71084930692749781"/>
        </c:manualLayout>
      </c:layout>
      <c:barChart>
        <c:barDir val="col"/>
        <c:grouping val="clustered"/>
        <c:varyColors val="0"/>
        <c:ser>
          <c:idx val="0"/>
          <c:order val="0"/>
          <c:tx>
            <c:strRef>
              <c:f>'Figure 7'!$P$15</c:f>
              <c:strCache>
                <c:ptCount val="1"/>
                <c:pt idx="0">
                  <c:v>راغب Willing</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lang="ar-QA"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7'!$Q$15:$R$15</c:f>
              <c:numCache>
                <c:formatCode>#,##0</c:formatCode>
                <c:ptCount val="2"/>
                <c:pt idx="0">
                  <c:v>64</c:v>
                </c:pt>
                <c:pt idx="1">
                  <c:v>64</c:v>
                </c:pt>
              </c:numCache>
            </c:numRef>
          </c:val>
          <c:extLst xmlns:c16r2="http://schemas.microsoft.com/office/drawing/2015/06/chart">
            <c:ext xmlns:c16="http://schemas.microsoft.com/office/drawing/2014/chart" uri="{C3380CC4-5D6E-409C-BE32-E72D297353CC}">
              <c16:uniqueId val="{00000000-B276-43C5-A1FE-FF8C604BE653}"/>
            </c:ext>
          </c:extLst>
        </c:ser>
        <c:ser>
          <c:idx val="1"/>
          <c:order val="1"/>
          <c:tx>
            <c:strRef>
              <c:f>'Figure 7'!$P$16</c:f>
              <c:strCache>
                <c:ptCount val="1"/>
                <c:pt idx="0">
                  <c:v>غير راغب Not Willing</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lang="ar-QA"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7'!$Q$16:$R$16</c:f>
              <c:numCache>
                <c:formatCode>#,##0</c:formatCode>
                <c:ptCount val="2"/>
                <c:pt idx="0">
                  <c:v>256</c:v>
                </c:pt>
                <c:pt idx="1">
                  <c:v>128</c:v>
                </c:pt>
              </c:numCache>
            </c:numRef>
          </c:val>
          <c:extLst xmlns:c16r2="http://schemas.microsoft.com/office/drawing/2015/06/chart">
            <c:ext xmlns:c16="http://schemas.microsoft.com/office/drawing/2014/chart" uri="{C3380CC4-5D6E-409C-BE32-E72D297353CC}">
              <c16:uniqueId val="{00000001-B276-43C5-A1FE-FF8C604BE653}"/>
            </c:ext>
          </c:extLst>
        </c:ser>
        <c:dLbls>
          <c:showLegendKey val="0"/>
          <c:showVal val="0"/>
          <c:showCatName val="0"/>
          <c:showSerName val="0"/>
          <c:showPercent val="0"/>
          <c:showBubbleSize val="0"/>
        </c:dLbls>
        <c:gapWidth val="150"/>
        <c:axId val="103257216"/>
        <c:axId val="103258752"/>
      </c:barChart>
      <c:catAx>
        <c:axId val="103257216"/>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3258752"/>
        <c:crosses val="autoZero"/>
        <c:auto val="1"/>
        <c:lblAlgn val="ctr"/>
        <c:lblOffset val="100"/>
        <c:noMultiLvlLbl val="0"/>
      </c:catAx>
      <c:valAx>
        <c:axId val="10325875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3257216"/>
        <c:crosses val="autoZero"/>
        <c:crossBetween val="between"/>
      </c:valAx>
      <c:spPr>
        <a:noFill/>
        <a:ln w="25400">
          <a:noFill/>
        </a:ln>
      </c:spPr>
    </c:plotArea>
    <c:legend>
      <c:legendPos val="r"/>
      <c:layout>
        <c:manualLayout>
          <c:xMode val="edge"/>
          <c:yMode val="edge"/>
          <c:x val="0.18435025200898075"/>
          <c:y val="2.004454342984412E-2"/>
          <c:w val="0.56233458166768202"/>
          <c:h val="0.1291759465478842"/>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72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12364846101798"/>
          <c:y val="0.20467607888677464"/>
          <c:w val="0.39717797981050551"/>
          <c:h val="0.63011094443335669"/>
        </c:manualLayout>
      </c:layout>
      <c:doughnutChart>
        <c:varyColors val="1"/>
        <c:ser>
          <c:idx val="0"/>
          <c:order val="0"/>
          <c:tx>
            <c:strRef>
              <c:f>'Figure 8'!$M$13</c:f>
              <c:strCache>
                <c:ptCount val="1"/>
                <c:pt idx="0">
                  <c:v>المجموع
Total</c:v>
                </c:pt>
              </c:strCache>
            </c:strRef>
          </c:tx>
          <c:spPr>
            <a:scene3d>
              <a:camera prst="orthographicFront"/>
              <a:lightRig rig="threePt" dir="t"/>
            </a:scene3d>
            <a:sp3d>
              <a:bevelT/>
            </a:sp3d>
          </c:spPr>
          <c:explosion val="8"/>
          <c:dPt>
            <c:idx val="0"/>
            <c:bubble3D val="0"/>
            <c:spPr>
              <a:solidFill>
                <a:schemeClr val="tx2">
                  <a:lumMod val="75000"/>
                </a:schemeClr>
              </a:solidFill>
              <a:ln>
                <a:noFill/>
              </a:ln>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06FF-49C5-B0CB-02433468D2C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06FF-49C5-B0CB-02433468D2C5}"/>
              </c:ext>
            </c:extLst>
          </c:dPt>
          <c:dPt>
            <c:idx val="2"/>
            <c:bubble3D val="0"/>
            <c:spPr>
              <a:solidFill>
                <a:schemeClr val="accent3">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06FF-49C5-B0CB-02433468D2C5}"/>
              </c:ext>
            </c:extLst>
          </c:dPt>
          <c:dLbls>
            <c:dLbl>
              <c:idx val="1"/>
              <c:layout>
                <c:manualLayout>
                  <c:x val="2.8213080839191809E-3"/>
                  <c:y val="-3.6369395068138206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06FF-49C5-B0CB-02433468D2C5}"/>
                </c:ext>
              </c:extLst>
            </c:dLbl>
            <c:dLbl>
              <c:idx val="3"/>
              <c:layout>
                <c:manualLayout>
                  <c:x val="-5.7102069950035767E-3"/>
                  <c:y val="-3.7243947858473054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06FF-49C5-B0CB-02433468D2C5}"/>
                </c:ext>
              </c:extLst>
            </c:dLbl>
            <c:dLbl>
              <c:idx val="4"/>
              <c:layout>
                <c:manualLayout>
                  <c:x val="1.1244751231244051E-6"/>
                  <c:y val="-3.8119135256062019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06FF-49C5-B0CB-02433468D2C5}"/>
                </c:ext>
              </c:extLst>
            </c:dLbl>
            <c:dLbl>
              <c:idx val="5"/>
              <c:layout>
                <c:manualLayout>
                  <c:x val="-3.9975524408665891E-2"/>
                  <c:y val="-8.1901249649732125E-2"/>
                </c:manualLayout>
              </c:layout>
              <c:spPr/>
              <c:txPr>
                <a:bodyPr rot="-1440000" vert="horz"/>
                <a:lstStyle/>
                <a:p>
                  <a:pPr algn="ctr">
                    <a:defRPr lang="ar-QA" sz="1000" b="1" i="0" u="none" strike="noStrike" baseline="0">
                      <a:solidFill>
                        <a:srgbClr val="000000"/>
                      </a:solidFill>
                      <a:latin typeface="Calibri"/>
                      <a:ea typeface="Calibri"/>
                      <a:cs typeface="Calibri"/>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06FF-49C5-B0CB-02433468D2C5}"/>
                </c:ext>
              </c:extLst>
            </c:dLbl>
            <c:spPr>
              <a:noFill/>
              <a:ln>
                <a:noFill/>
              </a:ln>
              <a:effectLst/>
            </c:spPr>
            <c:txPr>
              <a:bodyPr/>
              <a:lstStyle/>
              <a:p>
                <a:pPr>
                  <a:defRPr lang="ar-QA" sz="10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0"/>
            <c:extLst xmlns:c16r2="http://schemas.microsoft.com/office/drawing/2015/06/chart">
              <c:ext xmlns:c15="http://schemas.microsoft.com/office/drawing/2012/chart" uri="{CE6537A1-D6FC-4f65-9D91-7224C49458BB}"/>
            </c:extLst>
          </c:dLbls>
          <c:cat>
            <c:strRef>
              <c:f>'Figure 8'!$L$14:$L$16</c:f>
              <c:strCache>
                <c:ptCount val="2"/>
                <c:pt idx="0">
                  <c:v>قلة الأجـــــور Low wage</c:v>
                </c:pt>
                <c:pt idx="1">
                  <c:v>ساعات الدوام Hours of work</c:v>
                </c:pt>
              </c:strCache>
            </c:strRef>
          </c:cat>
          <c:val>
            <c:numRef>
              <c:f>'Figure 8'!$M$14:$M$15</c:f>
              <c:numCache>
                <c:formatCode>General</c:formatCode>
                <c:ptCount val="2"/>
                <c:pt idx="0">
                  <c:v>192</c:v>
                </c:pt>
                <c:pt idx="1">
                  <c:v>64</c:v>
                </c:pt>
              </c:numCache>
            </c:numRef>
          </c:val>
          <c:extLst xmlns:c16r2="http://schemas.microsoft.com/office/drawing/2015/06/chart">
            <c:ext xmlns:c16="http://schemas.microsoft.com/office/drawing/2014/chart" uri="{C3380CC4-5D6E-409C-BE32-E72D297353CC}">
              <c16:uniqueId val="{00000009-06FF-49C5-B0CB-02433468D2C5}"/>
            </c:ext>
          </c:extLst>
        </c:ser>
        <c:dLbls>
          <c:showLegendKey val="0"/>
          <c:showVal val="0"/>
          <c:showCatName val="0"/>
          <c:showSerName val="0"/>
          <c:showPercent val="0"/>
          <c:showBubbleSize val="0"/>
          <c:showLeaderLines val="0"/>
        </c:dLbls>
        <c:firstSliceAng val="360"/>
        <c:holeSize val="50"/>
      </c:doughnutChart>
      <c:spPr>
        <a:noFill/>
        <a:ln w="25400">
          <a:noFill/>
        </a:ln>
      </c:spPr>
    </c:plotArea>
    <c:legend>
      <c:legendPos val="r"/>
      <c:layout>
        <c:manualLayout>
          <c:xMode val="edge"/>
          <c:yMode val="edge"/>
          <c:x val="0.48348776232233698"/>
          <c:y val="0.30597089253656667"/>
          <c:w val="0.49009278639777887"/>
          <c:h val="0.3383092795526268"/>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a:scene3d>
      <a:camera prst="orthographicFront"/>
      <a:lightRig rig="threePt" dir="t"/>
    </a:scene3d>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3633627727702"/>
          <c:y val="0.18195396047793239"/>
          <c:w val="0.8536046588629026"/>
          <c:h val="0.71621308658980842"/>
        </c:manualLayout>
      </c:layout>
      <c:barChart>
        <c:barDir val="col"/>
        <c:grouping val="clustered"/>
        <c:varyColors val="0"/>
        <c:ser>
          <c:idx val="0"/>
          <c:order val="0"/>
          <c:tx>
            <c:strRef>
              <c:f>'Figure 9'!$S$15</c:f>
              <c:strCache>
                <c:ptCount val="1"/>
                <c:pt idx="0">
                  <c:v>قطري Qatari</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lang="ar-QA"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9'!$S$16:$S$20</c:f>
              <c:numCache>
                <c:formatCode>#,##0</c:formatCode>
                <c:ptCount val="5"/>
                <c:pt idx="0">
                  <c:v>49984</c:v>
                </c:pt>
                <c:pt idx="1">
                  <c:v>11456</c:v>
                </c:pt>
                <c:pt idx="2">
                  <c:v>5440</c:v>
                </c:pt>
                <c:pt idx="3">
                  <c:v>10816</c:v>
                </c:pt>
                <c:pt idx="4">
                  <c:v>26496</c:v>
                </c:pt>
              </c:numCache>
            </c:numRef>
          </c:val>
          <c:extLst xmlns:c16r2="http://schemas.microsoft.com/office/drawing/2015/06/chart">
            <c:ext xmlns:c16="http://schemas.microsoft.com/office/drawing/2014/chart" uri="{C3380CC4-5D6E-409C-BE32-E72D297353CC}">
              <c16:uniqueId val="{00000000-CADC-4959-8E3B-28CE49000138}"/>
            </c:ext>
          </c:extLst>
        </c:ser>
        <c:ser>
          <c:idx val="1"/>
          <c:order val="1"/>
          <c:tx>
            <c:strRef>
              <c:f>'Figure 9'!$T$15</c:f>
              <c:strCache>
                <c:ptCount val="1"/>
                <c:pt idx="0">
                  <c:v>غير قطري Non-Qatari</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lang="ar-QA"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9'!$T$16:$T$20</c:f>
              <c:numCache>
                <c:formatCode>#,##0</c:formatCode>
                <c:ptCount val="5"/>
                <c:pt idx="0">
                  <c:v>68458</c:v>
                </c:pt>
                <c:pt idx="1">
                  <c:v>40093</c:v>
                </c:pt>
                <c:pt idx="2">
                  <c:v>37809</c:v>
                </c:pt>
                <c:pt idx="3">
                  <c:v>20561</c:v>
                </c:pt>
                <c:pt idx="4">
                  <c:v>16819</c:v>
                </c:pt>
              </c:numCache>
            </c:numRef>
          </c:val>
          <c:extLst xmlns:c16r2="http://schemas.microsoft.com/office/drawing/2015/06/chart">
            <c:ext xmlns:c16="http://schemas.microsoft.com/office/drawing/2014/chart" uri="{C3380CC4-5D6E-409C-BE32-E72D297353CC}">
              <c16:uniqueId val="{00000001-CADC-4959-8E3B-28CE49000138}"/>
            </c:ext>
          </c:extLst>
        </c:ser>
        <c:dLbls>
          <c:showLegendKey val="0"/>
          <c:showVal val="0"/>
          <c:showCatName val="0"/>
          <c:showSerName val="0"/>
          <c:showPercent val="0"/>
          <c:showBubbleSize val="0"/>
        </c:dLbls>
        <c:gapWidth val="150"/>
        <c:axId val="118281344"/>
        <c:axId val="118282880"/>
      </c:barChart>
      <c:catAx>
        <c:axId val="118281344"/>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18282880"/>
        <c:crosses val="autoZero"/>
        <c:auto val="1"/>
        <c:lblAlgn val="ctr"/>
        <c:lblOffset val="100"/>
        <c:noMultiLvlLbl val="0"/>
      </c:catAx>
      <c:valAx>
        <c:axId val="118282880"/>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18281344"/>
        <c:crosses val="autoZero"/>
        <c:crossBetween val="between"/>
      </c:valAx>
      <c:spPr>
        <a:noFill/>
        <a:ln w="25400">
          <a:noFill/>
        </a:ln>
      </c:spPr>
    </c:plotArea>
    <c:legend>
      <c:legendPos val="r"/>
      <c:layout>
        <c:manualLayout>
          <c:xMode val="edge"/>
          <c:yMode val="edge"/>
          <c:x val="0.31834319526627242"/>
          <c:y val="3.9337553655444599E-2"/>
          <c:w val="0.38698224852071023"/>
          <c:h val="8.4886299993327821E-2"/>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89874980610444"/>
          <c:y val="0.19582055021877973"/>
          <c:w val="0.83648872268134289"/>
          <c:h val="0.70827971954518065"/>
        </c:manualLayout>
      </c:layout>
      <c:barChart>
        <c:barDir val="col"/>
        <c:grouping val="clustered"/>
        <c:varyColors val="0"/>
        <c:ser>
          <c:idx val="0"/>
          <c:order val="0"/>
          <c:tx>
            <c:strRef>
              <c:f>'Figure 10'!$S$14</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spPr>
              <a:noFill/>
              <a:ln>
                <a:noFill/>
              </a:ln>
              <a:effectLst/>
            </c:spPr>
            <c:txPr>
              <a:bodyPr/>
              <a:lstStyle/>
              <a:p>
                <a:pPr>
                  <a:defRPr lang="ar-QA"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10'!$S$15:$S$19</c:f>
              <c:numCache>
                <c:formatCode>#,##0</c:formatCode>
                <c:ptCount val="5"/>
                <c:pt idx="0">
                  <c:v>19968</c:v>
                </c:pt>
                <c:pt idx="1">
                  <c:v>2368</c:v>
                </c:pt>
                <c:pt idx="2">
                  <c:v>192</c:v>
                </c:pt>
                <c:pt idx="3">
                  <c:v>512</c:v>
                </c:pt>
                <c:pt idx="4">
                  <c:v>12608</c:v>
                </c:pt>
              </c:numCache>
            </c:numRef>
          </c:val>
          <c:extLst xmlns:c16r2="http://schemas.microsoft.com/office/drawing/2015/06/chart">
            <c:ext xmlns:c16="http://schemas.microsoft.com/office/drawing/2014/chart" uri="{C3380CC4-5D6E-409C-BE32-E72D297353CC}">
              <c16:uniqueId val="{00000000-49C2-4E12-A720-4401BC88F259}"/>
            </c:ext>
          </c:extLst>
        </c:ser>
        <c:ser>
          <c:idx val="1"/>
          <c:order val="1"/>
          <c:tx>
            <c:strRef>
              <c:f>'Figure 10'!$T$14</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spPr>
              <a:noFill/>
              <a:ln>
                <a:noFill/>
              </a:ln>
              <a:effectLst/>
            </c:spPr>
            <c:txPr>
              <a:bodyPr/>
              <a:lstStyle/>
              <a:p>
                <a:pPr>
                  <a:defRPr lang="ar-QA"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10'!$T$15:$T$19</c:f>
              <c:numCache>
                <c:formatCode>#,##0</c:formatCode>
                <c:ptCount val="5"/>
                <c:pt idx="0">
                  <c:v>30016</c:v>
                </c:pt>
                <c:pt idx="1">
                  <c:v>9088</c:v>
                </c:pt>
                <c:pt idx="2">
                  <c:v>5248</c:v>
                </c:pt>
                <c:pt idx="3">
                  <c:v>10304</c:v>
                </c:pt>
                <c:pt idx="4">
                  <c:v>13888</c:v>
                </c:pt>
              </c:numCache>
            </c:numRef>
          </c:val>
          <c:extLst xmlns:c16r2="http://schemas.microsoft.com/office/drawing/2015/06/chart">
            <c:ext xmlns:c16="http://schemas.microsoft.com/office/drawing/2014/chart" uri="{C3380CC4-5D6E-409C-BE32-E72D297353CC}">
              <c16:uniqueId val="{00000001-49C2-4E12-A720-4401BC88F259}"/>
            </c:ext>
          </c:extLst>
        </c:ser>
        <c:dLbls>
          <c:showLegendKey val="0"/>
          <c:showVal val="0"/>
          <c:showCatName val="0"/>
          <c:showSerName val="0"/>
          <c:showPercent val="0"/>
          <c:showBubbleSize val="0"/>
        </c:dLbls>
        <c:gapWidth val="150"/>
        <c:axId val="103211776"/>
        <c:axId val="103213312"/>
      </c:barChart>
      <c:catAx>
        <c:axId val="103211776"/>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3213312"/>
        <c:crosses val="autoZero"/>
        <c:auto val="1"/>
        <c:lblAlgn val="ctr"/>
        <c:lblOffset val="100"/>
        <c:noMultiLvlLbl val="0"/>
      </c:catAx>
      <c:valAx>
        <c:axId val="10321331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3211776"/>
        <c:crosses val="autoZero"/>
        <c:crossBetween val="between"/>
      </c:valAx>
      <c:spPr>
        <a:noFill/>
        <a:ln w="25400">
          <a:noFill/>
        </a:ln>
      </c:spPr>
    </c:plotArea>
    <c:legend>
      <c:legendPos val="r"/>
      <c:layout>
        <c:manualLayout>
          <c:xMode val="edge"/>
          <c:yMode val="edge"/>
          <c:x val="0.30342402379723943"/>
          <c:y val="4.3298969072164913E-2"/>
          <c:w val="0.35891402036716252"/>
          <c:h val="8.6597938144329992E-2"/>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14848737678757"/>
          <c:y val="0.16781755174624291"/>
          <c:w val="0.8551176993556856"/>
          <c:h val="0.71029681167505765"/>
        </c:manualLayout>
      </c:layout>
      <c:barChart>
        <c:barDir val="col"/>
        <c:grouping val="clustered"/>
        <c:varyColors val="0"/>
        <c:ser>
          <c:idx val="0"/>
          <c:order val="0"/>
          <c:tx>
            <c:strRef>
              <c:f>'Figure 11'!$T$7</c:f>
              <c:strCache>
                <c:ptCount val="1"/>
                <c:pt idx="0">
                  <c:v>قطري Qatari</c:v>
                </c:pt>
              </c:strCache>
            </c:strRef>
          </c:tx>
          <c:spPr>
            <a:solidFill>
              <a:schemeClr val="tx2">
                <a:lumMod val="75000"/>
              </a:schemeClr>
            </a:solidFill>
            <a:ln>
              <a:noFill/>
            </a:ln>
            <a:scene3d>
              <a:camera prst="orthographicFront"/>
              <a:lightRig rig="threePt" dir="t"/>
            </a:scene3d>
            <a:sp3d>
              <a:bevelT/>
            </a:sp3d>
          </c:spPr>
          <c:invertIfNegative val="0"/>
          <c:dLbls>
            <c:dLbl>
              <c:idx val="1"/>
              <c:layout>
                <c:manualLayout>
                  <c:x val="-7.858364306839083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856C-43AE-BFF3-53D022B51CDF}"/>
                </c:ext>
              </c:extLst>
            </c:dLbl>
            <c:dLbl>
              <c:idx val="3"/>
              <c:layout>
                <c:manualLayout>
                  <c:x val="-6.2866914454712515E-3"/>
                  <c:y val="2.740498723294335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856C-43AE-BFF3-53D022B51CDF}"/>
                </c:ext>
              </c:extLst>
            </c:dLbl>
            <c:dLbl>
              <c:idx val="4"/>
              <c:layout>
                <c:manualLayout>
                  <c:x val="-4.715018584103436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856C-43AE-BFF3-53D022B51CDF}"/>
                </c:ext>
              </c:extLst>
            </c:dLbl>
            <c:dLbl>
              <c:idx val="6"/>
              <c:layout>
                <c:manualLayout>
                  <c:x val="-9.4300371682067528E-3"/>
                  <c:y val="-1.0048379239011859E-16"/>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856C-43AE-BFF3-53D022B51CDF}"/>
                </c:ext>
              </c:extLst>
            </c:dLbl>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11'!$T$8:$T$14</c:f>
              <c:numCache>
                <c:formatCode>#,##0</c:formatCode>
                <c:ptCount val="7"/>
                <c:pt idx="0">
                  <c:v>2432</c:v>
                </c:pt>
                <c:pt idx="1">
                  <c:v>6720</c:v>
                </c:pt>
                <c:pt idx="2">
                  <c:v>8768</c:v>
                </c:pt>
                <c:pt idx="3">
                  <c:v>29632</c:v>
                </c:pt>
                <c:pt idx="4">
                  <c:v>32384</c:v>
                </c:pt>
                <c:pt idx="5">
                  <c:v>3968</c:v>
                </c:pt>
                <c:pt idx="6">
                  <c:v>20288</c:v>
                </c:pt>
              </c:numCache>
            </c:numRef>
          </c:val>
          <c:extLst xmlns:c16r2="http://schemas.microsoft.com/office/drawing/2015/06/chart">
            <c:ext xmlns:c16="http://schemas.microsoft.com/office/drawing/2014/chart" uri="{C3380CC4-5D6E-409C-BE32-E72D297353CC}">
              <c16:uniqueId val="{00000004-856C-43AE-BFF3-53D022B51CDF}"/>
            </c:ext>
          </c:extLst>
        </c:ser>
        <c:ser>
          <c:idx val="1"/>
          <c:order val="1"/>
          <c:tx>
            <c:strRef>
              <c:f>'Figure 11'!$U$7</c:f>
              <c:strCache>
                <c:ptCount val="1"/>
                <c:pt idx="0">
                  <c:v>غير قطري Non-Qatari</c:v>
                </c:pt>
              </c:strCache>
            </c:strRef>
          </c:tx>
          <c:spPr>
            <a:solidFill>
              <a:srgbClr val="C00000"/>
            </a:solidFill>
            <a:scene3d>
              <a:camera prst="orthographicFront"/>
              <a:lightRig rig="threePt" dir="t"/>
            </a:scene3d>
            <a:sp3d>
              <a:bevelT/>
            </a:sp3d>
          </c:spPr>
          <c:invertIfNegative val="0"/>
          <c:dLbls>
            <c:dLbl>
              <c:idx val="1"/>
              <c:layout>
                <c:manualLayout>
                  <c:x val="7.858364306839053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856C-43AE-BFF3-53D022B51CDF}"/>
                </c:ext>
              </c:extLst>
            </c:dLbl>
            <c:dLbl>
              <c:idx val="4"/>
              <c:layout>
                <c:manualLayout>
                  <c:x val="1.529101564965408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856C-43AE-BFF3-53D022B51CDF}"/>
                </c:ext>
              </c:extLst>
            </c:dLbl>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11'!$U$8:$U$14</c:f>
              <c:numCache>
                <c:formatCode>#,##0</c:formatCode>
                <c:ptCount val="7"/>
                <c:pt idx="0">
                  <c:v>1090</c:v>
                </c:pt>
                <c:pt idx="1">
                  <c:v>6154</c:v>
                </c:pt>
                <c:pt idx="2">
                  <c:v>8462</c:v>
                </c:pt>
                <c:pt idx="3">
                  <c:v>48196</c:v>
                </c:pt>
                <c:pt idx="4">
                  <c:v>61957</c:v>
                </c:pt>
                <c:pt idx="5">
                  <c:v>6006</c:v>
                </c:pt>
                <c:pt idx="6">
                  <c:v>51875</c:v>
                </c:pt>
              </c:numCache>
            </c:numRef>
          </c:val>
          <c:extLst xmlns:c16r2="http://schemas.microsoft.com/office/drawing/2015/06/chart">
            <c:ext xmlns:c16="http://schemas.microsoft.com/office/drawing/2014/chart" uri="{C3380CC4-5D6E-409C-BE32-E72D297353CC}">
              <c16:uniqueId val="{00000007-856C-43AE-BFF3-53D022B51CDF}"/>
            </c:ext>
          </c:extLst>
        </c:ser>
        <c:dLbls>
          <c:showLegendKey val="0"/>
          <c:showVal val="0"/>
          <c:showCatName val="0"/>
          <c:showSerName val="0"/>
          <c:showPercent val="0"/>
          <c:showBubbleSize val="0"/>
        </c:dLbls>
        <c:gapWidth val="150"/>
        <c:axId val="118988160"/>
        <c:axId val="118989952"/>
      </c:barChart>
      <c:catAx>
        <c:axId val="118988160"/>
        <c:scaling>
          <c:orientation val="minMax"/>
        </c:scaling>
        <c:delete val="0"/>
        <c:axPos val="b"/>
        <c:numFmt formatCode="General"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18989952"/>
        <c:crosses val="autoZero"/>
        <c:auto val="1"/>
        <c:lblAlgn val="ctr"/>
        <c:lblOffset val="100"/>
        <c:noMultiLvlLbl val="0"/>
      </c:catAx>
      <c:valAx>
        <c:axId val="11898995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18988160"/>
        <c:crosses val="autoZero"/>
        <c:crossBetween val="between"/>
      </c:valAx>
      <c:spPr>
        <a:noFill/>
        <a:ln w="25400">
          <a:noFill/>
        </a:ln>
      </c:spPr>
    </c:plotArea>
    <c:legend>
      <c:legendPos val="r"/>
      <c:layout>
        <c:manualLayout>
          <c:xMode val="edge"/>
          <c:yMode val="edge"/>
          <c:x val="0.26359368488854362"/>
          <c:y val="2.439029231431878E-2"/>
          <c:w val="0.43498868178916666"/>
          <c:h val="0.10162621797632829"/>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10528699678161"/>
          <c:y val="0.15910435890703678"/>
          <c:w val="0.84828219228838231"/>
          <c:h val="0.71247920147661592"/>
        </c:manualLayout>
      </c:layout>
      <c:barChart>
        <c:barDir val="col"/>
        <c:grouping val="clustered"/>
        <c:varyColors val="0"/>
        <c:ser>
          <c:idx val="0"/>
          <c:order val="0"/>
          <c:tx>
            <c:strRef>
              <c:f>'Figure 12'!$T$12</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dLbl>
              <c:idx val="0"/>
              <c:layout>
                <c:manualLayout>
                  <c:x val="-6.1073254242667626E-3"/>
                  <c:y val="2.754682309213307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76D-41F1-8450-66C8C5FD91B3}"/>
                </c:ext>
              </c:extLst>
            </c:dLbl>
            <c:dLbl>
              <c:idx val="1"/>
              <c:layout>
                <c:manualLayout>
                  <c:x val="-6.1073254242667626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F76D-41F1-8450-66C8C5FD91B3}"/>
                </c:ext>
              </c:extLst>
            </c:dLbl>
            <c:dLbl>
              <c:idx val="2"/>
              <c:layout>
                <c:manualLayout>
                  <c:x val="-3.0536627121333813E-3"/>
                  <c:y val="5.5093646184266147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F76D-41F1-8450-66C8C5FD91B3}"/>
                </c:ext>
              </c:extLst>
            </c:dLbl>
            <c:dLbl>
              <c:idx val="3"/>
              <c:layout>
                <c:manualLayout>
                  <c:x val="-6.107325424266819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76D-41F1-8450-66C8C5FD91B3}"/>
                </c:ext>
              </c:extLst>
            </c:dLbl>
            <c:dLbl>
              <c:idx val="4"/>
              <c:layout>
                <c:manualLayout>
                  <c:x val="-6.1073254242667626E-3"/>
                  <c:y val="2.754682309213359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76D-41F1-8450-66C8C5FD91B3}"/>
                </c:ext>
              </c:extLst>
            </c:dLbl>
            <c:dLbl>
              <c:idx val="5"/>
              <c:layout>
                <c:manualLayout>
                  <c:x val="-3.0536627121333813E-3"/>
                  <c:y val="2.754682309213307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76D-41F1-8450-66C8C5FD91B3}"/>
                </c:ext>
              </c:extLst>
            </c:dLbl>
            <c:dLbl>
              <c:idx val="6"/>
              <c:layout>
                <c:manualLayout>
                  <c:x val="-6.1073254242667626E-3"/>
                  <c:y val="2.754682309213307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76D-41F1-8450-66C8C5FD91B3}"/>
                </c:ext>
              </c:extLst>
            </c:dLbl>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12'!$T$13:$T$19</c:f>
              <c:numCache>
                <c:formatCode>#,##0</c:formatCode>
                <c:ptCount val="7"/>
                <c:pt idx="0">
                  <c:v>512</c:v>
                </c:pt>
                <c:pt idx="1">
                  <c:v>1344</c:v>
                </c:pt>
                <c:pt idx="2">
                  <c:v>3456</c:v>
                </c:pt>
                <c:pt idx="3">
                  <c:v>11456</c:v>
                </c:pt>
                <c:pt idx="4">
                  <c:v>13760</c:v>
                </c:pt>
                <c:pt idx="5">
                  <c:v>512</c:v>
                </c:pt>
                <c:pt idx="6">
                  <c:v>4608</c:v>
                </c:pt>
              </c:numCache>
            </c:numRef>
          </c:val>
          <c:extLst xmlns:c16r2="http://schemas.microsoft.com/office/drawing/2015/06/chart">
            <c:ext xmlns:c16="http://schemas.microsoft.com/office/drawing/2014/chart" uri="{C3380CC4-5D6E-409C-BE32-E72D297353CC}">
              <c16:uniqueId val="{00000007-F76D-41F1-8450-66C8C5FD91B3}"/>
            </c:ext>
          </c:extLst>
        </c:ser>
        <c:ser>
          <c:idx val="1"/>
          <c:order val="1"/>
          <c:tx>
            <c:strRef>
              <c:f>'Figure 12'!$U$12</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dLbl>
              <c:idx val="4"/>
              <c:layout>
                <c:manualLayout>
                  <c:x val="6.2866922234731054E-3"/>
                  <c:y val="2.776415682332575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76D-41F1-8450-66C8C5FD91B3}"/>
                </c:ext>
              </c:extLst>
            </c:dLbl>
            <c:dLbl>
              <c:idx val="5"/>
              <c:layout>
                <c:manualLayout>
                  <c:x val="4.7150191676048276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76D-41F1-8450-66C8C5FD91B3}"/>
                </c:ext>
              </c:extLst>
            </c:dLbl>
            <c:dLbl>
              <c:idx val="6"/>
              <c:layout>
                <c:manualLayout>
                  <c:x val="6.2866922234729892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76D-41F1-8450-66C8C5FD91B3}"/>
                </c:ext>
              </c:extLst>
            </c:dLbl>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12'!$U$13:$U$19</c:f>
              <c:numCache>
                <c:formatCode>#,##0</c:formatCode>
                <c:ptCount val="7"/>
                <c:pt idx="0">
                  <c:v>1920</c:v>
                </c:pt>
                <c:pt idx="1">
                  <c:v>5376</c:v>
                </c:pt>
                <c:pt idx="2">
                  <c:v>5312</c:v>
                </c:pt>
                <c:pt idx="3">
                  <c:v>18176</c:v>
                </c:pt>
                <c:pt idx="4">
                  <c:v>18624</c:v>
                </c:pt>
                <c:pt idx="5">
                  <c:v>3456</c:v>
                </c:pt>
                <c:pt idx="6">
                  <c:v>15680</c:v>
                </c:pt>
              </c:numCache>
            </c:numRef>
          </c:val>
          <c:extLst xmlns:c16r2="http://schemas.microsoft.com/office/drawing/2015/06/chart">
            <c:ext xmlns:c16="http://schemas.microsoft.com/office/drawing/2014/chart" uri="{C3380CC4-5D6E-409C-BE32-E72D297353CC}">
              <c16:uniqueId val="{0000000B-F76D-41F1-8450-66C8C5FD91B3}"/>
            </c:ext>
          </c:extLst>
        </c:ser>
        <c:dLbls>
          <c:showLegendKey val="0"/>
          <c:showVal val="0"/>
          <c:showCatName val="0"/>
          <c:showSerName val="0"/>
          <c:showPercent val="0"/>
          <c:showBubbleSize val="0"/>
        </c:dLbls>
        <c:gapWidth val="150"/>
        <c:axId val="119094656"/>
        <c:axId val="119096448"/>
      </c:barChart>
      <c:catAx>
        <c:axId val="119094656"/>
        <c:scaling>
          <c:orientation val="minMax"/>
        </c:scaling>
        <c:delete val="0"/>
        <c:axPos val="b"/>
        <c:numFmt formatCode="General"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19096448"/>
        <c:crosses val="autoZero"/>
        <c:auto val="1"/>
        <c:lblAlgn val="ctr"/>
        <c:lblOffset val="100"/>
        <c:noMultiLvlLbl val="0"/>
      </c:catAx>
      <c:valAx>
        <c:axId val="11909644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19094656"/>
        <c:crosses val="autoZero"/>
        <c:crossBetween val="between"/>
      </c:valAx>
      <c:spPr>
        <a:noFill/>
        <a:ln w="25400">
          <a:noFill/>
        </a:ln>
      </c:spPr>
    </c:plotArea>
    <c:legend>
      <c:legendPos val="r"/>
      <c:layout>
        <c:manualLayout>
          <c:xMode val="edge"/>
          <c:yMode val="edge"/>
          <c:x val="0.30059171597633139"/>
          <c:y val="2.8571457042666854E-2"/>
          <c:w val="0.36449704142011824"/>
          <c:h val="8.5714371128000635E-2"/>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2'!$N$43</c:f>
              <c:strCache>
                <c:ptCount val="1"/>
                <c:pt idx="0">
                  <c:v> قطريون  Qatari</c:v>
                </c:pt>
              </c:strCache>
            </c:strRef>
          </c:tx>
          <c:marker>
            <c:symbol val="diamond"/>
            <c:size val="5"/>
          </c:marker>
          <c:dLbls>
            <c:dLbl>
              <c:idx val="0"/>
              <c:layout>
                <c:manualLayout>
                  <c:x val="-2.1799095305037878E-2"/>
                  <c:y val="-3.0131981921795559E-2"/>
                </c:manualLayout>
              </c:layout>
              <c:dLblPos val="r"/>
              <c:showLegendKey val="0"/>
              <c:showVal val="1"/>
              <c:showCatName val="0"/>
              <c:showSerName val="0"/>
              <c:showPercent val="0"/>
              <c:showBubbleSize val="0"/>
            </c:dLbl>
            <c:dLbl>
              <c:idx val="1"/>
              <c:layout>
                <c:manualLayout>
                  <c:x val="-2.1257760944235388E-2"/>
                  <c:y val="-3.430092062011101E-2"/>
                </c:manualLayout>
              </c:layout>
              <c:dLblPos val="r"/>
              <c:showLegendKey val="0"/>
              <c:showVal val="1"/>
              <c:showCatName val="0"/>
              <c:showSerName val="0"/>
              <c:showPercent val="0"/>
              <c:showBubbleSize val="0"/>
            </c:dLbl>
            <c:dLbl>
              <c:idx val="2"/>
              <c:layout>
                <c:manualLayout>
                  <c:x val="-1.6594095180988314E-2"/>
                  <c:y val="-3.4761181432382861E-2"/>
                </c:manualLayout>
              </c:layout>
              <c:dLblPos val="r"/>
              <c:showLegendKey val="0"/>
              <c:showVal val="1"/>
              <c:showCatName val="0"/>
              <c:showSerName val="0"/>
              <c:showPercent val="0"/>
              <c:showBubbleSize val="0"/>
            </c:dLbl>
            <c:dLbl>
              <c:idx val="3"/>
              <c:layout>
                <c:manualLayout>
                  <c:x val="-1.832899558413445E-2"/>
                  <c:y val="-3.4761181432382861E-2"/>
                </c:manualLayout>
              </c:layout>
              <c:dLblPos val="r"/>
              <c:showLegendKey val="0"/>
              <c:showVal val="1"/>
              <c:showCatName val="0"/>
              <c:showSerName val="0"/>
              <c:showPercent val="0"/>
              <c:showBubbleSize val="0"/>
            </c:dLbl>
            <c:dLbl>
              <c:idx val="4"/>
              <c:layout>
                <c:manualLayout>
                  <c:x val="-1.6593945723682734E-2"/>
                  <c:y val="-3.4761181432382861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2'!$O$41:$S$42</c:f>
              <c:multiLvlStrCache>
                <c:ptCount val="5"/>
                <c:lvl>
                  <c:pt idx="0">
                    <c:v>Q4</c:v>
                  </c:pt>
                  <c:pt idx="1">
                    <c:v>Q1</c:v>
                  </c:pt>
                  <c:pt idx="2">
                    <c:v>Q2</c:v>
                  </c:pt>
                  <c:pt idx="3">
                    <c:v>Q3</c:v>
                  </c:pt>
                  <c:pt idx="4">
                    <c:v>Q4</c:v>
                  </c:pt>
                </c:lvl>
                <c:lvl>
                  <c:pt idx="0">
                    <c:v> أرباع  2019  Quarters</c:v>
                  </c:pt>
                  <c:pt idx="1">
                    <c:v> أرباع  2020  Quarters</c:v>
                  </c:pt>
                </c:lvl>
              </c:multiLvlStrCache>
            </c:multiLvlStrRef>
          </c:cat>
          <c:val>
            <c:numRef>
              <c:f>'[1]الأعداد 2'!$O$43:$S$43</c:f>
              <c:numCache>
                <c:formatCode>General</c:formatCode>
                <c:ptCount val="5"/>
                <c:pt idx="0">
                  <c:v>110</c:v>
                </c:pt>
                <c:pt idx="1">
                  <c:v>110</c:v>
                </c:pt>
                <c:pt idx="2">
                  <c:v>110</c:v>
                </c:pt>
                <c:pt idx="3">
                  <c:v>111</c:v>
                </c:pt>
                <c:pt idx="4">
                  <c:v>111</c:v>
                </c:pt>
              </c:numCache>
            </c:numRef>
          </c:val>
          <c:smooth val="0"/>
        </c:ser>
        <c:ser>
          <c:idx val="1"/>
          <c:order val="1"/>
          <c:tx>
            <c:strRef>
              <c:f>'[1]الأعداد 2'!$N$44</c:f>
              <c:strCache>
                <c:ptCount val="1"/>
                <c:pt idx="0">
                  <c:v>غير قطريين  Non-Qatari</c:v>
                </c:pt>
              </c:strCache>
            </c:strRef>
          </c:tx>
          <c:marker>
            <c:symbol val="diamond"/>
            <c:size val="5"/>
          </c:marker>
          <c:dLbls>
            <c:dLbl>
              <c:idx val="0"/>
              <c:layout>
                <c:manualLayout>
                  <c:x val="-1.7301623226988066E-2"/>
                  <c:y val="3.2406974123192635E-2"/>
                </c:manualLayout>
              </c:layout>
              <c:dLblPos val="r"/>
              <c:showLegendKey val="0"/>
              <c:showVal val="1"/>
              <c:showCatName val="0"/>
              <c:showSerName val="0"/>
              <c:showPercent val="0"/>
              <c:showBubbleSize val="0"/>
            </c:dLbl>
            <c:dLbl>
              <c:idx val="1"/>
              <c:layout>
                <c:manualLayout>
                  <c:x val="-1.8330640528910112E-2"/>
                  <c:y val="3.151853399469836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216526125431E-2"/>
                  <c:y val="3.1963083599052505E-2"/>
                </c:manualLayout>
              </c:layout>
              <c:dLblPos val="r"/>
              <c:showLegendKey val="0"/>
              <c:showVal val="1"/>
              <c:showCatName val="0"/>
              <c:showSerName val="0"/>
              <c:showPercent val="0"/>
              <c:showBubbleSize val="0"/>
            </c:dLbl>
            <c:dLbl>
              <c:idx val="4"/>
              <c:layout>
                <c:manualLayout>
                  <c:x val="-2.1096199224203419E-2"/>
                  <c:y val="3.1963083599052505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2'!$O$41:$S$42</c:f>
              <c:multiLvlStrCache>
                <c:ptCount val="5"/>
                <c:lvl>
                  <c:pt idx="0">
                    <c:v>Q4</c:v>
                  </c:pt>
                  <c:pt idx="1">
                    <c:v>Q1</c:v>
                  </c:pt>
                  <c:pt idx="2">
                    <c:v>Q2</c:v>
                  </c:pt>
                  <c:pt idx="3">
                    <c:v>Q3</c:v>
                  </c:pt>
                  <c:pt idx="4">
                    <c:v>Q4</c:v>
                  </c:pt>
                </c:lvl>
                <c:lvl>
                  <c:pt idx="0">
                    <c:v> أرباع  2019  Quarters</c:v>
                  </c:pt>
                  <c:pt idx="1">
                    <c:v> أرباع  2020  Quarters</c:v>
                  </c:pt>
                </c:lvl>
              </c:multiLvlStrCache>
            </c:multiLvlStrRef>
          </c:cat>
          <c:val>
            <c:numRef>
              <c:f>'[1]الأعداد 2'!$O$44:$S$44</c:f>
              <c:numCache>
                <c:formatCode>General</c:formatCode>
                <c:ptCount val="5"/>
                <c:pt idx="0">
                  <c:v>2022</c:v>
                </c:pt>
                <c:pt idx="1">
                  <c:v>2065</c:v>
                </c:pt>
                <c:pt idx="2">
                  <c:v>2061</c:v>
                </c:pt>
                <c:pt idx="3">
                  <c:v>2018</c:v>
                </c:pt>
                <c:pt idx="4">
                  <c:v>1986</c:v>
                </c:pt>
              </c:numCache>
            </c:numRef>
          </c:val>
          <c:smooth val="0"/>
        </c:ser>
        <c:ser>
          <c:idx val="2"/>
          <c:order val="2"/>
          <c:tx>
            <c:strRef>
              <c:f>'[1]الأعداد 2'!$N$45</c:f>
              <c:strCache>
                <c:ptCount val="1"/>
                <c:pt idx="0">
                  <c:v>مجموع  Total</c:v>
                </c:pt>
              </c:strCache>
            </c:strRef>
          </c:tx>
          <c:marker>
            <c:symbol val="circle"/>
            <c:size val="7"/>
          </c:marker>
          <c:dLbls>
            <c:dLbl>
              <c:idx val="0"/>
              <c:layout>
                <c:manualLayout>
                  <c:x val="-1.4057260749369003E-2"/>
                  <c:y val="-4.1586313803907815E-2"/>
                </c:manualLayout>
              </c:layout>
              <c:dLblPos val="r"/>
              <c:showLegendKey val="0"/>
              <c:showVal val="1"/>
              <c:showCatName val="0"/>
              <c:showSerName val="0"/>
              <c:showPercent val="0"/>
              <c:showBubbleSize val="0"/>
            </c:dLbl>
            <c:dLbl>
              <c:idx val="1"/>
              <c:layout>
                <c:manualLayout>
                  <c:x val="-1.305110053908376E-2"/>
                  <c:y val="-3.6965502423437949E-2"/>
                </c:manualLayout>
              </c:layout>
              <c:dLblPos val="r"/>
              <c:showLegendKey val="0"/>
              <c:showVal val="1"/>
              <c:showCatName val="0"/>
              <c:showSerName val="0"/>
              <c:showPercent val="0"/>
              <c:showBubbleSize val="0"/>
            </c:dLbl>
            <c:dLbl>
              <c:idx val="2"/>
              <c:layout>
                <c:manualLayout>
                  <c:x val="-1.115380882810795E-2"/>
                  <c:y val="-3.6965604160231341E-2"/>
                </c:manualLayout>
              </c:layout>
              <c:dLblPos val="r"/>
              <c:showLegendKey val="0"/>
              <c:showVal val="1"/>
              <c:showCatName val="0"/>
              <c:showSerName val="0"/>
              <c:showPercent val="0"/>
              <c:showBubbleSize val="0"/>
            </c:dLbl>
            <c:dLbl>
              <c:idx val="3"/>
              <c:layout>
                <c:manualLayout>
                  <c:x val="-1.115380882810795E-2"/>
                  <c:y val="-3.6965604160231341E-2"/>
                </c:manualLayout>
              </c:layout>
              <c:dLblPos val="r"/>
              <c:showLegendKey val="0"/>
              <c:showVal val="1"/>
              <c:showCatName val="0"/>
              <c:showSerName val="0"/>
              <c:showPercent val="0"/>
              <c:showBubbleSize val="0"/>
            </c:dLbl>
            <c:dLbl>
              <c:idx val="4"/>
              <c:layout>
                <c:manualLayout>
                  <c:x val="-1.6845676536299078E-2"/>
                  <c:y val="-4.6207125184377654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2'!$O$41:$S$42</c:f>
              <c:multiLvlStrCache>
                <c:ptCount val="5"/>
                <c:lvl>
                  <c:pt idx="0">
                    <c:v>Q4</c:v>
                  </c:pt>
                  <c:pt idx="1">
                    <c:v>Q1</c:v>
                  </c:pt>
                  <c:pt idx="2">
                    <c:v>Q2</c:v>
                  </c:pt>
                  <c:pt idx="3">
                    <c:v>Q3</c:v>
                  </c:pt>
                  <c:pt idx="4">
                    <c:v>Q4</c:v>
                  </c:pt>
                </c:lvl>
                <c:lvl>
                  <c:pt idx="0">
                    <c:v> أرباع  2019  Quarters</c:v>
                  </c:pt>
                  <c:pt idx="1">
                    <c:v> أرباع  2020  Quarters</c:v>
                  </c:pt>
                </c:lvl>
              </c:multiLvlStrCache>
            </c:multiLvlStrRef>
          </c:cat>
          <c:val>
            <c:numRef>
              <c:f>'[1]الأعداد 2'!$O$45:$S$45</c:f>
              <c:numCache>
                <c:formatCode>General</c:formatCode>
                <c:ptCount val="5"/>
                <c:pt idx="0">
                  <c:v>2132</c:v>
                </c:pt>
                <c:pt idx="1">
                  <c:v>2175</c:v>
                </c:pt>
                <c:pt idx="2">
                  <c:v>2171</c:v>
                </c:pt>
                <c:pt idx="3">
                  <c:v>2129</c:v>
                </c:pt>
                <c:pt idx="4">
                  <c:v>2097</c:v>
                </c:pt>
              </c:numCache>
            </c:numRef>
          </c:val>
          <c:smooth val="0"/>
        </c:ser>
        <c:dLbls>
          <c:showLegendKey val="0"/>
          <c:showVal val="0"/>
          <c:showCatName val="0"/>
          <c:showSerName val="0"/>
          <c:showPercent val="0"/>
          <c:showBubbleSize val="0"/>
        </c:dLbls>
        <c:marker val="1"/>
        <c:smooth val="0"/>
        <c:axId val="101631488"/>
        <c:axId val="101633024"/>
      </c:lineChart>
      <c:catAx>
        <c:axId val="101631488"/>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01633024"/>
        <c:crosses val="autoZero"/>
        <c:auto val="1"/>
        <c:lblAlgn val="ctr"/>
        <c:lblOffset val="100"/>
        <c:noMultiLvlLbl val="0"/>
      </c:catAx>
      <c:valAx>
        <c:axId val="101633024"/>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1100" b="0" i="0" u="none" strike="noStrike" baseline="0">
                    <a:solidFill>
                      <a:srgbClr val="000000"/>
                    </a:solidFill>
                    <a:latin typeface="Calibri"/>
                    <a:ea typeface="Calibri"/>
                    <a:cs typeface="Calibri"/>
                  </a:defRPr>
                </a:pPr>
                <a:r>
                  <a:rPr lang="en-US" sz="900" b="1" i="0" u="none" strike="noStrike" baseline="0">
                    <a:solidFill>
                      <a:srgbClr val="000000"/>
                    </a:solidFill>
                    <a:latin typeface="Times New Roman"/>
                    <a:cs typeface="Times New Roman"/>
                  </a:rPr>
                  <a:t>Thousands      بالألف</a:t>
                </a:r>
              </a:p>
            </c:rich>
          </c:tx>
          <c:layout>
            <c:manualLayout>
              <c:xMode val="edge"/>
              <c:yMode val="edge"/>
              <c:x val="1.7825965210963138E-2"/>
              <c:y val="0.33042552493438321"/>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Times New Roman"/>
                <a:ea typeface="Times New Roman"/>
                <a:cs typeface="Times New Roman"/>
              </a:defRPr>
            </a:pPr>
            <a:endParaRPr lang="en-US"/>
          </a:p>
        </c:txPr>
        <c:crossAx val="101631488"/>
        <c:crosses val="autoZero"/>
        <c:crossBetween val="between"/>
        <c:majorUnit val="500"/>
        <c:minorUnit val="100"/>
      </c:valAx>
      <c:spPr>
        <a:noFill/>
        <a:ln w="25400">
          <a:noFill/>
        </a:ln>
      </c:spPr>
    </c:plotArea>
    <c:legend>
      <c:legendPos val="r"/>
      <c:layout>
        <c:manualLayout>
          <c:xMode val="edge"/>
          <c:yMode val="edge"/>
          <c:x val="0.15870132876349205"/>
          <c:y val="1.2516404199475065E-3"/>
          <c:w val="0.78215267899478425"/>
          <c:h val="0.11366601049868767"/>
        </c:manualLayout>
      </c:layout>
      <c:overlay val="0"/>
      <c:txPr>
        <a:bodyPr/>
        <a:lstStyle/>
        <a:p>
          <a:pPr>
            <a:defRPr sz="7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2'!$N$72</c:f>
              <c:strCache>
                <c:ptCount val="1"/>
                <c:pt idx="0">
                  <c:v> قطريون  Qatari</c:v>
                </c:pt>
              </c:strCache>
            </c:strRef>
          </c:tx>
          <c:marker>
            <c:symbol val="diamond"/>
            <c:size val="5"/>
          </c:marker>
          <c:dLbls>
            <c:dLbl>
              <c:idx val="0"/>
              <c:layout>
                <c:manualLayout>
                  <c:x val="-2.1799095305037878E-2"/>
                  <c:y val="-3.0131981921795559E-2"/>
                </c:manualLayout>
              </c:layout>
              <c:dLblPos val="r"/>
              <c:showLegendKey val="0"/>
              <c:showVal val="1"/>
              <c:showCatName val="0"/>
              <c:showSerName val="0"/>
              <c:showPercent val="0"/>
              <c:showBubbleSize val="0"/>
            </c:dLbl>
            <c:dLbl>
              <c:idx val="1"/>
              <c:layout>
                <c:manualLayout>
                  <c:x val="-2.1257760944235388E-2"/>
                  <c:y val="-3.430092062011101E-2"/>
                </c:manualLayout>
              </c:layout>
              <c:dLblPos val="r"/>
              <c:showLegendKey val="0"/>
              <c:showVal val="1"/>
              <c:showCatName val="0"/>
              <c:showSerName val="0"/>
              <c:showPercent val="0"/>
              <c:showBubbleSize val="0"/>
            </c:dLbl>
            <c:dLbl>
              <c:idx val="2"/>
              <c:layout>
                <c:manualLayout>
                  <c:x val="-1.6594095180988314E-2"/>
                  <c:y val="-3.4761181432382861E-2"/>
                </c:manualLayout>
              </c:layout>
              <c:dLblPos val="r"/>
              <c:showLegendKey val="0"/>
              <c:showVal val="1"/>
              <c:showCatName val="0"/>
              <c:showSerName val="0"/>
              <c:showPercent val="0"/>
              <c:showBubbleSize val="0"/>
            </c:dLbl>
            <c:dLbl>
              <c:idx val="3"/>
              <c:layout>
                <c:manualLayout>
                  <c:x val="-1.832899558413445E-2"/>
                  <c:y val="-3.4761181432382861E-2"/>
                </c:manualLayout>
              </c:layout>
              <c:dLblPos val="r"/>
              <c:showLegendKey val="0"/>
              <c:showVal val="1"/>
              <c:showCatName val="0"/>
              <c:showSerName val="0"/>
              <c:showPercent val="0"/>
              <c:showBubbleSize val="0"/>
            </c:dLbl>
            <c:dLbl>
              <c:idx val="4"/>
              <c:layout>
                <c:manualLayout>
                  <c:x val="-1.6593945723682734E-2"/>
                  <c:y val="-3.4761181432382861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2'!$O$70:$S$71</c:f>
              <c:multiLvlStrCache>
                <c:ptCount val="5"/>
                <c:lvl>
                  <c:pt idx="0">
                    <c:v>Q4</c:v>
                  </c:pt>
                  <c:pt idx="1">
                    <c:v>Q1</c:v>
                  </c:pt>
                  <c:pt idx="2">
                    <c:v>Q2</c:v>
                  </c:pt>
                  <c:pt idx="3">
                    <c:v>Q3</c:v>
                  </c:pt>
                  <c:pt idx="4">
                    <c:v>Q4</c:v>
                  </c:pt>
                </c:lvl>
                <c:lvl>
                  <c:pt idx="0">
                    <c:v> أرباع  2019  Quarters</c:v>
                  </c:pt>
                  <c:pt idx="1">
                    <c:v> أرباع  2020  Quarters</c:v>
                  </c:pt>
                </c:lvl>
              </c:multiLvlStrCache>
            </c:multiLvlStrRef>
          </c:cat>
          <c:val>
            <c:numRef>
              <c:f>'[1]الأعداد 2'!$O$72:$S$72</c:f>
              <c:numCache>
                <c:formatCode>General</c:formatCode>
                <c:ptCount val="5"/>
                <c:pt idx="0">
                  <c:v>102</c:v>
                </c:pt>
                <c:pt idx="1">
                  <c:v>103</c:v>
                </c:pt>
                <c:pt idx="2">
                  <c:v>104</c:v>
                </c:pt>
                <c:pt idx="3">
                  <c:v>104</c:v>
                </c:pt>
                <c:pt idx="4">
                  <c:v>104</c:v>
                </c:pt>
              </c:numCache>
            </c:numRef>
          </c:val>
          <c:smooth val="0"/>
        </c:ser>
        <c:ser>
          <c:idx val="1"/>
          <c:order val="1"/>
          <c:tx>
            <c:strRef>
              <c:f>'[1]الأعداد 2'!$N$73</c:f>
              <c:strCache>
                <c:ptCount val="1"/>
                <c:pt idx="0">
                  <c:v>غير قطريين  Non-Qatari</c:v>
                </c:pt>
              </c:strCache>
            </c:strRef>
          </c:tx>
          <c:marker>
            <c:symbol val="diamond"/>
            <c:size val="5"/>
          </c:marker>
          <c:dLbls>
            <c:dLbl>
              <c:idx val="0"/>
              <c:layout>
                <c:manualLayout>
                  <c:x val="-1.7301623226988066E-2"/>
                  <c:y val="3.2406974123192635E-2"/>
                </c:manualLayout>
              </c:layout>
              <c:dLblPos val="r"/>
              <c:showLegendKey val="0"/>
              <c:showVal val="1"/>
              <c:showCatName val="0"/>
              <c:showSerName val="0"/>
              <c:showPercent val="0"/>
              <c:showBubbleSize val="0"/>
            </c:dLbl>
            <c:dLbl>
              <c:idx val="1"/>
              <c:layout>
                <c:manualLayout>
                  <c:x val="-1.8330640528910112E-2"/>
                  <c:y val="3.151853399469836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216526125431E-2"/>
                  <c:y val="3.1963083599052505E-2"/>
                </c:manualLayout>
              </c:layout>
              <c:dLblPos val="r"/>
              <c:showLegendKey val="0"/>
              <c:showVal val="1"/>
              <c:showCatName val="0"/>
              <c:showSerName val="0"/>
              <c:showPercent val="0"/>
              <c:showBubbleSize val="0"/>
            </c:dLbl>
            <c:dLbl>
              <c:idx val="4"/>
              <c:layout>
                <c:manualLayout>
                  <c:x val="-2.1096199224203419E-2"/>
                  <c:y val="3.1963083599052505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2'!$O$70:$S$71</c:f>
              <c:multiLvlStrCache>
                <c:ptCount val="5"/>
                <c:lvl>
                  <c:pt idx="0">
                    <c:v>Q4</c:v>
                  </c:pt>
                  <c:pt idx="1">
                    <c:v>Q1</c:v>
                  </c:pt>
                  <c:pt idx="2">
                    <c:v>Q2</c:v>
                  </c:pt>
                  <c:pt idx="3">
                    <c:v>Q3</c:v>
                  </c:pt>
                  <c:pt idx="4">
                    <c:v>Q4</c:v>
                  </c:pt>
                </c:lvl>
                <c:lvl>
                  <c:pt idx="0">
                    <c:v> أرباع  2019  Quarters</c:v>
                  </c:pt>
                  <c:pt idx="1">
                    <c:v> أرباع  2020  Quarters</c:v>
                  </c:pt>
                </c:lvl>
              </c:multiLvlStrCache>
            </c:multiLvlStrRef>
          </c:cat>
          <c:val>
            <c:numRef>
              <c:f>'[1]الأعداد 2'!$O$73:$S$73</c:f>
              <c:numCache>
                <c:formatCode>General</c:formatCode>
                <c:ptCount val="5"/>
                <c:pt idx="0">
                  <c:v>183</c:v>
                </c:pt>
                <c:pt idx="1">
                  <c:v>184</c:v>
                </c:pt>
                <c:pt idx="2">
                  <c:v>186</c:v>
                </c:pt>
                <c:pt idx="3">
                  <c:v>184</c:v>
                </c:pt>
                <c:pt idx="4">
                  <c:v>184</c:v>
                </c:pt>
              </c:numCache>
            </c:numRef>
          </c:val>
          <c:smooth val="0"/>
        </c:ser>
        <c:ser>
          <c:idx val="2"/>
          <c:order val="2"/>
          <c:tx>
            <c:strRef>
              <c:f>'[1]الأعداد 2'!$N$74</c:f>
              <c:strCache>
                <c:ptCount val="1"/>
                <c:pt idx="0">
                  <c:v>مجموع  Total</c:v>
                </c:pt>
              </c:strCache>
            </c:strRef>
          </c:tx>
          <c:marker>
            <c:symbol val="circle"/>
            <c:size val="7"/>
          </c:marker>
          <c:dLbls>
            <c:dLbl>
              <c:idx val="0"/>
              <c:layout>
                <c:manualLayout>
                  <c:x val="-1.4057260749369003E-2"/>
                  <c:y val="-4.1586313803907815E-2"/>
                </c:manualLayout>
              </c:layout>
              <c:dLblPos val="r"/>
              <c:showLegendKey val="0"/>
              <c:showVal val="1"/>
              <c:showCatName val="0"/>
              <c:showSerName val="0"/>
              <c:showPercent val="0"/>
              <c:showBubbleSize val="0"/>
            </c:dLbl>
            <c:dLbl>
              <c:idx val="1"/>
              <c:layout>
                <c:manualLayout>
                  <c:x val="-1.305110053908376E-2"/>
                  <c:y val="-3.6965502423437949E-2"/>
                </c:manualLayout>
              </c:layout>
              <c:dLblPos val="r"/>
              <c:showLegendKey val="0"/>
              <c:showVal val="1"/>
              <c:showCatName val="0"/>
              <c:showSerName val="0"/>
              <c:showPercent val="0"/>
              <c:showBubbleSize val="0"/>
            </c:dLbl>
            <c:dLbl>
              <c:idx val="2"/>
              <c:layout>
                <c:manualLayout>
                  <c:x val="-1.115380882810795E-2"/>
                  <c:y val="-3.6965604160231341E-2"/>
                </c:manualLayout>
              </c:layout>
              <c:dLblPos val="r"/>
              <c:showLegendKey val="0"/>
              <c:showVal val="1"/>
              <c:showCatName val="0"/>
              <c:showSerName val="0"/>
              <c:showPercent val="0"/>
              <c:showBubbleSize val="0"/>
            </c:dLbl>
            <c:dLbl>
              <c:idx val="3"/>
              <c:layout>
                <c:manualLayout>
                  <c:x val="-1.115380882810795E-2"/>
                  <c:y val="-3.6965604160231341E-2"/>
                </c:manualLayout>
              </c:layout>
              <c:dLblPos val="r"/>
              <c:showLegendKey val="0"/>
              <c:showVal val="1"/>
              <c:showCatName val="0"/>
              <c:showSerName val="0"/>
              <c:showPercent val="0"/>
              <c:showBubbleSize val="0"/>
            </c:dLbl>
            <c:dLbl>
              <c:idx val="4"/>
              <c:layout>
                <c:manualLayout>
                  <c:x val="-1.6845676536299078E-2"/>
                  <c:y val="-4.6207125184377654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multiLvlStrRef>
              <c:f>'[1]الأعداد 2'!$O$70:$S$71</c:f>
              <c:multiLvlStrCache>
                <c:ptCount val="5"/>
                <c:lvl>
                  <c:pt idx="0">
                    <c:v>Q4</c:v>
                  </c:pt>
                  <c:pt idx="1">
                    <c:v>Q1</c:v>
                  </c:pt>
                  <c:pt idx="2">
                    <c:v>Q2</c:v>
                  </c:pt>
                  <c:pt idx="3">
                    <c:v>Q3</c:v>
                  </c:pt>
                  <c:pt idx="4">
                    <c:v>Q4</c:v>
                  </c:pt>
                </c:lvl>
                <c:lvl>
                  <c:pt idx="0">
                    <c:v> أرباع  2019  Quarters</c:v>
                  </c:pt>
                  <c:pt idx="1">
                    <c:v> أرباع  2020  Quarters</c:v>
                  </c:pt>
                </c:lvl>
              </c:multiLvlStrCache>
            </c:multiLvlStrRef>
          </c:cat>
          <c:val>
            <c:numRef>
              <c:f>'[1]الأعداد 2'!$O$74:$S$74</c:f>
              <c:numCache>
                <c:formatCode>General</c:formatCode>
                <c:ptCount val="5"/>
                <c:pt idx="0">
                  <c:v>285</c:v>
                </c:pt>
                <c:pt idx="1">
                  <c:v>287</c:v>
                </c:pt>
                <c:pt idx="2">
                  <c:v>289</c:v>
                </c:pt>
                <c:pt idx="3">
                  <c:v>288</c:v>
                </c:pt>
                <c:pt idx="4">
                  <c:v>288</c:v>
                </c:pt>
              </c:numCache>
            </c:numRef>
          </c:val>
          <c:smooth val="0"/>
        </c:ser>
        <c:dLbls>
          <c:showLegendKey val="0"/>
          <c:showVal val="0"/>
          <c:showCatName val="0"/>
          <c:showSerName val="0"/>
          <c:showPercent val="0"/>
          <c:showBubbleSize val="0"/>
        </c:dLbls>
        <c:marker val="1"/>
        <c:smooth val="0"/>
        <c:axId val="101816576"/>
        <c:axId val="102371328"/>
      </c:lineChart>
      <c:catAx>
        <c:axId val="101816576"/>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02371328"/>
        <c:crosses val="autoZero"/>
        <c:auto val="1"/>
        <c:lblAlgn val="ctr"/>
        <c:lblOffset val="100"/>
        <c:noMultiLvlLbl val="0"/>
      </c:catAx>
      <c:valAx>
        <c:axId val="102371328"/>
        <c:scaling>
          <c:orientation val="minMax"/>
          <c:max val="3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1100" b="0" i="0" u="none" strike="noStrike" baseline="0">
                    <a:solidFill>
                      <a:srgbClr val="000000"/>
                    </a:solidFill>
                    <a:latin typeface="Calibri"/>
                    <a:ea typeface="Calibri"/>
                    <a:cs typeface="Calibri"/>
                  </a:defRPr>
                </a:pPr>
                <a:r>
                  <a:rPr lang="en-US" sz="900" b="1" i="0" u="none" strike="noStrike" baseline="0">
                    <a:solidFill>
                      <a:srgbClr val="000000"/>
                    </a:solidFill>
                    <a:latin typeface="Times New Roman"/>
                    <a:cs typeface="Times New Roman"/>
                  </a:rPr>
                  <a:t>Thousands      بالألف</a:t>
                </a:r>
              </a:p>
            </c:rich>
          </c:tx>
          <c:layout>
            <c:manualLayout>
              <c:xMode val="edge"/>
              <c:yMode val="edge"/>
              <c:x val="1.7825965210963138E-2"/>
              <c:y val="0.33042552493438321"/>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Times New Roman"/>
                <a:ea typeface="Times New Roman"/>
                <a:cs typeface="Times New Roman"/>
              </a:defRPr>
            </a:pPr>
            <a:endParaRPr lang="en-US"/>
          </a:p>
        </c:txPr>
        <c:crossAx val="101816576"/>
        <c:crosses val="autoZero"/>
        <c:crossBetween val="between"/>
        <c:majorUnit val="50"/>
        <c:minorUnit val="10"/>
      </c:valAx>
      <c:spPr>
        <a:noFill/>
        <a:ln w="25400">
          <a:noFill/>
        </a:ln>
      </c:spPr>
    </c:plotArea>
    <c:legend>
      <c:legendPos val="r"/>
      <c:layout>
        <c:manualLayout>
          <c:xMode val="edge"/>
          <c:yMode val="edge"/>
          <c:x val="0.15870132876349205"/>
          <c:y val="1.2516404199475065E-3"/>
          <c:w val="0.78215267899478425"/>
          <c:h val="0.11366601049868767"/>
        </c:manualLayout>
      </c:layout>
      <c:overlay val="0"/>
      <c:txPr>
        <a:bodyPr/>
        <a:lstStyle/>
        <a:p>
          <a:pPr>
            <a:defRPr sz="7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الذكور القطريون  </a:t>
            </a:r>
            <a:r>
              <a:rPr lang="en-US" sz="1050" b="1" i="0" u="none" strike="noStrike" baseline="0">
                <a:solidFill>
                  <a:srgbClr val="000000"/>
                </a:solidFill>
                <a:latin typeface="Calibri"/>
              </a:rPr>
              <a:t>Qatari Males</a:t>
            </a:r>
          </a:p>
        </c:rich>
      </c:tx>
      <c:layout/>
      <c:overlay val="0"/>
    </c:title>
    <c:autoTitleDeleted val="0"/>
    <c:plotArea>
      <c:layout>
        <c:manualLayout>
          <c:layoutTarget val="inner"/>
          <c:xMode val="edge"/>
          <c:yMode val="edge"/>
          <c:x val="0.14167097420581728"/>
          <c:y val="0.27775078670221931"/>
          <c:w val="0.35975131140636363"/>
          <c:h val="0.56911348828874753"/>
        </c:manualLayout>
      </c:layout>
      <c:pieChart>
        <c:varyColors val="1"/>
        <c:ser>
          <c:idx val="0"/>
          <c:order val="0"/>
          <c:tx>
            <c:strRef>
              <c:f>'Figure 1'!$R$11</c:f>
              <c:strCache>
                <c:ptCount val="1"/>
                <c:pt idx="0">
                  <c:v>الذكور القطريين  Qatari 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3088-4FAA-B1EC-8DB9DBACE619}"/>
              </c:ext>
            </c:extLst>
          </c:dPt>
          <c:dPt>
            <c:idx val="1"/>
            <c:bubble3D val="0"/>
            <c:explosion val="4"/>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3088-4FAA-B1EC-8DB9DBACE619}"/>
              </c:ext>
            </c:extLst>
          </c:dPt>
          <c:dLbls>
            <c:dLbl>
              <c:idx val="0"/>
              <c:layout>
                <c:manualLayout>
                  <c:x val="-0.15503130284133501"/>
                  <c:y val="-9.75627395029409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88-4FAA-B1EC-8DB9DBACE619}"/>
                </c:ext>
              </c:extLst>
            </c:dLbl>
            <c:dLbl>
              <c:idx val="1"/>
              <c:layout>
                <c:manualLayout>
                  <c:x val="0.12378458262604608"/>
                  <c:y val="0.10048461950365306"/>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088-4FAA-B1EC-8DB9DBACE619}"/>
                </c:ext>
              </c:extLst>
            </c:dLbl>
            <c:spPr>
              <a:noFill/>
              <a:ln>
                <a:noFill/>
              </a:ln>
              <a:effectLst/>
            </c:spPr>
            <c:txPr>
              <a:bodyPr/>
              <a:lstStyle/>
              <a:p>
                <a:pPr>
                  <a:defRPr lang="ar-QA"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1'!$R$12:$R$13</c:f>
              <c:strCache>
                <c:ptCount val="2"/>
                <c:pt idx="0">
                  <c:v>نشط Active</c:v>
                </c:pt>
                <c:pt idx="1">
                  <c:v>غير نشط Inactive</c:v>
                </c:pt>
              </c:strCache>
            </c:strRef>
          </c:cat>
          <c:val>
            <c:numRef>
              <c:f>'Figure 1'!$S$12:$S$13</c:f>
              <c:numCache>
                <c:formatCode>#,##0</c:formatCode>
                <c:ptCount val="2"/>
                <c:pt idx="0">
                  <c:v>70635</c:v>
                </c:pt>
                <c:pt idx="1">
                  <c:v>35648</c:v>
                </c:pt>
              </c:numCache>
            </c:numRef>
          </c:val>
          <c:extLst xmlns:c16r2="http://schemas.microsoft.com/office/drawing/2015/06/chart">
            <c:ext xmlns:c16="http://schemas.microsoft.com/office/drawing/2014/chart" uri="{C3380CC4-5D6E-409C-BE32-E72D297353CC}">
              <c16:uniqueId val="{00000004-3088-4FAA-B1EC-8DB9DBACE61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204196412022982"/>
          <c:y val="0.48760330578512395"/>
          <c:w val="0.27225165689889874"/>
          <c:h val="0.19008264462809918"/>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القطريات  </a:t>
            </a:r>
            <a:r>
              <a:rPr lang="en-US" sz="1050" b="1" i="0" u="none" strike="noStrike" baseline="0">
                <a:solidFill>
                  <a:srgbClr val="000000"/>
                </a:solidFill>
                <a:latin typeface="Calibri"/>
              </a:rPr>
              <a:t>Qatari Females</a:t>
            </a:r>
          </a:p>
        </c:rich>
      </c:tx>
      <c:layout/>
      <c:overlay val="0"/>
    </c:title>
    <c:autoTitleDeleted val="0"/>
    <c:plotArea>
      <c:layout>
        <c:manualLayout>
          <c:layoutTarget val="inner"/>
          <c:xMode val="edge"/>
          <c:yMode val="edge"/>
          <c:x val="0.1441247478600767"/>
          <c:y val="0.26245466074319185"/>
          <c:w val="0.36942495080474447"/>
          <c:h val="0.57945598356290351"/>
        </c:manualLayout>
      </c:layout>
      <c:pieChart>
        <c:varyColors val="1"/>
        <c:ser>
          <c:idx val="0"/>
          <c:order val="0"/>
          <c:tx>
            <c:strRef>
              <c:f>'Figure 1'!$U$11</c:f>
              <c:strCache>
                <c:ptCount val="1"/>
                <c:pt idx="0">
                  <c:v>الاناث القطريات  Qatari Females</c:v>
                </c:pt>
              </c:strCache>
            </c:strRef>
          </c:tx>
          <c:spPr>
            <a:scene3d>
              <a:camera prst="orthographicFront"/>
              <a:lightRig rig="threePt" dir="t"/>
            </a:scene3d>
            <a:sp3d>
              <a:bevelT/>
            </a:sp3d>
          </c:spPr>
          <c:dPt>
            <c:idx val="0"/>
            <c:bubble3D val="0"/>
            <c:explosion val="5"/>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F54-46C5-A7DC-FE96132B2F6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F54-46C5-A7DC-FE96132B2F65}"/>
              </c:ext>
            </c:extLst>
          </c:dPt>
          <c:dLbls>
            <c:dLbl>
              <c:idx val="0"/>
              <c:layout>
                <c:manualLayout>
                  <c:x val="-0.12920002068840397"/>
                  <c:y val="5.7428954661373773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F54-46C5-A7DC-FE96132B2F65}"/>
                </c:ext>
              </c:extLst>
            </c:dLbl>
            <c:dLbl>
              <c:idx val="1"/>
              <c:layout>
                <c:manualLayout>
                  <c:x val="0.12545319529987331"/>
                  <c:y val="-9.922114628402004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F54-46C5-A7DC-FE96132B2F65}"/>
                </c:ext>
              </c:extLst>
            </c:dLbl>
            <c:spPr>
              <a:noFill/>
              <a:ln>
                <a:noFill/>
              </a:ln>
              <a:effectLst/>
            </c:spPr>
            <c:txPr>
              <a:bodyPr/>
              <a:lstStyle/>
              <a:p>
                <a:pPr>
                  <a:defRPr lang="ar-QA"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1'!$U$12:$U$13</c:f>
              <c:strCache>
                <c:ptCount val="2"/>
                <c:pt idx="0">
                  <c:v>نشيطات Active</c:v>
                </c:pt>
                <c:pt idx="1">
                  <c:v>غير نشيطات Inactive</c:v>
                </c:pt>
              </c:strCache>
            </c:strRef>
          </c:cat>
          <c:val>
            <c:numRef>
              <c:f>'Figure 1'!$V$12:$V$13</c:f>
              <c:numCache>
                <c:formatCode>#,##0</c:formatCode>
                <c:ptCount val="2"/>
                <c:pt idx="0">
                  <c:v>40768</c:v>
                </c:pt>
                <c:pt idx="1">
                  <c:v>68544</c:v>
                </c:pt>
              </c:numCache>
            </c:numRef>
          </c:val>
          <c:extLst xmlns:c16r2="http://schemas.microsoft.com/office/drawing/2015/06/chart">
            <c:ext xmlns:c16="http://schemas.microsoft.com/office/drawing/2014/chart" uri="{C3380CC4-5D6E-409C-BE32-E72D297353CC}">
              <c16:uniqueId val="{00000004-7F54-46C5-A7DC-FE96132B2F65}"/>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102978519462346"/>
          <c:y val="0.41735537190082678"/>
          <c:w val="0.34564688330578447"/>
          <c:h val="0.23140495867768596"/>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50" b="1" i="0" u="none" strike="noStrike" baseline="0">
                <a:solidFill>
                  <a:srgbClr val="000000"/>
                </a:solidFill>
                <a:latin typeface="Calibri"/>
                <a:ea typeface="Calibri"/>
                <a:cs typeface="Calibri"/>
              </a:defRPr>
            </a:pPr>
            <a:r>
              <a:rPr lang="ar-QA"/>
              <a:t>الذكور</a:t>
            </a:r>
            <a:r>
              <a:rPr lang="ar-QA" baseline="0"/>
              <a:t> </a:t>
            </a:r>
            <a:r>
              <a:rPr lang="ar-QA"/>
              <a:t>غير القطريين  </a:t>
            </a:r>
            <a:r>
              <a:rPr lang="en-US"/>
              <a:t>Non-Qatari Males</a:t>
            </a:r>
          </a:p>
        </c:rich>
      </c:tx>
      <c:layout/>
      <c:overlay val="0"/>
    </c:title>
    <c:autoTitleDeleted val="0"/>
    <c:plotArea>
      <c:layout>
        <c:manualLayout>
          <c:layoutTarget val="inner"/>
          <c:xMode val="edge"/>
          <c:yMode val="edge"/>
          <c:x val="5.5061552499847663E-2"/>
          <c:y val="0.17399762387903972"/>
          <c:w val="0.4260551714557983"/>
          <c:h val="0.71028581771656374"/>
        </c:manualLayout>
      </c:layout>
      <c:pieChart>
        <c:varyColors val="1"/>
        <c:ser>
          <c:idx val="0"/>
          <c:order val="0"/>
          <c:tx>
            <c:strRef>
              <c:f>'Figure 1'!$R$17</c:f>
              <c:strCache>
                <c:ptCount val="1"/>
                <c:pt idx="0">
                  <c:v>الذكور غير القطريين  Non-Qatari Males</c:v>
                </c:pt>
              </c:strCache>
            </c:strRef>
          </c:tx>
          <c:spPr>
            <a:scene3d>
              <a:camera prst="orthographicFront"/>
              <a:lightRig rig="threePt" dir="t"/>
            </a:scene3d>
            <a:sp3d>
              <a:bevelT/>
            </a:sp3d>
          </c:spPr>
          <c:explosion val="25"/>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9D62-4261-BD12-FBF551C7EDFF}"/>
              </c:ext>
            </c:extLst>
          </c:dPt>
          <c:dPt>
            <c:idx val="1"/>
            <c:bubble3D val="0"/>
            <c:explosion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9D62-4261-BD12-FBF551C7EDFF}"/>
              </c:ext>
            </c:extLst>
          </c:dPt>
          <c:dLbls>
            <c:dLbl>
              <c:idx val="0"/>
              <c:layout>
                <c:manualLayout>
                  <c:x val="4.0271499239471813E-2"/>
                  <c:y val="-0.2563531479130533"/>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D62-4261-BD12-FBF551C7EDFF}"/>
                </c:ext>
              </c:extLst>
            </c:dLbl>
            <c:dLbl>
              <c:idx val="1"/>
              <c:layout>
                <c:manualLayout>
                  <c:x val="-9.5581546303866199E-2"/>
                  <c:y val="1.1946489489069952E-2"/>
                </c:manualLayout>
              </c:layout>
              <c:spPr/>
              <c:txPr>
                <a:bodyPr/>
                <a:lstStyle/>
                <a:p>
                  <a:pPr>
                    <a:defRPr lang="ar-QA" sz="800" b="1" i="0" u="none" strike="noStrike" baseline="0">
                      <a:solidFill>
                        <a:srgbClr val="000000"/>
                      </a:solidFill>
                      <a:latin typeface="Calibri"/>
                      <a:ea typeface="Calibri"/>
                      <a:cs typeface="Calibri"/>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D62-4261-BD12-FBF551C7EDFF}"/>
                </c:ext>
              </c:extLst>
            </c:dLbl>
            <c:spPr>
              <a:noFill/>
              <a:ln>
                <a:noFill/>
              </a:ln>
              <a:effectLst/>
            </c:spPr>
            <c:txPr>
              <a:bodyPr/>
              <a:lstStyle/>
              <a:p>
                <a:pPr>
                  <a:defRPr lang="ar-QA"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1'!$R$18:$R$19</c:f>
              <c:strCache>
                <c:ptCount val="2"/>
                <c:pt idx="0">
                  <c:v>نشط Active</c:v>
                </c:pt>
                <c:pt idx="1">
                  <c:v>غير نشط Inactive</c:v>
                </c:pt>
              </c:strCache>
            </c:strRef>
          </c:cat>
          <c:val>
            <c:numRef>
              <c:f>'Figure 1'!$S$18:$S$19</c:f>
              <c:numCache>
                <c:formatCode>#,##0</c:formatCode>
                <c:ptCount val="2"/>
                <c:pt idx="0">
                  <c:v>1741595</c:v>
                </c:pt>
                <c:pt idx="1">
                  <c:v>44777</c:v>
                </c:pt>
              </c:numCache>
            </c:numRef>
          </c:val>
          <c:extLst xmlns:c16r2="http://schemas.microsoft.com/office/drawing/2015/06/chart">
            <c:ext xmlns:c16="http://schemas.microsoft.com/office/drawing/2014/chart" uri="{C3380CC4-5D6E-409C-BE32-E72D297353CC}">
              <c16:uniqueId val="{00000004-9D62-4261-BD12-FBF551C7EDF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1518403241578179"/>
          <c:y val="0.50672756693080623"/>
          <c:w val="0.27225165689889874"/>
          <c:h val="0.20627847857360254"/>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غير القطريات  </a:t>
            </a:r>
            <a:r>
              <a:rPr lang="en-US" sz="1050" b="1" i="0" u="none" strike="noStrike" baseline="0">
                <a:solidFill>
                  <a:srgbClr val="000000"/>
                </a:solidFill>
                <a:latin typeface="Calibri"/>
              </a:rPr>
              <a:t>Non-Qatari Females</a:t>
            </a:r>
          </a:p>
        </c:rich>
      </c:tx>
      <c:layout/>
      <c:overlay val="0"/>
    </c:title>
    <c:autoTitleDeleted val="0"/>
    <c:plotArea>
      <c:layout>
        <c:manualLayout>
          <c:layoutTarget val="inner"/>
          <c:xMode val="edge"/>
          <c:yMode val="edge"/>
          <c:x val="0.14802186416169544"/>
          <c:y val="0.24915908767027928"/>
          <c:w val="0.36498364562580088"/>
          <c:h val="0.65489584087728714"/>
        </c:manualLayout>
      </c:layout>
      <c:pieChart>
        <c:varyColors val="1"/>
        <c:ser>
          <c:idx val="0"/>
          <c:order val="0"/>
          <c:tx>
            <c:strRef>
              <c:f>'Figure 1'!$U$17</c:f>
              <c:strCache>
                <c:ptCount val="1"/>
                <c:pt idx="0">
                  <c:v>الاناث غير القطريات  Non-Qatari Females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DA8-44EF-B114-8DBA9A35ECC9}"/>
              </c:ext>
            </c:extLst>
          </c:dPt>
          <c:dPt>
            <c:idx val="1"/>
            <c:bubble3D val="0"/>
            <c:explosion val="8"/>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DA8-44EF-B114-8DBA9A35ECC9}"/>
              </c:ext>
            </c:extLst>
          </c:dPt>
          <c:dLbls>
            <c:dLbl>
              <c:idx val="0"/>
              <c:layout>
                <c:manualLayout>
                  <c:x val="-0.14765750721036469"/>
                  <c:y val="-9.218930985490630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DA8-44EF-B114-8DBA9A35ECC9}"/>
                </c:ext>
              </c:extLst>
            </c:dLbl>
            <c:dLbl>
              <c:idx val="1"/>
              <c:layout>
                <c:manualLayout>
                  <c:x val="0.12048121842177259"/>
                  <c:y val="9.2814030188892588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DA8-44EF-B114-8DBA9A35ECC9}"/>
                </c:ext>
              </c:extLst>
            </c:dLbl>
            <c:spPr>
              <a:noFill/>
              <a:ln>
                <a:noFill/>
              </a:ln>
              <a:effectLst/>
            </c:spPr>
            <c:txPr>
              <a:bodyPr/>
              <a:lstStyle/>
              <a:p>
                <a:pPr>
                  <a:defRPr lang="ar-QA"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1'!$U$18:$U$19</c:f>
              <c:strCache>
                <c:ptCount val="2"/>
                <c:pt idx="0">
                  <c:v>نشيطات Active</c:v>
                </c:pt>
                <c:pt idx="1">
                  <c:v>غير نشيطات Inactive</c:v>
                </c:pt>
              </c:strCache>
            </c:strRef>
          </c:cat>
          <c:val>
            <c:numRef>
              <c:f>'Figure 1'!$V$18:$V$19</c:f>
              <c:numCache>
                <c:formatCode>#,##0</c:formatCode>
                <c:ptCount val="2"/>
                <c:pt idx="0">
                  <c:v>244841</c:v>
                </c:pt>
                <c:pt idx="1">
                  <c:v>138963</c:v>
                </c:pt>
              </c:numCache>
            </c:numRef>
          </c:val>
          <c:extLst xmlns:c16r2="http://schemas.microsoft.com/office/drawing/2015/06/chart">
            <c:ext xmlns:c16="http://schemas.microsoft.com/office/drawing/2014/chart" uri="{C3380CC4-5D6E-409C-BE32-E72D297353CC}">
              <c16:uniqueId val="{00000004-7DA8-44EF-B114-8DBA9A35ECC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416445623342173"/>
          <c:y val="0.48879030792440636"/>
          <c:w val="0.35809018567639256"/>
          <c:h val="0.25560594084120314"/>
        </c:manualLayout>
      </c:layout>
      <c:overlay val="0"/>
      <c:txPr>
        <a:bodyPr/>
        <a:lstStyle/>
        <a:p>
          <a:pPr>
            <a:defRPr lang="ar-QA"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الذكور القطريون </a:t>
            </a:r>
            <a:r>
              <a:rPr lang="ar-QA" sz="1000" b="0" i="0" u="none" strike="noStrike" baseline="0">
                <a:solidFill>
                  <a:srgbClr val="000000"/>
                </a:solidFill>
                <a:latin typeface="Arial"/>
                <a:cs typeface="Arial"/>
              </a:rPr>
              <a:t>( 15 سنة فأكثر) غير النشيطين اقتصادياً وأسبابه</a:t>
            </a:r>
          </a:p>
          <a:p>
            <a:pPr>
              <a:defRPr lang="ar-QA"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males age (15+) economically inactive by Reason</a:t>
            </a:r>
          </a:p>
        </c:rich>
      </c:tx>
      <c:layout>
        <c:manualLayout>
          <c:xMode val="edge"/>
          <c:yMode val="edge"/>
          <c:x val="0.14653424003817711"/>
          <c:y val="6.0061309437547325E-2"/>
        </c:manualLayout>
      </c:layout>
      <c:overlay val="0"/>
    </c:title>
    <c:autoTitleDeleted val="0"/>
    <c:plotArea>
      <c:layout>
        <c:manualLayout>
          <c:layoutTarget val="inner"/>
          <c:xMode val="edge"/>
          <c:yMode val="edge"/>
          <c:x val="0.13485242926105973"/>
          <c:y val="0.23196819806586094"/>
          <c:w val="0.83390285228155581"/>
          <c:h val="0.62844874498805414"/>
        </c:manualLayout>
      </c:layout>
      <c:barChart>
        <c:barDir val="col"/>
        <c:grouping val="clustered"/>
        <c:varyColors val="0"/>
        <c:ser>
          <c:idx val="0"/>
          <c:order val="0"/>
          <c:tx>
            <c:strRef>
              <c:f>'Figure 2'!$O$7</c:f>
              <c:strCache>
                <c:ptCount val="1"/>
                <c:pt idx="0">
                  <c:v>الذكور القطريين</c:v>
                </c:pt>
              </c:strCache>
            </c:strRef>
          </c:tx>
          <c:spPr>
            <a:scene3d>
              <a:camera prst="orthographicFront"/>
              <a:lightRig rig="threePt" dir="t"/>
            </a:scene3d>
            <a:sp3d>
              <a:bevelT/>
            </a:sp3d>
          </c:spPr>
          <c:invertIfNegative val="0"/>
          <c:dPt>
            <c:idx val="0"/>
            <c:invertIfNegative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2CA9-4395-B3B2-200A600A9DA5}"/>
              </c:ext>
            </c:extLst>
          </c:dPt>
          <c:dPt>
            <c:idx val="1"/>
            <c:invertIfNegative val="0"/>
            <c:bubble3D val="0"/>
            <c:spPr>
              <a:solidFill>
                <a:schemeClr val="bg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2CA9-4395-B3B2-200A600A9DA5}"/>
              </c:ext>
            </c:extLst>
          </c:dPt>
          <c:dPt>
            <c:idx val="2"/>
            <c:invertIfNegative val="0"/>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2CA9-4395-B3B2-200A600A9DA5}"/>
              </c:ext>
            </c:extLst>
          </c:dPt>
          <c:dPt>
            <c:idx val="3"/>
            <c:invertIfNegative val="0"/>
            <c:bubble3D val="0"/>
            <c:spPr>
              <a:solidFill>
                <a:schemeClr val="accent4">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2CA9-4395-B3B2-200A600A9DA5}"/>
              </c:ext>
            </c:extLst>
          </c:dPt>
          <c:dLbls>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2'!$O$8:$O$11</c:f>
              <c:strCache>
                <c:ptCount val="4"/>
                <c:pt idx="0">
                  <c:v>متفرغ للدراسة
Student</c:v>
                </c:pt>
                <c:pt idx="1">
                  <c:v>عاجز
Disabled</c:v>
                </c:pt>
                <c:pt idx="2">
                  <c:v>متقاعد
Retired</c:v>
                </c:pt>
                <c:pt idx="3">
                  <c:v>أخرى
Other</c:v>
                </c:pt>
              </c:strCache>
            </c:strRef>
          </c:cat>
          <c:val>
            <c:numRef>
              <c:f>'Figure 2'!$P$8:$P$11</c:f>
              <c:numCache>
                <c:formatCode>#,##0</c:formatCode>
                <c:ptCount val="4"/>
                <c:pt idx="0">
                  <c:v>21312</c:v>
                </c:pt>
                <c:pt idx="1">
                  <c:v>1472</c:v>
                </c:pt>
                <c:pt idx="2">
                  <c:v>11200</c:v>
                </c:pt>
                <c:pt idx="3">
                  <c:v>1664</c:v>
                </c:pt>
              </c:numCache>
            </c:numRef>
          </c:val>
          <c:extLst xmlns:c16r2="http://schemas.microsoft.com/office/drawing/2015/06/chart">
            <c:ext xmlns:c16="http://schemas.microsoft.com/office/drawing/2014/chart" uri="{C3380CC4-5D6E-409C-BE32-E72D297353CC}">
              <c16:uniqueId val="{00000008-2CA9-4395-B3B2-200A600A9DA5}"/>
            </c:ext>
          </c:extLst>
        </c:ser>
        <c:dLbls>
          <c:showLegendKey val="0"/>
          <c:showVal val="0"/>
          <c:showCatName val="0"/>
          <c:showSerName val="0"/>
          <c:showPercent val="0"/>
          <c:showBubbleSize val="0"/>
        </c:dLbls>
        <c:gapWidth val="150"/>
        <c:axId val="102364288"/>
        <c:axId val="102365824"/>
      </c:barChart>
      <c:catAx>
        <c:axId val="102364288"/>
        <c:scaling>
          <c:orientation val="minMax"/>
        </c:scaling>
        <c:delete val="0"/>
        <c:axPos val="b"/>
        <c:numFmt formatCode="General"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2365824"/>
        <c:crosses val="autoZero"/>
        <c:auto val="1"/>
        <c:lblAlgn val="ctr"/>
        <c:lblOffset val="100"/>
        <c:noMultiLvlLbl val="0"/>
      </c:catAx>
      <c:valAx>
        <c:axId val="10236582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2364288"/>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ar-QA"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الإناث القطريات </a:t>
            </a:r>
            <a:r>
              <a:rPr lang="ar-QA" sz="1000" b="0" i="0" u="none" strike="noStrike" baseline="0">
                <a:solidFill>
                  <a:srgbClr val="000000"/>
                </a:solidFill>
                <a:latin typeface="Arial"/>
                <a:cs typeface="Arial"/>
              </a:rPr>
              <a:t>( 15 سنة فأكثر) غير النشيطات اقتصادياً وأسبابه</a:t>
            </a:r>
            <a:endParaRPr lang="ar-QA" sz="1000" b="1" i="0" u="none" strike="noStrike" baseline="0">
              <a:solidFill>
                <a:srgbClr val="000000"/>
              </a:solidFill>
              <a:latin typeface="Calibri"/>
            </a:endParaRPr>
          </a:p>
          <a:p>
            <a:pPr>
              <a:defRPr lang="ar-QA"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females age (15+) economically inactive by Reason</a:t>
            </a:r>
          </a:p>
        </c:rich>
      </c:tx>
      <c:layout>
        <c:manualLayout>
          <c:xMode val="edge"/>
          <c:yMode val="edge"/>
          <c:x val="0.1529781991536773"/>
          <c:y val="5.6487434483533626E-2"/>
        </c:manualLayout>
      </c:layout>
      <c:overlay val="0"/>
    </c:title>
    <c:autoTitleDeleted val="0"/>
    <c:plotArea>
      <c:layout>
        <c:manualLayout>
          <c:layoutTarget val="inner"/>
          <c:xMode val="edge"/>
          <c:yMode val="edge"/>
          <c:x val="0.12741497005437141"/>
          <c:y val="0.22244489446334403"/>
          <c:w val="0.84325027369660654"/>
          <c:h val="0.62307878794059879"/>
        </c:manualLayout>
      </c:layout>
      <c:barChart>
        <c:barDir val="col"/>
        <c:grouping val="clustered"/>
        <c:varyColors val="0"/>
        <c:ser>
          <c:idx val="0"/>
          <c:order val="0"/>
          <c:tx>
            <c:strRef>
              <c:f>'Figure 2'!$R$7</c:f>
              <c:strCache>
                <c:ptCount val="1"/>
                <c:pt idx="0">
                  <c:v>الاناث القطريات</c:v>
                </c:pt>
              </c:strCache>
            </c:strRef>
          </c:tx>
          <c:spPr>
            <a:solidFill>
              <a:schemeClr val="accent4">
                <a:lumMod val="75000"/>
              </a:schemeClr>
            </a:solidFill>
            <a:scene3d>
              <a:camera prst="orthographicFront"/>
              <a:lightRig rig="threePt" dir="t"/>
            </a:scene3d>
            <a:sp3d>
              <a:bevelT/>
            </a:sp3d>
          </c:spPr>
          <c:invertIfNegative val="0"/>
          <c:dPt>
            <c:idx val="0"/>
            <c:invertIfNegative val="0"/>
            <c:bubble3D val="0"/>
            <c:spPr>
              <a:solidFill>
                <a:schemeClr val="accent3">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E8D5-4F7C-A771-EA76C3960C09}"/>
              </c:ext>
            </c:extLst>
          </c:dPt>
          <c:dPt>
            <c:idx val="1"/>
            <c:invertIfNegative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E8D5-4F7C-A771-EA76C3960C09}"/>
              </c:ext>
            </c:extLst>
          </c:dPt>
          <c:dPt>
            <c:idx val="2"/>
            <c:invertIfNegative val="0"/>
            <c:bubble3D val="0"/>
            <c:spPr>
              <a:solidFill>
                <a:schemeClr val="bg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E8D5-4F7C-A771-EA76C3960C09}"/>
              </c:ext>
            </c:extLst>
          </c:dPt>
          <c:dPt>
            <c:idx val="3"/>
            <c:invertIfNegative val="0"/>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E8D5-4F7C-A771-EA76C3960C09}"/>
              </c:ext>
            </c:extLst>
          </c:dPt>
          <c:dLbls>
            <c:spPr>
              <a:noFill/>
              <a:ln>
                <a:noFill/>
              </a:ln>
              <a:effectLst/>
            </c:spPr>
            <c:txPr>
              <a:bodyPr/>
              <a:lstStyle/>
              <a:p>
                <a:pPr>
                  <a:defRPr lang="ar-QA"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2'!$R$8:$R$12</c:f>
              <c:strCache>
                <c:ptCount val="5"/>
                <c:pt idx="0">
                  <c:v>التفرغة لأعمال المنزل
Homemaker</c:v>
                </c:pt>
                <c:pt idx="1">
                  <c:v>متفرغ للدراسة
Student</c:v>
                </c:pt>
                <c:pt idx="2">
                  <c:v>عاجز
Disabled</c:v>
                </c:pt>
                <c:pt idx="3">
                  <c:v>متقاعد
Retired</c:v>
                </c:pt>
                <c:pt idx="4">
                  <c:v>أخرى
Other</c:v>
                </c:pt>
              </c:strCache>
            </c:strRef>
          </c:cat>
          <c:val>
            <c:numRef>
              <c:f>'Figure 2'!$S$8:$S$12</c:f>
              <c:numCache>
                <c:formatCode>#,##0</c:formatCode>
                <c:ptCount val="5"/>
                <c:pt idx="0">
                  <c:v>29504</c:v>
                </c:pt>
                <c:pt idx="1">
                  <c:v>27840</c:v>
                </c:pt>
                <c:pt idx="2">
                  <c:v>2112</c:v>
                </c:pt>
                <c:pt idx="3">
                  <c:v>6720</c:v>
                </c:pt>
                <c:pt idx="4">
                  <c:v>2368</c:v>
                </c:pt>
              </c:numCache>
            </c:numRef>
          </c:val>
          <c:extLst xmlns:c16r2="http://schemas.microsoft.com/office/drawing/2015/06/chart">
            <c:ext xmlns:c16="http://schemas.microsoft.com/office/drawing/2014/chart" uri="{C3380CC4-5D6E-409C-BE32-E72D297353CC}">
              <c16:uniqueId val="{0000000A-E8D5-4F7C-A771-EA76C3960C09}"/>
            </c:ext>
          </c:extLst>
        </c:ser>
        <c:dLbls>
          <c:showLegendKey val="0"/>
          <c:showVal val="0"/>
          <c:showCatName val="0"/>
          <c:showSerName val="0"/>
          <c:showPercent val="0"/>
          <c:showBubbleSize val="0"/>
        </c:dLbls>
        <c:gapWidth val="150"/>
        <c:axId val="102754560"/>
        <c:axId val="103088128"/>
      </c:barChart>
      <c:catAx>
        <c:axId val="102754560"/>
        <c:scaling>
          <c:orientation val="minMax"/>
        </c:scaling>
        <c:delete val="0"/>
        <c:axPos val="b"/>
        <c:numFmt formatCode="General" sourceLinked="1"/>
        <c:majorTickMark val="out"/>
        <c:minorTickMark val="none"/>
        <c:tickLblPos val="nextTo"/>
        <c:txPr>
          <a:bodyPr rot="0" vert="horz"/>
          <a:lstStyle/>
          <a:p>
            <a:pPr>
              <a:defRPr lang="ar-QA" sz="1000" b="0" i="0" u="none" strike="noStrike" baseline="0">
                <a:solidFill>
                  <a:srgbClr val="000000"/>
                </a:solidFill>
                <a:latin typeface="Calibri"/>
                <a:ea typeface="Calibri"/>
                <a:cs typeface="Calibri"/>
              </a:defRPr>
            </a:pPr>
            <a:endParaRPr lang="en-US"/>
          </a:p>
        </c:txPr>
        <c:crossAx val="103088128"/>
        <c:crosses val="autoZero"/>
        <c:auto val="1"/>
        <c:lblAlgn val="ctr"/>
        <c:lblOffset val="100"/>
        <c:noMultiLvlLbl val="0"/>
      </c:catAx>
      <c:valAx>
        <c:axId val="10308812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spPr>
          <a:noFill/>
        </c:spPr>
        <c:txPr>
          <a:bodyPr rot="0" vert="horz"/>
          <a:lstStyle/>
          <a:p>
            <a:pPr>
              <a:defRPr lang="ar-QA" sz="1000" b="0" i="0" u="none" strike="noStrike" baseline="0">
                <a:solidFill>
                  <a:srgbClr val="000000"/>
                </a:solidFill>
                <a:latin typeface="Calibri"/>
                <a:ea typeface="Calibri"/>
                <a:cs typeface="Calibri"/>
              </a:defRPr>
            </a:pPr>
            <a:endParaRPr lang="en-US"/>
          </a:p>
        </c:txPr>
        <c:crossAx val="102754560"/>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3.png"/><Relationship Id="rId5" Type="http://schemas.openxmlformats.org/officeDocument/2006/relationships/chart" Target="../charts/chart7.xml"/><Relationship Id="rId4"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12.xml"/><Relationship Id="rId1" Type="http://schemas.openxmlformats.org/officeDocument/2006/relationships/image" Target="../media/image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png"/></Relationships>
</file>

<file path=xl/drawings/_rels/drawing2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238125</xdr:colOff>
      <xdr:row>2</xdr:row>
      <xdr:rowOff>57150</xdr:rowOff>
    </xdr:from>
    <xdr:to>
      <xdr:col>24</xdr:col>
      <xdr:colOff>209550</xdr:colOff>
      <xdr:row>12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7712475" y="381000"/>
          <a:ext cx="2619375" cy="18288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1</xdr:col>
      <xdr:colOff>109537</xdr:colOff>
      <xdr:row>2</xdr:row>
      <xdr:rowOff>166687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091088" y="66675"/>
          <a:ext cx="738187" cy="5953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128587</xdr:colOff>
      <xdr:row>2</xdr:row>
      <xdr:rowOff>157162</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57813" y="57150"/>
          <a:ext cx="738187" cy="595312"/>
        </a:xfrm>
        <a:prstGeom prst="rect">
          <a:avLst/>
        </a:prstGeom>
      </xdr:spPr>
    </xdr:pic>
    <xdr:clientData/>
  </xdr:twoCellAnchor>
  <xdr:twoCellAnchor>
    <xdr:from>
      <xdr:col>0</xdr:col>
      <xdr:colOff>314325</xdr:colOff>
      <xdr:row>6</xdr:row>
      <xdr:rowOff>114300</xdr:rowOff>
    </xdr:from>
    <xdr:to>
      <xdr:col>7</xdr:col>
      <xdr:colOff>333375</xdr:colOff>
      <xdr:row>20</xdr:row>
      <xdr:rowOff>114300</xdr:rowOff>
    </xdr:to>
    <xdr:graphicFrame macro="">
      <xdr:nvGraphicFramePr>
        <xdr:cNvPr id="1718976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85725</xdr:colOff>
      <xdr:row>6</xdr:row>
      <xdr:rowOff>85725</xdr:rowOff>
    </xdr:from>
    <xdr:to>
      <xdr:col>15</xdr:col>
      <xdr:colOff>238125</xdr:colOff>
      <xdr:row>20</xdr:row>
      <xdr:rowOff>85725</xdr:rowOff>
    </xdr:to>
    <xdr:graphicFrame macro="">
      <xdr:nvGraphicFramePr>
        <xdr:cNvPr id="171897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21</xdr:row>
      <xdr:rowOff>85725</xdr:rowOff>
    </xdr:from>
    <xdr:to>
      <xdr:col>7</xdr:col>
      <xdr:colOff>333375</xdr:colOff>
      <xdr:row>34</xdr:row>
      <xdr:rowOff>104775</xdr:rowOff>
    </xdr:to>
    <xdr:graphicFrame macro="">
      <xdr:nvGraphicFramePr>
        <xdr:cNvPr id="171897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104775</xdr:colOff>
      <xdr:row>21</xdr:row>
      <xdr:rowOff>85725</xdr:rowOff>
    </xdr:from>
    <xdr:to>
      <xdr:col>15</xdr:col>
      <xdr:colOff>238125</xdr:colOff>
      <xdr:row>34</xdr:row>
      <xdr:rowOff>104775</xdr:rowOff>
    </xdr:to>
    <xdr:graphicFrame macro="">
      <xdr:nvGraphicFramePr>
        <xdr:cNvPr id="1718976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142875</xdr:colOff>
      <xdr:row>7</xdr:row>
      <xdr:rowOff>152400</xdr:rowOff>
    </xdr:from>
    <xdr:to>
      <xdr:col>6</xdr:col>
      <xdr:colOff>200025</xdr:colOff>
      <xdr:row>37</xdr:row>
      <xdr:rowOff>133350</xdr:rowOff>
    </xdr:to>
    <xdr:graphicFrame macro="">
      <xdr:nvGraphicFramePr>
        <xdr:cNvPr id="1790712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7</xdr:row>
      <xdr:rowOff>142875</xdr:rowOff>
    </xdr:from>
    <xdr:to>
      <xdr:col>12</xdr:col>
      <xdr:colOff>571500</xdr:colOff>
      <xdr:row>37</xdr:row>
      <xdr:rowOff>142875</xdr:rowOff>
    </xdr:to>
    <xdr:graphicFrame macro="">
      <xdr:nvGraphicFramePr>
        <xdr:cNvPr id="179071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76200</xdr:rowOff>
    </xdr:from>
    <xdr:to>
      <xdr:col>1</xdr:col>
      <xdr:colOff>42862</xdr:colOff>
      <xdr:row>2</xdr:row>
      <xdr:rowOff>176212</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8719863" y="76200"/>
          <a:ext cx="738187" cy="5953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47625"/>
          <a:ext cx="738187" cy="5953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57150"/>
          <a:ext cx="738187" cy="59531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47625"/>
          <a:ext cx="738187" cy="59531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47625"/>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1780473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xdr:row>
      <xdr:rowOff>114300</xdr:rowOff>
    </xdr:from>
    <xdr:to>
      <xdr:col>11</xdr:col>
      <xdr:colOff>0</xdr:colOff>
      <xdr:row>2</xdr:row>
      <xdr:rowOff>114300</xdr:rowOff>
    </xdr:to>
    <xdr:pic>
      <xdr:nvPicPr>
        <xdr:cNvPr id="17804737"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352000"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348263" y="47625"/>
          <a:ext cx="738187" cy="595312"/>
        </a:xfrm>
        <a:prstGeom prst="rect">
          <a:avLst/>
        </a:prstGeom>
      </xdr:spPr>
    </xdr:pic>
    <xdr:clientData/>
  </xdr:twoCellAnchor>
  <xdr:twoCellAnchor editAs="oneCell">
    <xdr:from>
      <xdr:col>13</xdr:col>
      <xdr:colOff>1219200</xdr:colOff>
      <xdr:row>1</xdr:row>
      <xdr:rowOff>114300</xdr:rowOff>
    </xdr:from>
    <xdr:to>
      <xdr:col>13</xdr:col>
      <xdr:colOff>1219200</xdr:colOff>
      <xdr:row>3</xdr:row>
      <xdr:rowOff>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793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57150"/>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1780563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15563" y="57150"/>
          <a:ext cx="738187" cy="595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641201</xdr:colOff>
      <xdr:row>0</xdr:row>
      <xdr:rowOff>523874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684124" y="47625"/>
          <a:ext cx="641201" cy="476249"/>
        </a:xfrm>
        <a:prstGeom prst="rect">
          <a:avLst/>
        </a:prstGeom>
      </xdr:spPr>
    </xdr:pic>
    <xdr:clientData/>
  </xdr:twoCellAnchor>
  <xdr:twoCellAnchor editAs="oneCell">
    <xdr:from>
      <xdr:col>4</xdr:col>
      <xdr:colOff>3445024</xdr:colOff>
      <xdr:row>0</xdr:row>
      <xdr:rowOff>38100</xdr:rowOff>
    </xdr:from>
    <xdr:to>
      <xdr:col>4</xdr:col>
      <xdr:colOff>4086225</xdr:colOff>
      <xdr:row>0</xdr:row>
      <xdr:rowOff>514349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66975" y="38100"/>
          <a:ext cx="641201" cy="47624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357187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748688" y="47625"/>
          <a:ext cx="738187" cy="595312"/>
        </a:xfrm>
        <a:prstGeom prst="rect">
          <a:avLst/>
        </a:prstGeom>
      </xdr:spPr>
    </xdr:pic>
    <xdr:clientData/>
  </xdr:twoCellAnchor>
  <xdr:twoCellAnchor>
    <xdr:from>
      <xdr:col>1</xdr:col>
      <xdr:colOff>19050</xdr:colOff>
      <xdr:row>7</xdr:row>
      <xdr:rowOff>9525</xdr:rowOff>
    </xdr:from>
    <xdr:to>
      <xdr:col>13</xdr:col>
      <xdr:colOff>847725</xdr:colOff>
      <xdr:row>19</xdr:row>
      <xdr:rowOff>209550</xdr:rowOff>
    </xdr:to>
    <xdr:graphicFrame macro="">
      <xdr:nvGraphicFramePr>
        <xdr:cNvPr id="1484331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357187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748688" y="57150"/>
          <a:ext cx="738187" cy="595312"/>
        </a:xfrm>
        <a:prstGeom prst="rect">
          <a:avLst/>
        </a:prstGeom>
      </xdr:spPr>
    </xdr:pic>
    <xdr:clientData/>
  </xdr:twoCellAnchor>
  <xdr:twoCellAnchor>
    <xdr:from>
      <xdr:col>1</xdr:col>
      <xdr:colOff>9525</xdr:colOff>
      <xdr:row>6</xdr:row>
      <xdr:rowOff>161925</xdr:rowOff>
    </xdr:from>
    <xdr:to>
      <xdr:col>14</xdr:col>
      <xdr:colOff>9525</xdr:colOff>
      <xdr:row>17</xdr:row>
      <xdr:rowOff>285750</xdr:rowOff>
    </xdr:to>
    <xdr:graphicFrame macro="">
      <xdr:nvGraphicFramePr>
        <xdr:cNvPr id="1484229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738187</xdr:colOff>
      <xdr:row>2</xdr:row>
      <xdr:rowOff>176212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358163" y="76200"/>
          <a:ext cx="738187" cy="595312"/>
        </a:xfrm>
        <a:prstGeom prst="rect">
          <a:avLst/>
        </a:prstGeom>
      </xdr:spPr>
    </xdr:pic>
    <xdr:clientData/>
  </xdr:twoCellAnchor>
  <xdr:twoCellAnchor editAs="oneCell">
    <xdr:from>
      <xdr:col>15</xdr:col>
      <xdr:colOff>657225</xdr:colOff>
      <xdr:row>40</xdr:row>
      <xdr:rowOff>38100</xdr:rowOff>
    </xdr:from>
    <xdr:to>
      <xdr:col>16</xdr:col>
      <xdr:colOff>171450</xdr:colOff>
      <xdr:row>44</xdr:row>
      <xdr:rowOff>95250</xdr:rowOff>
    </xdr:to>
    <xdr:pic>
      <xdr:nvPicPr>
        <xdr:cNvPr id="17988887" name="Picture 6" descr="شعار الوزارة الجديد.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932775" y="8496300"/>
          <a:ext cx="828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15</xdr:col>
      <xdr:colOff>657225</xdr:colOff>
      <xdr:row>39</xdr:row>
      <xdr:rowOff>38100</xdr:rowOff>
    </xdr:from>
    <xdr:to>
      <xdr:col>16</xdr:col>
      <xdr:colOff>171450</xdr:colOff>
      <xdr:row>43</xdr:row>
      <xdr:rowOff>95251</xdr:rowOff>
    </xdr:to>
    <xdr:pic>
      <xdr:nvPicPr>
        <xdr:cNvPr id="2" name="Picture 6"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561575" y="7924800"/>
          <a:ext cx="828675" cy="704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649941</xdr:colOff>
      <xdr:row>7</xdr:row>
      <xdr:rowOff>68355</xdr:rowOff>
    </xdr:from>
    <xdr:to>
      <xdr:col>12</xdr:col>
      <xdr:colOff>145676</xdr:colOff>
      <xdr:row>28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xdr:rowOff>
    </xdr:from>
    <xdr:to>
      <xdr:col>0</xdr:col>
      <xdr:colOff>657225</xdr:colOff>
      <xdr:row>2</xdr:row>
      <xdr:rowOff>34721</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90439125" y="1"/>
          <a:ext cx="657225" cy="53002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1</xdr:row>
      <xdr:rowOff>423862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4301513" y="66675"/>
          <a:ext cx="738187" cy="59531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8644963" y="47625"/>
          <a:ext cx="738187" cy="595312"/>
        </a:xfrm>
        <a:prstGeom prst="rect">
          <a:avLst/>
        </a:prstGeom>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1</xdr:row>
      <xdr:rowOff>423862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015638" y="66675"/>
          <a:ext cx="738187" cy="595312"/>
        </a:xfrm>
        <a:prstGeom prst="rect">
          <a:avLst/>
        </a:prstGeom>
      </xdr:spPr>
    </xdr:pic>
    <xdr:clientData/>
  </xdr:twoCellAnchor>
  <xdr:twoCellAnchor>
    <xdr:from>
      <xdr:col>0</xdr:col>
      <xdr:colOff>466725</xdr:colOff>
      <xdr:row>7</xdr:row>
      <xdr:rowOff>114300</xdr:rowOff>
    </xdr:from>
    <xdr:to>
      <xdr:col>7</xdr:col>
      <xdr:colOff>1724025</xdr:colOff>
      <xdr:row>25</xdr:row>
      <xdr:rowOff>38100</xdr:rowOff>
    </xdr:to>
    <xdr:graphicFrame macro="">
      <xdr:nvGraphicFramePr>
        <xdr:cNvPr id="1789878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19049</xdr:colOff>
      <xdr:row>2</xdr:row>
      <xdr:rowOff>59301</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286476" y="47625"/>
          <a:ext cx="628649" cy="506976"/>
        </a:xfrm>
        <a:prstGeom prst="rect">
          <a:avLst/>
        </a:prstGeom>
      </xdr:spPr>
    </xdr:pic>
    <xdr:clientData/>
  </xdr:twoCellAnchor>
  <xdr:twoCellAnchor>
    <xdr:from>
      <xdr:col>0</xdr:col>
      <xdr:colOff>600075</xdr:colOff>
      <xdr:row>7</xdr:row>
      <xdr:rowOff>76200</xdr:rowOff>
    </xdr:from>
    <xdr:to>
      <xdr:col>13</xdr:col>
      <xdr:colOff>9525</xdr:colOff>
      <xdr:row>29</xdr:row>
      <xdr:rowOff>76200</xdr:rowOff>
    </xdr:to>
    <xdr:graphicFrame macro="">
      <xdr:nvGraphicFramePr>
        <xdr:cNvPr id="182673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619125</xdr:colOff>
      <xdr:row>2</xdr:row>
      <xdr:rowOff>51619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4468200" y="47625"/>
          <a:ext cx="619125" cy="49929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128587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825013" y="57150"/>
          <a:ext cx="738187" cy="595312"/>
        </a:xfrm>
        <a:prstGeom prst="rect">
          <a:avLst/>
        </a:prstGeom>
      </xdr:spPr>
    </xdr:pic>
    <xdr:clientData/>
  </xdr:twoCellAnchor>
  <xdr:twoCellAnchor>
    <xdr:from>
      <xdr:col>1</xdr:col>
      <xdr:colOff>19050</xdr:colOff>
      <xdr:row>8</xdr:row>
      <xdr:rowOff>28575</xdr:rowOff>
    </xdr:from>
    <xdr:to>
      <xdr:col>9</xdr:col>
      <xdr:colOff>19050</xdr:colOff>
      <xdr:row>22</xdr:row>
      <xdr:rowOff>104775</xdr:rowOff>
    </xdr:to>
    <xdr:graphicFrame macro="">
      <xdr:nvGraphicFramePr>
        <xdr:cNvPr id="177738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35</xdr:col>
      <xdr:colOff>28575</xdr:colOff>
      <xdr:row>0</xdr:row>
      <xdr:rowOff>152400</xdr:rowOff>
    </xdr:from>
    <xdr:to>
      <xdr:col>37</xdr:col>
      <xdr:colOff>174476</xdr:colOff>
      <xdr:row>3</xdr:row>
      <xdr:rowOff>142874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4528099" y="152400"/>
          <a:ext cx="641201" cy="476249"/>
        </a:xfrm>
        <a:prstGeom prst="rect">
          <a:avLst/>
        </a:prstGeom>
      </xdr:spPr>
    </xdr:pic>
    <xdr:clientData/>
  </xdr:twoCellAnchor>
  <xdr:twoCellAnchor editAs="oneCell">
    <xdr:from>
      <xdr:col>0</xdr:col>
      <xdr:colOff>0</xdr:colOff>
      <xdr:row>1</xdr:row>
      <xdr:rowOff>28575</xdr:rowOff>
    </xdr:from>
    <xdr:to>
      <xdr:col>2</xdr:col>
      <xdr:colOff>212576</xdr:colOff>
      <xdr:row>3</xdr:row>
      <xdr:rowOff>180974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2833899" y="190500"/>
          <a:ext cx="641201" cy="47624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0</xdr:col>
      <xdr:colOff>738187</xdr:colOff>
      <xdr:row>2</xdr:row>
      <xdr:rowOff>128587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28575"/>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1784701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17847018"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7"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8"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357187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091588" y="47625"/>
          <a:ext cx="738187" cy="595312"/>
        </a:xfrm>
        <a:prstGeom prst="rect">
          <a:avLst/>
        </a:prstGeom>
      </xdr:spPr>
    </xdr:pic>
    <xdr:clientData/>
  </xdr:twoCellAnchor>
  <xdr:twoCellAnchor>
    <xdr:from>
      <xdr:col>1</xdr:col>
      <xdr:colOff>28575</xdr:colOff>
      <xdr:row>7</xdr:row>
      <xdr:rowOff>85725</xdr:rowOff>
    </xdr:from>
    <xdr:to>
      <xdr:col>13</xdr:col>
      <xdr:colOff>838200</xdr:colOff>
      <xdr:row>35</xdr:row>
      <xdr:rowOff>57150</xdr:rowOff>
    </xdr:to>
    <xdr:graphicFrame macro="">
      <xdr:nvGraphicFramePr>
        <xdr:cNvPr id="1484564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357187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091588" y="57150"/>
          <a:ext cx="738187" cy="595312"/>
        </a:xfrm>
        <a:prstGeom prst="rect">
          <a:avLst/>
        </a:prstGeom>
      </xdr:spPr>
    </xdr:pic>
    <xdr:clientData/>
  </xdr:twoCellAnchor>
  <xdr:twoCellAnchor>
    <xdr:from>
      <xdr:col>1</xdr:col>
      <xdr:colOff>19050</xdr:colOff>
      <xdr:row>7</xdr:row>
      <xdr:rowOff>85725</xdr:rowOff>
    </xdr:from>
    <xdr:to>
      <xdr:col>14</xdr:col>
      <xdr:colOff>0</xdr:colOff>
      <xdr:row>35</xdr:row>
      <xdr:rowOff>66675</xdr:rowOff>
    </xdr:to>
    <xdr:graphicFrame macro="">
      <xdr:nvGraphicFramePr>
        <xdr:cNvPr id="1769501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2</xdr:row>
      <xdr:rowOff>166687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5901713" y="66675"/>
          <a:ext cx="738187" cy="595312"/>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357187</xdr:colOff>
      <xdr:row>2</xdr:row>
      <xdr:rowOff>138112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34613" y="38100"/>
          <a:ext cx="738187" cy="595312"/>
        </a:xfrm>
        <a:prstGeom prst="rect">
          <a:avLst/>
        </a:prstGeom>
      </xdr:spPr>
    </xdr:pic>
    <xdr:clientData/>
  </xdr:twoCellAnchor>
  <xdr:twoCellAnchor>
    <xdr:from>
      <xdr:col>1</xdr:col>
      <xdr:colOff>19050</xdr:colOff>
      <xdr:row>6</xdr:row>
      <xdr:rowOff>247650</xdr:rowOff>
    </xdr:from>
    <xdr:to>
      <xdr:col>13</xdr:col>
      <xdr:colOff>838200</xdr:colOff>
      <xdr:row>28</xdr:row>
      <xdr:rowOff>85725</xdr:rowOff>
    </xdr:to>
    <xdr:graphicFrame macro="">
      <xdr:nvGraphicFramePr>
        <xdr:cNvPr id="1763357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357187</xdr:colOff>
      <xdr:row>2</xdr:row>
      <xdr:rowOff>176212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34613" y="76200"/>
          <a:ext cx="738187" cy="595312"/>
        </a:xfrm>
        <a:prstGeom prst="rect">
          <a:avLst/>
        </a:prstGeom>
      </xdr:spPr>
    </xdr:pic>
    <xdr:clientData/>
  </xdr:twoCellAnchor>
  <xdr:twoCellAnchor>
    <xdr:from>
      <xdr:col>1</xdr:col>
      <xdr:colOff>38100</xdr:colOff>
      <xdr:row>6</xdr:row>
      <xdr:rowOff>257175</xdr:rowOff>
    </xdr:from>
    <xdr:to>
      <xdr:col>14</xdr:col>
      <xdr:colOff>0</xdr:colOff>
      <xdr:row>28</xdr:row>
      <xdr:rowOff>66675</xdr:rowOff>
    </xdr:to>
    <xdr:graphicFrame macro="">
      <xdr:nvGraphicFramePr>
        <xdr:cNvPr id="148446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19050</xdr:rowOff>
    </xdr:from>
    <xdr:to>
      <xdr:col>3</xdr:col>
      <xdr:colOff>117326</xdr:colOff>
      <xdr:row>2</xdr:row>
      <xdr:rowOff>171449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2681499" y="19050"/>
          <a:ext cx="641201" cy="476249"/>
        </a:xfrm>
        <a:prstGeom prst="rect">
          <a:avLst/>
        </a:prstGeom>
      </xdr:spPr>
    </xdr:pic>
    <xdr:clientData/>
  </xdr:twoCellAnchor>
  <xdr:twoCellAnchor editAs="oneCell">
    <xdr:from>
      <xdr:col>34</xdr:col>
      <xdr:colOff>114300</xdr:colOff>
      <xdr:row>0</xdr:row>
      <xdr:rowOff>19050</xdr:rowOff>
    </xdr:from>
    <xdr:to>
      <xdr:col>37</xdr:col>
      <xdr:colOff>12551</xdr:colOff>
      <xdr:row>2</xdr:row>
      <xdr:rowOff>171449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4690024" y="19050"/>
          <a:ext cx="641201" cy="4762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36</xdr:col>
      <xdr:colOff>152400</xdr:colOff>
      <xdr:row>0</xdr:row>
      <xdr:rowOff>47625</xdr:rowOff>
    </xdr:from>
    <xdr:to>
      <xdr:col>39</xdr:col>
      <xdr:colOff>50651</xdr:colOff>
      <xdr:row>3</xdr:row>
      <xdr:rowOff>19049</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404149" y="47625"/>
          <a:ext cx="641201" cy="476249"/>
        </a:xfrm>
        <a:prstGeom prst="rect">
          <a:avLst/>
        </a:prstGeom>
      </xdr:spPr>
    </xdr:pic>
    <xdr:clientData/>
  </xdr:twoCellAnchor>
  <xdr:twoCellAnchor editAs="oneCell">
    <xdr:from>
      <xdr:col>0</xdr:col>
      <xdr:colOff>104775</xdr:colOff>
      <xdr:row>0</xdr:row>
      <xdr:rowOff>28575</xdr:rowOff>
    </xdr:from>
    <xdr:to>
      <xdr:col>3</xdr:col>
      <xdr:colOff>98276</xdr:colOff>
      <xdr:row>3</xdr:row>
      <xdr:rowOff>6349</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24224" y="28575"/>
          <a:ext cx="641201" cy="476249"/>
        </a:xfrm>
        <a:prstGeom prst="rect">
          <a:avLst/>
        </a:prstGeom>
      </xdr:spPr>
    </xdr:pic>
    <xdr:clientData/>
  </xdr:twoCellAnchor>
  <xdr:twoCellAnchor>
    <xdr:from>
      <xdr:col>4</xdr:col>
      <xdr:colOff>19050</xdr:colOff>
      <xdr:row>16</xdr:row>
      <xdr:rowOff>257175</xdr:rowOff>
    </xdr:from>
    <xdr:to>
      <xdr:col>33</xdr:col>
      <xdr:colOff>157596</xdr:colOff>
      <xdr:row>28</xdr:row>
      <xdr:rowOff>187902</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3</xdr:col>
      <xdr:colOff>88751</xdr:colOff>
      <xdr:row>2</xdr:row>
      <xdr:rowOff>180974</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0528849" y="28575"/>
          <a:ext cx="641201" cy="476249"/>
        </a:xfrm>
        <a:prstGeom prst="rect">
          <a:avLst/>
        </a:prstGeom>
      </xdr:spPr>
    </xdr:pic>
    <xdr:clientData/>
  </xdr:twoCellAnchor>
  <xdr:twoCellAnchor editAs="oneCell">
    <xdr:from>
      <xdr:col>36</xdr:col>
      <xdr:colOff>171450</xdr:colOff>
      <xdr:row>0</xdr:row>
      <xdr:rowOff>38100</xdr:rowOff>
    </xdr:from>
    <xdr:to>
      <xdr:col>39</xdr:col>
      <xdr:colOff>69701</xdr:colOff>
      <xdr:row>3</xdr:row>
      <xdr:rowOff>9524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85099" y="38100"/>
          <a:ext cx="641201" cy="476249"/>
        </a:xfrm>
        <a:prstGeom prst="rect">
          <a:avLst/>
        </a:prstGeom>
      </xdr:spPr>
    </xdr:pic>
    <xdr:clientData/>
  </xdr:twoCellAnchor>
  <xdr:twoCellAnchor>
    <xdr:from>
      <xdr:col>2</xdr:col>
      <xdr:colOff>134939</xdr:colOff>
      <xdr:row>15</xdr:row>
      <xdr:rowOff>7938</xdr:rowOff>
    </xdr:from>
    <xdr:to>
      <xdr:col>36</xdr:col>
      <xdr:colOff>156010</xdr:colOff>
      <xdr:row>27</xdr:row>
      <xdr:rowOff>91066</xdr:rowOff>
    </xdr:to>
    <xdr:graphicFrame macro="">
      <xdr:nvGraphicFramePr>
        <xdr:cNvPr id="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28575</xdr:rowOff>
    </xdr:from>
    <xdr:to>
      <xdr:col>3</xdr:col>
      <xdr:colOff>98276</xdr:colOff>
      <xdr:row>2</xdr:row>
      <xdr:rowOff>180974</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24224" y="28575"/>
          <a:ext cx="641201" cy="476249"/>
        </a:xfrm>
        <a:prstGeom prst="rect">
          <a:avLst/>
        </a:prstGeom>
      </xdr:spPr>
    </xdr:pic>
    <xdr:clientData/>
  </xdr:twoCellAnchor>
  <xdr:twoCellAnchor editAs="oneCell">
    <xdr:from>
      <xdr:col>36</xdr:col>
      <xdr:colOff>171450</xdr:colOff>
      <xdr:row>0</xdr:row>
      <xdr:rowOff>28575</xdr:rowOff>
    </xdr:from>
    <xdr:to>
      <xdr:col>39</xdr:col>
      <xdr:colOff>69701</xdr:colOff>
      <xdr:row>2</xdr:row>
      <xdr:rowOff>180974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85099" y="28575"/>
          <a:ext cx="641201" cy="476249"/>
        </a:xfrm>
        <a:prstGeom prst="rect">
          <a:avLst/>
        </a:prstGeom>
      </xdr:spPr>
    </xdr:pic>
    <xdr:clientData/>
  </xdr:twoCellAnchor>
  <xdr:twoCellAnchor>
    <xdr:from>
      <xdr:col>5</xdr:col>
      <xdr:colOff>9525</xdr:colOff>
      <xdr:row>15</xdr:row>
      <xdr:rowOff>19050</xdr:rowOff>
    </xdr:from>
    <xdr:to>
      <xdr:col>34</xdr:col>
      <xdr:colOff>148071</xdr:colOff>
      <xdr:row>27</xdr:row>
      <xdr:rowOff>83127</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0</xdr:row>
      <xdr:rowOff>4761</xdr:rowOff>
    </xdr:from>
    <xdr:to>
      <xdr:col>3</xdr:col>
      <xdr:colOff>117326</xdr:colOff>
      <xdr:row>3</xdr:row>
      <xdr:rowOff>30160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7536986" y="4761"/>
          <a:ext cx="636439" cy="469899"/>
        </a:xfrm>
        <a:prstGeom prst="rect">
          <a:avLst/>
        </a:prstGeom>
      </xdr:spPr>
    </xdr:pic>
    <xdr:clientData/>
  </xdr:twoCellAnchor>
  <xdr:twoCellAnchor editAs="oneCell">
    <xdr:from>
      <xdr:col>36</xdr:col>
      <xdr:colOff>190500</xdr:colOff>
      <xdr:row>0</xdr:row>
      <xdr:rowOff>4761</xdr:rowOff>
    </xdr:from>
    <xdr:to>
      <xdr:col>39</xdr:col>
      <xdr:colOff>88751</xdr:colOff>
      <xdr:row>3</xdr:row>
      <xdr:rowOff>30160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310561" y="4761"/>
          <a:ext cx="636439" cy="4698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55563</xdr:rowOff>
    </xdr:from>
    <xdr:to>
      <xdr:col>0</xdr:col>
      <xdr:colOff>738187</xdr:colOff>
      <xdr:row>2</xdr:row>
      <xdr:rowOff>158750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17545688" y="55563"/>
          <a:ext cx="738187" cy="5953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75;&#1604;&#1580;&#1583;&#1575;&#1608;&#1604;%20&#1608;&#1575;&#1604;&#1585;&#1587;&#1608;&#1605;&#1575;&#1578;%20&#1575;&#1604;&#1576;&#1610;&#1575;&#1606;&#1610;&#1577;%20&#1575;&#1604;&#1585;&#1576;&#1593;%20&#1575;&#1604;&#1579;&#1575;&#1606;&#1610;%2020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أعداد "/>
      <sheetName val="الأعداد 2"/>
      <sheetName val=" معدل المشاركة"/>
      <sheetName val="المؤشرات"/>
      <sheetName val="2 2020 "/>
      <sheetName val="1 2020"/>
      <sheetName val="4 2019  "/>
      <sheetName val="3 2019  "/>
      <sheetName val="2 2019 "/>
      <sheetName val="1 2019"/>
      <sheetName val="4  2018"/>
      <sheetName val="3  2018"/>
      <sheetName val="2  2018"/>
      <sheetName val="1  2018"/>
      <sheetName val="4  2017"/>
      <sheetName val="3  2017"/>
      <sheetName val="2  2017"/>
      <sheetName val="1  2017"/>
      <sheetName val="4 2016"/>
      <sheetName val="3 2016"/>
      <sheetName val="2 2016"/>
      <sheetName val="1  2016"/>
      <sheetName val="4  2015"/>
      <sheetName val="3  2015"/>
      <sheetName val="2  2015"/>
      <sheetName val="1  2015"/>
    </sheetNames>
    <sheetDataSet>
      <sheetData sheetId="0" refreshError="1"/>
      <sheetData sheetId="1">
        <row r="11">
          <cell r="O11" t="str">
            <v xml:space="preserve"> أرباع  2019  Quarters</v>
          </cell>
          <cell r="P11" t="str">
            <v xml:space="preserve"> أرباع  2020  Quarters</v>
          </cell>
        </row>
        <row r="12">
          <cell r="O12" t="str">
            <v>Q4</v>
          </cell>
          <cell r="P12" t="str">
            <v>Q1</v>
          </cell>
          <cell r="Q12" t="str">
            <v>Q2</v>
          </cell>
          <cell r="R12" t="str">
            <v>Q3</v>
          </cell>
          <cell r="S12" t="str">
            <v>Q4</v>
          </cell>
        </row>
        <row r="13">
          <cell r="N13" t="str">
            <v xml:space="preserve"> ذكور  Males</v>
          </cell>
          <cell r="O13">
            <v>2108</v>
          </cell>
          <cell r="P13">
            <v>2127</v>
          </cell>
          <cell r="Q13">
            <v>2144</v>
          </cell>
          <cell r="R13">
            <v>2091</v>
          </cell>
          <cell r="S13">
            <v>2073</v>
          </cell>
        </row>
        <row r="14">
          <cell r="N14" t="str">
            <v>إناث  Females</v>
          </cell>
          <cell r="O14">
            <v>653</v>
          </cell>
          <cell r="P14">
            <v>670</v>
          </cell>
          <cell r="Q14">
            <v>663</v>
          </cell>
          <cell r="R14">
            <v>650</v>
          </cell>
          <cell r="S14">
            <v>646</v>
          </cell>
        </row>
        <row r="15">
          <cell r="N15" t="str">
            <v>مجموع  Total</v>
          </cell>
          <cell r="O15">
            <v>2761</v>
          </cell>
          <cell r="P15">
            <v>2797</v>
          </cell>
          <cell r="Q15">
            <v>2807</v>
          </cell>
          <cell r="R15">
            <v>2741</v>
          </cell>
          <cell r="S15">
            <v>2719</v>
          </cell>
        </row>
        <row r="41">
          <cell r="O41" t="str">
            <v xml:space="preserve"> أرباع  2019  Quarters</v>
          </cell>
          <cell r="P41" t="str">
            <v xml:space="preserve"> أرباع  2020  Quarters</v>
          </cell>
        </row>
        <row r="42">
          <cell r="O42" t="str">
            <v>Q4</v>
          </cell>
          <cell r="P42" t="str">
            <v>Q1</v>
          </cell>
          <cell r="Q42" t="str">
            <v>Q2</v>
          </cell>
          <cell r="R42" t="str">
            <v>Q3</v>
          </cell>
          <cell r="S42" t="str">
            <v>Q4</v>
          </cell>
        </row>
        <row r="43">
          <cell r="N43" t="str">
            <v xml:space="preserve"> قطريون  Qatari</v>
          </cell>
          <cell r="O43">
            <v>110</v>
          </cell>
          <cell r="P43">
            <v>110</v>
          </cell>
          <cell r="Q43">
            <v>110</v>
          </cell>
          <cell r="R43">
            <v>111</v>
          </cell>
          <cell r="S43">
            <v>111</v>
          </cell>
        </row>
        <row r="44">
          <cell r="N44" t="str">
            <v>غير قطريين  Non-Qatari</v>
          </cell>
          <cell r="O44">
            <v>2022</v>
          </cell>
          <cell r="P44">
            <v>2065</v>
          </cell>
          <cell r="Q44">
            <v>2061</v>
          </cell>
          <cell r="R44">
            <v>2018</v>
          </cell>
          <cell r="S44">
            <v>1986</v>
          </cell>
        </row>
        <row r="45">
          <cell r="N45" t="str">
            <v>مجموع  Total</v>
          </cell>
          <cell r="O45">
            <v>2132</v>
          </cell>
          <cell r="P45">
            <v>2175</v>
          </cell>
          <cell r="Q45">
            <v>2171</v>
          </cell>
          <cell r="R45">
            <v>2129</v>
          </cell>
          <cell r="S45">
            <v>2097</v>
          </cell>
        </row>
        <row r="70">
          <cell r="O70" t="str">
            <v xml:space="preserve"> أرباع  2019  Quarters</v>
          </cell>
          <cell r="P70" t="str">
            <v xml:space="preserve"> أرباع  2020  Quarters</v>
          </cell>
        </row>
        <row r="71">
          <cell r="O71" t="str">
            <v>Q4</v>
          </cell>
          <cell r="P71" t="str">
            <v>Q1</v>
          </cell>
          <cell r="Q71" t="str">
            <v>Q2</v>
          </cell>
          <cell r="R71" t="str">
            <v>Q3</v>
          </cell>
          <cell r="S71" t="str">
            <v>Q4</v>
          </cell>
        </row>
        <row r="72">
          <cell r="N72" t="str">
            <v xml:space="preserve"> قطريون  Qatari</v>
          </cell>
          <cell r="O72">
            <v>102</v>
          </cell>
          <cell r="P72">
            <v>103</v>
          </cell>
          <cell r="Q72">
            <v>104</v>
          </cell>
          <cell r="R72">
            <v>104</v>
          </cell>
          <cell r="S72">
            <v>104</v>
          </cell>
        </row>
        <row r="73">
          <cell r="N73" t="str">
            <v>غير قطريين  Non-Qatari</v>
          </cell>
          <cell r="O73">
            <v>183</v>
          </cell>
          <cell r="P73">
            <v>184</v>
          </cell>
          <cell r="Q73">
            <v>186</v>
          </cell>
          <cell r="R73">
            <v>184</v>
          </cell>
          <cell r="S73">
            <v>184</v>
          </cell>
        </row>
        <row r="74">
          <cell r="N74" t="str">
            <v>مجموع  Total</v>
          </cell>
          <cell r="O74">
            <v>285</v>
          </cell>
          <cell r="P74">
            <v>287</v>
          </cell>
          <cell r="Q74">
            <v>289</v>
          </cell>
          <cell r="R74">
            <v>288</v>
          </cell>
          <cell r="S74">
            <v>288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57"/>
  <sheetViews>
    <sheetView rightToLeft="1" tabSelected="1" view="pageBreakPreview" topLeftCell="A10" zoomScaleSheetLayoutView="100" workbookViewId="0">
      <selection activeCell="G18" sqref="G18"/>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03"/>
      <c r="T3" s="103"/>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03"/>
      <c r="T4" s="103"/>
      <c r="U4" s="104"/>
      <c r="V4" s="104"/>
      <c r="W4" s="104"/>
      <c r="X4" s="104"/>
      <c r="Y4" s="104"/>
      <c r="Z4" s="104"/>
      <c r="AA4" s="104"/>
      <c r="AB4" s="104"/>
      <c r="AC4" s="104"/>
      <c r="AD4" s="104"/>
      <c r="AE4" s="104"/>
      <c r="AF4" s="104"/>
      <c r="AG4" s="104"/>
      <c r="AH4" s="104"/>
      <c r="AI4" s="104"/>
      <c r="AJ4" s="104"/>
      <c r="AK4" s="104"/>
      <c r="AL4" s="104"/>
      <c r="AM4" s="32"/>
      <c r="AN4" s="32"/>
      <c r="AO4" s="32"/>
    </row>
    <row r="5" spans="1:41" ht="15" customHeight="1" x14ac:dyDescent="0.2">
      <c r="A5" s="124"/>
      <c r="B5" s="135"/>
      <c r="C5" s="135"/>
      <c r="D5" s="135"/>
      <c r="E5" s="135"/>
      <c r="F5" s="135"/>
      <c r="G5" s="135"/>
      <c r="H5" s="135"/>
      <c r="I5" s="135"/>
      <c r="J5" s="135"/>
      <c r="K5" s="135"/>
      <c r="L5" s="135"/>
      <c r="M5" s="135"/>
      <c r="N5" s="135"/>
      <c r="O5" s="135"/>
      <c r="P5" s="135"/>
      <c r="Q5" s="135"/>
      <c r="R5" s="135"/>
      <c r="S5" s="103"/>
      <c r="T5" s="103"/>
      <c r="U5" s="129"/>
      <c r="V5" s="129"/>
      <c r="W5" s="129"/>
      <c r="X5" s="129"/>
      <c r="Y5" s="129"/>
      <c r="Z5" s="129"/>
      <c r="AA5" s="129"/>
      <c r="AB5" s="129"/>
      <c r="AC5" s="129"/>
      <c r="AD5" s="129"/>
      <c r="AE5" s="129"/>
      <c r="AF5" s="129"/>
      <c r="AG5" s="129"/>
      <c r="AH5" s="129"/>
      <c r="AI5" s="129"/>
      <c r="AJ5" s="129"/>
      <c r="AK5" s="129"/>
      <c r="AL5" s="125"/>
      <c r="AM5" s="32"/>
      <c r="AN5" s="32"/>
      <c r="AO5" s="32"/>
    </row>
    <row r="6" spans="1:41" ht="15" customHeight="1" x14ac:dyDescent="0.2">
      <c r="A6" s="124"/>
      <c r="B6" s="135"/>
      <c r="C6" s="135"/>
      <c r="D6" s="135"/>
      <c r="E6" s="135"/>
      <c r="F6" s="135"/>
      <c r="G6" s="135"/>
      <c r="H6" s="135"/>
      <c r="I6" s="135"/>
      <c r="J6" s="135"/>
      <c r="K6" s="135"/>
      <c r="L6" s="135"/>
      <c r="M6" s="135"/>
      <c r="N6" s="135"/>
      <c r="O6" s="135"/>
      <c r="P6" s="135"/>
      <c r="Q6" s="135"/>
      <c r="R6" s="135"/>
      <c r="S6" s="103"/>
      <c r="T6" s="103"/>
      <c r="U6" s="129"/>
      <c r="V6" s="129"/>
      <c r="W6" s="129"/>
      <c r="X6" s="129"/>
      <c r="Y6" s="129"/>
      <c r="Z6" s="129"/>
      <c r="AA6" s="129"/>
      <c r="AB6" s="129"/>
      <c r="AC6" s="129"/>
      <c r="AD6" s="129"/>
      <c r="AE6" s="129"/>
      <c r="AF6" s="129"/>
      <c r="AG6" s="129"/>
      <c r="AH6" s="129"/>
      <c r="AI6" s="129"/>
      <c r="AJ6" s="129"/>
      <c r="AK6" s="129"/>
      <c r="AL6" s="125"/>
      <c r="AM6" s="32"/>
      <c r="AN6" s="32"/>
      <c r="AO6" s="32"/>
    </row>
    <row r="7" spans="1:41" ht="15" customHeight="1" x14ac:dyDescent="0.2">
      <c r="A7" s="124"/>
      <c r="B7" s="135"/>
      <c r="C7" s="135"/>
      <c r="D7" s="135"/>
      <c r="E7" s="135"/>
      <c r="F7" s="135"/>
      <c r="G7" s="135"/>
      <c r="H7" s="135"/>
      <c r="I7" s="135"/>
      <c r="J7" s="135"/>
      <c r="K7" s="135"/>
      <c r="L7" s="135"/>
      <c r="M7" s="135"/>
      <c r="N7" s="135"/>
      <c r="O7" s="135"/>
      <c r="P7" s="135"/>
      <c r="Q7" s="135"/>
      <c r="R7" s="135"/>
      <c r="S7" s="103"/>
      <c r="T7" s="103"/>
      <c r="U7" s="129"/>
      <c r="V7" s="129"/>
      <c r="W7" s="129"/>
      <c r="X7" s="129"/>
      <c r="Y7" s="129"/>
      <c r="Z7" s="129"/>
      <c r="AA7" s="129"/>
      <c r="AB7" s="129"/>
      <c r="AC7" s="129"/>
      <c r="AD7" s="129"/>
      <c r="AE7" s="129"/>
      <c r="AF7" s="129"/>
      <c r="AG7" s="129"/>
      <c r="AH7" s="129"/>
      <c r="AI7" s="129"/>
      <c r="AJ7" s="129"/>
      <c r="AK7" s="129"/>
      <c r="AL7" s="125"/>
      <c r="AM7" s="32"/>
      <c r="AN7" s="32"/>
      <c r="AO7" s="32"/>
    </row>
    <row r="8" spans="1:41" ht="15" customHeight="1" x14ac:dyDescent="0.2">
      <c r="A8" s="124"/>
      <c r="B8" s="135"/>
      <c r="C8" s="135"/>
      <c r="D8" s="135"/>
      <c r="E8" s="135"/>
      <c r="F8" s="135"/>
      <c r="G8" s="135"/>
      <c r="H8" s="135"/>
      <c r="I8" s="135"/>
      <c r="J8" s="135"/>
      <c r="K8" s="135"/>
      <c r="L8" s="135"/>
      <c r="M8" s="135"/>
      <c r="N8" s="135"/>
      <c r="O8" s="135"/>
      <c r="P8" s="135"/>
      <c r="Q8" s="135"/>
      <c r="R8" s="135"/>
      <c r="S8" s="103"/>
      <c r="T8" s="103"/>
      <c r="U8" s="129"/>
      <c r="V8" s="129"/>
      <c r="W8" s="129"/>
      <c r="X8" s="129"/>
      <c r="Y8" s="129"/>
      <c r="Z8" s="129"/>
      <c r="AA8" s="129"/>
      <c r="AB8" s="129"/>
      <c r="AC8" s="129"/>
      <c r="AD8" s="129"/>
      <c r="AE8" s="129"/>
      <c r="AF8" s="129"/>
      <c r="AG8" s="129"/>
      <c r="AH8" s="129"/>
      <c r="AI8" s="129"/>
      <c r="AJ8" s="129"/>
      <c r="AK8" s="129"/>
      <c r="AL8" s="125"/>
      <c r="AM8" s="32"/>
      <c r="AN8" s="32"/>
      <c r="AO8" s="32"/>
    </row>
    <row r="9" spans="1:41" ht="15" customHeight="1" x14ac:dyDescent="0.2">
      <c r="A9" s="124"/>
      <c r="B9" s="135"/>
      <c r="C9" s="135"/>
      <c r="D9" s="135"/>
      <c r="E9" s="135"/>
      <c r="F9" s="135"/>
      <c r="G9" s="135"/>
      <c r="H9" s="135"/>
      <c r="I9" s="135"/>
      <c r="J9" s="135"/>
      <c r="K9" s="135"/>
      <c r="L9" s="135"/>
      <c r="M9" s="135"/>
      <c r="N9" s="135"/>
      <c r="O9" s="135"/>
      <c r="P9" s="135"/>
      <c r="Q9" s="135"/>
      <c r="R9" s="135"/>
      <c r="S9" s="103"/>
      <c r="T9" s="103"/>
      <c r="U9" s="129"/>
      <c r="V9" s="129"/>
      <c r="W9" s="129"/>
      <c r="X9" s="129"/>
      <c r="Y9" s="129"/>
      <c r="Z9" s="129"/>
      <c r="AA9" s="129"/>
      <c r="AB9" s="129"/>
      <c r="AC9" s="129"/>
      <c r="AD9" s="129"/>
      <c r="AE9" s="129"/>
      <c r="AF9" s="129"/>
      <c r="AG9" s="129"/>
      <c r="AH9" s="129"/>
      <c r="AI9" s="129"/>
      <c r="AJ9" s="129"/>
      <c r="AK9" s="129"/>
      <c r="AL9" s="125"/>
      <c r="AM9" s="32"/>
      <c r="AN9" s="32"/>
      <c r="AO9" s="32"/>
    </row>
    <row r="10" spans="1:41" ht="15" customHeight="1" x14ac:dyDescent="0.2">
      <c r="A10" s="124"/>
      <c r="B10" s="135"/>
      <c r="C10" s="135"/>
      <c r="D10" s="135"/>
      <c r="E10" s="135"/>
      <c r="F10" s="135"/>
      <c r="G10" s="135"/>
      <c r="H10" s="135"/>
      <c r="I10" s="135"/>
      <c r="J10" s="135"/>
      <c r="K10" s="135"/>
      <c r="L10" s="135"/>
      <c r="M10" s="135"/>
      <c r="N10" s="135"/>
      <c r="O10" s="135"/>
      <c r="P10" s="135"/>
      <c r="Q10" s="135"/>
      <c r="R10" s="135"/>
      <c r="S10" s="103"/>
      <c r="T10" s="103"/>
      <c r="U10" s="129"/>
      <c r="V10" s="129"/>
      <c r="W10" s="129"/>
      <c r="X10" s="129"/>
      <c r="Y10" s="129"/>
      <c r="Z10" s="129"/>
      <c r="AA10" s="129"/>
      <c r="AB10" s="129"/>
      <c r="AC10" s="129"/>
      <c r="AD10" s="129"/>
      <c r="AE10" s="129"/>
      <c r="AF10" s="129"/>
      <c r="AG10" s="129"/>
      <c r="AH10" s="129"/>
      <c r="AI10" s="129"/>
      <c r="AJ10" s="129"/>
      <c r="AK10" s="129"/>
      <c r="AL10" s="125"/>
      <c r="AM10" s="32"/>
      <c r="AN10" s="32"/>
      <c r="AO10" s="32"/>
    </row>
    <row r="11" spans="1:41" ht="15" customHeight="1" x14ac:dyDescent="0.2">
      <c r="A11" s="124"/>
      <c r="B11" s="135"/>
      <c r="C11" s="135"/>
      <c r="D11" s="135"/>
      <c r="E11" s="135"/>
      <c r="F11" s="135"/>
      <c r="G11" s="135"/>
      <c r="H11" s="135"/>
      <c r="I11" s="135"/>
      <c r="J11" s="135"/>
      <c r="K11" s="135"/>
      <c r="L11" s="135"/>
      <c r="M11" s="135"/>
      <c r="N11" s="135"/>
      <c r="O11" s="135"/>
      <c r="P11" s="135"/>
      <c r="Q11" s="135"/>
      <c r="R11" s="135"/>
      <c r="S11" s="103"/>
      <c r="T11" s="103"/>
      <c r="U11" s="129"/>
      <c r="V11" s="129"/>
      <c r="W11" s="129"/>
      <c r="X11" s="129"/>
      <c r="Y11" s="129"/>
      <c r="Z11" s="129"/>
      <c r="AA11" s="129"/>
      <c r="AB11" s="129"/>
      <c r="AC11" s="129"/>
      <c r="AD11" s="129"/>
      <c r="AE11" s="129"/>
      <c r="AF11" s="129"/>
      <c r="AG11" s="129"/>
      <c r="AH11" s="129"/>
      <c r="AI11" s="129"/>
      <c r="AJ11" s="129"/>
      <c r="AK11" s="129"/>
      <c r="AL11" s="125"/>
      <c r="AM11" s="32"/>
      <c r="AN11" s="32"/>
      <c r="AO11" s="32"/>
    </row>
    <row r="12" spans="1:41" ht="15" customHeight="1" x14ac:dyDescent="0.2">
      <c r="A12" s="124"/>
      <c r="B12" s="135"/>
      <c r="C12" s="135"/>
      <c r="D12" s="135"/>
      <c r="E12" s="135"/>
      <c r="F12" s="135"/>
      <c r="G12" s="135"/>
      <c r="H12" s="135"/>
      <c r="I12" s="135"/>
      <c r="J12" s="135"/>
      <c r="K12" s="135"/>
      <c r="L12" s="135"/>
      <c r="M12" s="135"/>
      <c r="N12" s="135"/>
      <c r="O12" s="135"/>
      <c r="P12" s="135"/>
      <c r="Q12" s="135"/>
      <c r="R12" s="135"/>
      <c r="S12" s="103"/>
      <c r="T12" s="103"/>
      <c r="U12" s="129"/>
      <c r="V12" s="129"/>
      <c r="W12" s="129"/>
      <c r="X12" s="129"/>
      <c r="Y12" s="129"/>
      <c r="Z12" s="129"/>
      <c r="AA12" s="129"/>
      <c r="AB12" s="129"/>
      <c r="AC12" s="129"/>
      <c r="AD12" s="129"/>
      <c r="AE12" s="129"/>
      <c r="AF12" s="129"/>
      <c r="AG12" s="129"/>
      <c r="AH12" s="129"/>
      <c r="AI12" s="129"/>
      <c r="AJ12" s="129"/>
      <c r="AK12" s="129"/>
      <c r="AL12" s="125"/>
      <c r="AM12" s="32"/>
      <c r="AN12" s="32"/>
      <c r="AO12" s="32"/>
    </row>
    <row r="13" spans="1:41" ht="15" customHeight="1" x14ac:dyDescent="0.2">
      <c r="A13" s="124"/>
      <c r="B13" s="135"/>
      <c r="C13" s="135"/>
      <c r="D13" s="135"/>
      <c r="E13" s="135"/>
      <c r="F13" s="135"/>
      <c r="G13" s="135"/>
      <c r="H13" s="135"/>
      <c r="I13" s="135"/>
      <c r="J13" s="135"/>
      <c r="K13" s="135"/>
      <c r="L13" s="135"/>
      <c r="M13" s="135"/>
      <c r="N13" s="135"/>
      <c r="O13" s="135"/>
      <c r="P13" s="135"/>
      <c r="Q13" s="135"/>
      <c r="R13" s="135"/>
      <c r="S13" s="134"/>
      <c r="T13" s="134"/>
      <c r="U13" s="129"/>
      <c r="V13" s="129"/>
      <c r="W13" s="129"/>
      <c r="X13" s="129"/>
      <c r="Y13" s="129"/>
      <c r="Z13" s="129"/>
      <c r="AA13" s="129"/>
      <c r="AB13" s="129"/>
      <c r="AC13" s="129"/>
      <c r="AD13" s="129"/>
      <c r="AE13" s="129"/>
      <c r="AF13" s="129"/>
      <c r="AG13" s="129"/>
      <c r="AH13" s="129"/>
      <c r="AI13" s="129"/>
      <c r="AJ13" s="129"/>
      <c r="AK13" s="129"/>
      <c r="AL13" s="125"/>
      <c r="AM13" s="32"/>
      <c r="AN13" s="32"/>
      <c r="AO13" s="32"/>
    </row>
    <row r="14" spans="1:41" ht="15" customHeight="1" x14ac:dyDescent="0.2">
      <c r="A14" s="124"/>
      <c r="B14" s="135"/>
      <c r="C14" s="135"/>
      <c r="D14" s="135"/>
      <c r="E14" s="370" t="s">
        <v>419</v>
      </c>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129"/>
      <c r="AJ14" s="129"/>
      <c r="AK14" s="129"/>
      <c r="AL14" s="125"/>
      <c r="AM14" s="32"/>
      <c r="AN14" s="32"/>
      <c r="AO14" s="32"/>
    </row>
    <row r="15" spans="1:41" ht="15" customHeight="1" x14ac:dyDescent="0.2">
      <c r="A15" s="124"/>
      <c r="B15" s="135"/>
      <c r="C15" s="135"/>
      <c r="D15" s="135"/>
      <c r="E15" s="370"/>
      <c r="F15" s="370"/>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129"/>
      <c r="AJ15" s="129"/>
      <c r="AK15" s="129"/>
      <c r="AL15" s="125"/>
      <c r="AM15" s="32"/>
      <c r="AN15" s="32"/>
      <c r="AO15" s="32"/>
    </row>
    <row r="16" spans="1:41" ht="15" customHeight="1" x14ac:dyDescent="0.2">
      <c r="A16" s="124"/>
      <c r="B16" s="135"/>
      <c r="C16" s="135"/>
      <c r="D16" s="135"/>
      <c r="E16" s="370"/>
      <c r="F16" s="370"/>
      <c r="G16" s="370"/>
      <c r="H16" s="370"/>
      <c r="I16" s="370"/>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129"/>
      <c r="AJ16" s="129"/>
      <c r="AK16" s="129"/>
      <c r="AL16" s="125"/>
      <c r="AM16" s="32"/>
      <c r="AN16" s="32"/>
      <c r="AO16" s="32"/>
    </row>
    <row r="17" spans="1:41" ht="15" customHeight="1" x14ac:dyDescent="0.2">
      <c r="A17" s="124"/>
      <c r="B17" s="135"/>
      <c r="C17" s="135"/>
      <c r="D17" s="135"/>
      <c r="E17" s="370"/>
      <c r="F17" s="370"/>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129"/>
      <c r="AJ17" s="129"/>
      <c r="AK17" s="129"/>
      <c r="AL17" s="125"/>
      <c r="AM17" s="32"/>
      <c r="AN17" s="32"/>
      <c r="AO17" s="32"/>
    </row>
    <row r="18" spans="1:41" ht="15" customHeight="1" x14ac:dyDescent="0.2">
      <c r="A18" s="124"/>
      <c r="B18" s="135"/>
      <c r="C18" s="135"/>
      <c r="D18" s="135"/>
      <c r="E18" s="370"/>
      <c r="F18" s="370"/>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129"/>
      <c r="AJ18" s="129"/>
      <c r="AK18" s="129"/>
      <c r="AL18" s="125"/>
      <c r="AM18" s="32"/>
      <c r="AN18" s="32"/>
      <c r="AO18" s="32"/>
    </row>
    <row r="19" spans="1:41" ht="15" customHeight="1" x14ac:dyDescent="0.2">
      <c r="A19" s="124"/>
      <c r="B19" s="135"/>
      <c r="C19" s="135"/>
      <c r="D19" s="135"/>
      <c r="E19" s="370"/>
      <c r="F19" s="370"/>
      <c r="G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129"/>
      <c r="AJ19" s="129"/>
      <c r="AK19" s="129"/>
      <c r="AL19" s="125"/>
      <c r="AM19" s="32"/>
      <c r="AN19" s="32"/>
      <c r="AO19" s="32"/>
    </row>
    <row r="20" spans="1:41" ht="15" customHeight="1" x14ac:dyDescent="0.2">
      <c r="A20" s="124"/>
      <c r="B20" s="135"/>
      <c r="C20" s="135"/>
      <c r="D20" s="135"/>
      <c r="E20" s="370"/>
      <c r="F20" s="370"/>
      <c r="G20" s="370"/>
      <c r="H20" s="370"/>
      <c r="I20" s="370"/>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129"/>
      <c r="AJ20" s="129"/>
      <c r="AK20" s="129"/>
      <c r="AL20" s="125"/>
      <c r="AM20" s="32"/>
      <c r="AN20" s="32"/>
      <c r="AO20" s="32"/>
    </row>
    <row r="21" spans="1:41" ht="15" customHeight="1" x14ac:dyDescent="0.2">
      <c r="A21" s="124"/>
      <c r="B21" s="135"/>
      <c r="C21" s="135"/>
      <c r="D21" s="135"/>
      <c r="E21" s="370"/>
      <c r="F21" s="370"/>
      <c r="G21" s="370"/>
      <c r="H21" s="370"/>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129"/>
      <c r="AJ21" s="129"/>
      <c r="AK21" s="129"/>
      <c r="AL21" s="125"/>
      <c r="AM21" s="32"/>
      <c r="AN21" s="32"/>
      <c r="AO21" s="32"/>
    </row>
    <row r="22" spans="1:41" ht="15" customHeight="1" x14ac:dyDescent="0.2">
      <c r="A22" s="124"/>
      <c r="B22" s="135"/>
      <c r="C22" s="135"/>
      <c r="D22" s="135"/>
      <c r="E22" s="370"/>
      <c r="F22" s="370"/>
      <c r="G22" s="370"/>
      <c r="H22" s="370"/>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129"/>
      <c r="AJ22" s="129"/>
      <c r="AK22" s="129"/>
      <c r="AL22" s="125"/>
      <c r="AM22" s="32"/>
      <c r="AN22" s="32"/>
      <c r="AO22" s="32"/>
    </row>
    <row r="23" spans="1:41" ht="15" customHeight="1" x14ac:dyDescent="0.2">
      <c r="A23" s="124"/>
      <c r="B23" s="135"/>
      <c r="C23" s="135"/>
      <c r="D23" s="135"/>
      <c r="E23" s="371" t="s">
        <v>420</v>
      </c>
      <c r="F23" s="371"/>
      <c r="G23" s="371"/>
      <c r="H23" s="371"/>
      <c r="I23" s="371"/>
      <c r="J23" s="371"/>
      <c r="K23" s="371"/>
      <c r="L23" s="371"/>
      <c r="M23" s="371"/>
      <c r="N23" s="371"/>
      <c r="O23" s="371"/>
      <c r="P23" s="371"/>
      <c r="Q23" s="371"/>
      <c r="R23" s="371"/>
      <c r="S23" s="371"/>
      <c r="T23" s="371"/>
      <c r="U23" s="371"/>
      <c r="V23" s="371"/>
      <c r="W23" s="371"/>
      <c r="X23" s="371"/>
      <c r="Y23" s="371"/>
      <c r="Z23" s="371"/>
      <c r="AA23" s="371"/>
      <c r="AB23" s="371"/>
      <c r="AC23" s="371"/>
      <c r="AD23" s="371"/>
      <c r="AE23" s="371"/>
      <c r="AF23" s="371"/>
      <c r="AG23" s="371"/>
      <c r="AH23" s="371"/>
      <c r="AI23" s="129"/>
      <c r="AJ23" s="129"/>
      <c r="AK23" s="129"/>
      <c r="AL23" s="125"/>
      <c r="AM23" s="32"/>
      <c r="AN23" s="32"/>
      <c r="AO23" s="32"/>
    </row>
    <row r="24" spans="1:41" ht="15" customHeight="1" x14ac:dyDescent="0.2">
      <c r="A24" s="124"/>
      <c r="B24" s="135"/>
      <c r="C24" s="135"/>
      <c r="D24" s="135"/>
      <c r="E24" s="371"/>
      <c r="F24" s="371"/>
      <c r="G24" s="371"/>
      <c r="H24" s="371"/>
      <c r="I24" s="371"/>
      <c r="J24" s="371"/>
      <c r="K24" s="371"/>
      <c r="L24" s="371"/>
      <c r="M24" s="371"/>
      <c r="N24" s="371"/>
      <c r="O24" s="371"/>
      <c r="P24" s="371"/>
      <c r="Q24" s="371"/>
      <c r="R24" s="371"/>
      <c r="S24" s="371"/>
      <c r="T24" s="371"/>
      <c r="U24" s="371"/>
      <c r="V24" s="371"/>
      <c r="W24" s="371"/>
      <c r="X24" s="371"/>
      <c r="Y24" s="371"/>
      <c r="Z24" s="371"/>
      <c r="AA24" s="371"/>
      <c r="AB24" s="371"/>
      <c r="AC24" s="371"/>
      <c r="AD24" s="371"/>
      <c r="AE24" s="371"/>
      <c r="AF24" s="371"/>
      <c r="AG24" s="371"/>
      <c r="AH24" s="371"/>
      <c r="AI24" s="129"/>
      <c r="AJ24" s="129"/>
      <c r="AK24" s="129"/>
      <c r="AL24" s="125"/>
      <c r="AM24" s="32"/>
      <c r="AN24" s="32"/>
      <c r="AO24" s="32"/>
    </row>
    <row r="25" spans="1:41" ht="15" customHeight="1" x14ac:dyDescent="0.2">
      <c r="A25" s="124"/>
      <c r="B25" s="135"/>
      <c r="C25" s="135"/>
      <c r="D25" s="135"/>
      <c r="E25" s="371"/>
      <c r="F25" s="371"/>
      <c r="G25" s="371"/>
      <c r="H25" s="371"/>
      <c r="I25" s="371"/>
      <c r="J25" s="371"/>
      <c r="K25" s="371"/>
      <c r="L25" s="371"/>
      <c r="M25" s="371"/>
      <c r="N25" s="371"/>
      <c r="O25" s="371"/>
      <c r="P25" s="371"/>
      <c r="Q25" s="371"/>
      <c r="R25" s="371"/>
      <c r="S25" s="371"/>
      <c r="T25" s="371"/>
      <c r="U25" s="371"/>
      <c r="V25" s="371"/>
      <c r="W25" s="371"/>
      <c r="X25" s="371"/>
      <c r="Y25" s="371"/>
      <c r="Z25" s="371"/>
      <c r="AA25" s="371"/>
      <c r="AB25" s="371"/>
      <c r="AC25" s="371"/>
      <c r="AD25" s="371"/>
      <c r="AE25" s="371"/>
      <c r="AF25" s="371"/>
      <c r="AG25" s="371"/>
      <c r="AH25" s="371"/>
      <c r="AI25" s="129"/>
      <c r="AJ25" s="129"/>
      <c r="AK25" s="129"/>
      <c r="AL25" s="125"/>
      <c r="AM25" s="32"/>
      <c r="AN25" s="32"/>
      <c r="AO25" s="32"/>
    </row>
    <row r="26" spans="1:41" ht="15" customHeight="1" x14ac:dyDescent="0.2">
      <c r="A26" s="124"/>
      <c r="B26" s="135"/>
      <c r="C26" s="135"/>
      <c r="D26" s="135"/>
      <c r="E26" s="371"/>
      <c r="F26" s="371"/>
      <c r="G26" s="371"/>
      <c r="H26" s="371"/>
      <c r="I26" s="371"/>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371"/>
      <c r="AH26" s="371"/>
      <c r="AI26" s="129"/>
      <c r="AJ26" s="129"/>
      <c r="AK26" s="129"/>
      <c r="AL26" s="125"/>
      <c r="AM26" s="32"/>
      <c r="AN26" s="32"/>
      <c r="AO26" s="32"/>
    </row>
    <row r="27" spans="1:41" ht="15" customHeight="1" x14ac:dyDescent="0.2">
      <c r="A27" s="124"/>
      <c r="B27" s="135"/>
      <c r="C27" s="135"/>
      <c r="D27" s="135"/>
      <c r="E27" s="371"/>
      <c r="F27" s="371"/>
      <c r="G27" s="371"/>
      <c r="H27" s="371"/>
      <c r="I27" s="371"/>
      <c r="J27" s="371"/>
      <c r="K27" s="371"/>
      <c r="L27" s="371"/>
      <c r="M27" s="371"/>
      <c r="N27" s="371"/>
      <c r="O27" s="371"/>
      <c r="P27" s="371"/>
      <c r="Q27" s="371"/>
      <c r="R27" s="371"/>
      <c r="S27" s="371"/>
      <c r="T27" s="371"/>
      <c r="U27" s="371"/>
      <c r="V27" s="371"/>
      <c r="W27" s="371"/>
      <c r="X27" s="371"/>
      <c r="Y27" s="371"/>
      <c r="Z27" s="371"/>
      <c r="AA27" s="371"/>
      <c r="AB27" s="371"/>
      <c r="AC27" s="371"/>
      <c r="AD27" s="371"/>
      <c r="AE27" s="371"/>
      <c r="AF27" s="371"/>
      <c r="AG27" s="371"/>
      <c r="AH27" s="371"/>
      <c r="AI27" s="129"/>
      <c r="AJ27" s="129"/>
      <c r="AK27" s="129"/>
      <c r="AL27" s="125"/>
      <c r="AM27" s="32"/>
      <c r="AN27" s="32"/>
      <c r="AO27" s="32"/>
    </row>
    <row r="28" spans="1:41" ht="15" customHeight="1" x14ac:dyDescent="0.2">
      <c r="A28" s="124"/>
      <c r="B28" s="135"/>
      <c r="C28" s="135"/>
      <c r="D28" s="135"/>
      <c r="E28" s="371"/>
      <c r="F28" s="371"/>
      <c r="G28" s="371"/>
      <c r="H28" s="371"/>
      <c r="I28" s="371"/>
      <c r="J28" s="371"/>
      <c r="K28" s="371"/>
      <c r="L28" s="371"/>
      <c r="M28" s="371"/>
      <c r="N28" s="371"/>
      <c r="O28" s="371"/>
      <c r="P28" s="371"/>
      <c r="Q28" s="371"/>
      <c r="R28" s="371"/>
      <c r="S28" s="371"/>
      <c r="T28" s="371"/>
      <c r="U28" s="371"/>
      <c r="V28" s="371"/>
      <c r="W28" s="371"/>
      <c r="X28" s="371"/>
      <c r="Y28" s="371"/>
      <c r="Z28" s="371"/>
      <c r="AA28" s="371"/>
      <c r="AB28" s="371"/>
      <c r="AC28" s="371"/>
      <c r="AD28" s="371"/>
      <c r="AE28" s="371"/>
      <c r="AF28" s="371"/>
      <c r="AG28" s="371"/>
      <c r="AH28" s="371"/>
      <c r="AI28" s="129"/>
      <c r="AJ28" s="129"/>
      <c r="AK28" s="129"/>
      <c r="AL28" s="125"/>
      <c r="AM28" s="32"/>
      <c r="AN28" s="32"/>
      <c r="AO28" s="32"/>
    </row>
    <row r="29" spans="1:41" ht="15" customHeight="1" x14ac:dyDescent="0.2">
      <c r="A29" s="124"/>
      <c r="B29" s="135"/>
      <c r="C29" s="135"/>
      <c r="D29" s="135"/>
      <c r="E29" s="371"/>
      <c r="F29" s="371"/>
      <c r="G29" s="371"/>
      <c r="H29" s="371"/>
      <c r="I29" s="371"/>
      <c r="J29" s="371"/>
      <c r="K29" s="371"/>
      <c r="L29" s="371"/>
      <c r="M29" s="371"/>
      <c r="N29" s="371"/>
      <c r="O29" s="371"/>
      <c r="P29" s="371"/>
      <c r="Q29" s="371"/>
      <c r="R29" s="371"/>
      <c r="S29" s="371"/>
      <c r="T29" s="371"/>
      <c r="U29" s="371"/>
      <c r="V29" s="371"/>
      <c r="W29" s="371"/>
      <c r="X29" s="371"/>
      <c r="Y29" s="371"/>
      <c r="Z29" s="371"/>
      <c r="AA29" s="371"/>
      <c r="AB29" s="371"/>
      <c r="AC29" s="371"/>
      <c r="AD29" s="371"/>
      <c r="AE29" s="371"/>
      <c r="AF29" s="371"/>
      <c r="AG29" s="371"/>
      <c r="AH29" s="371"/>
      <c r="AI29" s="129"/>
      <c r="AJ29" s="129"/>
      <c r="AK29" s="129"/>
      <c r="AL29" s="125"/>
      <c r="AM29" s="32"/>
      <c r="AN29" s="32"/>
      <c r="AO29" s="32"/>
    </row>
    <row r="30" spans="1:41" ht="15" customHeight="1" x14ac:dyDescent="0.2">
      <c r="A30" s="124"/>
      <c r="B30" s="135"/>
      <c r="C30" s="135"/>
      <c r="D30" s="135"/>
      <c r="E30" s="371"/>
      <c r="F30" s="371"/>
      <c r="G30" s="371"/>
      <c r="H30" s="371"/>
      <c r="I30" s="371"/>
      <c r="J30" s="371"/>
      <c r="K30" s="371"/>
      <c r="L30" s="371"/>
      <c r="M30" s="371"/>
      <c r="N30" s="371"/>
      <c r="O30" s="371"/>
      <c r="P30" s="371"/>
      <c r="Q30" s="371"/>
      <c r="R30" s="371"/>
      <c r="S30" s="371"/>
      <c r="T30" s="371"/>
      <c r="U30" s="371"/>
      <c r="V30" s="371"/>
      <c r="W30" s="371"/>
      <c r="X30" s="371"/>
      <c r="Y30" s="371"/>
      <c r="Z30" s="371"/>
      <c r="AA30" s="371"/>
      <c r="AB30" s="371"/>
      <c r="AC30" s="371"/>
      <c r="AD30" s="371"/>
      <c r="AE30" s="371"/>
      <c r="AF30" s="371"/>
      <c r="AG30" s="371"/>
      <c r="AH30" s="371"/>
      <c r="AI30" s="129"/>
      <c r="AJ30" s="129"/>
      <c r="AK30" s="129"/>
      <c r="AL30" s="125"/>
      <c r="AM30" s="32"/>
      <c r="AN30" s="32"/>
      <c r="AO30" s="32"/>
    </row>
    <row r="31" spans="1:41" ht="15" customHeight="1" x14ac:dyDescent="0.2">
      <c r="A31" s="124"/>
      <c r="B31" s="135"/>
      <c r="C31" s="135"/>
      <c r="D31" s="135"/>
      <c r="E31" s="135"/>
      <c r="F31" s="135"/>
      <c r="G31" s="135"/>
      <c r="H31" s="135"/>
      <c r="I31" s="135"/>
      <c r="J31" s="135"/>
      <c r="K31" s="135"/>
      <c r="L31" s="135"/>
      <c r="M31" s="135"/>
      <c r="N31" s="135"/>
      <c r="O31" s="135"/>
      <c r="P31" s="135"/>
      <c r="Q31" s="135"/>
      <c r="R31" s="135"/>
      <c r="S31" s="103"/>
      <c r="T31" s="103"/>
      <c r="U31" s="129"/>
      <c r="V31" s="129"/>
      <c r="W31" s="129"/>
      <c r="X31" s="129"/>
      <c r="Y31" s="129"/>
      <c r="Z31" s="129"/>
      <c r="AA31" s="129"/>
      <c r="AB31" s="129"/>
      <c r="AC31" s="129"/>
      <c r="AD31" s="129"/>
      <c r="AE31" s="129"/>
      <c r="AF31" s="129"/>
      <c r="AG31" s="129"/>
      <c r="AH31" s="129"/>
      <c r="AI31" s="129"/>
      <c r="AJ31" s="129"/>
      <c r="AK31" s="129"/>
      <c r="AL31" s="125"/>
      <c r="AM31" s="32"/>
      <c r="AN31" s="32"/>
      <c r="AO31" s="32"/>
    </row>
    <row r="32" spans="1:41" ht="15" customHeight="1" x14ac:dyDescent="0.2">
      <c r="A32" s="124"/>
      <c r="B32" s="135"/>
      <c r="C32" s="135"/>
      <c r="D32" s="135"/>
      <c r="E32" s="135"/>
      <c r="F32" s="135"/>
      <c r="G32" s="135"/>
      <c r="H32" s="135"/>
      <c r="I32" s="135"/>
      <c r="J32" s="135"/>
      <c r="K32" s="135"/>
      <c r="L32" s="135"/>
      <c r="M32" s="135"/>
      <c r="N32" s="135"/>
      <c r="O32" s="135"/>
      <c r="P32" s="135"/>
      <c r="Q32" s="135"/>
      <c r="R32" s="135"/>
      <c r="S32" s="103"/>
      <c r="T32" s="103"/>
      <c r="U32" s="129"/>
      <c r="V32" s="129"/>
      <c r="W32" s="129"/>
      <c r="X32" s="129"/>
      <c r="Y32" s="129"/>
      <c r="Z32" s="129"/>
      <c r="AA32" s="129"/>
      <c r="AB32" s="129"/>
      <c r="AC32" s="129"/>
      <c r="AD32" s="129"/>
      <c r="AE32" s="129"/>
      <c r="AF32" s="129"/>
      <c r="AG32" s="129"/>
      <c r="AH32" s="129"/>
      <c r="AI32" s="129"/>
      <c r="AJ32" s="129"/>
      <c r="AK32" s="129"/>
      <c r="AL32" s="125"/>
      <c r="AM32" s="32"/>
      <c r="AN32" s="32"/>
      <c r="AO32" s="32"/>
    </row>
    <row r="33" spans="1:41" ht="15" customHeight="1" x14ac:dyDescent="0.2">
      <c r="A33" s="124"/>
      <c r="B33" s="135"/>
      <c r="C33" s="135"/>
      <c r="D33" s="135"/>
      <c r="E33" s="135"/>
      <c r="F33" s="135"/>
      <c r="G33" s="135"/>
      <c r="H33" s="135"/>
      <c r="I33" s="135"/>
      <c r="J33" s="135"/>
      <c r="K33" s="135"/>
      <c r="L33" s="135"/>
      <c r="M33" s="135"/>
      <c r="N33" s="135"/>
      <c r="O33" s="135"/>
      <c r="P33" s="135"/>
      <c r="Q33" s="135"/>
      <c r="R33" s="135"/>
      <c r="S33" s="103"/>
      <c r="T33" s="103"/>
      <c r="U33" s="129"/>
      <c r="V33" s="129"/>
      <c r="W33" s="129"/>
      <c r="X33" s="129"/>
      <c r="Y33" s="129"/>
      <c r="Z33" s="129"/>
      <c r="AA33" s="129"/>
      <c r="AB33" s="129"/>
      <c r="AC33" s="129"/>
      <c r="AD33" s="129"/>
      <c r="AE33" s="129"/>
      <c r="AF33" s="129"/>
      <c r="AG33" s="129"/>
      <c r="AH33" s="129"/>
      <c r="AI33" s="129"/>
      <c r="AJ33" s="129"/>
      <c r="AK33" s="129"/>
      <c r="AL33" s="125"/>
      <c r="AM33" s="32"/>
      <c r="AN33" s="32"/>
      <c r="AO33" s="32"/>
    </row>
    <row r="34" spans="1:41" ht="15" customHeight="1" x14ac:dyDescent="0.2">
      <c r="A34" s="124"/>
      <c r="B34" s="135"/>
      <c r="C34" s="135"/>
      <c r="D34" s="135"/>
      <c r="E34" s="135"/>
      <c r="F34" s="135"/>
      <c r="G34" s="135"/>
      <c r="H34" s="135"/>
      <c r="I34" s="135"/>
      <c r="J34" s="135"/>
      <c r="K34" s="135"/>
      <c r="L34" s="135"/>
      <c r="M34" s="135"/>
      <c r="N34" s="135"/>
      <c r="O34" s="135"/>
      <c r="P34" s="135"/>
      <c r="Q34" s="135"/>
      <c r="R34" s="135"/>
      <c r="S34" s="103"/>
      <c r="T34" s="103"/>
      <c r="U34" s="129"/>
      <c r="V34" s="129"/>
      <c r="W34" s="129"/>
      <c r="X34" s="129"/>
      <c r="Y34" s="129"/>
      <c r="Z34" s="129"/>
      <c r="AA34" s="129"/>
      <c r="AB34" s="129"/>
      <c r="AC34" s="129"/>
      <c r="AD34" s="129"/>
      <c r="AE34" s="129"/>
      <c r="AF34" s="129"/>
      <c r="AG34" s="129"/>
      <c r="AH34" s="129"/>
      <c r="AI34" s="129"/>
      <c r="AJ34" s="129"/>
      <c r="AK34" s="129"/>
      <c r="AL34" s="125"/>
      <c r="AM34" s="32"/>
      <c r="AN34" s="32"/>
      <c r="AO34" s="32"/>
    </row>
    <row r="35" spans="1:41" ht="15" customHeight="1" x14ac:dyDescent="0.2">
      <c r="A35" s="124"/>
      <c r="B35" s="135"/>
      <c r="C35" s="135"/>
      <c r="D35" s="135"/>
      <c r="E35" s="135"/>
      <c r="F35" s="135"/>
      <c r="G35" s="135"/>
      <c r="H35" s="135"/>
      <c r="I35" s="135"/>
      <c r="J35" s="135"/>
      <c r="K35" s="135"/>
      <c r="L35" s="135"/>
      <c r="M35" s="135"/>
      <c r="N35" s="135"/>
      <c r="O35" s="135"/>
      <c r="P35" s="135"/>
      <c r="Q35" s="135"/>
      <c r="R35" s="135"/>
      <c r="S35" s="103"/>
      <c r="T35" s="103"/>
      <c r="U35" s="129"/>
      <c r="V35" s="129"/>
      <c r="W35" s="129"/>
      <c r="X35" s="129"/>
      <c r="Y35" s="129"/>
      <c r="Z35" s="129"/>
      <c r="AA35" s="129"/>
      <c r="AB35" s="129"/>
      <c r="AC35" s="129"/>
      <c r="AD35" s="129"/>
      <c r="AE35" s="129"/>
      <c r="AF35" s="129"/>
      <c r="AG35" s="129"/>
      <c r="AH35" s="129"/>
      <c r="AI35" s="129"/>
      <c r="AJ35" s="129"/>
      <c r="AK35" s="129"/>
      <c r="AL35" s="125"/>
      <c r="AM35" s="32"/>
      <c r="AN35" s="32"/>
      <c r="AO35" s="32"/>
    </row>
    <row r="36" spans="1:41" ht="15" customHeight="1" x14ac:dyDescent="0.2">
      <c r="A36" s="124"/>
      <c r="B36" s="135"/>
      <c r="C36" s="135"/>
      <c r="D36" s="135"/>
      <c r="E36" s="135"/>
      <c r="F36" s="135"/>
      <c r="G36" s="135"/>
      <c r="H36" s="135"/>
      <c r="I36" s="135"/>
      <c r="J36" s="135"/>
      <c r="K36" s="135"/>
      <c r="L36" s="135"/>
      <c r="M36" s="135"/>
      <c r="N36" s="135"/>
      <c r="O36" s="135"/>
      <c r="P36" s="135"/>
      <c r="Q36" s="135"/>
      <c r="R36" s="135"/>
      <c r="S36" s="103"/>
      <c r="T36" s="103"/>
      <c r="U36" s="129"/>
      <c r="V36" s="129"/>
      <c r="W36" s="129"/>
      <c r="X36" s="129"/>
      <c r="Y36" s="129"/>
      <c r="Z36" s="129"/>
      <c r="AA36" s="129"/>
      <c r="AB36" s="129"/>
      <c r="AC36" s="129"/>
      <c r="AD36" s="129"/>
      <c r="AE36" s="129"/>
      <c r="AF36" s="129"/>
      <c r="AG36" s="129"/>
      <c r="AH36" s="129"/>
      <c r="AI36" s="129"/>
      <c r="AJ36" s="129"/>
      <c r="AK36" s="129"/>
      <c r="AL36" s="125"/>
      <c r="AM36" s="32"/>
      <c r="AN36" s="32"/>
      <c r="AO36" s="32"/>
    </row>
    <row r="37" spans="1:41" ht="15" customHeight="1" x14ac:dyDescent="0.2">
      <c r="A37" s="124"/>
      <c r="B37" s="135"/>
      <c r="C37" s="135"/>
      <c r="D37" s="135"/>
      <c r="E37" s="135"/>
      <c r="F37" s="135"/>
      <c r="G37" s="135"/>
      <c r="H37" s="135"/>
      <c r="I37" s="135"/>
      <c r="J37" s="135"/>
      <c r="K37" s="135"/>
      <c r="L37" s="135"/>
      <c r="M37" s="135"/>
      <c r="N37" s="135"/>
      <c r="O37" s="135"/>
      <c r="P37" s="135"/>
      <c r="Q37" s="135"/>
      <c r="R37" s="135"/>
      <c r="S37" s="103"/>
      <c r="T37" s="103"/>
      <c r="U37" s="129"/>
      <c r="V37" s="129"/>
      <c r="W37" s="129"/>
      <c r="X37" s="129"/>
      <c r="Y37" s="129"/>
      <c r="Z37" s="129"/>
      <c r="AA37" s="129"/>
      <c r="AB37" s="129"/>
      <c r="AC37" s="129"/>
      <c r="AD37" s="129"/>
      <c r="AE37" s="129"/>
      <c r="AF37" s="129"/>
      <c r="AG37" s="129"/>
      <c r="AH37" s="129"/>
      <c r="AI37" s="129"/>
      <c r="AJ37" s="129"/>
      <c r="AK37" s="129"/>
      <c r="AL37" s="125"/>
      <c r="AM37" s="32"/>
      <c r="AN37" s="32"/>
      <c r="AO37" s="32"/>
    </row>
    <row r="38" spans="1:41" ht="15" customHeight="1" x14ac:dyDescent="0.2">
      <c r="A38" s="124"/>
      <c r="B38" s="135"/>
      <c r="C38" s="135"/>
      <c r="D38" s="135"/>
      <c r="E38" s="135"/>
      <c r="F38" s="135"/>
      <c r="G38" s="135"/>
      <c r="H38" s="135"/>
      <c r="I38" s="135"/>
      <c r="J38" s="135"/>
      <c r="K38" s="135"/>
      <c r="L38" s="135"/>
      <c r="M38" s="135"/>
      <c r="N38" s="135"/>
      <c r="O38" s="135"/>
      <c r="P38" s="135"/>
      <c r="Q38" s="135"/>
      <c r="R38" s="135"/>
      <c r="S38" s="103"/>
      <c r="T38" s="103"/>
      <c r="U38" s="129"/>
      <c r="V38" s="129"/>
      <c r="W38" s="129"/>
      <c r="X38" s="129"/>
      <c r="Y38" s="129"/>
      <c r="Z38" s="129"/>
      <c r="AA38" s="129"/>
      <c r="AB38" s="129"/>
      <c r="AC38" s="129"/>
      <c r="AD38" s="129"/>
      <c r="AE38" s="129"/>
      <c r="AF38" s="129"/>
      <c r="AG38" s="129"/>
      <c r="AH38" s="129"/>
      <c r="AI38" s="129"/>
      <c r="AJ38" s="129"/>
      <c r="AK38" s="129"/>
      <c r="AL38" s="125"/>
      <c r="AM38" s="32"/>
      <c r="AN38" s="32"/>
      <c r="AO38" s="32"/>
    </row>
    <row r="39" spans="1:41" ht="15" customHeight="1" x14ac:dyDescent="0.2">
      <c r="A39" s="124"/>
      <c r="B39" s="135"/>
      <c r="C39" s="135"/>
      <c r="D39" s="135"/>
      <c r="E39" s="135"/>
      <c r="F39" s="135"/>
      <c r="G39" s="135"/>
      <c r="H39" s="135"/>
      <c r="I39" s="135"/>
      <c r="J39" s="135"/>
      <c r="K39" s="135"/>
      <c r="L39" s="135"/>
      <c r="M39" s="135"/>
      <c r="N39" s="135"/>
      <c r="O39" s="135"/>
      <c r="P39" s="135"/>
      <c r="Q39" s="135"/>
      <c r="R39" s="135"/>
      <c r="S39" s="103"/>
      <c r="T39" s="103"/>
      <c r="U39" s="129"/>
      <c r="V39" s="129"/>
      <c r="W39" s="129"/>
      <c r="X39" s="129"/>
      <c r="Y39" s="129"/>
      <c r="Z39" s="129"/>
      <c r="AA39" s="129"/>
      <c r="AB39" s="129"/>
      <c r="AC39" s="129"/>
      <c r="AD39" s="129"/>
      <c r="AE39" s="129"/>
      <c r="AF39" s="129"/>
      <c r="AG39" s="129"/>
      <c r="AH39" s="129"/>
      <c r="AI39" s="129"/>
      <c r="AJ39" s="129"/>
      <c r="AK39" s="129"/>
      <c r="AL39" s="125"/>
      <c r="AM39" s="32"/>
      <c r="AN39" s="32"/>
      <c r="AO39" s="32"/>
    </row>
    <row r="40" spans="1:41" ht="15" customHeight="1" x14ac:dyDescent="0.2">
      <c r="A40" s="124"/>
      <c r="B40" s="135"/>
      <c r="C40" s="135"/>
      <c r="D40" s="135"/>
      <c r="E40" s="135"/>
      <c r="F40" s="135"/>
      <c r="G40" s="135"/>
      <c r="H40" s="135"/>
      <c r="I40" s="135"/>
      <c r="J40" s="135"/>
      <c r="K40" s="135"/>
      <c r="L40" s="135"/>
      <c r="M40" s="135"/>
      <c r="N40" s="135"/>
      <c r="O40" s="135"/>
      <c r="P40" s="135"/>
      <c r="Q40" s="135"/>
      <c r="R40" s="135"/>
      <c r="S40" s="103"/>
      <c r="T40" s="103"/>
      <c r="U40" s="129"/>
      <c r="V40" s="129"/>
      <c r="W40" s="129"/>
      <c r="X40" s="129"/>
      <c r="Y40" s="129"/>
      <c r="Z40" s="129"/>
      <c r="AA40" s="129"/>
      <c r="AB40" s="129"/>
      <c r="AC40" s="129"/>
      <c r="AD40" s="129"/>
      <c r="AE40" s="129"/>
      <c r="AF40" s="129"/>
      <c r="AG40" s="129"/>
      <c r="AH40" s="129"/>
      <c r="AI40" s="129"/>
      <c r="AJ40" s="129"/>
      <c r="AK40" s="129"/>
      <c r="AL40" s="125"/>
      <c r="AM40" s="32"/>
      <c r="AN40" s="32"/>
      <c r="AO40" s="32"/>
    </row>
    <row r="41" spans="1:41" ht="15" customHeight="1" x14ac:dyDescent="0.2">
      <c r="A41" s="124"/>
      <c r="B41" s="135"/>
      <c r="C41" s="135"/>
      <c r="D41" s="135"/>
      <c r="E41" s="135"/>
      <c r="F41" s="135"/>
      <c r="G41" s="135"/>
      <c r="H41" s="135"/>
      <c r="I41" s="135"/>
      <c r="J41" s="135"/>
      <c r="K41" s="135"/>
      <c r="L41" s="135"/>
      <c r="M41" s="135"/>
      <c r="N41" s="135"/>
      <c r="O41" s="135"/>
      <c r="P41" s="135"/>
      <c r="Q41" s="135"/>
      <c r="R41" s="135"/>
      <c r="S41" s="103"/>
      <c r="T41" s="103"/>
      <c r="U41" s="129"/>
      <c r="V41" s="129"/>
      <c r="W41" s="129"/>
      <c r="X41" s="129"/>
      <c r="Y41" s="129"/>
      <c r="Z41" s="129"/>
      <c r="AA41" s="129"/>
      <c r="AB41" s="129"/>
      <c r="AC41" s="129"/>
      <c r="AD41" s="129"/>
      <c r="AE41" s="129"/>
      <c r="AF41" s="129"/>
      <c r="AG41" s="129"/>
      <c r="AH41" s="129"/>
      <c r="AI41" s="129"/>
      <c r="AJ41" s="129"/>
      <c r="AK41" s="129"/>
      <c r="AL41" s="125"/>
      <c r="AM41" s="32"/>
      <c r="AN41" s="32"/>
      <c r="AO41" s="32"/>
    </row>
    <row r="42" spans="1:41" ht="15" x14ac:dyDescent="0.2">
      <c r="A42" s="130"/>
      <c r="B42" s="130"/>
      <c r="C42" s="130"/>
      <c r="D42" s="130"/>
      <c r="E42" s="130"/>
      <c r="F42" s="130"/>
      <c r="G42" s="130"/>
      <c r="H42" s="130"/>
      <c r="I42" s="130"/>
      <c r="J42" s="130"/>
      <c r="K42" s="130"/>
      <c r="L42" s="130"/>
      <c r="M42" s="130"/>
      <c r="N42" s="130"/>
      <c r="O42" s="130"/>
      <c r="P42" s="130"/>
      <c r="Q42" s="130"/>
      <c r="R42" s="130"/>
      <c r="S42" s="103"/>
      <c r="T42" s="103"/>
      <c r="U42" s="119"/>
      <c r="V42" s="119"/>
      <c r="W42" s="119"/>
      <c r="X42" s="119"/>
      <c r="Y42" s="119"/>
      <c r="Z42" s="119"/>
      <c r="AA42" s="119"/>
      <c r="AB42" s="119"/>
      <c r="AC42" s="119"/>
      <c r="AD42" s="119"/>
      <c r="AE42" s="119"/>
      <c r="AF42" s="119"/>
      <c r="AG42" s="119"/>
      <c r="AH42" s="119"/>
      <c r="AI42" s="119"/>
      <c r="AJ42" s="119"/>
      <c r="AK42" s="119"/>
      <c r="AL42" s="119"/>
    </row>
    <row r="43" spans="1:41" ht="15" x14ac:dyDescent="0.2">
      <c r="A43" s="130"/>
      <c r="B43" s="130"/>
      <c r="C43" s="130"/>
      <c r="D43" s="130"/>
      <c r="E43" s="130"/>
      <c r="F43" s="130"/>
      <c r="G43" s="130"/>
      <c r="H43" s="130"/>
      <c r="I43" s="130"/>
      <c r="J43" s="130"/>
      <c r="K43" s="130"/>
      <c r="L43" s="130"/>
      <c r="M43" s="130"/>
      <c r="N43" s="130"/>
      <c r="O43" s="130"/>
      <c r="P43" s="130"/>
      <c r="Q43" s="130"/>
      <c r="R43" s="130"/>
      <c r="S43" s="103"/>
      <c r="T43" s="103"/>
      <c r="U43" s="119"/>
      <c r="V43" s="119"/>
      <c r="W43" s="119"/>
      <c r="X43" s="119"/>
      <c r="Y43" s="119"/>
      <c r="Z43" s="119"/>
      <c r="AA43" s="119"/>
      <c r="AB43" s="119"/>
      <c r="AC43" s="119"/>
      <c r="AD43" s="119"/>
      <c r="AE43" s="119"/>
      <c r="AF43" s="119"/>
      <c r="AG43" s="119"/>
      <c r="AH43" s="119"/>
      <c r="AI43" s="119"/>
      <c r="AJ43" s="119"/>
      <c r="AK43" s="119"/>
      <c r="AL43" s="119"/>
    </row>
    <row r="44" spans="1:41" ht="15" x14ac:dyDescent="0.2">
      <c r="A44" s="130"/>
      <c r="B44" s="130"/>
      <c r="C44" s="118"/>
      <c r="D44" s="118"/>
      <c r="E44" s="118"/>
      <c r="F44" s="118"/>
      <c r="G44" s="118"/>
      <c r="H44" s="118"/>
      <c r="I44" s="118"/>
      <c r="J44" s="118"/>
      <c r="K44" s="118"/>
      <c r="L44" s="118"/>
      <c r="M44" s="118"/>
      <c r="N44" s="130"/>
      <c r="O44" s="130"/>
      <c r="P44" s="130"/>
      <c r="Q44" s="130"/>
      <c r="R44" s="130"/>
      <c r="S44" s="103"/>
      <c r="T44" s="103"/>
      <c r="U44" s="119"/>
      <c r="V44" s="119"/>
      <c r="W44" s="119"/>
      <c r="X44" s="119"/>
      <c r="Y44" s="119"/>
      <c r="Z44" s="119"/>
      <c r="AA44" s="119"/>
      <c r="AB44" s="119"/>
      <c r="AC44" s="119"/>
      <c r="AD44" s="119"/>
      <c r="AE44" s="119"/>
      <c r="AF44" s="119"/>
      <c r="AG44" s="119"/>
      <c r="AH44" s="119"/>
      <c r="AI44" s="119"/>
      <c r="AJ44" s="119"/>
      <c r="AK44" s="119"/>
      <c r="AL44" s="119"/>
    </row>
    <row r="45" spans="1:41" ht="15" x14ac:dyDescent="0.2">
      <c r="A45" s="130"/>
      <c r="B45" s="130"/>
      <c r="C45" s="118"/>
      <c r="D45" s="118"/>
      <c r="E45" s="118"/>
      <c r="F45" s="118"/>
      <c r="G45" s="118"/>
      <c r="H45" s="118"/>
      <c r="I45" s="118"/>
      <c r="J45" s="118"/>
      <c r="K45" s="118"/>
      <c r="L45" s="118"/>
      <c r="M45" s="118"/>
      <c r="N45" s="130"/>
      <c r="O45" s="130"/>
      <c r="P45" s="130"/>
      <c r="Q45" s="130"/>
      <c r="R45" s="130"/>
      <c r="S45" s="103"/>
      <c r="T45" s="103"/>
      <c r="U45" s="119"/>
      <c r="V45" s="119"/>
      <c r="W45" s="119"/>
      <c r="X45" s="119"/>
      <c r="Y45" s="119"/>
      <c r="Z45" s="119"/>
      <c r="AA45" s="119"/>
      <c r="AB45" s="119"/>
      <c r="AC45" s="119"/>
      <c r="AD45" s="119"/>
      <c r="AE45" s="119"/>
      <c r="AF45" s="119"/>
      <c r="AG45" s="119"/>
      <c r="AH45" s="119"/>
      <c r="AI45" s="119"/>
      <c r="AJ45" s="119"/>
      <c r="AK45" s="119"/>
      <c r="AL45" s="119"/>
    </row>
    <row r="46" spans="1:41" ht="15" x14ac:dyDescent="0.2">
      <c r="A46" s="130"/>
      <c r="B46" s="130"/>
      <c r="C46" s="130"/>
      <c r="D46" s="130"/>
      <c r="E46" s="130"/>
      <c r="F46" s="130"/>
      <c r="G46" s="130"/>
      <c r="H46" s="130"/>
      <c r="I46" s="130"/>
      <c r="J46" s="130"/>
      <c r="K46" s="130"/>
      <c r="L46" s="130"/>
      <c r="M46" s="130"/>
      <c r="N46" s="130"/>
      <c r="O46" s="130"/>
      <c r="P46" s="130"/>
      <c r="Q46" s="130"/>
      <c r="R46" s="130"/>
      <c r="S46" s="103"/>
      <c r="T46" s="103"/>
      <c r="U46" s="119"/>
      <c r="V46" s="119"/>
      <c r="W46" s="119"/>
      <c r="X46" s="119"/>
      <c r="Y46" s="119"/>
      <c r="Z46" s="119"/>
      <c r="AA46" s="119"/>
      <c r="AB46" s="119"/>
      <c r="AC46" s="119"/>
      <c r="AD46" s="119"/>
      <c r="AE46" s="119"/>
      <c r="AF46" s="119"/>
      <c r="AG46" s="119"/>
      <c r="AH46" s="119"/>
      <c r="AI46" s="119"/>
      <c r="AJ46" s="119"/>
      <c r="AK46" s="119"/>
      <c r="AL46" s="119"/>
    </row>
    <row r="47" spans="1:41" ht="15" x14ac:dyDescent="0.2">
      <c r="A47" s="130"/>
      <c r="B47" s="130"/>
      <c r="C47" s="130"/>
      <c r="D47" s="130"/>
      <c r="E47" s="130"/>
      <c r="F47" s="130"/>
      <c r="G47" s="130"/>
      <c r="H47" s="130"/>
      <c r="I47" s="130"/>
      <c r="J47" s="130"/>
      <c r="K47" s="130"/>
      <c r="L47" s="130"/>
      <c r="M47" s="130"/>
      <c r="N47" s="130"/>
      <c r="O47" s="130"/>
      <c r="P47" s="130"/>
      <c r="Q47" s="130"/>
      <c r="R47" s="130"/>
      <c r="S47" s="103"/>
      <c r="T47" s="103"/>
      <c r="U47" s="119"/>
      <c r="V47" s="119"/>
      <c r="W47" s="119"/>
      <c r="X47" s="119"/>
      <c r="Y47" s="119"/>
      <c r="Z47" s="119"/>
      <c r="AA47" s="119"/>
      <c r="AB47" s="119"/>
      <c r="AC47" s="119"/>
      <c r="AD47" s="119"/>
      <c r="AE47" s="119"/>
      <c r="AF47" s="119"/>
      <c r="AG47" s="119"/>
      <c r="AH47" s="119"/>
      <c r="AI47" s="119"/>
      <c r="AJ47" s="119"/>
      <c r="AK47" s="119"/>
      <c r="AL47" s="119"/>
    </row>
    <row r="48" spans="1:41" ht="14.25" x14ac:dyDescent="0.2">
      <c r="A48" s="102"/>
      <c r="B48" s="102"/>
      <c r="C48" s="102"/>
      <c r="D48" s="102"/>
      <c r="E48" s="102"/>
      <c r="F48" s="102"/>
      <c r="G48" s="102"/>
      <c r="H48" s="102"/>
      <c r="I48" s="102"/>
      <c r="J48" s="102"/>
      <c r="K48" s="102"/>
      <c r="L48" s="102"/>
      <c r="M48" s="102"/>
      <c r="N48" s="102"/>
      <c r="O48" s="102"/>
      <c r="P48" s="102"/>
      <c r="Q48" s="102"/>
      <c r="R48" s="102"/>
      <c r="S48" s="103"/>
      <c r="T48" s="103"/>
      <c r="U48" s="104"/>
      <c r="V48" s="104"/>
      <c r="W48" s="104"/>
      <c r="X48" s="104"/>
      <c r="Y48" s="104"/>
      <c r="Z48" s="104"/>
      <c r="AA48" s="104"/>
      <c r="AB48" s="104"/>
      <c r="AC48" s="104"/>
      <c r="AD48" s="104"/>
      <c r="AE48" s="104"/>
      <c r="AF48" s="104"/>
      <c r="AG48" s="104"/>
      <c r="AH48" s="104"/>
      <c r="AI48" s="104"/>
      <c r="AJ48" s="104"/>
      <c r="AK48" s="104"/>
      <c r="AL48" s="104"/>
    </row>
    <row r="49" spans="1:38" ht="14.25" x14ac:dyDescent="0.2">
      <c r="A49" s="102"/>
      <c r="B49" s="102"/>
      <c r="C49" s="102"/>
      <c r="D49" s="102"/>
      <c r="E49" s="102"/>
      <c r="F49" s="102"/>
      <c r="G49" s="102"/>
      <c r="H49" s="102"/>
      <c r="I49" s="102"/>
      <c r="J49" s="102"/>
      <c r="K49" s="102"/>
      <c r="L49" s="102"/>
      <c r="M49" s="102"/>
      <c r="N49" s="102"/>
      <c r="O49" s="102"/>
      <c r="P49" s="102"/>
      <c r="Q49" s="102"/>
      <c r="R49" s="102"/>
      <c r="S49" s="103"/>
      <c r="T49" s="103"/>
      <c r="U49" s="104"/>
      <c r="V49" s="104"/>
      <c r="W49" s="104"/>
      <c r="X49" s="104"/>
      <c r="Y49" s="104"/>
      <c r="Z49" s="104"/>
      <c r="AA49" s="104"/>
      <c r="AB49" s="104"/>
      <c r="AC49" s="104"/>
      <c r="AD49" s="104"/>
      <c r="AE49" s="104"/>
      <c r="AF49" s="104"/>
      <c r="AG49" s="104"/>
      <c r="AH49" s="104"/>
      <c r="AI49" s="104"/>
      <c r="AJ49" s="104"/>
      <c r="AK49" s="104"/>
      <c r="AL49" s="104"/>
    </row>
    <row r="50" spans="1:38" ht="14.25" x14ac:dyDescent="0.2">
      <c r="A50" s="102"/>
      <c r="B50" s="102"/>
      <c r="C50" s="102"/>
      <c r="D50" s="102"/>
      <c r="E50" s="102"/>
      <c r="F50" s="102"/>
      <c r="G50" s="102"/>
      <c r="H50" s="102"/>
      <c r="I50" s="102"/>
      <c r="J50" s="102"/>
      <c r="K50" s="102"/>
      <c r="L50" s="102"/>
      <c r="M50" s="102"/>
      <c r="N50" s="102"/>
      <c r="O50" s="102"/>
      <c r="P50" s="102"/>
      <c r="Q50" s="102"/>
      <c r="R50" s="102"/>
      <c r="S50" s="103"/>
      <c r="T50" s="103"/>
      <c r="U50" s="104"/>
      <c r="V50" s="104"/>
      <c r="W50" s="104"/>
      <c r="X50" s="104"/>
      <c r="Y50" s="104"/>
      <c r="Z50" s="104"/>
      <c r="AA50" s="104"/>
      <c r="AB50" s="104"/>
      <c r="AC50" s="104"/>
      <c r="AD50" s="104"/>
      <c r="AE50" s="104"/>
      <c r="AF50" s="104"/>
      <c r="AG50" s="104"/>
      <c r="AH50" s="104"/>
      <c r="AI50" s="104"/>
      <c r="AJ50" s="104"/>
      <c r="AK50" s="104"/>
      <c r="AL50" s="104"/>
    </row>
    <row r="51" spans="1:38" ht="14.25" x14ac:dyDescent="0.2">
      <c r="A51" s="102"/>
      <c r="B51" s="102"/>
      <c r="C51" s="102"/>
      <c r="D51" s="102"/>
      <c r="E51" s="102"/>
      <c r="F51" s="102"/>
      <c r="G51" s="102"/>
      <c r="H51" s="102"/>
      <c r="I51" s="102"/>
      <c r="J51" s="102"/>
      <c r="K51" s="102"/>
      <c r="L51" s="102"/>
      <c r="M51" s="102"/>
      <c r="N51" s="102"/>
      <c r="O51" s="102"/>
      <c r="P51" s="102"/>
      <c r="Q51" s="102"/>
      <c r="R51" s="102"/>
      <c r="S51" s="103"/>
      <c r="T51" s="103"/>
      <c r="U51" s="104"/>
      <c r="V51" s="104"/>
      <c r="W51" s="104"/>
      <c r="X51" s="104"/>
      <c r="Y51" s="104"/>
      <c r="Z51" s="104"/>
      <c r="AA51" s="104"/>
      <c r="AB51" s="104"/>
      <c r="AC51" s="104"/>
      <c r="AD51" s="104"/>
      <c r="AE51" s="104"/>
      <c r="AF51" s="104"/>
      <c r="AG51" s="104"/>
      <c r="AH51" s="104"/>
      <c r="AI51" s="104"/>
      <c r="AJ51" s="104"/>
      <c r="AK51" s="104"/>
      <c r="AL51" s="104"/>
    </row>
    <row r="52" spans="1:38" ht="14.25" x14ac:dyDescent="0.2">
      <c r="A52" s="102"/>
      <c r="B52" s="102"/>
      <c r="C52" s="102"/>
      <c r="D52" s="102"/>
      <c r="E52" s="102"/>
      <c r="F52" s="102"/>
      <c r="G52" s="102"/>
      <c r="H52" s="102"/>
      <c r="I52" s="102"/>
      <c r="J52" s="102"/>
      <c r="K52" s="102"/>
      <c r="L52" s="102"/>
      <c r="M52" s="102"/>
      <c r="N52" s="102"/>
      <c r="O52" s="102"/>
      <c r="P52" s="102"/>
      <c r="Q52" s="102"/>
      <c r="R52" s="102"/>
      <c r="S52" s="103"/>
      <c r="T52" s="103"/>
      <c r="U52" s="104"/>
      <c r="V52" s="104"/>
      <c r="W52" s="104"/>
      <c r="X52" s="104"/>
      <c r="Y52" s="104"/>
      <c r="Z52" s="104"/>
      <c r="AA52" s="104"/>
      <c r="AB52" s="104"/>
      <c r="AC52" s="104"/>
      <c r="AD52" s="104"/>
      <c r="AE52" s="104"/>
      <c r="AF52" s="104"/>
      <c r="AG52" s="104"/>
      <c r="AH52" s="104"/>
      <c r="AI52" s="104"/>
      <c r="AJ52" s="104"/>
      <c r="AK52" s="104"/>
      <c r="AL52" s="104"/>
    </row>
    <row r="53" spans="1:38" ht="14.25" x14ac:dyDescent="0.2">
      <c r="A53" s="102"/>
      <c r="B53" s="102"/>
      <c r="C53" s="102"/>
      <c r="D53" s="102"/>
      <c r="E53" s="102"/>
      <c r="F53" s="102"/>
      <c r="G53" s="102"/>
      <c r="H53" s="102"/>
      <c r="I53" s="102"/>
      <c r="J53" s="102"/>
      <c r="K53" s="102"/>
      <c r="L53" s="102"/>
      <c r="M53" s="102"/>
      <c r="N53" s="102"/>
      <c r="O53" s="102"/>
      <c r="P53" s="102"/>
      <c r="Q53" s="102"/>
      <c r="R53" s="102"/>
      <c r="S53" s="103"/>
      <c r="T53" s="103"/>
      <c r="U53" s="104"/>
      <c r="V53" s="104"/>
      <c r="W53" s="104"/>
      <c r="X53" s="104"/>
      <c r="Y53" s="104"/>
      <c r="Z53" s="104"/>
      <c r="AA53" s="104"/>
      <c r="AB53" s="104"/>
      <c r="AC53" s="104"/>
      <c r="AD53" s="104"/>
      <c r="AE53" s="104"/>
      <c r="AF53" s="104"/>
      <c r="AG53" s="104"/>
      <c r="AH53" s="104"/>
      <c r="AI53" s="104"/>
      <c r="AJ53" s="104"/>
      <c r="AK53" s="104"/>
      <c r="AL53" s="104"/>
    </row>
    <row r="54" spans="1:38"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spans="1:38"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spans="1:38"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1:38"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sheetData>
  <mergeCells count="2">
    <mergeCell ref="E14:AH22"/>
    <mergeCell ref="E23:AH30"/>
  </mergeCells>
  <printOptions horizontalCentered="1"/>
  <pageMargins left="0.511811023622047" right="0.511811023622047" top="0.55118110236220497" bottom="0.30118110199999998" header="0.31496062992126" footer="0.31496063000000002"/>
  <pageSetup paperSize="9" scale="95"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rightToLeft="1" tabSelected="1" view="pageBreakPreview" topLeftCell="A7" zoomScale="120" zoomScaleSheetLayoutView="120" zoomScalePageLayoutView="85" workbookViewId="0">
      <selection activeCell="G18" sqref="G18"/>
    </sheetView>
  </sheetViews>
  <sheetFormatPr defaultColWidth="9.140625" defaultRowHeight="12.75" x14ac:dyDescent="0.2"/>
  <cols>
    <col min="1" max="1" width="9.42578125" style="5" customWidth="1"/>
    <col min="2" max="2" width="5.7109375" style="5" bestFit="1" customWidth="1"/>
    <col min="3" max="3" width="9.7109375" style="5" bestFit="1" customWidth="1"/>
    <col min="4" max="4" width="9.5703125" style="5" bestFit="1" customWidth="1"/>
    <col min="5" max="5" width="11.140625" style="5" bestFit="1" customWidth="1"/>
    <col min="6" max="6" width="9.7109375" style="5" bestFit="1" customWidth="1"/>
    <col min="7" max="7" width="10.85546875" style="5" bestFit="1" customWidth="1"/>
    <col min="8" max="8" width="9.28515625" style="5" bestFit="1" customWidth="1"/>
    <col min="9" max="9" width="8.5703125" style="5" customWidth="1"/>
    <col min="10" max="11" width="7.42578125" style="5" customWidth="1"/>
    <col min="12" max="12" width="8.7109375" style="5" customWidth="1"/>
    <col min="13" max="13" width="10.140625" style="5" bestFit="1" customWidth="1"/>
    <col min="14" max="14" width="10.140625" style="5" customWidth="1"/>
    <col min="15" max="15" width="12" style="5" customWidth="1"/>
    <col min="16" max="16384" width="9.140625" style="5"/>
  </cols>
  <sheetData>
    <row r="1" spans="1:17" s="2" customFormat="1" ht="18.75" customHeight="1" x14ac:dyDescent="0.2"/>
    <row r="2" spans="1:17" s="1" customFormat="1" ht="20.25" customHeight="1" x14ac:dyDescent="0.25">
      <c r="A2" s="408" t="s">
        <v>9</v>
      </c>
      <c r="B2" s="408"/>
      <c r="C2" s="408"/>
      <c r="D2" s="408"/>
      <c r="E2" s="408"/>
      <c r="F2" s="408"/>
      <c r="G2" s="408"/>
      <c r="H2" s="408"/>
      <c r="I2" s="408"/>
      <c r="J2" s="408"/>
      <c r="K2" s="408"/>
      <c r="L2" s="408"/>
      <c r="M2" s="408"/>
      <c r="N2" s="408"/>
      <c r="O2" s="408"/>
    </row>
    <row r="3" spans="1:17" s="1" customFormat="1" ht="21" customHeight="1" x14ac:dyDescent="0.2">
      <c r="A3" s="409" t="s">
        <v>346</v>
      </c>
      <c r="B3" s="409"/>
      <c r="C3" s="409"/>
      <c r="D3" s="409"/>
      <c r="E3" s="409"/>
      <c r="F3" s="409"/>
      <c r="G3" s="409"/>
      <c r="H3" s="409"/>
      <c r="I3" s="409"/>
      <c r="J3" s="409"/>
      <c r="K3" s="409"/>
      <c r="L3" s="409"/>
      <c r="M3" s="409"/>
      <c r="N3" s="409"/>
      <c r="O3" s="409"/>
    </row>
    <row r="4" spans="1:17" s="1" customFormat="1" ht="20.25" customHeight="1" x14ac:dyDescent="0.25">
      <c r="A4" s="410" t="s">
        <v>424</v>
      </c>
      <c r="B4" s="410"/>
      <c r="C4" s="410"/>
      <c r="D4" s="410"/>
      <c r="E4" s="410"/>
      <c r="F4" s="410"/>
      <c r="G4" s="410"/>
      <c r="H4" s="410"/>
      <c r="I4" s="410"/>
      <c r="J4" s="410"/>
      <c r="K4" s="410"/>
      <c r="L4" s="410"/>
      <c r="M4" s="410"/>
      <c r="N4" s="410"/>
      <c r="O4" s="410"/>
    </row>
    <row r="5" spans="1:17" s="1" customFormat="1" ht="20.25" customHeight="1" x14ac:dyDescent="0.2">
      <c r="A5" s="411" t="s">
        <v>421</v>
      </c>
      <c r="B5" s="411"/>
      <c r="C5" s="411"/>
      <c r="D5" s="411"/>
      <c r="E5" s="411"/>
      <c r="F5" s="411"/>
      <c r="G5" s="411"/>
      <c r="H5" s="411"/>
      <c r="I5" s="411"/>
      <c r="J5" s="411"/>
      <c r="K5" s="411"/>
      <c r="L5" s="411"/>
      <c r="M5" s="411"/>
      <c r="N5" s="411"/>
      <c r="O5" s="411"/>
    </row>
    <row r="6" spans="1:17" s="1" customFormat="1" ht="20.25" customHeight="1" x14ac:dyDescent="0.2">
      <c r="A6" s="151"/>
      <c r="B6" s="151"/>
      <c r="C6" s="151"/>
      <c r="D6" s="151"/>
      <c r="E6" s="151"/>
    </row>
    <row r="7" spans="1:17" s="9" customFormat="1" ht="21" customHeight="1" x14ac:dyDescent="0.2">
      <c r="A7" s="425" t="s">
        <v>38</v>
      </c>
      <c r="B7" s="425"/>
      <c r="C7" s="8"/>
      <c r="D7" s="8"/>
      <c r="E7" s="13"/>
      <c r="G7" s="3"/>
      <c r="K7" s="13"/>
      <c r="O7" s="3" t="s">
        <v>37</v>
      </c>
    </row>
    <row r="8" spans="1:17" s="9" customFormat="1" ht="36" customHeight="1" x14ac:dyDescent="0.2">
      <c r="A8" s="416" t="s">
        <v>12</v>
      </c>
      <c r="B8" s="418" t="s">
        <v>13</v>
      </c>
      <c r="C8" s="418" t="s">
        <v>283</v>
      </c>
      <c r="D8" s="418"/>
      <c r="E8" s="418"/>
      <c r="F8" s="418"/>
      <c r="G8" s="418" t="s">
        <v>284</v>
      </c>
      <c r="H8" s="418"/>
      <c r="I8" s="418"/>
      <c r="J8" s="418"/>
      <c r="K8" s="418"/>
      <c r="L8" s="418"/>
      <c r="M8" s="420" t="s">
        <v>305</v>
      </c>
      <c r="N8" s="418" t="s">
        <v>47</v>
      </c>
      <c r="O8" s="418" t="s">
        <v>14</v>
      </c>
    </row>
    <row r="9" spans="1:17" ht="84" customHeight="1" x14ac:dyDescent="0.2">
      <c r="A9" s="417"/>
      <c r="B9" s="419"/>
      <c r="C9" s="213" t="s">
        <v>304</v>
      </c>
      <c r="D9" s="213" t="s">
        <v>303</v>
      </c>
      <c r="E9" s="213" t="s">
        <v>302</v>
      </c>
      <c r="F9" s="214" t="s">
        <v>301</v>
      </c>
      <c r="G9" s="213" t="s">
        <v>300</v>
      </c>
      <c r="H9" s="213" t="s">
        <v>299</v>
      </c>
      <c r="I9" s="213" t="s">
        <v>298</v>
      </c>
      <c r="J9" s="213" t="s">
        <v>297</v>
      </c>
      <c r="K9" s="213" t="s">
        <v>296</v>
      </c>
      <c r="L9" s="214" t="s">
        <v>301</v>
      </c>
      <c r="M9" s="421"/>
      <c r="N9" s="419"/>
      <c r="O9" s="419"/>
    </row>
    <row r="10" spans="1:17" ht="27" customHeight="1" x14ac:dyDescent="0.2">
      <c r="A10" s="422" t="s">
        <v>50</v>
      </c>
      <c r="B10" s="197" t="s">
        <v>15</v>
      </c>
      <c r="C10" s="225">
        <v>70443</v>
      </c>
      <c r="D10" s="226">
        <v>192</v>
      </c>
      <c r="E10" s="227">
        <v>0</v>
      </c>
      <c r="F10" s="228">
        <f>C10+D10+E10</f>
        <v>70635</v>
      </c>
      <c r="G10" s="225">
        <v>0</v>
      </c>
      <c r="H10" s="226">
        <v>21312</v>
      </c>
      <c r="I10" s="226">
        <v>1472</v>
      </c>
      <c r="J10" s="226">
        <v>11200</v>
      </c>
      <c r="K10" s="227">
        <v>1664</v>
      </c>
      <c r="L10" s="228">
        <f t="shared" ref="L10:L14" si="0">G10+H10+I10+J10+K10</f>
        <v>35648</v>
      </c>
      <c r="M10" s="228">
        <f>F10+L10</f>
        <v>106283</v>
      </c>
      <c r="N10" s="368" t="s">
        <v>16</v>
      </c>
      <c r="O10" s="422" t="s">
        <v>33</v>
      </c>
      <c r="P10" s="316"/>
    </row>
    <row r="11" spans="1:17" ht="27" customHeight="1" x14ac:dyDescent="0.2">
      <c r="A11" s="423"/>
      <c r="B11" s="195" t="s">
        <v>17</v>
      </c>
      <c r="C11" s="229">
        <v>40448</v>
      </c>
      <c r="D11" s="230">
        <v>320</v>
      </c>
      <c r="E11" s="231">
        <v>0</v>
      </c>
      <c r="F11" s="232">
        <f t="shared" ref="F11:F12" si="1">C11+D11+E11</f>
        <v>40768</v>
      </c>
      <c r="G11" s="229">
        <v>29504</v>
      </c>
      <c r="H11" s="230">
        <v>27840</v>
      </c>
      <c r="I11" s="230">
        <v>2112</v>
      </c>
      <c r="J11" s="230">
        <v>6720</v>
      </c>
      <c r="K11" s="231">
        <v>2368</v>
      </c>
      <c r="L11" s="232">
        <f t="shared" si="0"/>
        <v>68544</v>
      </c>
      <c r="M11" s="232">
        <f t="shared" ref="M11:M18" si="2">F11+L11</f>
        <v>109312</v>
      </c>
      <c r="N11" s="364" t="s">
        <v>18</v>
      </c>
      <c r="O11" s="423"/>
      <c r="P11" s="316"/>
    </row>
    <row r="12" spans="1:17" ht="27" customHeight="1" x14ac:dyDescent="0.2">
      <c r="A12" s="424"/>
      <c r="B12" s="31" t="s">
        <v>19</v>
      </c>
      <c r="C12" s="233">
        <f>SUM(C10:C11)</f>
        <v>110891</v>
      </c>
      <c r="D12" s="233">
        <f>SUM(D10:D11)</f>
        <v>512</v>
      </c>
      <c r="E12" s="233">
        <f>SUM(E10:E11)</f>
        <v>0</v>
      </c>
      <c r="F12" s="233">
        <f t="shared" si="1"/>
        <v>111403</v>
      </c>
      <c r="G12" s="233">
        <f>G10+G11</f>
        <v>29504</v>
      </c>
      <c r="H12" s="233">
        <f>H10+H11</f>
        <v>49152</v>
      </c>
      <c r="I12" s="233">
        <f t="shared" ref="I12:L12" si="3">I10+I11</f>
        <v>3584</v>
      </c>
      <c r="J12" s="233">
        <f t="shared" si="3"/>
        <v>17920</v>
      </c>
      <c r="K12" s="233">
        <f t="shared" si="3"/>
        <v>4032</v>
      </c>
      <c r="L12" s="233">
        <f t="shared" si="3"/>
        <v>104192</v>
      </c>
      <c r="M12" s="233">
        <f t="shared" si="2"/>
        <v>215595</v>
      </c>
      <c r="N12" s="367" t="s">
        <v>8</v>
      </c>
      <c r="O12" s="424"/>
      <c r="P12" s="316"/>
    </row>
    <row r="13" spans="1:17" ht="27" customHeight="1" x14ac:dyDescent="0.2">
      <c r="A13" s="422" t="s">
        <v>51</v>
      </c>
      <c r="B13" s="197" t="s">
        <v>15</v>
      </c>
      <c r="C13" s="225">
        <v>1740484</v>
      </c>
      <c r="D13" s="226">
        <v>876</v>
      </c>
      <c r="E13" s="227">
        <v>235</v>
      </c>
      <c r="F13" s="228">
        <f>C13+D13+E13</f>
        <v>1741595</v>
      </c>
      <c r="G13" s="225">
        <v>0</v>
      </c>
      <c r="H13" s="226">
        <v>40182</v>
      </c>
      <c r="I13" s="226">
        <v>513</v>
      </c>
      <c r="J13" s="226">
        <v>0</v>
      </c>
      <c r="K13" s="227">
        <v>4082</v>
      </c>
      <c r="L13" s="228">
        <f t="shared" si="0"/>
        <v>44777</v>
      </c>
      <c r="M13" s="228">
        <f>F13+L13</f>
        <v>1786372</v>
      </c>
      <c r="N13" s="368" t="s">
        <v>16</v>
      </c>
      <c r="O13" s="422" t="s">
        <v>34</v>
      </c>
      <c r="P13" s="316"/>
    </row>
    <row r="14" spans="1:17" ht="27" customHeight="1" x14ac:dyDescent="0.2">
      <c r="A14" s="423"/>
      <c r="B14" s="195" t="s">
        <v>17</v>
      </c>
      <c r="C14" s="229">
        <v>243516</v>
      </c>
      <c r="D14" s="230">
        <v>1154</v>
      </c>
      <c r="E14" s="231">
        <v>171</v>
      </c>
      <c r="F14" s="232">
        <f t="shared" ref="F14:F18" si="4">C14+D14+E14</f>
        <v>244841</v>
      </c>
      <c r="G14" s="229">
        <v>103484</v>
      </c>
      <c r="H14" s="230">
        <v>31248</v>
      </c>
      <c r="I14" s="230">
        <v>1688</v>
      </c>
      <c r="J14" s="230">
        <v>0</v>
      </c>
      <c r="K14" s="231">
        <v>2543</v>
      </c>
      <c r="L14" s="232">
        <f t="shared" si="0"/>
        <v>138963</v>
      </c>
      <c r="M14" s="232">
        <f t="shared" si="2"/>
        <v>383804</v>
      </c>
      <c r="N14" s="364" t="s">
        <v>18</v>
      </c>
      <c r="O14" s="423"/>
      <c r="P14" s="316"/>
    </row>
    <row r="15" spans="1:17" ht="27" customHeight="1" x14ac:dyDescent="0.2">
      <c r="A15" s="424"/>
      <c r="B15" s="31" t="s">
        <v>19</v>
      </c>
      <c r="C15" s="233">
        <f>SUM(C13:C14)</f>
        <v>1984000</v>
      </c>
      <c r="D15" s="233">
        <f>SUM(D13:D14)</f>
        <v>2030</v>
      </c>
      <c r="E15" s="233">
        <f>SUM(E13:E14)</f>
        <v>406</v>
      </c>
      <c r="F15" s="233">
        <f t="shared" si="4"/>
        <v>1986436</v>
      </c>
      <c r="G15" s="233">
        <f>G13+G14</f>
        <v>103484</v>
      </c>
      <c r="H15" s="233">
        <f t="shared" ref="H15:L15" si="5">H13+H14</f>
        <v>71430</v>
      </c>
      <c r="I15" s="233">
        <f t="shared" si="5"/>
        <v>2201</v>
      </c>
      <c r="J15" s="233">
        <f t="shared" si="5"/>
        <v>0</v>
      </c>
      <c r="K15" s="233">
        <f t="shared" si="5"/>
        <v>6625</v>
      </c>
      <c r="L15" s="233">
        <f t="shared" si="5"/>
        <v>183740</v>
      </c>
      <c r="M15" s="233">
        <f t="shared" si="2"/>
        <v>2170176</v>
      </c>
      <c r="N15" s="367" t="s">
        <v>8</v>
      </c>
      <c r="O15" s="424"/>
      <c r="P15" s="316"/>
    </row>
    <row r="16" spans="1:17" s="11" customFormat="1" ht="27" customHeight="1" x14ac:dyDescent="0.2">
      <c r="A16" s="426" t="s">
        <v>7</v>
      </c>
      <c r="B16" s="198" t="s">
        <v>15</v>
      </c>
      <c r="C16" s="234">
        <f t="shared" ref="C16:E17" si="6">C10+C13</f>
        <v>1810927</v>
      </c>
      <c r="D16" s="235">
        <f t="shared" si="6"/>
        <v>1068</v>
      </c>
      <c r="E16" s="236">
        <f t="shared" si="6"/>
        <v>235</v>
      </c>
      <c r="F16" s="237">
        <f>C16+D16+E16</f>
        <v>1812230</v>
      </c>
      <c r="G16" s="234">
        <f t="shared" ref="G16:I16" si="7">G10+G13</f>
        <v>0</v>
      </c>
      <c r="H16" s="235">
        <f t="shared" si="7"/>
        <v>61494</v>
      </c>
      <c r="I16" s="235">
        <f t="shared" si="7"/>
        <v>1985</v>
      </c>
      <c r="J16" s="235">
        <f t="shared" ref="J16:K16" si="8">J10+J13</f>
        <v>11200</v>
      </c>
      <c r="K16" s="236">
        <f t="shared" si="8"/>
        <v>5746</v>
      </c>
      <c r="L16" s="237">
        <f t="shared" ref="L16" si="9">L10+L13</f>
        <v>80425</v>
      </c>
      <c r="M16" s="237">
        <f>F16+L16</f>
        <v>1892655</v>
      </c>
      <c r="N16" s="369" t="s">
        <v>16</v>
      </c>
      <c r="O16" s="426" t="s">
        <v>8</v>
      </c>
      <c r="P16" s="316"/>
      <c r="Q16" s="5"/>
    </row>
    <row r="17" spans="1:17" ht="27" customHeight="1" x14ac:dyDescent="0.2">
      <c r="A17" s="427"/>
      <c r="B17" s="196" t="s">
        <v>17</v>
      </c>
      <c r="C17" s="238">
        <f t="shared" si="6"/>
        <v>283964</v>
      </c>
      <c r="D17" s="239">
        <f t="shared" si="6"/>
        <v>1474</v>
      </c>
      <c r="E17" s="240">
        <f t="shared" si="6"/>
        <v>171</v>
      </c>
      <c r="F17" s="241">
        <f t="shared" si="4"/>
        <v>285609</v>
      </c>
      <c r="G17" s="238">
        <f t="shared" ref="G17:I17" si="10">G11+G14</f>
        <v>132988</v>
      </c>
      <c r="H17" s="239">
        <f t="shared" si="10"/>
        <v>59088</v>
      </c>
      <c r="I17" s="239">
        <f t="shared" si="10"/>
        <v>3800</v>
      </c>
      <c r="J17" s="239">
        <f t="shared" ref="J17:K17" si="11">J11+J14</f>
        <v>6720</v>
      </c>
      <c r="K17" s="240">
        <f t="shared" si="11"/>
        <v>4911</v>
      </c>
      <c r="L17" s="241">
        <f t="shared" ref="L17" si="12">L11+L14</f>
        <v>207507</v>
      </c>
      <c r="M17" s="241">
        <f t="shared" si="2"/>
        <v>493116</v>
      </c>
      <c r="N17" s="365" t="s">
        <v>18</v>
      </c>
      <c r="O17" s="427"/>
      <c r="P17" s="316"/>
    </row>
    <row r="18" spans="1:17" s="12" customFormat="1" ht="27" customHeight="1" x14ac:dyDescent="0.2">
      <c r="A18" s="428"/>
      <c r="B18" s="30" t="s">
        <v>19</v>
      </c>
      <c r="C18" s="242">
        <f>SUM(C16:C17)</f>
        <v>2094891</v>
      </c>
      <c r="D18" s="242">
        <f>SUM(D16:D17)</f>
        <v>2542</v>
      </c>
      <c r="E18" s="242">
        <f>SUM(E16:E17)</f>
        <v>406</v>
      </c>
      <c r="F18" s="242">
        <f t="shared" si="4"/>
        <v>2097839</v>
      </c>
      <c r="G18" s="242">
        <f>G12+G15</f>
        <v>132988</v>
      </c>
      <c r="H18" s="242">
        <f t="shared" ref="H18:K18" si="13">H12+H15</f>
        <v>120582</v>
      </c>
      <c r="I18" s="242">
        <f t="shared" si="13"/>
        <v>5785</v>
      </c>
      <c r="J18" s="242">
        <f t="shared" si="13"/>
        <v>17920</v>
      </c>
      <c r="K18" s="242">
        <f t="shared" si="13"/>
        <v>10657</v>
      </c>
      <c r="L18" s="242">
        <f t="shared" ref="L18" si="14">L12+L15</f>
        <v>287932</v>
      </c>
      <c r="M18" s="242">
        <f t="shared" si="2"/>
        <v>2385771</v>
      </c>
      <c r="N18" s="366" t="s">
        <v>8</v>
      </c>
      <c r="O18" s="428"/>
      <c r="P18" s="316"/>
      <c r="Q18" s="5"/>
    </row>
    <row r="20" spans="1:17" x14ac:dyDescent="0.2">
      <c r="C20" s="316"/>
      <c r="D20" s="316"/>
      <c r="E20" s="316"/>
    </row>
    <row r="25" spans="1:17" x14ac:dyDescent="0.2">
      <c r="O25" s="84"/>
    </row>
  </sheetData>
  <mergeCells count="18">
    <mergeCell ref="O10:O12"/>
    <mergeCell ref="A10:A12"/>
    <mergeCell ref="A7:B7"/>
    <mergeCell ref="A16:A18"/>
    <mergeCell ref="O16:O18"/>
    <mergeCell ref="A13:A15"/>
    <mergeCell ref="O13:O15"/>
    <mergeCell ref="A2:O2"/>
    <mergeCell ref="A3:O3"/>
    <mergeCell ref="A5:O5"/>
    <mergeCell ref="A8:A9"/>
    <mergeCell ref="A4:O4"/>
    <mergeCell ref="B8:B9"/>
    <mergeCell ref="C8:F8"/>
    <mergeCell ref="G8:L8"/>
    <mergeCell ref="M8:M9"/>
    <mergeCell ref="N8:N9"/>
    <mergeCell ref="O8:O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50"/>
  <sheetViews>
    <sheetView rightToLeft="1" tabSelected="1" view="pageBreakPreview" zoomScaleSheetLayoutView="100" zoomScalePageLayoutView="85" workbookViewId="0">
      <selection activeCell="G18" sqref="G18"/>
    </sheetView>
  </sheetViews>
  <sheetFormatPr defaultRowHeight="12.75" x14ac:dyDescent="0.2"/>
  <cols>
    <col min="4" max="13" width="6.7109375" customWidth="1"/>
    <col min="18" max="19" width="16.42578125" customWidth="1"/>
    <col min="20" max="20" width="6.140625" customWidth="1"/>
    <col min="21" max="23" width="16.42578125" customWidth="1"/>
  </cols>
  <sheetData>
    <row r="1" spans="1:22" s="2" customFormat="1" ht="18.75" customHeight="1" x14ac:dyDescent="0.2"/>
    <row r="2" spans="1:22" s="1" customFormat="1" ht="20.25" customHeight="1" x14ac:dyDescent="0.25">
      <c r="A2" s="429" t="s">
        <v>306</v>
      </c>
      <c r="B2" s="429"/>
      <c r="C2" s="429"/>
      <c r="D2" s="429"/>
      <c r="E2" s="429"/>
      <c r="F2" s="429"/>
      <c r="G2" s="429"/>
      <c r="H2" s="429"/>
      <c r="I2" s="429"/>
      <c r="J2" s="429"/>
      <c r="K2" s="429"/>
      <c r="L2" s="429"/>
      <c r="M2" s="429"/>
      <c r="N2" s="429"/>
      <c r="O2" s="429"/>
      <c r="P2" s="429"/>
    </row>
    <row r="3" spans="1:22" s="1" customFormat="1" ht="21" customHeight="1" x14ac:dyDescent="0.2">
      <c r="A3" s="430" t="s">
        <v>347</v>
      </c>
      <c r="B3" s="430"/>
      <c r="C3" s="430"/>
      <c r="D3" s="430"/>
      <c r="E3" s="430"/>
      <c r="F3" s="430"/>
      <c r="G3" s="430"/>
      <c r="H3" s="430"/>
      <c r="I3" s="430"/>
      <c r="J3" s="430"/>
      <c r="K3" s="430"/>
      <c r="L3" s="430"/>
      <c r="M3" s="430"/>
      <c r="N3" s="430"/>
      <c r="O3" s="430"/>
      <c r="P3" s="430"/>
    </row>
    <row r="4" spans="1:22" s="1" customFormat="1" ht="20.25" customHeight="1" x14ac:dyDescent="0.25">
      <c r="A4" s="431" t="s">
        <v>424</v>
      </c>
      <c r="B4" s="431"/>
      <c r="C4" s="431"/>
      <c r="D4" s="431"/>
      <c r="E4" s="431"/>
      <c r="F4" s="431"/>
      <c r="G4" s="431"/>
      <c r="H4" s="431"/>
      <c r="I4" s="431"/>
      <c r="J4" s="431"/>
      <c r="K4" s="431"/>
      <c r="L4" s="431"/>
      <c r="M4" s="431"/>
      <c r="N4" s="431"/>
      <c r="O4" s="431"/>
      <c r="P4" s="431"/>
    </row>
    <row r="5" spans="1:22" s="1" customFormat="1" ht="20.25" customHeight="1" x14ac:dyDescent="0.2">
      <c r="A5" s="432" t="s">
        <v>421</v>
      </c>
      <c r="B5" s="432"/>
      <c r="C5" s="432"/>
      <c r="D5" s="432"/>
      <c r="E5" s="432"/>
      <c r="F5" s="432"/>
      <c r="G5" s="432"/>
      <c r="H5" s="432"/>
      <c r="I5" s="432"/>
      <c r="J5" s="432"/>
      <c r="K5" s="432"/>
      <c r="L5" s="432"/>
      <c r="M5" s="432"/>
      <c r="N5" s="432"/>
      <c r="O5" s="432"/>
      <c r="P5" s="432"/>
    </row>
    <row r="6" spans="1:22" s="1" customFormat="1" ht="20.25" customHeight="1" x14ac:dyDescent="0.2">
      <c r="A6" s="151"/>
      <c r="B6" s="151"/>
      <c r="C6" s="151"/>
      <c r="D6" s="151"/>
      <c r="E6" s="151"/>
    </row>
    <row r="7" spans="1:22" ht="12.75" customHeight="1" x14ac:dyDescent="0.2">
      <c r="C7" s="21"/>
    </row>
    <row r="8" spans="1:22" ht="12.75" customHeight="1" x14ac:dyDescent="0.2">
      <c r="C8" s="21"/>
    </row>
    <row r="9" spans="1:22" ht="12.75" customHeight="1" x14ac:dyDescent="0.2">
      <c r="C9" s="21"/>
    </row>
    <row r="10" spans="1:22" ht="13.5" thickBot="1" x14ac:dyDescent="0.25">
      <c r="R10" s="433"/>
      <c r="S10" s="433"/>
      <c r="U10" s="433"/>
      <c r="V10" s="433"/>
    </row>
    <row r="11" spans="1:22" x14ac:dyDescent="0.2">
      <c r="R11" s="434" t="s">
        <v>248</v>
      </c>
      <c r="S11" s="435"/>
      <c r="U11" s="434" t="s">
        <v>249</v>
      </c>
      <c r="V11" s="435"/>
    </row>
    <row r="12" spans="1:22" x14ac:dyDescent="0.2">
      <c r="R12" s="53" t="s">
        <v>70</v>
      </c>
      <c r="S12" s="139">
        <f>'2'!F10</f>
        <v>70635</v>
      </c>
      <c r="U12" s="53" t="s">
        <v>72</v>
      </c>
      <c r="V12" s="139">
        <f>'2'!F11</f>
        <v>40768</v>
      </c>
    </row>
    <row r="13" spans="1:22" ht="13.5" thickBot="1" x14ac:dyDescent="0.25">
      <c r="R13" s="54" t="s">
        <v>71</v>
      </c>
      <c r="S13" s="140">
        <f>'2'!L10</f>
        <v>35648</v>
      </c>
      <c r="U13" s="54" t="s">
        <v>73</v>
      </c>
      <c r="V13" s="140">
        <f>'2'!L11</f>
        <v>68544</v>
      </c>
    </row>
    <row r="16" spans="1:22" ht="13.5" thickBot="1" x14ac:dyDescent="0.25">
      <c r="R16" s="433"/>
      <c r="S16" s="433"/>
      <c r="U16" s="433"/>
      <c r="V16" s="433"/>
    </row>
    <row r="17" spans="4:22" x14ac:dyDescent="0.2">
      <c r="R17" s="434" t="s">
        <v>251</v>
      </c>
      <c r="S17" s="435"/>
      <c r="U17" s="434" t="s">
        <v>250</v>
      </c>
      <c r="V17" s="435"/>
    </row>
    <row r="18" spans="4:22" x14ac:dyDescent="0.2">
      <c r="R18" s="53" t="s">
        <v>70</v>
      </c>
      <c r="S18" s="139">
        <f>'2'!F13</f>
        <v>1741595</v>
      </c>
      <c r="U18" s="53" t="s">
        <v>72</v>
      </c>
      <c r="V18" s="139">
        <f>'2'!F14</f>
        <v>244841</v>
      </c>
    </row>
    <row r="19" spans="4:22" ht="13.5" thickBot="1" x14ac:dyDescent="0.25">
      <c r="R19" s="54" t="s">
        <v>71</v>
      </c>
      <c r="S19" s="140">
        <f>'2'!L13</f>
        <v>44777</v>
      </c>
      <c r="U19" s="54" t="s">
        <v>73</v>
      </c>
      <c r="V19" s="140">
        <f>'2'!L14</f>
        <v>138963</v>
      </c>
    </row>
    <row r="26" spans="4:22" x14ac:dyDescent="0.2">
      <c r="D26" s="20" t="s">
        <v>57</v>
      </c>
      <c r="K26" s="20" t="s">
        <v>57</v>
      </c>
    </row>
    <row r="50" spans="14:14" x14ac:dyDescent="0.2">
      <c r="N50" s="82"/>
    </row>
  </sheetData>
  <mergeCells count="12">
    <mergeCell ref="R17:S17"/>
    <mergeCell ref="U11:V11"/>
    <mergeCell ref="U17:V17"/>
    <mergeCell ref="R10:S10"/>
    <mergeCell ref="U10:V10"/>
    <mergeCell ref="R16:S16"/>
    <mergeCell ref="A2:P2"/>
    <mergeCell ref="A3:P3"/>
    <mergeCell ref="A4:P4"/>
    <mergeCell ref="A5:P5"/>
    <mergeCell ref="U16:V16"/>
    <mergeCell ref="R11:S11"/>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29"/>
  <sheetViews>
    <sheetView rightToLeft="1" tabSelected="1" view="pageBreakPreview" topLeftCell="A10" zoomScaleSheetLayoutView="100" zoomScalePageLayoutView="85" workbookViewId="0">
      <selection activeCell="G18" sqref="G18"/>
    </sheetView>
  </sheetViews>
  <sheetFormatPr defaultRowHeight="12.75" x14ac:dyDescent="0.2"/>
  <cols>
    <col min="1" max="14" width="10.42578125" customWidth="1"/>
    <col min="15" max="19" width="10.85546875" customWidth="1"/>
  </cols>
  <sheetData>
    <row r="1" spans="1:19" s="2" customFormat="1" ht="18.75" customHeight="1" x14ac:dyDescent="0.2"/>
    <row r="2" spans="1:19" s="1" customFormat="1" ht="20.25" customHeight="1" x14ac:dyDescent="0.25">
      <c r="A2" s="429" t="s">
        <v>316</v>
      </c>
      <c r="B2" s="429"/>
      <c r="C2" s="429"/>
      <c r="D2" s="429"/>
      <c r="E2" s="429"/>
      <c r="F2" s="429"/>
      <c r="G2" s="429"/>
      <c r="H2" s="429"/>
      <c r="I2" s="429"/>
      <c r="J2" s="429"/>
      <c r="K2" s="429"/>
      <c r="L2" s="429"/>
      <c r="M2" s="429"/>
      <c r="N2" s="152"/>
      <c r="O2" s="168"/>
      <c r="P2" s="168"/>
      <c r="Q2" s="168"/>
    </row>
    <row r="3" spans="1:19" s="1" customFormat="1" ht="21" customHeight="1" x14ac:dyDescent="0.2">
      <c r="A3" s="430" t="s">
        <v>348</v>
      </c>
      <c r="B3" s="430"/>
      <c r="C3" s="430"/>
      <c r="D3" s="430"/>
      <c r="E3" s="430"/>
      <c r="F3" s="430"/>
      <c r="G3" s="430"/>
      <c r="H3" s="430"/>
      <c r="I3" s="430"/>
      <c r="J3" s="430"/>
      <c r="K3" s="430"/>
      <c r="L3" s="430"/>
      <c r="M3" s="430"/>
      <c r="N3" s="149"/>
      <c r="O3" s="169"/>
      <c r="P3" s="169"/>
      <c r="Q3" s="169"/>
    </row>
    <row r="4" spans="1:19" s="1" customFormat="1" ht="20.25" customHeight="1" x14ac:dyDescent="0.25">
      <c r="A4" s="431" t="s">
        <v>424</v>
      </c>
      <c r="B4" s="431"/>
      <c r="C4" s="431"/>
      <c r="D4" s="431"/>
      <c r="E4" s="431"/>
      <c r="F4" s="431"/>
      <c r="G4" s="431"/>
      <c r="H4" s="431"/>
      <c r="I4" s="431"/>
      <c r="J4" s="431"/>
      <c r="K4" s="431"/>
      <c r="L4" s="431"/>
      <c r="M4" s="431"/>
      <c r="N4" s="150"/>
      <c r="O4" s="141"/>
      <c r="P4" s="141"/>
      <c r="Q4" s="141"/>
    </row>
    <row r="5" spans="1:19" s="1" customFormat="1" ht="20.25" customHeight="1" x14ac:dyDescent="0.2">
      <c r="A5" s="432" t="s">
        <v>421</v>
      </c>
      <c r="B5" s="432"/>
      <c r="C5" s="432"/>
      <c r="D5" s="432"/>
      <c r="E5" s="432"/>
      <c r="F5" s="432"/>
      <c r="G5" s="432"/>
      <c r="H5" s="432"/>
      <c r="I5" s="432"/>
      <c r="J5" s="432"/>
      <c r="K5" s="432"/>
      <c r="L5" s="432"/>
      <c r="M5" s="432"/>
      <c r="N5" s="151"/>
      <c r="O5" s="142"/>
      <c r="P5" s="142"/>
      <c r="Q5" s="142"/>
    </row>
    <row r="6" spans="1:19" s="1" customFormat="1" ht="20.25" customHeight="1" thickBot="1" x14ac:dyDescent="0.25">
      <c r="A6" s="151"/>
      <c r="B6" s="151"/>
      <c r="C6" s="151"/>
      <c r="D6" s="151"/>
      <c r="E6" s="151"/>
    </row>
    <row r="7" spans="1:19" ht="12.75" customHeight="1" x14ac:dyDescent="0.2">
      <c r="O7" s="436" t="s">
        <v>246</v>
      </c>
      <c r="P7" s="437"/>
      <c r="R7" s="436" t="s">
        <v>247</v>
      </c>
      <c r="S7" s="437"/>
    </row>
    <row r="8" spans="1:19" ht="12.75" customHeight="1" x14ac:dyDescent="0.2">
      <c r="O8" s="53" t="s">
        <v>398</v>
      </c>
      <c r="P8" s="143">
        <f>'2'!H10</f>
        <v>21312</v>
      </c>
      <c r="R8" s="53" t="s">
        <v>399</v>
      </c>
      <c r="S8" s="143">
        <f>'2'!G11</f>
        <v>29504</v>
      </c>
    </row>
    <row r="9" spans="1:19" ht="12.75" customHeight="1" x14ac:dyDescent="0.2">
      <c r="O9" s="53" t="s">
        <v>156</v>
      </c>
      <c r="P9" s="144">
        <f>'2'!I10</f>
        <v>1472</v>
      </c>
      <c r="R9" s="53" t="s">
        <v>398</v>
      </c>
      <c r="S9" s="144">
        <f>'2'!H11</f>
        <v>27840</v>
      </c>
    </row>
    <row r="10" spans="1:19" ht="12.75" customHeight="1" x14ac:dyDescent="0.2">
      <c r="O10" s="53" t="s">
        <v>74</v>
      </c>
      <c r="P10" s="144">
        <f>'2'!J10</f>
        <v>11200</v>
      </c>
      <c r="R10" s="53" t="s">
        <v>156</v>
      </c>
      <c r="S10" s="144">
        <f>'2'!I11</f>
        <v>2112</v>
      </c>
    </row>
    <row r="11" spans="1:19" ht="12.75" customHeight="1" thickBot="1" x14ac:dyDescent="0.25">
      <c r="O11" s="54" t="s">
        <v>75</v>
      </c>
      <c r="P11" s="145">
        <f>'2'!K10</f>
        <v>1664</v>
      </c>
      <c r="R11" s="53" t="s">
        <v>74</v>
      </c>
      <c r="S11" s="144">
        <f>'2'!J11</f>
        <v>6720</v>
      </c>
    </row>
    <row r="12" spans="1:19" ht="12.75" customHeight="1" thickBot="1" x14ac:dyDescent="0.25">
      <c r="R12" s="54" t="s">
        <v>75</v>
      </c>
      <c r="S12" s="145">
        <f>'2'!K11</f>
        <v>2368</v>
      </c>
    </row>
    <row r="13" spans="1:19" ht="12.75" customHeight="1" x14ac:dyDescent="0.2"/>
    <row r="29" spans="4:11" x14ac:dyDescent="0.2">
      <c r="D29" s="20" t="s">
        <v>57</v>
      </c>
      <c r="K29" s="20" t="s">
        <v>57</v>
      </c>
    </row>
  </sheetData>
  <mergeCells count="6">
    <mergeCell ref="A2:M2"/>
    <mergeCell ref="A3:M3"/>
    <mergeCell ref="A4:M4"/>
    <mergeCell ref="A5:M5"/>
    <mergeCell ref="R7:S7"/>
    <mergeCell ref="O7:P7"/>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rightToLeft="1" tabSelected="1" view="pageBreakPreview" zoomScaleSheetLayoutView="100" zoomScalePageLayoutView="85" workbookViewId="0">
      <selection activeCell="G18" sqref="G18"/>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408" t="s">
        <v>27</v>
      </c>
      <c r="B2" s="408"/>
      <c r="C2" s="408"/>
      <c r="D2" s="408"/>
      <c r="E2" s="408"/>
      <c r="F2" s="43"/>
      <c r="G2" s="43"/>
      <c r="H2" s="43"/>
      <c r="I2" s="43"/>
      <c r="J2" s="43"/>
      <c r="K2" s="43"/>
    </row>
    <row r="3" spans="1:11" s="1" customFormat="1" ht="21" customHeight="1" x14ac:dyDescent="0.2">
      <c r="A3" s="409" t="s">
        <v>349</v>
      </c>
      <c r="B3" s="409"/>
      <c r="C3" s="409"/>
      <c r="D3" s="409"/>
      <c r="E3" s="409"/>
    </row>
    <row r="4" spans="1:11" s="1" customFormat="1" ht="20.25" customHeight="1" x14ac:dyDescent="0.25">
      <c r="A4" s="410" t="s">
        <v>424</v>
      </c>
      <c r="B4" s="410"/>
      <c r="C4" s="410"/>
      <c r="D4" s="410"/>
      <c r="E4" s="410"/>
    </row>
    <row r="5" spans="1:11" s="1" customFormat="1" ht="20.25" customHeight="1" x14ac:dyDescent="0.2">
      <c r="A5" s="411" t="s">
        <v>421</v>
      </c>
      <c r="B5" s="411"/>
      <c r="C5" s="411"/>
      <c r="D5" s="411"/>
      <c r="E5" s="411"/>
    </row>
    <row r="6" spans="1:11" s="1" customFormat="1" ht="20.25" customHeight="1" x14ac:dyDescent="0.2">
      <c r="A6" s="151"/>
      <c r="B6" s="151"/>
      <c r="C6" s="151"/>
      <c r="D6" s="151"/>
      <c r="E6" s="151"/>
    </row>
    <row r="7" spans="1:11" s="9" customFormat="1" ht="21" customHeight="1" x14ac:dyDescent="0.2">
      <c r="A7" s="36" t="s">
        <v>40</v>
      </c>
      <c r="B7" s="10"/>
      <c r="C7" s="8"/>
      <c r="D7" s="8"/>
      <c r="E7" s="13" t="s">
        <v>39</v>
      </c>
    </row>
    <row r="8" spans="1:11" s="9" customFormat="1" ht="56.25" customHeight="1" x14ac:dyDescent="0.2">
      <c r="A8" s="192" t="s">
        <v>308</v>
      </c>
      <c r="B8" s="23" t="s">
        <v>286</v>
      </c>
      <c r="C8" s="23" t="s">
        <v>287</v>
      </c>
      <c r="D8" s="22" t="s">
        <v>22</v>
      </c>
      <c r="E8" s="193" t="s">
        <v>307</v>
      </c>
      <c r="I8" s="5"/>
      <c r="J8" s="5"/>
    </row>
    <row r="9" spans="1:11" s="5" customFormat="1" ht="27" customHeight="1" x14ac:dyDescent="0.2">
      <c r="A9" s="179" t="s">
        <v>23</v>
      </c>
      <c r="B9" s="244">
        <v>189877</v>
      </c>
      <c r="C9" s="244">
        <v>118442</v>
      </c>
      <c r="D9" s="245">
        <f>B9+C9</f>
        <v>308319</v>
      </c>
      <c r="E9" s="189" t="s">
        <v>23</v>
      </c>
    </row>
    <row r="10" spans="1:11" s="5" customFormat="1" ht="27" customHeight="1" x14ac:dyDescent="0.2">
      <c r="A10" s="180" t="s">
        <v>24</v>
      </c>
      <c r="B10" s="246">
        <v>781662</v>
      </c>
      <c r="C10" s="246">
        <v>51549</v>
      </c>
      <c r="D10" s="247">
        <f t="shared" ref="D10:D13" si="0">B10+C10</f>
        <v>833211</v>
      </c>
      <c r="E10" s="190" t="s">
        <v>24</v>
      </c>
    </row>
    <row r="11" spans="1:11" s="5" customFormat="1" ht="27" customHeight="1" x14ac:dyDescent="0.2">
      <c r="A11" s="180" t="s">
        <v>25</v>
      </c>
      <c r="B11" s="246">
        <v>698224</v>
      </c>
      <c r="C11" s="246">
        <v>43249</v>
      </c>
      <c r="D11" s="247">
        <f t="shared" si="0"/>
        <v>741473</v>
      </c>
      <c r="E11" s="190" t="s">
        <v>25</v>
      </c>
    </row>
    <row r="12" spans="1:11" s="5" customFormat="1" ht="27" customHeight="1" x14ac:dyDescent="0.2">
      <c r="A12" s="180" t="s">
        <v>26</v>
      </c>
      <c r="B12" s="246">
        <v>334831</v>
      </c>
      <c r="C12" s="246">
        <v>31377</v>
      </c>
      <c r="D12" s="247">
        <f t="shared" si="0"/>
        <v>366208</v>
      </c>
      <c r="E12" s="190" t="s">
        <v>26</v>
      </c>
      <c r="I12" s="9"/>
      <c r="J12" s="9"/>
    </row>
    <row r="13" spans="1:11" s="5" customFormat="1" ht="27" customHeight="1" x14ac:dyDescent="0.2">
      <c r="A13" s="181" t="s">
        <v>147</v>
      </c>
      <c r="B13" s="248">
        <f>84030+9215</f>
        <v>93245</v>
      </c>
      <c r="C13" s="248">
        <f>26131+17184</f>
        <v>43315</v>
      </c>
      <c r="D13" s="249">
        <f t="shared" si="0"/>
        <v>136560</v>
      </c>
      <c r="E13" s="191" t="s">
        <v>148</v>
      </c>
    </row>
    <row r="14" spans="1:11" s="6" customFormat="1" ht="27" customHeight="1" x14ac:dyDescent="0.2">
      <c r="A14" s="157" t="s">
        <v>7</v>
      </c>
      <c r="B14" s="250">
        <f>SUM(B9:B13)</f>
        <v>2097839</v>
      </c>
      <c r="C14" s="250">
        <f t="shared" ref="C14:D14" si="1">SUM(C9:C13)</f>
        <v>287932</v>
      </c>
      <c r="D14" s="250">
        <f t="shared" si="1"/>
        <v>2385771</v>
      </c>
      <c r="E14" s="194" t="s">
        <v>8</v>
      </c>
    </row>
    <row r="22" spans="5:5" ht="24.95" customHeight="1" x14ac:dyDescent="0.2">
      <c r="E22" s="83"/>
    </row>
  </sheetData>
  <mergeCells count="4">
    <mergeCell ref="A4:E4"/>
    <mergeCell ref="A5:E5"/>
    <mergeCell ref="A2:E2"/>
    <mergeCell ref="A3:E3"/>
  </mergeCells>
  <printOptions horizontalCentered="1"/>
  <pageMargins left="0.51181102362204722" right="0.51181102362204722" top="0.55118110236220474" bottom="0.55118110236220474" header="0.31496062992125984" footer="0.31496062992125984"/>
  <pageSetup paperSize="9" scale="95" fitToWidth="0" fitToHeight="0" orientation="landscape" r:id="rId1"/>
  <headerFooter>
    <oddFooter>&amp;C- &amp;[&amp;P -&amp;R&amp;6&amp;F</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tabSelected="1" view="pageBreakPreview" zoomScaleSheetLayoutView="100" zoomScalePageLayoutView="85" workbookViewId="0">
      <selection activeCell="G18" sqref="G18"/>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408" t="s">
        <v>49</v>
      </c>
      <c r="B2" s="408"/>
      <c r="C2" s="408"/>
      <c r="D2" s="408"/>
      <c r="E2" s="408"/>
      <c r="F2" s="43"/>
      <c r="G2" s="43"/>
      <c r="H2" s="43"/>
      <c r="I2" s="43"/>
      <c r="J2" s="43"/>
      <c r="K2" s="43"/>
    </row>
    <row r="3" spans="1:11" s="1" customFormat="1" ht="21" customHeight="1" x14ac:dyDescent="0.2">
      <c r="A3" s="409" t="s">
        <v>350</v>
      </c>
      <c r="B3" s="409"/>
      <c r="C3" s="409"/>
      <c r="D3" s="409"/>
      <c r="E3" s="409"/>
    </row>
    <row r="4" spans="1:11" s="1" customFormat="1" ht="20.25" customHeight="1" x14ac:dyDescent="0.25">
      <c r="A4" s="410" t="s">
        <v>424</v>
      </c>
      <c r="B4" s="410"/>
      <c r="C4" s="410"/>
      <c r="D4" s="410"/>
      <c r="E4" s="410"/>
    </row>
    <row r="5" spans="1:11" s="1" customFormat="1" ht="20.25" customHeight="1" x14ac:dyDescent="0.2">
      <c r="A5" s="411" t="s">
        <v>421</v>
      </c>
      <c r="B5" s="411"/>
      <c r="C5" s="411"/>
      <c r="D5" s="411"/>
      <c r="E5" s="411"/>
    </row>
    <row r="6" spans="1:11" s="1" customFormat="1" ht="20.25" customHeight="1" x14ac:dyDescent="0.2">
      <c r="A6" s="151"/>
      <c r="B6" s="151"/>
      <c r="C6" s="151"/>
      <c r="D6" s="151"/>
      <c r="E6" s="151"/>
    </row>
    <row r="7" spans="1:11" s="9" customFormat="1" ht="21" customHeight="1" x14ac:dyDescent="0.2">
      <c r="A7" s="36" t="s">
        <v>10</v>
      </c>
      <c r="B7" s="10"/>
      <c r="C7" s="8"/>
      <c r="D7" s="8"/>
      <c r="E7" s="13" t="s">
        <v>11</v>
      </c>
    </row>
    <row r="8" spans="1:11" s="9" customFormat="1" ht="56.25" customHeight="1" x14ac:dyDescent="0.2">
      <c r="A8" s="192" t="s">
        <v>112</v>
      </c>
      <c r="B8" s="23" t="s">
        <v>286</v>
      </c>
      <c r="C8" s="23" t="s">
        <v>287</v>
      </c>
      <c r="D8" s="22" t="s">
        <v>22</v>
      </c>
      <c r="E8" s="193" t="s">
        <v>151</v>
      </c>
    </row>
    <row r="9" spans="1:11" s="5" customFormat="1" ht="27" customHeight="1" x14ac:dyDescent="0.2">
      <c r="A9" s="179" t="s">
        <v>23</v>
      </c>
      <c r="B9" s="244">
        <v>156490</v>
      </c>
      <c r="C9" s="244">
        <v>57350</v>
      </c>
      <c r="D9" s="245">
        <f>B9+C9</f>
        <v>213840</v>
      </c>
      <c r="E9" s="189" t="s">
        <v>23</v>
      </c>
    </row>
    <row r="10" spans="1:11" s="5" customFormat="1" ht="27" customHeight="1" x14ac:dyDescent="0.2">
      <c r="A10" s="180" t="s">
        <v>24</v>
      </c>
      <c r="B10" s="246">
        <v>674998</v>
      </c>
      <c r="C10" s="246">
        <v>5168</v>
      </c>
      <c r="D10" s="247">
        <f t="shared" ref="D10:D13" si="0">B10+C10</f>
        <v>680166</v>
      </c>
      <c r="E10" s="190" t="s">
        <v>24</v>
      </c>
    </row>
    <row r="11" spans="1:11" s="5" customFormat="1" ht="27" customHeight="1" x14ac:dyDescent="0.2">
      <c r="A11" s="180" t="s">
        <v>25</v>
      </c>
      <c r="B11" s="246">
        <v>597927</v>
      </c>
      <c r="C11" s="246">
        <v>192</v>
      </c>
      <c r="D11" s="247">
        <f t="shared" si="0"/>
        <v>598119</v>
      </c>
      <c r="E11" s="190" t="s">
        <v>25</v>
      </c>
    </row>
    <row r="12" spans="1:11" s="5" customFormat="1" ht="27" customHeight="1" x14ac:dyDescent="0.2">
      <c r="A12" s="180" t="s">
        <v>26</v>
      </c>
      <c r="B12" s="246">
        <v>298132</v>
      </c>
      <c r="C12" s="246">
        <v>1025</v>
      </c>
      <c r="D12" s="247">
        <f t="shared" si="0"/>
        <v>299157</v>
      </c>
      <c r="E12" s="190" t="s">
        <v>26</v>
      </c>
    </row>
    <row r="13" spans="1:11" s="5" customFormat="1" ht="27" customHeight="1" x14ac:dyDescent="0.2">
      <c r="A13" s="181" t="s">
        <v>147</v>
      </c>
      <c r="B13" s="248">
        <f>76143+8540</f>
        <v>84683</v>
      </c>
      <c r="C13" s="248">
        <f>7575+9115</f>
        <v>16690</v>
      </c>
      <c r="D13" s="249">
        <f t="shared" si="0"/>
        <v>101373</v>
      </c>
      <c r="E13" s="191" t="s">
        <v>148</v>
      </c>
    </row>
    <row r="14" spans="1:11" s="6" customFormat="1" ht="27" customHeight="1" x14ac:dyDescent="0.2">
      <c r="A14" s="157" t="s">
        <v>7</v>
      </c>
      <c r="B14" s="250">
        <f>SUM(B9:B13)</f>
        <v>1812230</v>
      </c>
      <c r="C14" s="250">
        <f>SUM(C9:C13)</f>
        <v>80425</v>
      </c>
      <c r="D14" s="250">
        <f t="shared" ref="D14" si="1">SUM(D9:D13)</f>
        <v>1892655</v>
      </c>
      <c r="E14" s="194" t="s">
        <v>8</v>
      </c>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tabSelected="1" view="pageBreakPreview" topLeftCell="A2" zoomScaleSheetLayoutView="100" zoomScalePageLayoutView="85" workbookViewId="0">
      <selection activeCell="G18" sqref="G18"/>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408" t="s">
        <v>145</v>
      </c>
      <c r="B2" s="408"/>
      <c r="C2" s="408"/>
      <c r="D2" s="408"/>
      <c r="E2" s="408"/>
      <c r="F2" s="43"/>
      <c r="G2" s="43"/>
      <c r="H2" s="43"/>
      <c r="I2" s="43"/>
      <c r="J2" s="43"/>
      <c r="K2" s="43"/>
    </row>
    <row r="3" spans="1:11" s="1" customFormat="1" ht="21" customHeight="1" x14ac:dyDescent="0.2">
      <c r="A3" s="409" t="s">
        <v>351</v>
      </c>
      <c r="B3" s="409"/>
      <c r="C3" s="409"/>
      <c r="D3" s="409"/>
      <c r="E3" s="409"/>
    </row>
    <row r="4" spans="1:11" s="1" customFormat="1" ht="20.25" customHeight="1" x14ac:dyDescent="0.25">
      <c r="A4" s="410" t="s">
        <v>424</v>
      </c>
      <c r="B4" s="410"/>
      <c r="C4" s="410"/>
      <c r="D4" s="410"/>
      <c r="E4" s="410"/>
    </row>
    <row r="5" spans="1:11" s="1" customFormat="1" ht="20.25" customHeight="1" x14ac:dyDescent="0.2">
      <c r="A5" s="411" t="s">
        <v>421</v>
      </c>
      <c r="B5" s="411"/>
      <c r="C5" s="411"/>
      <c r="D5" s="411"/>
      <c r="E5" s="411"/>
    </row>
    <row r="6" spans="1:11" s="1" customFormat="1" ht="20.25" customHeight="1" x14ac:dyDescent="0.2">
      <c r="A6" s="151"/>
      <c r="B6" s="151"/>
      <c r="C6" s="151"/>
      <c r="D6" s="151"/>
      <c r="E6" s="151"/>
    </row>
    <row r="7" spans="1:11" s="9" customFormat="1" ht="21" customHeight="1" x14ac:dyDescent="0.2">
      <c r="A7" s="36" t="s">
        <v>20</v>
      </c>
      <c r="B7" s="10"/>
      <c r="C7" s="8"/>
      <c r="D7" s="8"/>
      <c r="E7" s="13" t="s">
        <v>21</v>
      </c>
    </row>
    <row r="8" spans="1:11" s="9" customFormat="1" ht="56.25" customHeight="1" x14ac:dyDescent="0.2">
      <c r="A8" s="192" t="s">
        <v>112</v>
      </c>
      <c r="B8" s="23" t="s">
        <v>322</v>
      </c>
      <c r="C8" s="23" t="s">
        <v>323</v>
      </c>
      <c r="D8" s="22" t="s">
        <v>22</v>
      </c>
      <c r="E8" s="193" t="s">
        <v>151</v>
      </c>
    </row>
    <row r="9" spans="1:11" s="5" customFormat="1" ht="27" customHeight="1" x14ac:dyDescent="0.2">
      <c r="A9" s="179" t="s">
        <v>23</v>
      </c>
      <c r="B9" s="244">
        <v>33387</v>
      </c>
      <c r="C9" s="244">
        <v>61092</v>
      </c>
      <c r="D9" s="245">
        <f>B9+C9</f>
        <v>94479</v>
      </c>
      <c r="E9" s="189" t="s">
        <v>23</v>
      </c>
      <c r="H9" s="316"/>
    </row>
    <row r="10" spans="1:11" s="5" customFormat="1" ht="27" customHeight="1" x14ac:dyDescent="0.2">
      <c r="A10" s="180" t="s">
        <v>24</v>
      </c>
      <c r="B10" s="246">
        <v>106664</v>
      </c>
      <c r="C10" s="246">
        <v>46381</v>
      </c>
      <c r="D10" s="247">
        <f t="shared" ref="D10:D13" si="0">B10+C10</f>
        <v>153045</v>
      </c>
      <c r="E10" s="190" t="s">
        <v>24</v>
      </c>
      <c r="H10" s="316"/>
    </row>
    <row r="11" spans="1:11" s="5" customFormat="1" ht="27" customHeight="1" x14ac:dyDescent="0.2">
      <c r="A11" s="180" t="s">
        <v>25</v>
      </c>
      <c r="B11" s="246">
        <v>100297</v>
      </c>
      <c r="C11" s="246">
        <v>43057</v>
      </c>
      <c r="D11" s="247">
        <f t="shared" si="0"/>
        <v>143354</v>
      </c>
      <c r="E11" s="190" t="s">
        <v>25</v>
      </c>
      <c r="H11" s="316"/>
    </row>
    <row r="12" spans="1:11" s="5" customFormat="1" ht="27" customHeight="1" x14ac:dyDescent="0.2">
      <c r="A12" s="180" t="s">
        <v>26</v>
      </c>
      <c r="B12" s="246">
        <v>36699</v>
      </c>
      <c r="C12" s="246">
        <v>30352</v>
      </c>
      <c r="D12" s="247">
        <f t="shared" si="0"/>
        <v>67051</v>
      </c>
      <c r="E12" s="190" t="s">
        <v>26</v>
      </c>
      <c r="H12" s="316"/>
    </row>
    <row r="13" spans="1:11" s="5" customFormat="1" ht="27" customHeight="1" x14ac:dyDescent="0.2">
      <c r="A13" s="181" t="s">
        <v>147</v>
      </c>
      <c r="B13" s="248">
        <f>7887+675</f>
        <v>8562</v>
      </c>
      <c r="C13" s="248">
        <f>18556+8069</f>
        <v>26625</v>
      </c>
      <c r="D13" s="249">
        <f t="shared" si="0"/>
        <v>35187</v>
      </c>
      <c r="E13" s="191" t="s">
        <v>148</v>
      </c>
      <c r="H13" s="316"/>
    </row>
    <row r="14" spans="1:11" s="6" customFormat="1" ht="27" customHeight="1" x14ac:dyDescent="0.2">
      <c r="A14" s="157" t="s">
        <v>7</v>
      </c>
      <c r="B14" s="250">
        <f>SUM(B9:B13)</f>
        <v>285609</v>
      </c>
      <c r="C14" s="250">
        <f>SUM(C9:C13)</f>
        <v>207507</v>
      </c>
      <c r="D14" s="250">
        <f t="shared" ref="D14" si="1">SUM(D9:D13)</f>
        <v>493116</v>
      </c>
      <c r="E14" s="194" t="s">
        <v>8</v>
      </c>
      <c r="H14" s="315"/>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rightToLeft="1" tabSelected="1" view="pageBreakPreview" zoomScaleSheetLayoutView="100" zoomScalePageLayoutView="85" workbookViewId="0">
      <selection activeCell="G18" sqref="G18"/>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408" t="s">
        <v>321</v>
      </c>
      <c r="B2" s="408"/>
      <c r="C2" s="408"/>
      <c r="D2" s="408"/>
      <c r="E2" s="408"/>
      <c r="F2" s="408"/>
      <c r="G2" s="408"/>
      <c r="H2" s="408"/>
      <c r="I2" s="408"/>
      <c r="J2" s="408"/>
      <c r="K2" s="408"/>
    </row>
    <row r="3" spans="1:15" s="1" customFormat="1" ht="21" customHeight="1" x14ac:dyDescent="0.2">
      <c r="A3" s="409" t="s">
        <v>352</v>
      </c>
      <c r="B3" s="409"/>
      <c r="C3" s="409"/>
      <c r="D3" s="409"/>
      <c r="E3" s="409"/>
      <c r="F3" s="409"/>
      <c r="G3" s="409"/>
      <c r="H3" s="409"/>
      <c r="I3" s="409"/>
      <c r="J3" s="409"/>
      <c r="K3" s="409"/>
    </row>
    <row r="4" spans="1:15" s="1" customFormat="1" ht="20.25" customHeight="1" x14ac:dyDescent="0.25">
      <c r="A4" s="410" t="s">
        <v>424</v>
      </c>
      <c r="B4" s="410"/>
      <c r="C4" s="410"/>
      <c r="D4" s="410"/>
      <c r="E4" s="410"/>
      <c r="F4" s="410"/>
      <c r="G4" s="410"/>
      <c r="H4" s="410"/>
      <c r="I4" s="410"/>
      <c r="J4" s="410"/>
      <c r="K4" s="410"/>
    </row>
    <row r="5" spans="1:15" s="1" customFormat="1" ht="20.25" customHeight="1" x14ac:dyDescent="0.2">
      <c r="A5" s="411" t="s">
        <v>421</v>
      </c>
      <c r="B5" s="411"/>
      <c r="C5" s="411"/>
      <c r="D5" s="411"/>
      <c r="E5" s="411"/>
      <c r="F5" s="411"/>
      <c r="G5" s="411"/>
      <c r="H5" s="411"/>
      <c r="I5" s="411"/>
      <c r="J5" s="411"/>
      <c r="K5" s="411"/>
    </row>
    <row r="6" spans="1:15" s="1" customFormat="1" ht="20.25" customHeight="1" x14ac:dyDescent="0.2">
      <c r="A6" s="151"/>
      <c r="B6" s="151"/>
      <c r="C6" s="151"/>
      <c r="D6" s="151"/>
      <c r="E6" s="151"/>
    </row>
    <row r="7" spans="1:15" s="9" customFormat="1" ht="21" customHeight="1" x14ac:dyDescent="0.2">
      <c r="A7" s="36" t="s">
        <v>28</v>
      </c>
      <c r="B7" s="10"/>
      <c r="C7" s="8"/>
      <c r="D7" s="8"/>
      <c r="E7" s="13"/>
      <c r="K7" s="13" t="s">
        <v>130</v>
      </c>
    </row>
    <row r="8" spans="1:15" s="17" customFormat="1" ht="33" customHeight="1" x14ac:dyDescent="0.2">
      <c r="A8" s="439" t="s">
        <v>116</v>
      </c>
      <c r="B8" s="442" t="s">
        <v>114</v>
      </c>
      <c r="C8" s="442"/>
      <c r="D8" s="442"/>
      <c r="E8" s="442" t="s">
        <v>115</v>
      </c>
      <c r="F8" s="442"/>
      <c r="G8" s="442"/>
      <c r="H8" s="443" t="s">
        <v>76</v>
      </c>
      <c r="I8" s="443"/>
      <c r="J8" s="443"/>
      <c r="K8" s="444" t="s">
        <v>113</v>
      </c>
      <c r="L8" s="16"/>
      <c r="M8" s="16"/>
      <c r="N8" s="16"/>
      <c r="O8" s="16"/>
    </row>
    <row r="9" spans="1:15" ht="24.95" customHeight="1" x14ac:dyDescent="0.2">
      <c r="A9" s="440"/>
      <c r="B9" s="19" t="s">
        <v>15</v>
      </c>
      <c r="C9" s="19" t="s">
        <v>17</v>
      </c>
      <c r="D9" s="40" t="s">
        <v>7</v>
      </c>
      <c r="E9" s="19" t="s">
        <v>15</v>
      </c>
      <c r="F9" s="19" t="s">
        <v>17</v>
      </c>
      <c r="G9" s="40" t="s">
        <v>7</v>
      </c>
      <c r="H9" s="173" t="s">
        <v>15</v>
      </c>
      <c r="I9" s="173" t="s">
        <v>17</v>
      </c>
      <c r="J9" s="173" t="s">
        <v>7</v>
      </c>
      <c r="K9" s="445"/>
      <c r="L9" s="8"/>
      <c r="M9" s="8"/>
      <c r="N9" s="8"/>
      <c r="O9" s="8"/>
    </row>
    <row r="10" spans="1:15" ht="24.95" customHeight="1" x14ac:dyDescent="0.2">
      <c r="A10" s="441"/>
      <c r="B10" s="170" t="s">
        <v>16</v>
      </c>
      <c r="C10" s="170" t="s">
        <v>18</v>
      </c>
      <c r="D10" s="171" t="s">
        <v>8</v>
      </c>
      <c r="E10" s="170" t="s">
        <v>16</v>
      </c>
      <c r="F10" s="170" t="s">
        <v>18</v>
      </c>
      <c r="G10" s="171" t="s">
        <v>8</v>
      </c>
      <c r="H10" s="172" t="s">
        <v>16</v>
      </c>
      <c r="I10" s="172" t="s">
        <v>18</v>
      </c>
      <c r="J10" s="172" t="s">
        <v>8</v>
      </c>
      <c r="K10" s="446"/>
      <c r="L10" s="8"/>
      <c r="M10" s="8"/>
      <c r="N10" s="8"/>
      <c r="O10" s="8"/>
    </row>
    <row r="11" spans="1:15" ht="27" customHeight="1" x14ac:dyDescent="0.2">
      <c r="A11" s="179" t="s">
        <v>23</v>
      </c>
      <c r="B11" s="244">
        <v>11819</v>
      </c>
      <c r="C11" s="244">
        <v>3456</v>
      </c>
      <c r="D11" s="245">
        <f>B11+C11</f>
        <v>15275</v>
      </c>
      <c r="E11" s="244">
        <v>144137</v>
      </c>
      <c r="F11" s="244">
        <v>29162</v>
      </c>
      <c r="G11" s="245">
        <f t="shared" ref="G11:G15" si="0">E11+F11</f>
        <v>173299</v>
      </c>
      <c r="H11" s="252">
        <f>B11+E11</f>
        <v>155956</v>
      </c>
      <c r="I11" s="252">
        <f>C11+F11</f>
        <v>32618</v>
      </c>
      <c r="J11" s="252">
        <f>H11+I11</f>
        <v>188574</v>
      </c>
      <c r="K11" s="189" t="s">
        <v>23</v>
      </c>
      <c r="L11" s="8"/>
      <c r="M11" s="8"/>
      <c r="N11" s="8"/>
      <c r="O11" s="8"/>
    </row>
    <row r="12" spans="1:15" ht="27" customHeight="1" x14ac:dyDescent="0.2">
      <c r="A12" s="180" t="s">
        <v>24</v>
      </c>
      <c r="B12" s="246">
        <v>24320</v>
      </c>
      <c r="C12" s="246">
        <v>14976</v>
      </c>
      <c r="D12" s="247">
        <f t="shared" ref="D12:D15" si="1">B12+C12</f>
        <v>39296</v>
      </c>
      <c r="E12" s="246">
        <v>650486</v>
      </c>
      <c r="F12" s="246">
        <v>91282</v>
      </c>
      <c r="G12" s="247">
        <f t="shared" si="0"/>
        <v>741768</v>
      </c>
      <c r="H12" s="255">
        <f t="shared" ref="H12:H15" si="2">B12+E12</f>
        <v>674806</v>
      </c>
      <c r="I12" s="255">
        <f t="shared" ref="I12:I15" si="3">C12+F12</f>
        <v>106258</v>
      </c>
      <c r="J12" s="255">
        <f t="shared" ref="J12:J15" si="4">H12+I12</f>
        <v>781064</v>
      </c>
      <c r="K12" s="190" t="s">
        <v>24</v>
      </c>
      <c r="L12" s="8"/>
      <c r="M12" s="8"/>
      <c r="N12" s="8"/>
      <c r="O12" s="8"/>
    </row>
    <row r="13" spans="1:15" ht="27" customHeight="1" x14ac:dyDescent="0.2">
      <c r="A13" s="180" t="s">
        <v>25</v>
      </c>
      <c r="B13" s="246">
        <v>13824</v>
      </c>
      <c r="C13" s="246">
        <v>11776</v>
      </c>
      <c r="D13" s="247">
        <f t="shared" si="1"/>
        <v>25600</v>
      </c>
      <c r="E13" s="246">
        <v>583761</v>
      </c>
      <c r="F13" s="246">
        <v>88222</v>
      </c>
      <c r="G13" s="247">
        <f t="shared" si="0"/>
        <v>671983</v>
      </c>
      <c r="H13" s="255">
        <f t="shared" si="2"/>
        <v>597585</v>
      </c>
      <c r="I13" s="255">
        <f t="shared" si="3"/>
        <v>99998</v>
      </c>
      <c r="J13" s="255">
        <f t="shared" si="4"/>
        <v>697583</v>
      </c>
      <c r="K13" s="190" t="s">
        <v>25</v>
      </c>
      <c r="L13" s="8"/>
      <c r="M13" s="8"/>
      <c r="N13" s="8"/>
      <c r="O13" s="8"/>
    </row>
    <row r="14" spans="1:15" ht="27" customHeight="1" x14ac:dyDescent="0.2">
      <c r="A14" s="180" t="s">
        <v>26</v>
      </c>
      <c r="B14" s="246">
        <v>14464</v>
      </c>
      <c r="C14" s="246">
        <v>8448</v>
      </c>
      <c r="D14" s="247">
        <f t="shared" si="1"/>
        <v>22912</v>
      </c>
      <c r="E14" s="246">
        <v>283668</v>
      </c>
      <c r="F14" s="246">
        <v>28251</v>
      </c>
      <c r="G14" s="247">
        <f t="shared" si="0"/>
        <v>311919</v>
      </c>
      <c r="H14" s="255">
        <f t="shared" si="2"/>
        <v>298132</v>
      </c>
      <c r="I14" s="255">
        <f t="shared" si="3"/>
        <v>36699</v>
      </c>
      <c r="J14" s="255">
        <f t="shared" si="4"/>
        <v>334831</v>
      </c>
      <c r="K14" s="190" t="s">
        <v>26</v>
      </c>
      <c r="L14" s="8"/>
      <c r="M14" s="8"/>
      <c r="N14" s="8"/>
      <c r="O14" s="8"/>
    </row>
    <row r="15" spans="1:15" ht="27" customHeight="1" x14ac:dyDescent="0.2">
      <c r="A15" s="181" t="s">
        <v>147</v>
      </c>
      <c r="B15" s="248">
        <f>5440+576</f>
        <v>6016</v>
      </c>
      <c r="C15" s="248">
        <f>1664+128</f>
        <v>1792</v>
      </c>
      <c r="D15" s="249">
        <f t="shared" si="1"/>
        <v>7808</v>
      </c>
      <c r="E15" s="248">
        <f>70703+7964</f>
        <v>78667</v>
      </c>
      <c r="F15" s="248">
        <f>6223+547</f>
        <v>6770</v>
      </c>
      <c r="G15" s="249">
        <f t="shared" si="0"/>
        <v>85437</v>
      </c>
      <c r="H15" s="256">
        <f t="shared" si="2"/>
        <v>84683</v>
      </c>
      <c r="I15" s="256">
        <f t="shared" si="3"/>
        <v>8562</v>
      </c>
      <c r="J15" s="256">
        <f t="shared" si="4"/>
        <v>93245</v>
      </c>
      <c r="K15" s="191" t="s">
        <v>148</v>
      </c>
      <c r="L15" s="8"/>
      <c r="M15" s="8"/>
      <c r="N15" s="8"/>
      <c r="O15" s="8"/>
    </row>
    <row r="16" spans="1:15" ht="27" customHeight="1" x14ac:dyDescent="0.2">
      <c r="A16" s="38" t="s">
        <v>7</v>
      </c>
      <c r="B16" s="250">
        <f>SUM(B11:B15)</f>
        <v>70443</v>
      </c>
      <c r="C16" s="250">
        <f>SUM(C11:C15)</f>
        <v>40448</v>
      </c>
      <c r="D16" s="250">
        <f>B16+C16</f>
        <v>110891</v>
      </c>
      <c r="E16" s="250">
        <f t="shared" ref="E16:H16" si="5">SUM(E11:E15)</f>
        <v>1740719</v>
      </c>
      <c r="F16" s="250">
        <f t="shared" si="5"/>
        <v>243687</v>
      </c>
      <c r="G16" s="257">
        <f t="shared" si="5"/>
        <v>1984406</v>
      </c>
      <c r="H16" s="242">
        <f t="shared" si="5"/>
        <v>1811162</v>
      </c>
      <c r="I16" s="242">
        <f t="shared" ref="I16" si="6">SUM(I11:I15)</f>
        <v>284135</v>
      </c>
      <c r="J16" s="242">
        <f t="shared" ref="J16" si="7">SUM(J11:J15)</f>
        <v>2095297</v>
      </c>
      <c r="K16" s="156" t="s">
        <v>8</v>
      </c>
      <c r="L16" s="8"/>
      <c r="M16" s="8"/>
      <c r="N16" s="8"/>
      <c r="O16" s="8"/>
    </row>
    <row r="17" spans="1:21" x14ac:dyDescent="0.2">
      <c r="A17" s="18" t="s">
        <v>29</v>
      </c>
      <c r="K17" s="18" t="s">
        <v>30</v>
      </c>
    </row>
    <row r="25" spans="1:21" x14ac:dyDescent="0.2">
      <c r="C25" s="438"/>
      <c r="D25" s="351"/>
      <c r="E25" s="438"/>
      <c r="F25" s="351"/>
      <c r="G25" s="438"/>
      <c r="H25" s="438"/>
      <c r="I25" s="351"/>
      <c r="J25" s="438"/>
      <c r="K25" s="438"/>
      <c r="L25" s="351"/>
      <c r="M25" s="438"/>
      <c r="N25" s="438"/>
    </row>
    <row r="26" spans="1:21" x14ac:dyDescent="0.2">
      <c r="C26" s="438"/>
      <c r="D26"/>
      <c r="E26" s="438"/>
      <c r="F26"/>
      <c r="G26" s="438"/>
      <c r="H26" s="438"/>
      <c r="I26"/>
      <c r="J26" s="438"/>
      <c r="K26" s="438"/>
      <c r="L26"/>
      <c r="M26" s="438"/>
      <c r="N26" s="438"/>
    </row>
    <row r="27" spans="1:21" x14ac:dyDescent="0.2">
      <c r="C27" s="438"/>
      <c r="D27"/>
      <c r="E27" s="438"/>
      <c r="F27"/>
      <c r="G27" s="438"/>
      <c r="H27" s="438"/>
      <c r="I27"/>
      <c r="J27" s="438"/>
      <c r="K27" s="438"/>
      <c r="L27"/>
      <c r="M27" s="438"/>
      <c r="N27" s="438"/>
    </row>
    <row r="28" spans="1:21" x14ac:dyDescent="0.2">
      <c r="K28" s="85"/>
    </row>
    <row r="30" spans="1:21" x14ac:dyDescent="0.2">
      <c r="I30" s="438"/>
      <c r="J30" s="351"/>
      <c r="K30" s="438"/>
      <c r="L30" s="351"/>
      <c r="M30" s="438" t="s">
        <v>382</v>
      </c>
      <c r="N30" s="438"/>
      <c r="O30" s="351"/>
      <c r="P30" s="438"/>
      <c r="Q30" s="438"/>
      <c r="R30" s="351"/>
      <c r="S30" s="438"/>
      <c r="T30" s="438"/>
      <c r="U30" s="351"/>
    </row>
    <row r="31" spans="1:21" x14ac:dyDescent="0.2">
      <c r="I31" s="438"/>
      <c r="J31"/>
      <c r="K31" s="438"/>
      <c r="L31"/>
      <c r="M31" s="438"/>
      <c r="N31" s="438"/>
      <c r="O31"/>
      <c r="P31" s="438"/>
      <c r="Q31" s="438"/>
      <c r="R31"/>
      <c r="S31" s="438"/>
      <c r="T31" s="438"/>
      <c r="U31"/>
    </row>
    <row r="32" spans="1:21" x14ac:dyDescent="0.2">
      <c r="I32" s="438"/>
      <c r="J32"/>
      <c r="K32" s="438"/>
      <c r="L32"/>
      <c r="M32" s="438"/>
      <c r="N32" s="438"/>
      <c r="O32"/>
      <c r="P32" s="438"/>
      <c r="Q32" s="438"/>
      <c r="R32"/>
      <c r="S32" s="438"/>
      <c r="T32" s="438"/>
      <c r="U32"/>
    </row>
  </sheetData>
  <mergeCells count="19">
    <mergeCell ref="A4:K4"/>
    <mergeCell ref="A2:K2"/>
    <mergeCell ref="A3:K3"/>
    <mergeCell ref="A5:K5"/>
    <mergeCell ref="A8:A10"/>
    <mergeCell ref="B8:D8"/>
    <mergeCell ref="E8:G8"/>
    <mergeCell ref="H8:J8"/>
    <mergeCell ref="K8:K10"/>
    <mergeCell ref="C25:C27"/>
    <mergeCell ref="E25:E27"/>
    <mergeCell ref="G25:H27"/>
    <mergeCell ref="J25:K27"/>
    <mergeCell ref="M25:N27"/>
    <mergeCell ref="I30:I32"/>
    <mergeCell ref="K30:K32"/>
    <mergeCell ref="M30:N32"/>
    <mergeCell ref="P30:Q32"/>
    <mergeCell ref="S30:T32"/>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rightToLeft="1" tabSelected="1" view="pageBreakPreview" zoomScaleSheetLayoutView="100" zoomScalePageLayoutView="85" workbookViewId="0">
      <selection activeCell="G18" sqref="G18"/>
    </sheetView>
  </sheetViews>
  <sheetFormatPr defaultColWidth="9.140625" defaultRowHeight="12.75" x14ac:dyDescent="0.2"/>
  <cols>
    <col min="1" max="1" width="20.7109375" style="18" customWidth="1"/>
    <col min="2" max="13" width="7.7109375" style="18" customWidth="1"/>
    <col min="14" max="14" width="20.7109375" style="18" customWidth="1"/>
    <col min="15" max="16384" width="9.140625" style="18"/>
  </cols>
  <sheetData>
    <row r="1" spans="1:18" s="2" customFormat="1" ht="18.75" customHeight="1" x14ac:dyDescent="0.2"/>
    <row r="2" spans="1:18" s="1" customFormat="1" ht="20.25" customHeight="1" x14ac:dyDescent="0.25">
      <c r="A2" s="408" t="s">
        <v>263</v>
      </c>
      <c r="B2" s="408"/>
      <c r="C2" s="408"/>
      <c r="D2" s="408"/>
      <c r="E2" s="408"/>
      <c r="F2" s="408"/>
      <c r="G2" s="408"/>
      <c r="H2" s="408"/>
      <c r="I2" s="408"/>
      <c r="J2" s="408"/>
      <c r="K2" s="408"/>
      <c r="L2" s="408"/>
      <c r="M2" s="408"/>
      <c r="N2" s="408"/>
    </row>
    <row r="3" spans="1:18" s="1" customFormat="1" ht="21" customHeight="1" x14ac:dyDescent="0.2">
      <c r="A3" s="409" t="s">
        <v>264</v>
      </c>
      <c r="B3" s="409"/>
      <c r="C3" s="409"/>
      <c r="D3" s="409"/>
      <c r="E3" s="409"/>
      <c r="F3" s="409"/>
      <c r="G3" s="409"/>
      <c r="H3" s="409"/>
      <c r="I3" s="409"/>
      <c r="J3" s="409"/>
      <c r="K3" s="409"/>
      <c r="L3" s="409"/>
      <c r="M3" s="409"/>
      <c r="N3" s="409"/>
    </row>
    <row r="4" spans="1:18" s="1" customFormat="1" ht="20.25" customHeight="1" x14ac:dyDescent="0.25">
      <c r="A4" s="410" t="s">
        <v>424</v>
      </c>
      <c r="B4" s="410"/>
      <c r="C4" s="410"/>
      <c r="D4" s="410"/>
      <c r="E4" s="410"/>
      <c r="F4" s="410"/>
      <c r="G4" s="410"/>
      <c r="H4" s="410"/>
      <c r="I4" s="410"/>
      <c r="J4" s="410"/>
      <c r="K4" s="410"/>
      <c r="L4" s="410"/>
      <c r="M4" s="410"/>
      <c r="N4" s="410"/>
    </row>
    <row r="5" spans="1:18" s="1" customFormat="1" ht="20.25" customHeight="1" x14ac:dyDescent="0.2">
      <c r="A5" s="411" t="s">
        <v>421</v>
      </c>
      <c r="B5" s="411"/>
      <c r="C5" s="411"/>
      <c r="D5" s="411"/>
      <c r="E5" s="411"/>
      <c r="F5" s="411"/>
      <c r="G5" s="411"/>
      <c r="H5" s="411"/>
      <c r="I5" s="411"/>
      <c r="J5" s="411"/>
      <c r="K5" s="411"/>
      <c r="L5" s="411"/>
      <c r="M5" s="411"/>
      <c r="N5" s="411"/>
    </row>
    <row r="6" spans="1:18" s="1" customFormat="1" ht="20.25" customHeight="1" x14ac:dyDescent="0.2">
      <c r="A6" s="151"/>
      <c r="B6" s="151"/>
      <c r="C6" s="151"/>
      <c r="D6" s="151"/>
      <c r="E6" s="151"/>
    </row>
    <row r="7" spans="1:18" s="9" customFormat="1" ht="21" customHeight="1" x14ac:dyDescent="0.2">
      <c r="A7" s="36" t="s">
        <v>42</v>
      </c>
      <c r="B7" s="10"/>
      <c r="C7" s="8"/>
      <c r="D7" s="8"/>
      <c r="E7" s="13"/>
      <c r="K7" s="13"/>
      <c r="N7" s="13" t="s">
        <v>41</v>
      </c>
    </row>
    <row r="8" spans="1:18" s="17" customFormat="1" ht="33.950000000000003" customHeight="1" x14ac:dyDescent="0.2">
      <c r="A8" s="439"/>
      <c r="B8" s="442" t="s">
        <v>52</v>
      </c>
      <c r="C8" s="442"/>
      <c r="D8" s="442"/>
      <c r="E8" s="442"/>
      <c r="F8" s="442" t="s">
        <v>53</v>
      </c>
      <c r="G8" s="442"/>
      <c r="H8" s="442"/>
      <c r="I8" s="442"/>
      <c r="J8" s="442" t="s">
        <v>54</v>
      </c>
      <c r="K8" s="442"/>
      <c r="L8" s="442"/>
      <c r="M8" s="442"/>
      <c r="N8" s="455"/>
      <c r="O8" s="16"/>
      <c r="P8" s="16"/>
      <c r="Q8" s="16"/>
      <c r="R8" s="16"/>
    </row>
    <row r="9" spans="1:18" ht="15.75" customHeight="1" x14ac:dyDescent="0.2">
      <c r="A9" s="440"/>
      <c r="B9" s="450" t="s">
        <v>55</v>
      </c>
      <c r="C9" s="451"/>
      <c r="D9" s="450" t="s">
        <v>56</v>
      </c>
      <c r="E9" s="451"/>
      <c r="F9" s="450" t="s">
        <v>55</v>
      </c>
      <c r="G9" s="451"/>
      <c r="H9" s="450" t="s">
        <v>56</v>
      </c>
      <c r="I9" s="451"/>
      <c r="J9" s="450" t="s">
        <v>55</v>
      </c>
      <c r="K9" s="451"/>
      <c r="L9" s="450" t="s">
        <v>56</v>
      </c>
      <c r="M9" s="451"/>
      <c r="N9" s="456"/>
      <c r="O9" s="8"/>
      <c r="P9" s="8"/>
      <c r="Q9" s="8"/>
      <c r="R9" s="8"/>
    </row>
    <row r="10" spans="1:18" ht="36.75" customHeight="1" x14ac:dyDescent="0.2">
      <c r="A10" s="441"/>
      <c r="B10" s="452"/>
      <c r="C10" s="453"/>
      <c r="D10" s="452"/>
      <c r="E10" s="453"/>
      <c r="F10" s="452"/>
      <c r="G10" s="453"/>
      <c r="H10" s="452"/>
      <c r="I10" s="453"/>
      <c r="J10" s="452"/>
      <c r="K10" s="453"/>
      <c r="L10" s="452"/>
      <c r="M10" s="453"/>
      <c r="N10" s="457"/>
      <c r="O10" s="8"/>
      <c r="P10" s="8"/>
      <c r="Q10" s="8"/>
      <c r="R10" s="8"/>
    </row>
    <row r="11" spans="1:18" ht="36.75" customHeight="1" x14ac:dyDescent="0.2">
      <c r="A11" s="65" t="s">
        <v>7</v>
      </c>
      <c r="B11" s="454">
        <v>1807895</v>
      </c>
      <c r="C11" s="454"/>
      <c r="D11" s="454">
        <v>11499</v>
      </c>
      <c r="E11" s="454"/>
      <c r="F11" s="454">
        <v>283601</v>
      </c>
      <c r="G11" s="454"/>
      <c r="H11" s="454">
        <v>11095</v>
      </c>
      <c r="I11" s="454"/>
      <c r="J11" s="454">
        <v>2091496</v>
      </c>
      <c r="K11" s="454"/>
      <c r="L11" s="454">
        <v>11392</v>
      </c>
      <c r="M11" s="454"/>
      <c r="N11" s="66" t="s">
        <v>8</v>
      </c>
      <c r="O11" s="8"/>
      <c r="P11" s="8"/>
      <c r="Q11" s="8"/>
      <c r="R11" s="8"/>
    </row>
    <row r="12" spans="1:18" ht="19.5" customHeight="1" x14ac:dyDescent="0.2">
      <c r="A12" s="447" t="s">
        <v>255</v>
      </c>
      <c r="B12" s="448"/>
      <c r="C12" s="448"/>
      <c r="D12" s="448"/>
      <c r="E12" s="448"/>
      <c r="F12" s="448"/>
      <c r="G12" s="448"/>
      <c r="H12" s="449" t="s">
        <v>416</v>
      </c>
      <c r="I12" s="449"/>
      <c r="J12" s="449"/>
      <c r="K12" s="449"/>
      <c r="L12" s="449"/>
      <c r="M12" s="449"/>
      <c r="N12" s="449"/>
    </row>
    <row r="29" spans="14:14" x14ac:dyDescent="0.2">
      <c r="N29" s="85"/>
    </row>
  </sheetData>
  <mergeCells count="23">
    <mergeCell ref="A12:G12"/>
    <mergeCell ref="H12:N12"/>
    <mergeCell ref="L9:M10"/>
    <mergeCell ref="H9:I10"/>
    <mergeCell ref="F9:G10"/>
    <mergeCell ref="H11:I11"/>
    <mergeCell ref="F11:G11"/>
    <mergeCell ref="B11:C11"/>
    <mergeCell ref="B9:C10"/>
    <mergeCell ref="J11:K11"/>
    <mergeCell ref="L11:M11"/>
    <mergeCell ref="N8:N10"/>
    <mergeCell ref="D9:E10"/>
    <mergeCell ref="D11:E11"/>
    <mergeCell ref="J9:K10"/>
    <mergeCell ref="A2:N2"/>
    <mergeCell ref="A3:N3"/>
    <mergeCell ref="A4:N4"/>
    <mergeCell ref="A5:N5"/>
    <mergeCell ref="A8:A10"/>
    <mergeCell ref="B8:E8"/>
    <mergeCell ref="F8:I8"/>
    <mergeCell ref="J8:M8"/>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rightToLeft="1" tabSelected="1" view="pageBreakPreview" zoomScaleSheetLayoutView="100" zoomScalePageLayoutView="85" workbookViewId="0">
      <selection activeCell="G18" sqref="G18"/>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408" t="s">
        <v>259</v>
      </c>
      <c r="B2" s="408"/>
      <c r="C2" s="408"/>
      <c r="D2" s="408"/>
      <c r="E2" s="408"/>
      <c r="F2" s="408"/>
      <c r="G2" s="408"/>
      <c r="H2" s="408"/>
      <c r="I2" s="408"/>
      <c r="J2" s="408"/>
      <c r="K2" s="408"/>
    </row>
    <row r="3" spans="1:15" s="1" customFormat="1" ht="21" customHeight="1" x14ac:dyDescent="0.2">
      <c r="A3" s="409" t="s">
        <v>353</v>
      </c>
      <c r="B3" s="409"/>
      <c r="C3" s="409"/>
      <c r="D3" s="409"/>
      <c r="E3" s="409"/>
      <c r="F3" s="409"/>
      <c r="G3" s="409"/>
      <c r="H3" s="409"/>
      <c r="I3" s="409"/>
      <c r="J3" s="409"/>
      <c r="K3" s="409"/>
    </row>
    <row r="4" spans="1:15" s="1" customFormat="1" ht="20.25" customHeight="1" x14ac:dyDescent="0.25">
      <c r="A4" s="410" t="s">
        <v>424</v>
      </c>
      <c r="B4" s="410"/>
      <c r="C4" s="410"/>
      <c r="D4" s="410"/>
      <c r="E4" s="410"/>
      <c r="F4" s="410"/>
      <c r="G4" s="410"/>
      <c r="H4" s="410"/>
      <c r="I4" s="410"/>
      <c r="J4" s="410"/>
      <c r="K4" s="410"/>
    </row>
    <row r="5" spans="1:15" s="1" customFormat="1" ht="20.25" customHeight="1" x14ac:dyDescent="0.2">
      <c r="A5" s="411" t="s">
        <v>421</v>
      </c>
      <c r="B5" s="411"/>
      <c r="C5" s="411"/>
      <c r="D5" s="411"/>
      <c r="E5" s="411"/>
      <c r="F5" s="411"/>
      <c r="G5" s="411"/>
      <c r="H5" s="411"/>
      <c r="I5" s="411"/>
      <c r="J5" s="411"/>
      <c r="K5" s="411"/>
    </row>
    <row r="6" spans="1:15" s="1" customFormat="1" ht="20.25" customHeight="1" x14ac:dyDescent="0.2">
      <c r="A6" s="151"/>
      <c r="B6" s="151"/>
      <c r="C6" s="151"/>
      <c r="D6" s="151"/>
      <c r="E6" s="151"/>
    </row>
    <row r="7" spans="1:15" s="9" customFormat="1" ht="21" customHeight="1" x14ac:dyDescent="0.2">
      <c r="A7" s="36" t="s">
        <v>257</v>
      </c>
      <c r="B7" s="10"/>
      <c r="C7" s="8"/>
      <c r="D7" s="8"/>
      <c r="E7" s="13"/>
      <c r="K7" s="13" t="s">
        <v>258</v>
      </c>
    </row>
    <row r="8" spans="1:15" s="17" customFormat="1" ht="33.950000000000003" customHeight="1" x14ac:dyDescent="0.2">
      <c r="A8" s="439" t="s">
        <v>116</v>
      </c>
      <c r="B8" s="442" t="s">
        <v>114</v>
      </c>
      <c r="C8" s="442"/>
      <c r="D8" s="442"/>
      <c r="E8" s="442" t="s">
        <v>115</v>
      </c>
      <c r="F8" s="442"/>
      <c r="G8" s="442"/>
      <c r="H8" s="443" t="s">
        <v>282</v>
      </c>
      <c r="I8" s="443"/>
      <c r="J8" s="443"/>
      <c r="K8" s="444" t="s">
        <v>113</v>
      </c>
      <c r="L8" s="16"/>
      <c r="M8" s="16"/>
      <c r="N8" s="16"/>
      <c r="O8" s="16"/>
    </row>
    <row r="9" spans="1:15" ht="24.95" customHeight="1" x14ac:dyDescent="0.2">
      <c r="A9" s="440"/>
      <c r="B9" s="19" t="s">
        <v>15</v>
      </c>
      <c r="C9" s="19" t="s">
        <v>17</v>
      </c>
      <c r="D9" s="40" t="s">
        <v>7</v>
      </c>
      <c r="E9" s="19" t="s">
        <v>15</v>
      </c>
      <c r="F9" s="19" t="s">
        <v>17</v>
      </c>
      <c r="G9" s="40" t="s">
        <v>7</v>
      </c>
      <c r="H9" s="173" t="s">
        <v>15</v>
      </c>
      <c r="I9" s="173" t="s">
        <v>17</v>
      </c>
      <c r="J9" s="173" t="s">
        <v>7</v>
      </c>
      <c r="K9" s="445"/>
      <c r="L9" s="8"/>
      <c r="M9" s="8"/>
      <c r="N9" s="8"/>
      <c r="O9" s="8"/>
    </row>
    <row r="10" spans="1:15" ht="24.95" customHeight="1" x14ac:dyDescent="0.2">
      <c r="A10" s="441"/>
      <c r="B10" s="170" t="s">
        <v>16</v>
      </c>
      <c r="C10" s="170" t="s">
        <v>18</v>
      </c>
      <c r="D10" s="171" t="s">
        <v>8</v>
      </c>
      <c r="E10" s="170" t="s">
        <v>16</v>
      </c>
      <c r="F10" s="170" t="s">
        <v>18</v>
      </c>
      <c r="G10" s="171" t="s">
        <v>8</v>
      </c>
      <c r="H10" s="172" t="s">
        <v>16</v>
      </c>
      <c r="I10" s="172" t="s">
        <v>18</v>
      </c>
      <c r="J10" s="172" t="s">
        <v>8</v>
      </c>
      <c r="K10" s="446"/>
      <c r="L10" s="8"/>
      <c r="M10" s="8"/>
      <c r="N10" s="8"/>
      <c r="O10" s="8"/>
    </row>
    <row r="11" spans="1:15" ht="27" customHeight="1" x14ac:dyDescent="0.2">
      <c r="A11" s="179" t="s">
        <v>23</v>
      </c>
      <c r="B11" s="244">
        <v>128</v>
      </c>
      <c r="C11" s="244">
        <v>256</v>
      </c>
      <c r="D11" s="251">
        <f>B11+C11</f>
        <v>384</v>
      </c>
      <c r="E11" s="244">
        <v>406</v>
      </c>
      <c r="F11" s="244">
        <v>513</v>
      </c>
      <c r="G11" s="251">
        <f>E11+F11</f>
        <v>919</v>
      </c>
      <c r="H11" s="235">
        <f>B11+E11</f>
        <v>534</v>
      </c>
      <c r="I11" s="252">
        <f>C11+F11</f>
        <v>769</v>
      </c>
      <c r="J11" s="252">
        <f>D11+G11</f>
        <v>1303</v>
      </c>
      <c r="K11" s="189" t="s">
        <v>23</v>
      </c>
      <c r="L11" s="8"/>
      <c r="M11" s="8"/>
      <c r="N11" s="8"/>
      <c r="O11" s="8"/>
    </row>
    <row r="12" spans="1:15" ht="27" customHeight="1" x14ac:dyDescent="0.2">
      <c r="A12" s="180" t="s">
        <v>24</v>
      </c>
      <c r="B12" s="246">
        <v>64</v>
      </c>
      <c r="C12" s="246">
        <v>64</v>
      </c>
      <c r="D12" s="253">
        <f t="shared" ref="D12:D14" si="0">B12+C12</f>
        <v>128</v>
      </c>
      <c r="E12" s="246">
        <v>363</v>
      </c>
      <c r="F12" s="246">
        <v>513</v>
      </c>
      <c r="G12" s="253">
        <f t="shared" ref="G12:G14" si="1">E12+F12</f>
        <v>876</v>
      </c>
      <c r="H12" s="254">
        <f t="shared" ref="H12:H14" si="2">B12+E12</f>
        <v>427</v>
      </c>
      <c r="I12" s="255">
        <f t="shared" ref="I12:I14" si="3">C12+F12</f>
        <v>577</v>
      </c>
      <c r="J12" s="255">
        <f t="shared" ref="J12:J14" si="4">D12+G12</f>
        <v>1004</v>
      </c>
      <c r="K12" s="190" t="s">
        <v>24</v>
      </c>
      <c r="L12" s="8"/>
      <c r="M12" s="8"/>
      <c r="N12" s="8"/>
      <c r="O12" s="8"/>
    </row>
    <row r="13" spans="1:15" ht="27" customHeight="1" x14ac:dyDescent="0.2">
      <c r="A13" s="181" t="s">
        <v>25</v>
      </c>
      <c r="B13" s="246">
        <v>0</v>
      </c>
      <c r="C13" s="246">
        <v>0</v>
      </c>
      <c r="D13" s="253">
        <f t="shared" si="0"/>
        <v>0</v>
      </c>
      <c r="E13" s="246">
        <v>342</v>
      </c>
      <c r="F13" s="246">
        <v>299</v>
      </c>
      <c r="G13" s="253">
        <f t="shared" si="1"/>
        <v>641</v>
      </c>
      <c r="H13" s="254">
        <f t="shared" si="2"/>
        <v>342</v>
      </c>
      <c r="I13" s="255">
        <f t="shared" si="3"/>
        <v>299</v>
      </c>
      <c r="J13" s="255">
        <f t="shared" si="4"/>
        <v>641</v>
      </c>
      <c r="K13" s="191" t="s">
        <v>25</v>
      </c>
      <c r="L13" s="8"/>
      <c r="M13" s="8"/>
      <c r="N13" s="8"/>
      <c r="O13" s="8"/>
    </row>
    <row r="14" spans="1:15" ht="27" customHeight="1" x14ac:dyDescent="0.2">
      <c r="A14" s="38" t="s">
        <v>7</v>
      </c>
      <c r="B14" s="250">
        <f>B11+B12+B13</f>
        <v>192</v>
      </c>
      <c r="C14" s="250">
        <f>C11+C12+C13</f>
        <v>320</v>
      </c>
      <c r="D14" s="250">
        <f t="shared" si="0"/>
        <v>512</v>
      </c>
      <c r="E14" s="250">
        <f>E11+E12+E13</f>
        <v>1111</v>
      </c>
      <c r="F14" s="250">
        <f>F11+F12+F13</f>
        <v>1325</v>
      </c>
      <c r="G14" s="257">
        <f t="shared" si="1"/>
        <v>2436</v>
      </c>
      <c r="H14" s="257">
        <f t="shared" si="2"/>
        <v>1303</v>
      </c>
      <c r="I14" s="243">
        <f t="shared" si="3"/>
        <v>1645</v>
      </c>
      <c r="J14" s="243">
        <f t="shared" si="4"/>
        <v>2948</v>
      </c>
      <c r="K14" s="156" t="s">
        <v>8</v>
      </c>
      <c r="L14" s="8"/>
      <c r="M14" s="8"/>
      <c r="N14" s="8"/>
      <c r="O14" s="8"/>
    </row>
    <row r="30" spans="11:11" x14ac:dyDescent="0.2">
      <c r="K30"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rightToLeft="1" tabSelected="1" view="pageBreakPreview" topLeftCell="A4" zoomScaleSheetLayoutView="100" zoomScalePageLayoutView="85" workbookViewId="0">
      <selection activeCell="G18" sqref="G18"/>
    </sheetView>
  </sheetViews>
  <sheetFormatPr defaultRowHeight="12.75" x14ac:dyDescent="0.2"/>
  <cols>
    <col min="1" max="1" width="17.28515625" customWidth="1"/>
    <col min="2" max="2" width="8.7109375" customWidth="1"/>
    <col min="3" max="11" width="9.7109375" customWidth="1"/>
    <col min="12" max="12" width="8.7109375" customWidth="1"/>
    <col min="13" max="13" width="17.28515625" customWidth="1"/>
    <col min="14" max="15" width="5.7109375" customWidth="1"/>
    <col min="17" max="17" width="52" customWidth="1"/>
    <col min="18" max="18" width="19.28515625" customWidth="1"/>
    <col min="19" max="19" width="17.85546875" customWidth="1"/>
    <col min="23" max="23" width="15.7109375" customWidth="1"/>
  </cols>
  <sheetData>
    <row r="1" spans="1:19" s="2" customFormat="1" ht="18.75" customHeight="1" x14ac:dyDescent="0.2"/>
    <row r="2" spans="1:19" s="1" customFormat="1" ht="20.25" customHeight="1" x14ac:dyDescent="0.25">
      <c r="A2" s="408" t="s">
        <v>294</v>
      </c>
      <c r="B2" s="408"/>
      <c r="C2" s="408"/>
      <c r="D2" s="408"/>
      <c r="E2" s="408"/>
      <c r="F2" s="408"/>
      <c r="G2" s="408"/>
      <c r="H2" s="408"/>
      <c r="I2" s="408"/>
      <c r="J2" s="408"/>
      <c r="K2" s="408"/>
      <c r="L2" s="408"/>
      <c r="M2" s="408"/>
      <c r="N2" s="168"/>
    </row>
    <row r="3" spans="1:19" s="1" customFormat="1" ht="21" customHeight="1" x14ac:dyDescent="0.2">
      <c r="A3" s="409" t="s">
        <v>324</v>
      </c>
      <c r="B3" s="409"/>
      <c r="C3" s="409"/>
      <c r="D3" s="409"/>
      <c r="E3" s="409"/>
      <c r="F3" s="409"/>
      <c r="G3" s="409"/>
      <c r="H3" s="409"/>
      <c r="I3" s="409"/>
      <c r="J3" s="409"/>
      <c r="K3" s="409"/>
      <c r="L3" s="409"/>
      <c r="M3" s="409"/>
      <c r="N3" s="169"/>
    </row>
    <row r="4" spans="1:19" s="1" customFormat="1" ht="20.25" customHeight="1" x14ac:dyDescent="0.25">
      <c r="A4" s="410" t="s">
        <v>424</v>
      </c>
      <c r="B4" s="410"/>
      <c r="C4" s="410"/>
      <c r="D4" s="410"/>
      <c r="E4" s="410"/>
      <c r="F4" s="410"/>
      <c r="G4" s="410"/>
      <c r="H4" s="410"/>
      <c r="I4" s="410"/>
      <c r="J4" s="410"/>
      <c r="K4" s="410"/>
      <c r="L4" s="410"/>
      <c r="M4" s="410"/>
      <c r="N4" s="141"/>
    </row>
    <row r="5" spans="1:19" s="1" customFormat="1" ht="20.25" customHeight="1" x14ac:dyDescent="0.2">
      <c r="A5" s="411" t="s">
        <v>421</v>
      </c>
      <c r="B5" s="411"/>
      <c r="C5" s="411"/>
      <c r="D5" s="411"/>
      <c r="E5" s="411"/>
      <c r="F5" s="411"/>
      <c r="G5" s="411"/>
      <c r="H5" s="411"/>
      <c r="I5" s="411"/>
      <c r="J5" s="411"/>
      <c r="K5" s="411"/>
      <c r="L5" s="411"/>
      <c r="M5" s="411"/>
      <c r="N5" s="142"/>
    </row>
    <row r="6" spans="1:19" s="1" customFormat="1" ht="20.25" customHeight="1" x14ac:dyDescent="0.2">
      <c r="A6" s="151"/>
      <c r="B6" s="151"/>
      <c r="C6" s="151"/>
      <c r="D6" s="151"/>
      <c r="E6" s="151"/>
    </row>
    <row r="7" spans="1:19" s="9" customFormat="1" ht="21" customHeight="1" x14ac:dyDescent="0.2">
      <c r="A7" s="36" t="s">
        <v>31</v>
      </c>
      <c r="B7" s="10"/>
      <c r="C7" s="8"/>
      <c r="D7" s="8"/>
      <c r="E7" s="13"/>
      <c r="K7" s="13"/>
      <c r="M7" s="13" t="s">
        <v>32</v>
      </c>
      <c r="N7" s="13"/>
    </row>
    <row r="8" spans="1:19" ht="33.950000000000003" customHeight="1" x14ac:dyDescent="0.2">
      <c r="A8" s="470" t="s">
        <v>62</v>
      </c>
      <c r="B8" s="471"/>
      <c r="C8" s="422" t="s">
        <v>144</v>
      </c>
      <c r="D8" s="462"/>
      <c r="E8" s="462"/>
      <c r="F8" s="422" t="s">
        <v>374</v>
      </c>
      <c r="G8" s="462"/>
      <c r="H8" s="462"/>
      <c r="I8" s="426" t="s">
        <v>76</v>
      </c>
      <c r="J8" s="463"/>
      <c r="K8" s="463"/>
      <c r="L8" s="464" t="s">
        <v>91</v>
      </c>
      <c r="M8" s="465"/>
    </row>
    <row r="9" spans="1:19" ht="42" customHeight="1" x14ac:dyDescent="0.2">
      <c r="A9" s="472"/>
      <c r="B9" s="473"/>
      <c r="C9" s="336" t="s">
        <v>372</v>
      </c>
      <c r="D9" s="336" t="s">
        <v>371</v>
      </c>
      <c r="E9" s="337" t="s">
        <v>373</v>
      </c>
      <c r="F9" s="336" t="s">
        <v>372</v>
      </c>
      <c r="G9" s="336" t="s">
        <v>371</v>
      </c>
      <c r="H9" s="337" t="s">
        <v>373</v>
      </c>
      <c r="I9" s="338" t="s">
        <v>372</v>
      </c>
      <c r="J9" s="338" t="s">
        <v>371</v>
      </c>
      <c r="K9" s="338" t="s">
        <v>373</v>
      </c>
      <c r="L9" s="466"/>
      <c r="M9" s="467"/>
    </row>
    <row r="10" spans="1:19" ht="24.75" customHeight="1" x14ac:dyDescent="0.2">
      <c r="A10" s="472"/>
      <c r="B10" s="473"/>
      <c r="C10" s="332" t="s">
        <v>375</v>
      </c>
      <c r="D10" s="332" t="s">
        <v>375</v>
      </c>
      <c r="E10" s="333" t="s">
        <v>375</v>
      </c>
      <c r="F10" s="332" t="s">
        <v>375</v>
      </c>
      <c r="G10" s="332" t="s">
        <v>375</v>
      </c>
      <c r="H10" s="333" t="s">
        <v>375</v>
      </c>
      <c r="I10" s="334" t="s">
        <v>375</v>
      </c>
      <c r="J10" s="334" t="s">
        <v>375</v>
      </c>
      <c r="K10" s="334"/>
      <c r="L10" s="466"/>
      <c r="M10" s="467"/>
    </row>
    <row r="11" spans="1:19" ht="20.25" customHeight="1" x14ac:dyDescent="0.2">
      <c r="A11" s="474"/>
      <c r="B11" s="475"/>
      <c r="C11" s="339" t="s">
        <v>16</v>
      </c>
      <c r="D11" s="339" t="s">
        <v>18</v>
      </c>
      <c r="E11" s="340" t="s">
        <v>8</v>
      </c>
      <c r="F11" s="339" t="s">
        <v>16</v>
      </c>
      <c r="G11" s="339" t="s">
        <v>18</v>
      </c>
      <c r="H11" s="340" t="s">
        <v>8</v>
      </c>
      <c r="I11" s="341" t="s">
        <v>16</v>
      </c>
      <c r="J11" s="341" t="s">
        <v>18</v>
      </c>
      <c r="K11" s="341" t="s">
        <v>8</v>
      </c>
      <c r="L11" s="468"/>
      <c r="M11" s="469"/>
    </row>
    <row r="12" spans="1:19" ht="27" customHeight="1" x14ac:dyDescent="0.2">
      <c r="A12" s="458" t="s">
        <v>63</v>
      </c>
      <c r="B12" s="459" t="s">
        <v>63</v>
      </c>
      <c r="C12" s="329">
        <v>0</v>
      </c>
      <c r="D12" s="329">
        <v>128</v>
      </c>
      <c r="E12" s="330">
        <f>SUM(C12:D12)</f>
        <v>128</v>
      </c>
      <c r="F12" s="329">
        <v>342</v>
      </c>
      <c r="G12" s="329">
        <v>406</v>
      </c>
      <c r="H12" s="330">
        <f t="shared" ref="H12:H18" si="0">SUM(F12:G12)</f>
        <v>748</v>
      </c>
      <c r="I12" s="331">
        <f>C12+F12</f>
        <v>342</v>
      </c>
      <c r="J12" s="331">
        <f>D12+G12</f>
        <v>534</v>
      </c>
      <c r="K12" s="331">
        <f>I12+J12</f>
        <v>876</v>
      </c>
      <c r="L12" s="460" t="s">
        <v>92</v>
      </c>
      <c r="M12" s="461" t="s">
        <v>92</v>
      </c>
    </row>
    <row r="13" spans="1:19" ht="27" customHeight="1" x14ac:dyDescent="0.2">
      <c r="A13" s="487" t="s">
        <v>425</v>
      </c>
      <c r="B13" s="488"/>
      <c r="C13" s="246">
        <v>0</v>
      </c>
      <c r="D13" s="246">
        <v>0</v>
      </c>
      <c r="E13" s="247">
        <f t="shared" ref="E13:E18" si="1">SUM(C13:D13)</f>
        <v>0</v>
      </c>
      <c r="F13" s="246">
        <v>64</v>
      </c>
      <c r="G13" s="246">
        <v>0</v>
      </c>
      <c r="H13" s="247">
        <f t="shared" si="0"/>
        <v>64</v>
      </c>
      <c r="I13" s="258">
        <f t="shared" ref="I13:I18" si="2">C13+F13</f>
        <v>64</v>
      </c>
      <c r="J13" s="258">
        <f t="shared" ref="J13:J18" si="3">D13+G13</f>
        <v>0</v>
      </c>
      <c r="K13" s="258">
        <f t="shared" ref="K13:K18" si="4">I13+J13</f>
        <v>64</v>
      </c>
      <c r="L13" s="493" t="s">
        <v>426</v>
      </c>
      <c r="M13" s="491"/>
    </row>
    <row r="14" spans="1:19" ht="27" customHeight="1" x14ac:dyDescent="0.2">
      <c r="A14" s="487" t="s">
        <v>117</v>
      </c>
      <c r="B14" s="488"/>
      <c r="C14" s="246">
        <v>64</v>
      </c>
      <c r="D14" s="246">
        <v>64</v>
      </c>
      <c r="E14" s="247">
        <f t="shared" si="1"/>
        <v>128</v>
      </c>
      <c r="F14" s="246">
        <v>171</v>
      </c>
      <c r="G14" s="246">
        <v>235</v>
      </c>
      <c r="H14" s="247">
        <f t="shared" si="0"/>
        <v>406</v>
      </c>
      <c r="I14" s="258">
        <f t="shared" si="2"/>
        <v>235</v>
      </c>
      <c r="J14" s="258">
        <f t="shared" si="3"/>
        <v>299</v>
      </c>
      <c r="K14" s="258">
        <f t="shared" si="4"/>
        <v>534</v>
      </c>
      <c r="L14" s="493" t="s">
        <v>95</v>
      </c>
      <c r="M14" s="491" t="s">
        <v>95</v>
      </c>
      <c r="Q14" s="71"/>
      <c r="R14" s="72"/>
      <c r="S14" s="72"/>
    </row>
    <row r="15" spans="1:19" ht="27" customHeight="1" x14ac:dyDescent="0.2">
      <c r="A15" s="494" t="s">
        <v>118</v>
      </c>
      <c r="B15" s="487"/>
      <c r="C15" s="246">
        <v>64</v>
      </c>
      <c r="D15" s="246">
        <v>64</v>
      </c>
      <c r="E15" s="247">
        <f t="shared" si="1"/>
        <v>128</v>
      </c>
      <c r="F15" s="246">
        <v>235</v>
      </c>
      <c r="G15" s="246">
        <v>171</v>
      </c>
      <c r="H15" s="247">
        <f t="shared" si="0"/>
        <v>406</v>
      </c>
      <c r="I15" s="258">
        <f t="shared" si="2"/>
        <v>299</v>
      </c>
      <c r="J15" s="258">
        <f t="shared" si="3"/>
        <v>235</v>
      </c>
      <c r="K15" s="258">
        <f t="shared" si="4"/>
        <v>534</v>
      </c>
      <c r="L15" s="491" t="s">
        <v>96</v>
      </c>
      <c r="M15" s="492"/>
      <c r="Q15" s="71"/>
      <c r="R15" s="72"/>
      <c r="S15" s="72"/>
    </row>
    <row r="16" spans="1:19" ht="27" customHeight="1" x14ac:dyDescent="0.2">
      <c r="A16" s="487" t="s">
        <v>119</v>
      </c>
      <c r="B16" s="488"/>
      <c r="C16" s="246">
        <v>0</v>
      </c>
      <c r="D16" s="246">
        <v>64</v>
      </c>
      <c r="E16" s="247">
        <f t="shared" si="1"/>
        <v>64</v>
      </c>
      <c r="F16" s="246">
        <v>64</v>
      </c>
      <c r="G16" s="246">
        <v>470</v>
      </c>
      <c r="H16" s="247">
        <f t="shared" si="0"/>
        <v>534</v>
      </c>
      <c r="I16" s="258">
        <f t="shared" si="2"/>
        <v>64</v>
      </c>
      <c r="J16" s="258">
        <f t="shared" si="3"/>
        <v>534</v>
      </c>
      <c r="K16" s="258">
        <f t="shared" si="4"/>
        <v>598</v>
      </c>
      <c r="L16" s="493" t="s">
        <v>97</v>
      </c>
      <c r="M16" s="491" t="s">
        <v>97</v>
      </c>
    </row>
    <row r="17" spans="1:13" ht="27" customHeight="1" x14ac:dyDescent="0.2">
      <c r="A17" s="487" t="s">
        <v>120</v>
      </c>
      <c r="B17" s="488"/>
      <c r="C17" s="246">
        <v>64</v>
      </c>
      <c r="D17" s="246">
        <v>64</v>
      </c>
      <c r="E17" s="247">
        <f t="shared" si="1"/>
        <v>128</v>
      </c>
      <c r="F17" s="246">
        <v>64</v>
      </c>
      <c r="G17" s="246">
        <v>171</v>
      </c>
      <c r="H17" s="247">
        <f t="shared" si="0"/>
        <v>235</v>
      </c>
      <c r="I17" s="258">
        <f t="shared" si="2"/>
        <v>128</v>
      </c>
      <c r="J17" s="258">
        <f t="shared" si="3"/>
        <v>235</v>
      </c>
      <c r="K17" s="258">
        <f t="shared" si="4"/>
        <v>363</v>
      </c>
      <c r="L17" s="489" t="s">
        <v>98</v>
      </c>
      <c r="M17" s="490" t="s">
        <v>98</v>
      </c>
    </row>
    <row r="18" spans="1:13" ht="27" customHeight="1" x14ac:dyDescent="0.2">
      <c r="A18" s="483" t="s">
        <v>58</v>
      </c>
      <c r="B18" s="484"/>
      <c r="C18" s="246">
        <v>0</v>
      </c>
      <c r="D18" s="246">
        <v>0</v>
      </c>
      <c r="E18" s="247">
        <f t="shared" si="1"/>
        <v>0</v>
      </c>
      <c r="F18" s="246">
        <v>171</v>
      </c>
      <c r="G18" s="246">
        <v>0</v>
      </c>
      <c r="H18" s="247">
        <f t="shared" si="0"/>
        <v>171</v>
      </c>
      <c r="I18" s="258">
        <f t="shared" si="2"/>
        <v>171</v>
      </c>
      <c r="J18" s="258">
        <f t="shared" si="3"/>
        <v>0</v>
      </c>
      <c r="K18" s="258">
        <f t="shared" si="4"/>
        <v>171</v>
      </c>
      <c r="L18" s="485" t="s">
        <v>99</v>
      </c>
      <c r="M18" s="486" t="s">
        <v>99</v>
      </c>
    </row>
    <row r="19" spans="1:13" s="188" customFormat="1" ht="30" customHeight="1" x14ac:dyDescent="0.2">
      <c r="A19" s="479" t="s">
        <v>280</v>
      </c>
      <c r="B19" s="480"/>
      <c r="C19" s="250">
        <f>SUM(C12:C18)</f>
        <v>192</v>
      </c>
      <c r="D19" s="250">
        <f>SUM(D12:D18)</f>
        <v>384</v>
      </c>
      <c r="E19" s="250">
        <f>C19+D19</f>
        <v>576</v>
      </c>
      <c r="F19" s="250">
        <f t="shared" ref="F19:K19" si="5">SUM(F12:F18)</f>
        <v>1111</v>
      </c>
      <c r="G19" s="250">
        <f t="shared" si="5"/>
        <v>1453</v>
      </c>
      <c r="H19" s="250">
        <f t="shared" si="5"/>
        <v>2564</v>
      </c>
      <c r="I19" s="259">
        <f t="shared" si="5"/>
        <v>1303</v>
      </c>
      <c r="J19" s="259">
        <f t="shared" si="5"/>
        <v>1837</v>
      </c>
      <c r="K19" s="259">
        <f t="shared" si="5"/>
        <v>3140</v>
      </c>
      <c r="L19" s="481" t="s">
        <v>281</v>
      </c>
      <c r="M19" s="482" t="s">
        <v>94</v>
      </c>
    </row>
    <row r="20" spans="1:13" ht="27" customHeight="1" x14ac:dyDescent="0.2">
      <c r="A20" s="476" t="s">
        <v>93</v>
      </c>
      <c r="B20" s="477"/>
      <c r="C20" s="260">
        <v>192</v>
      </c>
      <c r="D20" s="260">
        <v>320</v>
      </c>
      <c r="E20" s="260">
        <f>SUM(C20:D20)</f>
        <v>512</v>
      </c>
      <c r="F20" s="260">
        <v>1111</v>
      </c>
      <c r="G20" s="260">
        <v>1325</v>
      </c>
      <c r="H20" s="260">
        <f>SUM(F20:G20)</f>
        <v>2436</v>
      </c>
      <c r="I20" s="260">
        <v>1303</v>
      </c>
      <c r="J20" s="260">
        <v>1645</v>
      </c>
      <c r="K20" s="260">
        <f>SUM(I20:J20)</f>
        <v>2948</v>
      </c>
      <c r="L20" s="477" t="s">
        <v>80</v>
      </c>
      <c r="M20" s="478" t="s">
        <v>83</v>
      </c>
    </row>
    <row r="21" spans="1:13" ht="20.100000000000001" customHeight="1" x14ac:dyDescent="0.2">
      <c r="F21" s="74"/>
      <c r="H21" s="73"/>
    </row>
    <row r="26" spans="1:13" ht="30" customHeight="1" x14ac:dyDescent="0.2"/>
    <row r="27" spans="1:13" ht="30" customHeight="1" x14ac:dyDescent="0.2"/>
    <row r="28" spans="1:13" ht="30" customHeight="1" x14ac:dyDescent="0.2"/>
    <row r="29" spans="1:13" ht="30" customHeight="1" x14ac:dyDescent="0.2"/>
  </sheetData>
  <mergeCells count="27">
    <mergeCell ref="A17:B17"/>
    <mergeCell ref="L17:M17"/>
    <mergeCell ref="L15:M15"/>
    <mergeCell ref="A13:B13"/>
    <mergeCell ref="L13:M13"/>
    <mergeCell ref="A14:B14"/>
    <mergeCell ref="L14:M14"/>
    <mergeCell ref="A16:B16"/>
    <mergeCell ref="L16:M16"/>
    <mergeCell ref="A15:B15"/>
    <mergeCell ref="A20:B20"/>
    <mergeCell ref="L20:M20"/>
    <mergeCell ref="A19:B19"/>
    <mergeCell ref="L19:M19"/>
    <mergeCell ref="A18:B18"/>
    <mergeCell ref="L18:M18"/>
    <mergeCell ref="A12:B12"/>
    <mergeCell ref="L12:M12"/>
    <mergeCell ref="A2:M2"/>
    <mergeCell ref="A3:M3"/>
    <mergeCell ref="A4:M4"/>
    <mergeCell ref="A5:M5"/>
    <mergeCell ref="C8:E8"/>
    <mergeCell ref="F8:H8"/>
    <mergeCell ref="I8:K8"/>
    <mergeCell ref="L8:M11"/>
    <mergeCell ref="A8:B11"/>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rightToLeft="1" tabSelected="1" view="pageBreakPreview" topLeftCell="A10" zoomScaleSheetLayoutView="100" zoomScalePageLayoutView="85" workbookViewId="0">
      <selection activeCell="G18" sqref="G18"/>
    </sheetView>
  </sheetViews>
  <sheetFormatPr defaultRowHeight="12.75" x14ac:dyDescent="0.2"/>
  <cols>
    <col min="1" max="1" width="61.7109375" style="93" customWidth="1"/>
    <col min="2" max="4" width="7.28515625" customWidth="1"/>
    <col min="5" max="5" width="61.7109375" style="94" customWidth="1"/>
  </cols>
  <sheetData>
    <row r="1" spans="1:5" ht="45" customHeight="1" x14ac:dyDescent="0.2">
      <c r="A1" s="376" t="s">
        <v>181</v>
      </c>
      <c r="B1" s="376"/>
      <c r="C1" s="376"/>
      <c r="D1" s="376"/>
      <c r="E1" s="376"/>
    </row>
    <row r="2" spans="1:5" ht="33.75" customHeight="1" x14ac:dyDescent="0.2">
      <c r="A2" s="372" t="s">
        <v>341</v>
      </c>
      <c r="B2" s="97" t="s">
        <v>167</v>
      </c>
      <c r="C2" s="97" t="s">
        <v>168</v>
      </c>
      <c r="D2" s="97" t="s">
        <v>169</v>
      </c>
      <c r="E2" s="374" t="s">
        <v>342</v>
      </c>
    </row>
    <row r="3" spans="1:5" ht="33.75" customHeight="1" x14ac:dyDescent="0.2">
      <c r="A3" s="373"/>
      <c r="B3" s="90" t="s">
        <v>170</v>
      </c>
      <c r="C3" s="90" t="s">
        <v>171</v>
      </c>
      <c r="D3" s="90" t="s">
        <v>172</v>
      </c>
      <c r="E3" s="375"/>
    </row>
    <row r="4" spans="1:5" ht="29.1" customHeight="1" x14ac:dyDescent="0.2">
      <c r="A4" s="91" t="s">
        <v>241</v>
      </c>
      <c r="B4" s="98" t="s">
        <v>292</v>
      </c>
      <c r="C4" s="88"/>
      <c r="D4" s="88"/>
      <c r="E4" s="95" t="s">
        <v>184</v>
      </c>
    </row>
    <row r="5" spans="1:5" ht="29.1" customHeight="1" x14ac:dyDescent="0.2">
      <c r="A5" s="92" t="s">
        <v>164</v>
      </c>
      <c r="B5" s="89">
        <v>5</v>
      </c>
      <c r="C5" s="89"/>
      <c r="D5" s="89"/>
      <c r="E5" s="96" t="s">
        <v>165</v>
      </c>
    </row>
    <row r="6" spans="1:5" ht="29.1" customHeight="1" x14ac:dyDescent="0.2">
      <c r="A6" s="91" t="s">
        <v>242</v>
      </c>
      <c r="B6" s="98" t="s">
        <v>293</v>
      </c>
      <c r="C6" s="88"/>
      <c r="D6" s="88"/>
      <c r="E6" s="95" t="s">
        <v>240</v>
      </c>
    </row>
    <row r="7" spans="1:5" ht="29.1" customHeight="1" x14ac:dyDescent="0.2">
      <c r="A7" s="92" t="s">
        <v>129</v>
      </c>
      <c r="B7" s="89">
        <v>12</v>
      </c>
      <c r="C7" s="89">
        <v>1</v>
      </c>
      <c r="D7" s="89"/>
      <c r="E7" s="96" t="s">
        <v>182</v>
      </c>
    </row>
    <row r="8" spans="1:5" ht="29.1" customHeight="1" x14ac:dyDescent="0.2">
      <c r="A8" s="91" t="s">
        <v>166</v>
      </c>
      <c r="B8" s="88">
        <v>13</v>
      </c>
      <c r="C8" s="88">
        <v>2</v>
      </c>
      <c r="D8" s="88"/>
      <c r="E8" s="95" t="s">
        <v>111</v>
      </c>
    </row>
    <row r="9" spans="1:5" ht="29.1" customHeight="1" x14ac:dyDescent="0.2">
      <c r="A9" s="92" t="s">
        <v>326</v>
      </c>
      <c r="B9" s="89">
        <v>14</v>
      </c>
      <c r="C9" s="89"/>
      <c r="D9" s="89">
        <v>1</v>
      </c>
      <c r="E9" s="96" t="s">
        <v>414</v>
      </c>
    </row>
    <row r="10" spans="1:5" ht="29.1" customHeight="1" x14ac:dyDescent="0.2">
      <c r="A10" s="91" t="s">
        <v>325</v>
      </c>
      <c r="B10" s="88">
        <v>15</v>
      </c>
      <c r="C10" s="88"/>
      <c r="D10" s="88">
        <v>2</v>
      </c>
      <c r="E10" s="95" t="s">
        <v>413</v>
      </c>
    </row>
    <row r="11" spans="1:5" ht="29.1" customHeight="1" x14ac:dyDescent="0.2">
      <c r="A11" s="92" t="s">
        <v>173</v>
      </c>
      <c r="B11" s="89">
        <v>16</v>
      </c>
      <c r="C11" s="89">
        <v>3</v>
      </c>
      <c r="D11" s="89"/>
      <c r="E11" s="96" t="s">
        <v>149</v>
      </c>
    </row>
    <row r="12" spans="1:5" ht="29.1" customHeight="1" x14ac:dyDescent="0.2">
      <c r="A12" s="91" t="s">
        <v>174</v>
      </c>
      <c r="B12" s="88">
        <v>17</v>
      </c>
      <c r="C12" s="88">
        <v>4</v>
      </c>
      <c r="D12" s="88"/>
      <c r="E12" s="95" t="s">
        <v>175</v>
      </c>
    </row>
    <row r="13" spans="1:5" ht="29.1" customHeight="1" x14ac:dyDescent="0.2">
      <c r="A13" s="92" t="s">
        <v>176</v>
      </c>
      <c r="B13" s="89">
        <v>18</v>
      </c>
      <c r="C13" s="89">
        <v>5</v>
      </c>
      <c r="D13" s="89"/>
      <c r="E13" s="96" t="s">
        <v>177</v>
      </c>
    </row>
    <row r="14" spans="1:5" ht="29.1" customHeight="1" x14ac:dyDescent="0.2">
      <c r="A14" s="91" t="s">
        <v>261</v>
      </c>
      <c r="B14" s="88">
        <v>19</v>
      </c>
      <c r="C14" s="88">
        <v>6</v>
      </c>
      <c r="D14" s="88"/>
      <c r="E14" s="95" t="s">
        <v>262</v>
      </c>
    </row>
    <row r="15" spans="1:5" ht="29.1" customHeight="1" x14ac:dyDescent="0.2">
      <c r="A15" s="92" t="s">
        <v>263</v>
      </c>
      <c r="B15" s="89">
        <v>20</v>
      </c>
      <c r="C15" s="89">
        <v>7</v>
      </c>
      <c r="D15" s="89"/>
      <c r="E15" s="96" t="s">
        <v>412</v>
      </c>
    </row>
    <row r="16" spans="1:5" ht="29.1" customHeight="1" x14ac:dyDescent="0.2">
      <c r="A16" s="91" t="s">
        <v>259</v>
      </c>
      <c r="B16" s="88">
        <v>21</v>
      </c>
      <c r="C16" s="88">
        <v>8</v>
      </c>
      <c r="D16" s="88"/>
      <c r="E16" s="95" t="s">
        <v>260</v>
      </c>
    </row>
    <row r="17" spans="1:5" ht="29.1" customHeight="1" x14ac:dyDescent="0.2">
      <c r="A17" s="92" t="s">
        <v>294</v>
      </c>
      <c r="B17" s="89">
        <v>22</v>
      </c>
      <c r="C17" s="89">
        <v>9</v>
      </c>
      <c r="D17" s="89"/>
      <c r="E17" s="96" t="s">
        <v>400</v>
      </c>
    </row>
    <row r="18" spans="1:5" ht="29.1" customHeight="1" x14ac:dyDescent="0.2">
      <c r="A18" s="306" t="s">
        <v>327</v>
      </c>
      <c r="B18" s="307">
        <v>23</v>
      </c>
      <c r="C18" s="307"/>
      <c r="D18" s="307">
        <v>3</v>
      </c>
      <c r="E18" s="308" t="s">
        <v>401</v>
      </c>
    </row>
    <row r="19" spans="1:5" ht="29.1" customHeight="1" x14ac:dyDescent="0.2">
      <c r="A19" s="92" t="s">
        <v>328</v>
      </c>
      <c r="B19" s="89">
        <v>24</v>
      </c>
      <c r="C19" s="89"/>
      <c r="D19" s="89">
        <v>4</v>
      </c>
      <c r="E19" s="96" t="s">
        <v>402</v>
      </c>
    </row>
    <row r="20" spans="1:5" ht="29.1" customHeight="1" x14ac:dyDescent="0.2">
      <c r="A20" s="91" t="s">
        <v>274</v>
      </c>
      <c r="B20" s="88">
        <v>25</v>
      </c>
      <c r="C20" s="88">
        <v>10</v>
      </c>
      <c r="D20" s="88"/>
      <c r="E20" s="95" t="s">
        <v>295</v>
      </c>
    </row>
    <row r="21" spans="1:5" ht="29.1" customHeight="1" x14ac:dyDescent="0.2">
      <c r="A21" s="92" t="s">
        <v>329</v>
      </c>
      <c r="B21" s="89">
        <v>26</v>
      </c>
      <c r="C21" s="89"/>
      <c r="D21" s="89">
        <v>5</v>
      </c>
      <c r="E21" s="96" t="s">
        <v>403</v>
      </c>
    </row>
    <row r="22" spans="1:5" ht="29.1" customHeight="1" x14ac:dyDescent="0.2">
      <c r="A22" s="91" t="s">
        <v>121</v>
      </c>
      <c r="B22" s="88">
        <v>27</v>
      </c>
      <c r="C22" s="88">
        <v>11</v>
      </c>
      <c r="D22" s="88"/>
      <c r="E22" s="95" t="s">
        <v>411</v>
      </c>
    </row>
    <row r="23" spans="1:5" ht="29.1" customHeight="1" x14ac:dyDescent="0.2">
      <c r="A23" s="92" t="s">
        <v>121</v>
      </c>
      <c r="B23" s="89">
        <v>28</v>
      </c>
      <c r="C23" s="89"/>
      <c r="D23" s="89">
        <v>6</v>
      </c>
      <c r="E23" s="96" t="s">
        <v>411</v>
      </c>
    </row>
    <row r="24" spans="1:5" ht="29.1" customHeight="1" x14ac:dyDescent="0.2">
      <c r="A24" s="91" t="s">
        <v>178</v>
      </c>
      <c r="B24" s="88">
        <v>29</v>
      </c>
      <c r="C24" s="88">
        <v>12</v>
      </c>
      <c r="D24" s="88"/>
      <c r="E24" s="95" t="s">
        <v>179</v>
      </c>
    </row>
    <row r="25" spans="1:5" ht="29.1" customHeight="1" x14ac:dyDescent="0.2">
      <c r="A25" s="92" t="s">
        <v>178</v>
      </c>
      <c r="B25" s="89">
        <v>30</v>
      </c>
      <c r="C25" s="89"/>
      <c r="D25" s="89">
        <v>7</v>
      </c>
      <c r="E25" s="96" t="s">
        <v>179</v>
      </c>
    </row>
    <row r="26" spans="1:5" ht="29.1" customHeight="1" x14ac:dyDescent="0.2">
      <c r="A26" s="91" t="s">
        <v>124</v>
      </c>
      <c r="B26" s="88">
        <v>31</v>
      </c>
      <c r="C26" s="88">
        <v>13</v>
      </c>
      <c r="D26" s="88"/>
      <c r="E26" s="95" t="s">
        <v>404</v>
      </c>
    </row>
    <row r="27" spans="1:5" ht="29.1" customHeight="1" x14ac:dyDescent="0.2">
      <c r="A27" s="92" t="s">
        <v>124</v>
      </c>
      <c r="B27" s="89">
        <v>32</v>
      </c>
      <c r="C27" s="89"/>
      <c r="D27" s="89">
        <v>8</v>
      </c>
      <c r="E27" s="96" t="s">
        <v>404</v>
      </c>
    </row>
    <row r="28" spans="1:5" ht="29.1" customHeight="1" x14ac:dyDescent="0.2">
      <c r="A28" s="91" t="s">
        <v>275</v>
      </c>
      <c r="B28" s="88">
        <v>33</v>
      </c>
      <c r="C28" s="88">
        <v>14</v>
      </c>
      <c r="D28" s="88"/>
      <c r="E28" s="95" t="s">
        <v>409</v>
      </c>
    </row>
    <row r="29" spans="1:5" ht="29.1" customHeight="1" x14ac:dyDescent="0.2">
      <c r="A29" s="92" t="s">
        <v>330</v>
      </c>
      <c r="B29" s="89">
        <v>34</v>
      </c>
      <c r="C29" s="89"/>
      <c r="D29" s="89">
        <v>9</v>
      </c>
      <c r="E29" s="96" t="s">
        <v>410</v>
      </c>
    </row>
    <row r="30" spans="1:5" ht="29.1" customHeight="1" x14ac:dyDescent="0.2">
      <c r="A30" s="91" t="s">
        <v>331</v>
      </c>
      <c r="B30" s="88">
        <v>35</v>
      </c>
      <c r="C30" s="88"/>
      <c r="D30" s="88">
        <v>10</v>
      </c>
      <c r="E30" s="95" t="s">
        <v>405</v>
      </c>
    </row>
    <row r="31" spans="1:5" ht="29.1" customHeight="1" x14ac:dyDescent="0.2">
      <c r="A31" s="92" t="s">
        <v>180</v>
      </c>
      <c r="B31" s="89">
        <v>36</v>
      </c>
      <c r="C31" s="89">
        <v>15</v>
      </c>
      <c r="D31" s="89"/>
      <c r="E31" s="96" t="s">
        <v>408</v>
      </c>
    </row>
    <row r="32" spans="1:5" ht="29.1" customHeight="1" x14ac:dyDescent="0.2">
      <c r="A32" s="91" t="s">
        <v>332</v>
      </c>
      <c r="B32" s="88">
        <v>37</v>
      </c>
      <c r="C32" s="88"/>
      <c r="D32" s="88">
        <v>11</v>
      </c>
      <c r="E32" s="95" t="s">
        <v>407</v>
      </c>
    </row>
    <row r="33" spans="1:5" ht="29.1" customHeight="1" x14ac:dyDescent="0.2">
      <c r="A33" s="303" t="s">
        <v>333</v>
      </c>
      <c r="B33" s="304">
        <v>38</v>
      </c>
      <c r="C33" s="304"/>
      <c r="D33" s="304">
        <v>12</v>
      </c>
      <c r="E33" s="305" t="s">
        <v>406</v>
      </c>
    </row>
  </sheetData>
  <mergeCells count="3">
    <mergeCell ref="A2:A3"/>
    <mergeCell ref="E2:E3"/>
    <mergeCell ref="A1:E1"/>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1" manualBreakCount="1">
    <brk id="18" max="4"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25"/>
  <sheetViews>
    <sheetView rightToLeft="1" tabSelected="1" view="pageBreakPreview" topLeftCell="F4" zoomScaleSheetLayoutView="100" zoomScalePageLayoutView="85" workbookViewId="0">
      <selection activeCell="G18" sqref="G18"/>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29" t="s">
        <v>288</v>
      </c>
      <c r="B2" s="429"/>
      <c r="C2" s="429"/>
      <c r="D2" s="429"/>
      <c r="E2" s="429"/>
      <c r="F2" s="429"/>
      <c r="G2" s="429"/>
      <c r="H2" s="429"/>
      <c r="I2" s="429"/>
      <c r="J2" s="429"/>
      <c r="K2" s="429"/>
      <c r="L2" s="429"/>
      <c r="M2" s="429"/>
      <c r="N2" s="429"/>
      <c r="O2" s="429"/>
    </row>
    <row r="3" spans="1:21" s="1" customFormat="1" ht="21" customHeight="1" x14ac:dyDescent="0.2">
      <c r="A3" s="430" t="s">
        <v>354</v>
      </c>
      <c r="B3" s="430"/>
      <c r="C3" s="430"/>
      <c r="D3" s="430"/>
      <c r="E3" s="430"/>
      <c r="F3" s="430"/>
      <c r="G3" s="430"/>
      <c r="H3" s="430"/>
      <c r="I3" s="430"/>
      <c r="J3" s="430"/>
      <c r="K3" s="430"/>
      <c r="L3" s="430"/>
      <c r="M3" s="430"/>
      <c r="N3" s="430"/>
      <c r="O3" s="430"/>
    </row>
    <row r="4" spans="1:21" s="1" customFormat="1" ht="20.25" customHeight="1" x14ac:dyDescent="0.25">
      <c r="A4" s="431" t="s">
        <v>424</v>
      </c>
      <c r="B4" s="431"/>
      <c r="C4" s="431"/>
      <c r="D4" s="431"/>
      <c r="E4" s="431"/>
      <c r="F4" s="431"/>
      <c r="G4" s="431"/>
      <c r="H4" s="431"/>
      <c r="I4" s="431"/>
      <c r="J4" s="431"/>
      <c r="K4" s="431"/>
      <c r="L4" s="431"/>
      <c r="M4" s="431"/>
      <c r="N4" s="431"/>
      <c r="O4" s="431"/>
    </row>
    <row r="5" spans="1:21" s="1" customFormat="1" ht="20.25" customHeight="1" x14ac:dyDescent="0.2">
      <c r="A5" s="432" t="s">
        <v>421</v>
      </c>
      <c r="B5" s="432"/>
      <c r="C5" s="432"/>
      <c r="D5" s="432"/>
      <c r="E5" s="432"/>
      <c r="F5" s="432"/>
      <c r="G5" s="432"/>
      <c r="H5" s="432"/>
      <c r="I5" s="432"/>
      <c r="J5" s="432"/>
      <c r="K5" s="432"/>
      <c r="L5" s="432"/>
      <c r="M5" s="432"/>
      <c r="N5" s="432"/>
      <c r="O5" s="432"/>
    </row>
    <row r="6" spans="1:21" s="1" customFormat="1" ht="20.25" customHeight="1" x14ac:dyDescent="0.2">
      <c r="A6" s="151"/>
      <c r="B6" s="151" t="s">
        <v>57</v>
      </c>
      <c r="C6" s="151"/>
      <c r="D6" s="151"/>
      <c r="E6" s="151"/>
      <c r="M6" s="1" t="s">
        <v>57</v>
      </c>
    </row>
    <row r="11" spans="1:21" ht="13.5" thickBot="1" x14ac:dyDescent="0.25"/>
    <row r="12" spans="1:21" ht="30" customHeight="1" x14ac:dyDescent="0.2">
      <c r="S12" s="44" t="s">
        <v>62</v>
      </c>
      <c r="T12" s="75" t="s">
        <v>143</v>
      </c>
      <c r="U12" s="76" t="s">
        <v>144</v>
      </c>
    </row>
    <row r="13" spans="1:21" ht="30" customHeight="1" x14ac:dyDescent="0.2">
      <c r="S13" s="77" t="s">
        <v>137</v>
      </c>
      <c r="T13" s="199">
        <f>'9'!H12</f>
        <v>748</v>
      </c>
      <c r="U13" s="45">
        <f>'9'!E12</f>
        <v>128</v>
      </c>
    </row>
    <row r="14" spans="1:21" ht="30" customHeight="1" x14ac:dyDescent="0.2">
      <c r="S14" s="77" t="s">
        <v>427</v>
      </c>
      <c r="T14" s="199">
        <f>'9'!H13</f>
        <v>64</v>
      </c>
      <c r="U14" s="45">
        <f>'9'!E13</f>
        <v>0</v>
      </c>
    </row>
    <row r="15" spans="1:21" ht="30" customHeight="1" x14ac:dyDescent="0.2">
      <c r="S15" s="77" t="s">
        <v>138</v>
      </c>
      <c r="T15" s="35">
        <f>'9'!H14</f>
        <v>406</v>
      </c>
      <c r="U15" s="45">
        <f>'9'!E14</f>
        <v>128</v>
      </c>
    </row>
    <row r="16" spans="1:21" ht="30" customHeight="1" x14ac:dyDescent="0.2">
      <c r="S16" s="77" t="s">
        <v>139</v>
      </c>
      <c r="T16" s="35">
        <f>'9'!H15</f>
        <v>406</v>
      </c>
      <c r="U16" s="45">
        <f>'9'!E15</f>
        <v>128</v>
      </c>
    </row>
    <row r="17" spans="15:21" ht="30" customHeight="1" x14ac:dyDescent="0.2">
      <c r="S17" s="77" t="s">
        <v>140</v>
      </c>
      <c r="T17" s="35">
        <f>'9'!H16</f>
        <v>534</v>
      </c>
      <c r="U17" s="45">
        <f>'9'!E16</f>
        <v>64</v>
      </c>
    </row>
    <row r="18" spans="15:21" ht="30" customHeight="1" x14ac:dyDescent="0.2">
      <c r="S18" s="77" t="s">
        <v>142</v>
      </c>
      <c r="T18" s="35">
        <f>'9'!H17</f>
        <v>235</v>
      </c>
      <c r="U18" s="45">
        <f>'9'!E17</f>
        <v>128</v>
      </c>
    </row>
    <row r="19" spans="15:21" ht="30" customHeight="1" thickBot="1" x14ac:dyDescent="0.25">
      <c r="S19" s="347" t="s">
        <v>141</v>
      </c>
      <c r="T19" s="348">
        <f>'9'!H18</f>
        <v>171</v>
      </c>
      <c r="U19" s="349">
        <f>'9'!E18</f>
        <v>0</v>
      </c>
    </row>
    <row r="20" spans="15:21" ht="30" customHeight="1" x14ac:dyDescent="0.2"/>
    <row r="21" spans="15:21" ht="30" customHeight="1" x14ac:dyDescent="0.2"/>
    <row r="22" spans="15:21" ht="30" customHeight="1" x14ac:dyDescent="0.2"/>
    <row r="23" spans="15:21" ht="30" customHeight="1" x14ac:dyDescent="0.2"/>
    <row r="24" spans="15:21" ht="9" customHeight="1" x14ac:dyDescent="0.2"/>
    <row r="25" spans="15:21" ht="18.75" customHeight="1" x14ac:dyDescent="0.2">
      <c r="O2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8"/>
  <sheetViews>
    <sheetView rightToLeft="1" tabSelected="1" view="pageBreakPreview" topLeftCell="C1" zoomScaleSheetLayoutView="100" zoomScalePageLayoutView="85" workbookViewId="0">
      <selection activeCell="G18" sqref="G18"/>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29" t="s">
        <v>289</v>
      </c>
      <c r="B2" s="429"/>
      <c r="C2" s="429"/>
      <c r="D2" s="429"/>
      <c r="E2" s="429"/>
      <c r="F2" s="429"/>
      <c r="G2" s="429"/>
      <c r="H2" s="429"/>
      <c r="I2" s="429"/>
      <c r="J2" s="429"/>
      <c r="K2" s="429"/>
      <c r="L2" s="429"/>
      <c r="M2" s="429"/>
      <c r="N2" s="429"/>
      <c r="O2" s="429"/>
    </row>
    <row r="3" spans="1:21" s="1" customFormat="1" ht="21" customHeight="1" x14ac:dyDescent="0.2">
      <c r="A3" s="430" t="s">
        <v>355</v>
      </c>
      <c r="B3" s="430"/>
      <c r="C3" s="430"/>
      <c r="D3" s="430"/>
      <c r="E3" s="430"/>
      <c r="F3" s="430"/>
      <c r="G3" s="430"/>
      <c r="H3" s="430"/>
      <c r="I3" s="430"/>
      <c r="J3" s="430"/>
      <c r="K3" s="430"/>
      <c r="L3" s="430"/>
      <c r="M3" s="430"/>
      <c r="N3" s="430"/>
      <c r="O3" s="430"/>
    </row>
    <row r="4" spans="1:21" s="1" customFormat="1" ht="20.25" customHeight="1" x14ac:dyDescent="0.25">
      <c r="A4" s="431" t="s">
        <v>424</v>
      </c>
      <c r="B4" s="431"/>
      <c r="C4" s="431"/>
      <c r="D4" s="431"/>
      <c r="E4" s="431"/>
      <c r="F4" s="431"/>
      <c r="G4" s="431"/>
      <c r="H4" s="431"/>
      <c r="I4" s="431"/>
      <c r="J4" s="431"/>
      <c r="K4" s="431"/>
      <c r="L4" s="431"/>
      <c r="M4" s="431"/>
      <c r="N4" s="431"/>
      <c r="O4" s="431"/>
    </row>
    <row r="5" spans="1:21" s="1" customFormat="1" ht="20.25" customHeight="1" x14ac:dyDescent="0.2">
      <c r="A5" s="432" t="s">
        <v>421</v>
      </c>
      <c r="B5" s="432"/>
      <c r="C5" s="432"/>
      <c r="D5" s="432"/>
      <c r="E5" s="432"/>
      <c r="F5" s="432"/>
      <c r="G5" s="432"/>
      <c r="H5" s="432"/>
      <c r="I5" s="432"/>
      <c r="J5" s="432"/>
      <c r="K5" s="432"/>
      <c r="L5" s="432"/>
      <c r="M5" s="432"/>
      <c r="N5" s="432"/>
      <c r="O5" s="432"/>
    </row>
    <row r="6" spans="1:21" s="1" customFormat="1" ht="20.25" customHeight="1" x14ac:dyDescent="0.2">
      <c r="A6" s="151"/>
      <c r="B6" s="151" t="s">
        <v>57</v>
      </c>
      <c r="C6" s="151"/>
      <c r="D6" s="151"/>
      <c r="E6" s="151"/>
      <c r="M6" s="1" t="s">
        <v>57</v>
      </c>
    </row>
    <row r="7" spans="1:21" ht="13.5" thickBot="1" x14ac:dyDescent="0.25"/>
    <row r="8" spans="1:21" ht="25.5" x14ac:dyDescent="0.2">
      <c r="S8" s="44" t="s">
        <v>62</v>
      </c>
      <c r="T8" s="100" t="s">
        <v>78</v>
      </c>
      <c r="U8" s="101" t="s">
        <v>77</v>
      </c>
    </row>
    <row r="9" spans="1:21" ht="25.5" x14ac:dyDescent="0.2">
      <c r="S9" s="77" t="s">
        <v>137</v>
      </c>
      <c r="T9" s="199">
        <f>'9'!C12</f>
        <v>0</v>
      </c>
      <c r="U9" s="200">
        <f>'9'!D12</f>
        <v>128</v>
      </c>
    </row>
    <row r="10" spans="1:21" ht="25.5" x14ac:dyDescent="0.2">
      <c r="S10" s="77" t="s">
        <v>427</v>
      </c>
      <c r="T10" s="199">
        <f>'9'!C13</f>
        <v>0</v>
      </c>
      <c r="U10" s="200">
        <f>'9'!D13</f>
        <v>0</v>
      </c>
    </row>
    <row r="11" spans="1:21" ht="25.5" x14ac:dyDescent="0.2">
      <c r="S11" s="77" t="s">
        <v>138</v>
      </c>
      <c r="T11" s="199">
        <f>'9'!C14</f>
        <v>64</v>
      </c>
      <c r="U11" s="200">
        <f>'9'!D14</f>
        <v>64</v>
      </c>
    </row>
    <row r="12" spans="1:21" ht="30" customHeight="1" x14ac:dyDescent="0.2">
      <c r="S12" s="77" t="s">
        <v>139</v>
      </c>
      <c r="T12" s="199">
        <f>'9'!C15</f>
        <v>64</v>
      </c>
      <c r="U12" s="200">
        <f>'9'!D15</f>
        <v>64</v>
      </c>
    </row>
    <row r="13" spans="1:21" ht="30" customHeight="1" x14ac:dyDescent="0.2">
      <c r="S13" s="77" t="s">
        <v>140</v>
      </c>
      <c r="T13" s="199">
        <f>'9'!C16</f>
        <v>0</v>
      </c>
      <c r="U13" s="200">
        <f>'9'!D16</f>
        <v>64</v>
      </c>
    </row>
    <row r="14" spans="1:21" ht="30" customHeight="1" x14ac:dyDescent="0.2">
      <c r="S14" s="77" t="s">
        <v>142</v>
      </c>
      <c r="T14" s="199">
        <f>'9'!C17</f>
        <v>64</v>
      </c>
      <c r="U14" s="200">
        <f>'9'!D17</f>
        <v>64</v>
      </c>
    </row>
    <row r="15" spans="1:21" ht="30" customHeight="1" thickBot="1" x14ac:dyDescent="0.25">
      <c r="S15" s="78" t="s">
        <v>141</v>
      </c>
      <c r="T15" s="199">
        <f>'9'!C18</f>
        <v>0</v>
      </c>
      <c r="U15" s="200">
        <f>'9'!D18</f>
        <v>0</v>
      </c>
    </row>
    <row r="16" spans="1:21" ht="30" customHeight="1" x14ac:dyDescent="0.2"/>
    <row r="17" spans="15:15" ht="30" customHeight="1" x14ac:dyDescent="0.2"/>
    <row r="18" spans="15:15" ht="30" customHeight="1" x14ac:dyDescent="0.2"/>
    <row r="19" spans="15:15" ht="30" customHeight="1" x14ac:dyDescent="0.2"/>
    <row r="20" spans="15:15" ht="30" customHeight="1" x14ac:dyDescent="0.2"/>
    <row r="21" spans="15:15" ht="30" customHeight="1" x14ac:dyDescent="0.2"/>
    <row r="22" spans="15:15" ht="29.25" customHeight="1" x14ac:dyDescent="0.2">
      <c r="O22" s="82"/>
    </row>
    <row r="23" spans="15:15" ht="30" customHeight="1" x14ac:dyDescent="0.2"/>
    <row r="24" spans="15:15" ht="30" customHeight="1" x14ac:dyDescent="0.2"/>
    <row r="25" spans="15:15" ht="30" customHeight="1" x14ac:dyDescent="0.2"/>
    <row r="26" spans="15:15" ht="30" customHeight="1" x14ac:dyDescent="0.2"/>
    <row r="27" spans="15:15" ht="30" customHeight="1" x14ac:dyDescent="0.2"/>
    <row r="28" spans="15:15" ht="30" customHeight="1" x14ac:dyDescent="0.2"/>
    <row r="29" spans="15:15" ht="30" customHeight="1" x14ac:dyDescent="0.2"/>
    <row r="30" spans="15:15" ht="30" customHeight="1" x14ac:dyDescent="0.2"/>
    <row r="31" spans="15:15" ht="30" customHeight="1" x14ac:dyDescent="0.2"/>
    <row r="32" spans="15:15" ht="30" customHeight="1" x14ac:dyDescent="0.2"/>
    <row r="33" ht="30" customHeight="1" x14ac:dyDescent="0.2"/>
    <row r="34" ht="30" customHeight="1" x14ac:dyDescent="0.2"/>
    <row r="35" ht="30" customHeight="1" x14ac:dyDescent="0.2"/>
    <row r="36" ht="30" customHeight="1" x14ac:dyDescent="0.2"/>
    <row r="37" ht="30" customHeight="1" x14ac:dyDescent="0.2"/>
    <row r="38" ht="30" customHeight="1" x14ac:dyDescent="0.2"/>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rightToLeft="1" tabSelected="1" view="pageBreakPreview" zoomScaleSheetLayoutView="100" zoomScalePageLayoutView="85" workbookViewId="0">
      <selection activeCell="G18" sqref="G18"/>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13" s="2" customFormat="1" ht="18.75" customHeight="1" x14ac:dyDescent="0.2"/>
    <row r="2" spans="1:13" s="1" customFormat="1" ht="20.25" customHeight="1" x14ac:dyDescent="0.25">
      <c r="A2" s="408" t="s">
        <v>274</v>
      </c>
      <c r="B2" s="408"/>
      <c r="C2" s="408"/>
      <c r="D2" s="408"/>
      <c r="E2" s="408"/>
      <c r="F2" s="408"/>
      <c r="G2" s="408"/>
      <c r="H2" s="408"/>
      <c r="I2" s="408"/>
      <c r="J2" s="408"/>
      <c r="K2" s="408"/>
      <c r="L2" s="408"/>
      <c r="M2" s="408"/>
    </row>
    <row r="3" spans="1:13" s="1" customFormat="1" ht="21" customHeight="1" x14ac:dyDescent="0.2">
      <c r="A3" s="409" t="s">
        <v>356</v>
      </c>
      <c r="B3" s="409"/>
      <c r="C3" s="409"/>
      <c r="D3" s="409"/>
      <c r="E3" s="409"/>
      <c r="F3" s="409"/>
      <c r="G3" s="409"/>
      <c r="H3" s="409"/>
      <c r="I3" s="409"/>
      <c r="J3" s="409"/>
      <c r="K3" s="409"/>
      <c r="L3" s="409"/>
      <c r="M3" s="409"/>
    </row>
    <row r="4" spans="1:13" s="1" customFormat="1" ht="20.25" customHeight="1" x14ac:dyDescent="0.25">
      <c r="A4" s="410" t="s">
        <v>424</v>
      </c>
      <c r="B4" s="410"/>
      <c r="C4" s="410"/>
      <c r="D4" s="410"/>
      <c r="E4" s="410"/>
      <c r="F4" s="410"/>
      <c r="G4" s="410"/>
      <c r="H4" s="410"/>
      <c r="I4" s="410"/>
      <c r="J4" s="410"/>
      <c r="K4" s="410"/>
      <c r="L4" s="410"/>
      <c r="M4" s="410"/>
    </row>
    <row r="5" spans="1:13" s="1" customFormat="1" ht="20.25" customHeight="1" x14ac:dyDescent="0.2">
      <c r="A5" s="411" t="s">
        <v>421</v>
      </c>
      <c r="B5" s="411"/>
      <c r="C5" s="411"/>
      <c r="D5" s="411"/>
      <c r="E5" s="411"/>
      <c r="F5" s="411"/>
      <c r="G5" s="411"/>
      <c r="H5" s="411"/>
      <c r="I5" s="411"/>
      <c r="J5" s="411"/>
      <c r="K5" s="411"/>
      <c r="L5" s="411"/>
      <c r="M5" s="411"/>
    </row>
    <row r="6" spans="1:13" s="1" customFormat="1" ht="20.25" customHeight="1" x14ac:dyDescent="0.2">
      <c r="A6" s="151"/>
      <c r="B6" s="151"/>
      <c r="C6" s="151"/>
      <c r="D6" s="151"/>
      <c r="E6" s="151"/>
    </row>
    <row r="7" spans="1:13" s="9" customFormat="1" ht="21" customHeight="1" x14ac:dyDescent="0.2">
      <c r="A7" s="36" t="s">
        <v>44</v>
      </c>
      <c r="B7" s="10"/>
      <c r="C7" s="8"/>
      <c r="D7" s="8"/>
      <c r="E7" s="13"/>
      <c r="K7" s="13"/>
      <c r="L7" s="518" t="s">
        <v>43</v>
      </c>
      <c r="M7" s="518"/>
    </row>
    <row r="8" spans="1:13" ht="33.950000000000003" customHeight="1" x14ac:dyDescent="0.2">
      <c r="A8" s="495" t="s">
        <v>61</v>
      </c>
      <c r="B8" s="422"/>
      <c r="C8" s="422" t="s">
        <v>144</v>
      </c>
      <c r="D8" s="462"/>
      <c r="E8" s="462"/>
      <c r="F8" s="422" t="s">
        <v>143</v>
      </c>
      <c r="G8" s="462"/>
      <c r="H8" s="462"/>
      <c r="I8" s="426" t="s">
        <v>76</v>
      </c>
      <c r="J8" s="463"/>
      <c r="K8" s="463"/>
      <c r="L8" s="498" t="s">
        <v>86</v>
      </c>
      <c r="M8" s="499"/>
    </row>
    <row r="9" spans="1:13" ht="42.95" customHeight="1" x14ac:dyDescent="0.2">
      <c r="A9" s="496"/>
      <c r="B9" s="424"/>
      <c r="C9" s="158" t="s">
        <v>78</v>
      </c>
      <c r="D9" s="158" t="s">
        <v>77</v>
      </c>
      <c r="E9" s="31" t="s">
        <v>76</v>
      </c>
      <c r="F9" s="158" t="s">
        <v>78</v>
      </c>
      <c r="G9" s="158" t="s">
        <v>77</v>
      </c>
      <c r="H9" s="31" t="s">
        <v>76</v>
      </c>
      <c r="I9" s="30" t="s">
        <v>78</v>
      </c>
      <c r="J9" s="30" t="s">
        <v>77</v>
      </c>
      <c r="K9" s="30" t="s">
        <v>76</v>
      </c>
      <c r="L9" s="500"/>
      <c r="M9" s="501"/>
    </row>
    <row r="10" spans="1:13" ht="27" customHeight="1" x14ac:dyDescent="0.2">
      <c r="A10" s="506" t="s">
        <v>132</v>
      </c>
      <c r="B10" s="507"/>
      <c r="C10" s="261">
        <v>192</v>
      </c>
      <c r="D10" s="262">
        <v>256</v>
      </c>
      <c r="E10" s="263">
        <f>C10+D10</f>
        <v>448</v>
      </c>
      <c r="F10" s="262">
        <v>406</v>
      </c>
      <c r="G10" s="262">
        <v>513</v>
      </c>
      <c r="H10" s="311">
        <f t="shared" ref="H10:H13" si="0">F10+G10</f>
        <v>919</v>
      </c>
      <c r="I10" s="264">
        <f>C10+F10</f>
        <v>598</v>
      </c>
      <c r="J10" s="252">
        <f>D10+G10</f>
        <v>769</v>
      </c>
      <c r="K10" s="252">
        <f t="shared" ref="K10:K13" si="1">E10+H10</f>
        <v>1367</v>
      </c>
      <c r="L10" s="512" t="s">
        <v>131</v>
      </c>
      <c r="M10" s="513"/>
    </row>
    <row r="11" spans="1:13" ht="27" customHeight="1" x14ac:dyDescent="0.2">
      <c r="A11" s="516" t="s">
        <v>87</v>
      </c>
      <c r="B11" s="517"/>
      <c r="C11" s="265">
        <v>0</v>
      </c>
      <c r="D11" s="266">
        <v>64</v>
      </c>
      <c r="E11" s="267">
        <f t="shared" ref="E11:E12" si="2">C11+D11</f>
        <v>64</v>
      </c>
      <c r="F11" s="266">
        <v>406</v>
      </c>
      <c r="G11" s="266">
        <v>513</v>
      </c>
      <c r="H11" s="312">
        <f t="shared" si="0"/>
        <v>919</v>
      </c>
      <c r="I11" s="268">
        <f>C11+F11</f>
        <v>406</v>
      </c>
      <c r="J11" s="255">
        <f t="shared" ref="J11:J13" si="3">D11+G11</f>
        <v>577</v>
      </c>
      <c r="K11" s="255">
        <f t="shared" si="1"/>
        <v>983</v>
      </c>
      <c r="L11" s="502" t="s">
        <v>88</v>
      </c>
      <c r="M11" s="503"/>
    </row>
    <row r="12" spans="1:13" ht="27" customHeight="1" x14ac:dyDescent="0.2">
      <c r="A12" s="514" t="s">
        <v>60</v>
      </c>
      <c r="B12" s="515"/>
      <c r="C12" s="269">
        <v>0</v>
      </c>
      <c r="D12" s="270">
        <v>0</v>
      </c>
      <c r="E12" s="271">
        <f t="shared" si="2"/>
        <v>0</v>
      </c>
      <c r="F12" s="270">
        <v>299</v>
      </c>
      <c r="G12" s="270">
        <v>299</v>
      </c>
      <c r="H12" s="271">
        <f t="shared" si="0"/>
        <v>598</v>
      </c>
      <c r="I12" s="272">
        <f t="shared" ref="I12:I13" si="4">C12+F12</f>
        <v>299</v>
      </c>
      <c r="J12" s="255">
        <f t="shared" si="3"/>
        <v>299</v>
      </c>
      <c r="K12" s="255">
        <f t="shared" si="1"/>
        <v>598</v>
      </c>
      <c r="L12" s="504" t="s">
        <v>89</v>
      </c>
      <c r="M12" s="505"/>
    </row>
    <row r="13" spans="1:13" ht="27" customHeight="1" x14ac:dyDescent="0.2">
      <c r="A13" s="510" t="s">
        <v>7</v>
      </c>
      <c r="B13" s="511"/>
      <c r="C13" s="273">
        <f>SUM(C10:C12)</f>
        <v>192</v>
      </c>
      <c r="D13" s="273">
        <f t="shared" ref="D13:E13" si="5">SUM(D10:D12)</f>
        <v>320</v>
      </c>
      <c r="E13" s="273">
        <f t="shared" si="5"/>
        <v>512</v>
      </c>
      <c r="F13" s="273">
        <f>SUM(F10:F12)</f>
        <v>1111</v>
      </c>
      <c r="G13" s="273">
        <f>SUM(G10:G12)</f>
        <v>1325</v>
      </c>
      <c r="H13" s="273">
        <f t="shared" si="0"/>
        <v>2436</v>
      </c>
      <c r="I13" s="274">
        <f t="shared" si="4"/>
        <v>1303</v>
      </c>
      <c r="J13" s="274">
        <f t="shared" si="3"/>
        <v>1645</v>
      </c>
      <c r="K13" s="274">
        <f t="shared" si="1"/>
        <v>2948</v>
      </c>
      <c r="L13" s="508" t="s">
        <v>83</v>
      </c>
      <c r="M13" s="509"/>
    </row>
    <row r="14" spans="1:13" ht="8.25" customHeight="1" x14ac:dyDescent="0.2"/>
    <row r="30" spans="1:12" x14ac:dyDescent="0.2">
      <c r="A30" s="20" t="s">
        <v>57</v>
      </c>
      <c r="L30" s="20" t="s">
        <v>57</v>
      </c>
    </row>
    <row r="34" spans="11:12" x14ac:dyDescent="0.2">
      <c r="K34" s="32"/>
      <c r="L34" s="32"/>
    </row>
    <row r="35" spans="11:12" x14ac:dyDescent="0.2">
      <c r="K35" s="32"/>
      <c r="L35" s="32"/>
    </row>
    <row r="36" spans="11:12" x14ac:dyDescent="0.2">
      <c r="K36" s="32"/>
      <c r="L36" s="32"/>
    </row>
    <row r="37" spans="11:12" x14ac:dyDescent="0.2">
      <c r="K37" s="497"/>
      <c r="L37" s="497"/>
    </row>
  </sheetData>
  <mergeCells count="19">
    <mergeCell ref="L7:M7"/>
    <mergeCell ref="A2:M2"/>
    <mergeCell ref="A3:M3"/>
    <mergeCell ref="A4:M4"/>
    <mergeCell ref="A5:M5"/>
    <mergeCell ref="A8:B9"/>
    <mergeCell ref="K37:L37"/>
    <mergeCell ref="C8:E8"/>
    <mergeCell ref="F8:H8"/>
    <mergeCell ref="I8:K8"/>
    <mergeCell ref="L8:M9"/>
    <mergeCell ref="L11:M11"/>
    <mergeCell ref="L12:M12"/>
    <mergeCell ref="A10:B10"/>
    <mergeCell ref="L13:M13"/>
    <mergeCell ref="A13:B13"/>
    <mergeCell ref="L10:M10"/>
    <mergeCell ref="A12:B12"/>
    <mergeCell ref="A11:B11"/>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0"/>
  <sheetViews>
    <sheetView rightToLeft="1" tabSelected="1" view="pageBreakPreview" zoomScaleSheetLayoutView="100" zoomScalePageLayoutView="85" workbookViewId="0">
      <selection activeCell="G18" sqref="G18"/>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20" s="357" customFormat="1" ht="18.75" customHeight="1" x14ac:dyDescent="0.2"/>
    <row r="2" spans="1:20" s="1" customFormat="1" ht="20.25" customHeight="1" x14ac:dyDescent="0.25">
      <c r="A2" s="429" t="s">
        <v>310</v>
      </c>
      <c r="B2" s="429"/>
      <c r="C2" s="429"/>
      <c r="D2" s="429"/>
      <c r="E2" s="429"/>
      <c r="F2" s="429"/>
      <c r="G2" s="429"/>
      <c r="H2" s="429"/>
      <c r="I2" s="429"/>
      <c r="J2" s="429"/>
      <c r="K2" s="429"/>
      <c r="L2" s="429"/>
      <c r="M2" s="429"/>
      <c r="N2" s="353"/>
      <c r="O2" s="168"/>
      <c r="P2" s="168"/>
      <c r="Q2" s="168"/>
    </row>
    <row r="3" spans="1:20" s="1" customFormat="1" ht="21" customHeight="1" x14ac:dyDescent="0.2">
      <c r="A3" s="430" t="s">
        <v>357</v>
      </c>
      <c r="B3" s="430"/>
      <c r="C3" s="430"/>
      <c r="D3" s="430"/>
      <c r="E3" s="430"/>
      <c r="F3" s="430"/>
      <c r="G3" s="430"/>
      <c r="H3" s="430"/>
      <c r="I3" s="430"/>
      <c r="J3" s="430"/>
      <c r="K3" s="430"/>
      <c r="L3" s="430"/>
      <c r="M3" s="430"/>
      <c r="N3" s="354"/>
      <c r="O3" s="169"/>
      <c r="P3" s="169"/>
      <c r="Q3" s="169"/>
    </row>
    <row r="4" spans="1:20" s="1" customFormat="1" ht="20.25" customHeight="1" x14ac:dyDescent="0.25">
      <c r="A4" s="431" t="s">
        <v>424</v>
      </c>
      <c r="B4" s="431"/>
      <c r="C4" s="431"/>
      <c r="D4" s="431"/>
      <c r="E4" s="431"/>
      <c r="F4" s="431"/>
      <c r="G4" s="431"/>
      <c r="H4" s="431"/>
      <c r="I4" s="431"/>
      <c r="J4" s="431"/>
      <c r="K4" s="431"/>
      <c r="L4" s="431"/>
      <c r="M4" s="431"/>
      <c r="N4" s="355"/>
      <c r="O4" s="141"/>
      <c r="P4" s="141"/>
      <c r="Q4" s="141"/>
    </row>
    <row r="5" spans="1:20" s="1" customFormat="1" ht="20.25" customHeight="1" x14ac:dyDescent="0.2">
      <c r="A5" s="432" t="s">
        <v>421</v>
      </c>
      <c r="B5" s="432"/>
      <c r="C5" s="432"/>
      <c r="D5" s="432"/>
      <c r="E5" s="432"/>
      <c r="F5" s="432"/>
      <c r="G5" s="432"/>
      <c r="H5" s="432"/>
      <c r="I5" s="432"/>
      <c r="J5" s="432"/>
      <c r="K5" s="432"/>
      <c r="L5" s="432"/>
      <c r="M5" s="432"/>
      <c r="N5" s="356"/>
      <c r="O5" s="142"/>
      <c r="P5" s="142"/>
      <c r="Q5" s="142"/>
      <c r="T5" s="328"/>
    </row>
    <row r="6" spans="1:20" s="1" customFormat="1" ht="20.25" customHeight="1" x14ac:dyDescent="0.2">
      <c r="A6" s="356"/>
      <c r="B6" s="356"/>
      <c r="C6" s="356"/>
      <c r="D6" s="356"/>
      <c r="E6" s="356"/>
    </row>
    <row r="7" spans="1:20" ht="13.5" customHeight="1" x14ac:dyDescent="0.2"/>
    <row r="8" spans="1:20" ht="42.75" customHeight="1" x14ac:dyDescent="0.2"/>
    <row r="9" spans="1:20" ht="20.100000000000001" customHeight="1" thickBot="1" x14ac:dyDescent="0.25"/>
    <row r="10" spans="1:20" ht="30.75" customHeight="1" x14ac:dyDescent="0.2">
      <c r="P10" s="55"/>
      <c r="Q10" s="56"/>
      <c r="R10" s="57" t="s">
        <v>254</v>
      </c>
      <c r="S10" s="57" t="s">
        <v>370</v>
      </c>
      <c r="T10" s="58" t="s">
        <v>253</v>
      </c>
    </row>
    <row r="11" spans="1:20" ht="18.95" customHeight="1" x14ac:dyDescent="0.2">
      <c r="P11" s="519" t="s">
        <v>85</v>
      </c>
      <c r="Q11" s="321" t="s">
        <v>90</v>
      </c>
      <c r="R11" s="321">
        <f>'10'!C12</f>
        <v>0</v>
      </c>
      <c r="S11" s="321">
        <f>'10'!C11</f>
        <v>0</v>
      </c>
      <c r="T11" s="322">
        <f>'10'!C10</f>
        <v>192</v>
      </c>
    </row>
    <row r="12" spans="1:20" ht="18.95" customHeight="1" x14ac:dyDescent="0.2">
      <c r="P12" s="519"/>
      <c r="Q12" s="323" t="s">
        <v>311</v>
      </c>
      <c r="R12" s="321">
        <f>'10'!D12</f>
        <v>0</v>
      </c>
      <c r="S12" s="321">
        <f>'10'!D11</f>
        <v>64</v>
      </c>
      <c r="T12" s="322">
        <f>'10'!D10</f>
        <v>256</v>
      </c>
    </row>
    <row r="13" spans="1:20" ht="18.95" customHeight="1" x14ac:dyDescent="0.2">
      <c r="P13" s="519" t="s">
        <v>84</v>
      </c>
      <c r="Q13" s="321" t="s">
        <v>90</v>
      </c>
      <c r="R13" s="321">
        <f>'10'!F12</f>
        <v>299</v>
      </c>
      <c r="S13" s="321">
        <f>'10'!F11</f>
        <v>406</v>
      </c>
      <c r="T13" s="324">
        <f>'10'!F10</f>
        <v>406</v>
      </c>
    </row>
    <row r="14" spans="1:20" ht="18.95" customHeight="1" thickBot="1" x14ac:dyDescent="0.25">
      <c r="P14" s="520"/>
      <c r="Q14" s="325" t="s">
        <v>311</v>
      </c>
      <c r="R14" s="326">
        <f>'10'!G12</f>
        <v>299</v>
      </c>
      <c r="S14" s="326">
        <f>'10'!G11</f>
        <v>513</v>
      </c>
      <c r="T14" s="327">
        <f>'10'!G10</f>
        <v>513</v>
      </c>
    </row>
    <row r="23" spans="1:12" x14ac:dyDescent="0.2">
      <c r="A23" s="20" t="s">
        <v>57</v>
      </c>
      <c r="L23" s="20" t="s">
        <v>57</v>
      </c>
    </row>
    <row r="27" spans="1:12" x14ac:dyDescent="0.2">
      <c r="K27" s="32"/>
      <c r="L27" s="32"/>
    </row>
    <row r="28" spans="1:12" x14ac:dyDescent="0.2">
      <c r="K28" s="32"/>
      <c r="L28" s="32"/>
    </row>
    <row r="29" spans="1:12" x14ac:dyDescent="0.2">
      <c r="K29" s="32"/>
      <c r="L29" s="32"/>
    </row>
    <row r="30" spans="1:12" x14ac:dyDescent="0.2">
      <c r="K30" s="32"/>
      <c r="L30" s="32"/>
    </row>
  </sheetData>
  <mergeCells count="6">
    <mergeCell ref="P13:P14"/>
    <mergeCell ref="A2:M2"/>
    <mergeCell ref="A3:M3"/>
    <mergeCell ref="A4:M4"/>
    <mergeCell ref="A5:M5"/>
    <mergeCell ref="P11:P12"/>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rightToLeft="1" tabSelected="1" view="pageBreakPreview" zoomScaleSheetLayoutView="100" zoomScalePageLayoutView="85" workbookViewId="0">
      <selection activeCell="G18" sqref="G18"/>
    </sheetView>
  </sheetViews>
  <sheetFormatPr defaultRowHeight="12.75" x14ac:dyDescent="0.2"/>
  <cols>
    <col min="1" max="1" width="33.7109375" customWidth="1"/>
    <col min="2" max="4" width="21.7109375" customWidth="1"/>
    <col min="5" max="5" width="33.7109375" customWidth="1"/>
    <col min="7" max="7" width="32.5703125" customWidth="1"/>
  </cols>
  <sheetData>
    <row r="1" spans="1:14" s="2" customFormat="1" ht="18.75" customHeight="1" x14ac:dyDescent="0.2"/>
    <row r="2" spans="1:14" s="1" customFormat="1" ht="35.1" customHeight="1" x14ac:dyDescent="0.25">
      <c r="A2" s="408" t="s">
        <v>256</v>
      </c>
      <c r="B2" s="408"/>
      <c r="C2" s="408"/>
      <c r="D2" s="408"/>
      <c r="E2" s="408"/>
      <c r="F2" s="168"/>
      <c r="G2" s="168"/>
      <c r="H2" s="168"/>
      <c r="I2" s="168"/>
      <c r="J2" s="168"/>
      <c r="K2" s="168"/>
      <c r="L2" s="168"/>
      <c r="M2" s="168"/>
      <c r="N2" s="168"/>
    </row>
    <row r="3" spans="1:14" s="1" customFormat="1" ht="35.1" customHeight="1" x14ac:dyDescent="0.2">
      <c r="A3" s="409" t="s">
        <v>358</v>
      </c>
      <c r="B3" s="409"/>
      <c r="C3" s="409"/>
      <c r="D3" s="409"/>
      <c r="E3" s="409"/>
      <c r="F3" s="169"/>
      <c r="G3" s="169"/>
      <c r="H3" s="169"/>
      <c r="I3" s="169"/>
      <c r="J3" s="169"/>
      <c r="K3" s="169"/>
      <c r="L3" s="169"/>
      <c r="M3" s="169"/>
      <c r="N3" s="169"/>
    </row>
    <row r="4" spans="1:14" s="1" customFormat="1" ht="20.25" customHeight="1" x14ac:dyDescent="0.25">
      <c r="A4" s="410" t="s">
        <v>424</v>
      </c>
      <c r="B4" s="410"/>
      <c r="C4" s="410"/>
      <c r="D4" s="410"/>
      <c r="E4" s="410"/>
      <c r="F4" s="141"/>
      <c r="G4" s="141"/>
      <c r="H4" s="141"/>
      <c r="I4" s="141"/>
      <c r="J4" s="141"/>
      <c r="K4" s="141"/>
      <c r="L4" s="141"/>
      <c r="M4" s="141"/>
      <c r="N4" s="141"/>
    </row>
    <row r="5" spans="1:14" s="1" customFormat="1" ht="20.25" customHeight="1" x14ac:dyDescent="0.2">
      <c r="A5" s="411" t="s">
        <v>421</v>
      </c>
      <c r="B5" s="411"/>
      <c r="C5" s="411"/>
      <c r="D5" s="411"/>
      <c r="E5" s="411"/>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46</v>
      </c>
      <c r="B7" s="10"/>
      <c r="C7" s="8"/>
      <c r="D7" s="8"/>
      <c r="E7" s="13" t="s">
        <v>45</v>
      </c>
      <c r="K7" s="13"/>
      <c r="N7" s="13"/>
    </row>
    <row r="8" spans="1:14" ht="39.950000000000003" customHeight="1" x14ac:dyDescent="0.2">
      <c r="A8" s="28" t="s">
        <v>79</v>
      </c>
      <c r="B8" s="154" t="s">
        <v>78</v>
      </c>
      <c r="C8" s="154" t="s">
        <v>309</v>
      </c>
      <c r="D8" s="156" t="s">
        <v>76</v>
      </c>
      <c r="E8" s="29" t="s">
        <v>152</v>
      </c>
    </row>
    <row r="9" spans="1:14" ht="27" customHeight="1" x14ac:dyDescent="0.2">
      <c r="A9" s="207" t="s">
        <v>59</v>
      </c>
      <c r="B9" s="275">
        <v>0</v>
      </c>
      <c r="C9" s="276">
        <v>64</v>
      </c>
      <c r="D9" s="277">
        <f>B9+C9</f>
        <v>64</v>
      </c>
      <c r="E9" s="208" t="s">
        <v>81</v>
      </c>
    </row>
    <row r="10" spans="1:14" ht="27" customHeight="1" x14ac:dyDescent="0.2">
      <c r="A10" s="360" t="s">
        <v>125</v>
      </c>
      <c r="B10" s="278">
        <v>64</v>
      </c>
      <c r="C10" s="279">
        <v>128</v>
      </c>
      <c r="D10" s="280">
        <f>B10+C10</f>
        <v>192</v>
      </c>
      <c r="E10" s="209" t="s">
        <v>82</v>
      </c>
    </row>
    <row r="11" spans="1:14" ht="30" customHeight="1" x14ac:dyDescent="0.2">
      <c r="A11" s="155" t="s">
        <v>278</v>
      </c>
      <c r="B11" s="281">
        <f>SUM(B9:B10)</f>
        <v>64</v>
      </c>
      <c r="C11" s="281">
        <f>SUM(C9:C10)</f>
        <v>192</v>
      </c>
      <c r="D11" s="281">
        <f>SUM(D9:D10)</f>
        <v>256</v>
      </c>
      <c r="E11" s="210" t="s">
        <v>279</v>
      </c>
    </row>
    <row r="12" spans="1:14" ht="27" customHeight="1" x14ac:dyDescent="0.2">
      <c r="A12" s="211" t="s">
        <v>93</v>
      </c>
      <c r="B12" s="282">
        <v>64</v>
      </c>
      <c r="C12" s="282">
        <v>192</v>
      </c>
      <c r="D12" s="282">
        <v>256</v>
      </c>
      <c r="E12" s="212" t="s">
        <v>80</v>
      </c>
    </row>
    <row r="14" spans="1:14" ht="12.75" customHeight="1" x14ac:dyDescent="0.2"/>
    <row r="28" spans="1:1" x14ac:dyDescent="0.2">
      <c r="A28" s="20" t="s">
        <v>57</v>
      </c>
    </row>
  </sheetData>
  <mergeCells count="4">
    <mergeCell ref="A5:E5"/>
    <mergeCell ref="A2:E2"/>
    <mergeCell ref="A3:E3"/>
    <mergeCell ref="A4:E4"/>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rightToLeft="1" tabSelected="1" view="pageBreakPreview" zoomScaleSheetLayoutView="100" zoomScalePageLayoutView="85" workbookViewId="0">
      <selection activeCell="G18" sqref="G18"/>
    </sheetView>
  </sheetViews>
  <sheetFormatPr defaultColWidth="9.7109375" defaultRowHeight="12.75" x14ac:dyDescent="0.2"/>
  <cols>
    <col min="1" max="1" width="38.7109375" style="162" customWidth="1"/>
    <col min="2" max="4" width="18.7109375" style="162" customWidth="1"/>
    <col min="5" max="5" width="38.7109375" style="162" customWidth="1"/>
    <col min="6" max="250" width="9.140625" style="162" customWidth="1"/>
    <col min="251" max="251" width="25.7109375" style="162" customWidth="1"/>
    <col min="252" max="254" width="9.7109375" style="162" customWidth="1"/>
    <col min="255" max="255" width="10.7109375" style="162" customWidth="1"/>
    <col min="256" max="16384" width="9.7109375" style="162"/>
  </cols>
  <sheetData>
    <row r="1" spans="1:14" s="2" customFormat="1" ht="18.75" customHeight="1" x14ac:dyDescent="0.2"/>
    <row r="2" spans="1:14" s="1" customFormat="1" ht="20.25" customHeight="1" x14ac:dyDescent="0.25">
      <c r="A2" s="408" t="s">
        <v>178</v>
      </c>
      <c r="B2" s="408"/>
      <c r="C2" s="408"/>
      <c r="D2" s="408"/>
      <c r="E2" s="408"/>
      <c r="F2" s="168"/>
      <c r="G2" s="168"/>
      <c r="H2" s="168"/>
      <c r="I2" s="168"/>
      <c r="J2" s="168"/>
      <c r="K2" s="168"/>
      <c r="L2" s="168"/>
      <c r="M2" s="168"/>
      <c r="N2" s="168"/>
    </row>
    <row r="3" spans="1:14" s="1" customFormat="1" ht="21" customHeight="1" x14ac:dyDescent="0.2">
      <c r="A3" s="409" t="s">
        <v>360</v>
      </c>
      <c r="B3" s="409"/>
      <c r="C3" s="409"/>
      <c r="D3" s="409"/>
      <c r="E3" s="409"/>
      <c r="F3" s="169"/>
      <c r="G3" s="169"/>
      <c r="H3" s="169"/>
      <c r="I3" s="169"/>
      <c r="J3" s="169"/>
      <c r="K3" s="169"/>
      <c r="L3" s="169"/>
      <c r="M3" s="169"/>
      <c r="N3" s="169"/>
    </row>
    <row r="4" spans="1:14" s="1" customFormat="1" ht="20.25" customHeight="1" x14ac:dyDescent="0.25">
      <c r="A4" s="410" t="s">
        <v>424</v>
      </c>
      <c r="B4" s="410"/>
      <c r="C4" s="410"/>
      <c r="D4" s="410"/>
      <c r="E4" s="410"/>
      <c r="F4" s="141"/>
      <c r="G4" s="141"/>
      <c r="H4" s="141"/>
      <c r="I4" s="141"/>
      <c r="J4" s="141"/>
      <c r="K4" s="141"/>
      <c r="L4" s="141"/>
      <c r="M4" s="141"/>
      <c r="N4" s="141"/>
    </row>
    <row r="5" spans="1:14" s="1" customFormat="1" ht="20.25" customHeight="1" x14ac:dyDescent="0.2">
      <c r="A5" s="411" t="s">
        <v>421</v>
      </c>
      <c r="B5" s="411"/>
      <c r="C5" s="411"/>
      <c r="D5" s="411"/>
      <c r="E5" s="411"/>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265</v>
      </c>
      <c r="B7" s="10"/>
      <c r="C7" s="8"/>
      <c r="D7" s="8"/>
      <c r="E7" s="13" t="s">
        <v>266</v>
      </c>
      <c r="K7" s="13"/>
      <c r="M7" s="13"/>
      <c r="N7" s="13"/>
    </row>
    <row r="8" spans="1:14" s="160" customFormat="1" ht="27" customHeight="1" x14ac:dyDescent="0.2">
      <c r="A8" s="439" t="s">
        <v>376</v>
      </c>
      <c r="B8" s="19" t="s">
        <v>15</v>
      </c>
      <c r="C8" s="19" t="s">
        <v>17</v>
      </c>
      <c r="D8" s="40" t="s">
        <v>7</v>
      </c>
      <c r="E8" s="444" t="s">
        <v>377</v>
      </c>
      <c r="F8" s="159"/>
      <c r="G8" s="159"/>
      <c r="H8" s="159"/>
      <c r="I8" s="159"/>
    </row>
    <row r="9" spans="1:14" ht="27" customHeight="1" x14ac:dyDescent="0.2">
      <c r="A9" s="441"/>
      <c r="B9" s="170" t="s">
        <v>16</v>
      </c>
      <c r="C9" s="170" t="s">
        <v>18</v>
      </c>
      <c r="D9" s="171" t="s">
        <v>8</v>
      </c>
      <c r="E9" s="446"/>
      <c r="F9" s="161"/>
      <c r="G9" s="161"/>
      <c r="H9" s="161"/>
      <c r="I9" s="161"/>
    </row>
    <row r="10" spans="1:14" ht="27" customHeight="1" x14ac:dyDescent="0.2">
      <c r="A10" s="215" t="s">
        <v>154</v>
      </c>
      <c r="B10" s="283">
        <v>64</v>
      </c>
      <c r="C10" s="244">
        <v>64</v>
      </c>
      <c r="D10" s="284">
        <f>B10+C10</f>
        <v>128</v>
      </c>
      <c r="E10" s="217" t="s">
        <v>35</v>
      </c>
      <c r="F10" s="161"/>
      <c r="G10" s="161"/>
      <c r="H10" s="161"/>
      <c r="I10" s="161"/>
    </row>
    <row r="11" spans="1:14" ht="27" customHeight="1" x14ac:dyDescent="0.2">
      <c r="A11" s="216" t="s">
        <v>155</v>
      </c>
      <c r="B11" s="285">
        <v>128</v>
      </c>
      <c r="C11" s="248">
        <v>256</v>
      </c>
      <c r="D11" s="286">
        <f t="shared" ref="D11:D12" si="0">B11+C11</f>
        <v>384</v>
      </c>
      <c r="E11" s="218" t="s">
        <v>36</v>
      </c>
      <c r="F11" s="161"/>
      <c r="G11" s="161"/>
      <c r="H11" s="161"/>
      <c r="I11" s="161"/>
    </row>
    <row r="12" spans="1:14" ht="27" customHeight="1" x14ac:dyDescent="0.2">
      <c r="A12" s="163" t="s">
        <v>7</v>
      </c>
      <c r="B12" s="250">
        <f>B10+B11</f>
        <v>192</v>
      </c>
      <c r="C12" s="250">
        <f t="shared" ref="C12" si="1">C10+C11</f>
        <v>320</v>
      </c>
      <c r="D12" s="250">
        <f t="shared" si="0"/>
        <v>512</v>
      </c>
      <c r="E12" s="39" t="s">
        <v>8</v>
      </c>
      <c r="F12" s="161"/>
      <c r="G12" s="161"/>
      <c r="H12" s="161"/>
      <c r="I12" s="161"/>
    </row>
    <row r="30" spans="5:5" x14ac:dyDescent="0.2">
      <c r="E30" s="85"/>
    </row>
  </sheetData>
  <mergeCells count="6">
    <mergeCell ref="A2:E2"/>
    <mergeCell ref="A3:E3"/>
    <mergeCell ref="A4:E4"/>
    <mergeCell ref="A5:E5"/>
    <mergeCell ref="A8:A9"/>
    <mergeCell ref="E8:E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2"/>
  <sheetViews>
    <sheetView rightToLeft="1" tabSelected="1" view="pageBreakPreview" topLeftCell="B1" zoomScaleSheetLayoutView="100" zoomScalePageLayoutView="85" workbookViewId="0">
      <selection activeCell="G18" sqref="G18"/>
    </sheetView>
  </sheetViews>
  <sheetFormatPr defaultRowHeight="12.75" x14ac:dyDescent="0.2"/>
  <cols>
    <col min="1" max="1" width="33.28515625" customWidth="1"/>
    <col min="2" max="7" width="11.140625" customWidth="1"/>
    <col min="8" max="8" width="33.28515625" customWidth="1"/>
    <col min="10" max="10" width="32.5703125" customWidth="1"/>
    <col min="11" max="11" width="12.5703125" customWidth="1"/>
    <col min="12" max="12" width="13" customWidth="1"/>
  </cols>
  <sheetData>
    <row r="1" spans="1:17" s="2" customFormat="1" ht="18.75" customHeight="1" x14ac:dyDescent="0.2"/>
    <row r="2" spans="1:17" s="1" customFormat="1" ht="35.1" customHeight="1" x14ac:dyDescent="0.25">
      <c r="A2" s="429" t="s">
        <v>314</v>
      </c>
      <c r="B2" s="429"/>
      <c r="C2" s="429"/>
      <c r="D2" s="429"/>
      <c r="E2" s="429"/>
      <c r="F2" s="429"/>
      <c r="G2" s="429"/>
      <c r="H2" s="429"/>
      <c r="I2" s="168"/>
      <c r="J2" s="168"/>
      <c r="K2" s="168"/>
      <c r="L2" s="168"/>
      <c r="M2" s="168"/>
      <c r="N2" s="152"/>
      <c r="O2" s="168"/>
      <c r="P2" s="168"/>
      <c r="Q2" s="168"/>
    </row>
    <row r="3" spans="1:17" s="1" customFormat="1" ht="35.1" customHeight="1" x14ac:dyDescent="0.2">
      <c r="A3" s="430" t="s">
        <v>359</v>
      </c>
      <c r="B3" s="430"/>
      <c r="C3" s="430"/>
      <c r="D3" s="430"/>
      <c r="E3" s="430"/>
      <c r="F3" s="430"/>
      <c r="G3" s="430"/>
      <c r="H3" s="430"/>
      <c r="I3" s="169"/>
      <c r="J3" s="169"/>
      <c r="K3" s="169"/>
      <c r="L3" s="169"/>
      <c r="M3" s="169"/>
      <c r="N3" s="149"/>
      <c r="O3" s="169"/>
      <c r="P3" s="169"/>
      <c r="Q3" s="169"/>
    </row>
    <row r="4" spans="1:17" s="1" customFormat="1" ht="20.25" customHeight="1" x14ac:dyDescent="0.25">
      <c r="A4" s="431" t="s">
        <v>424</v>
      </c>
      <c r="B4" s="431"/>
      <c r="C4" s="431"/>
      <c r="D4" s="431"/>
      <c r="E4" s="431"/>
      <c r="F4" s="431"/>
      <c r="G4" s="431"/>
      <c r="H4" s="431"/>
      <c r="I4" s="141"/>
      <c r="J4" s="141"/>
      <c r="K4" s="141"/>
      <c r="L4" s="141"/>
      <c r="M4" s="141"/>
      <c r="N4" s="150"/>
      <c r="O4" s="141"/>
      <c r="P4" s="141"/>
      <c r="Q4" s="141"/>
    </row>
    <row r="5" spans="1:17" s="1" customFormat="1" ht="20.25" customHeight="1" x14ac:dyDescent="0.2">
      <c r="A5" s="432" t="s">
        <v>421</v>
      </c>
      <c r="B5" s="432"/>
      <c r="C5" s="432"/>
      <c r="D5" s="432"/>
      <c r="E5" s="432"/>
      <c r="F5" s="432"/>
      <c r="G5" s="432"/>
      <c r="H5" s="432"/>
      <c r="I5" s="142"/>
      <c r="J5" s="142"/>
      <c r="K5" s="142"/>
      <c r="L5" s="142"/>
      <c r="M5" s="142"/>
      <c r="N5" s="151"/>
      <c r="O5" s="142"/>
      <c r="P5" s="142"/>
      <c r="Q5" s="142"/>
    </row>
    <row r="6" spans="1:17" s="1" customFormat="1" ht="20.25" customHeight="1" x14ac:dyDescent="0.2">
      <c r="A6" s="151"/>
      <c r="B6" s="151"/>
      <c r="C6" s="151"/>
      <c r="D6" s="151"/>
      <c r="E6" s="151"/>
    </row>
    <row r="7" spans="1:17" s="15" customFormat="1" ht="15" customHeight="1" thickBot="1" x14ac:dyDescent="0.25">
      <c r="A7" s="37"/>
      <c r="B7" s="13"/>
      <c r="C7" s="13"/>
      <c r="D7" s="13"/>
      <c r="E7" s="13"/>
      <c r="F7" s="13"/>
      <c r="G7" s="13"/>
      <c r="H7" s="13"/>
      <c r="I7" s="13"/>
      <c r="J7" s="14"/>
      <c r="K7" s="14"/>
      <c r="L7" s="14"/>
      <c r="M7" s="14"/>
      <c r="N7" s="14"/>
      <c r="O7" s="14"/>
      <c r="P7" s="14"/>
    </row>
    <row r="8" spans="1:17" ht="36" customHeight="1" x14ac:dyDescent="0.2">
      <c r="J8" s="60"/>
      <c r="K8" s="75" t="s">
        <v>312</v>
      </c>
      <c r="L8" s="76" t="s">
        <v>313</v>
      </c>
    </row>
    <row r="9" spans="1:17" ht="25.5" customHeight="1" x14ac:dyDescent="0.2">
      <c r="J9" s="62" t="s">
        <v>126</v>
      </c>
      <c r="K9" s="146">
        <f>'11'!B9</f>
        <v>0</v>
      </c>
      <c r="L9" s="147">
        <f>'11'!C9</f>
        <v>64</v>
      </c>
    </row>
    <row r="10" spans="1:17" ht="25.5" customHeight="1" x14ac:dyDescent="0.2">
      <c r="J10" s="62" t="s">
        <v>146</v>
      </c>
      <c r="K10" s="147">
        <f>'11'!B10</f>
        <v>64</v>
      </c>
      <c r="L10" s="147">
        <f>'11'!C10</f>
        <v>128</v>
      </c>
    </row>
    <row r="11" spans="1:17" ht="25.5" customHeight="1" x14ac:dyDescent="0.2"/>
    <row r="12" spans="1:17" ht="25.5" customHeight="1" x14ac:dyDescent="0.2"/>
    <row r="14" spans="1:17" ht="12.75" customHeight="1" x14ac:dyDescent="0.2"/>
    <row r="22" spans="1:1" x14ac:dyDescent="0.2">
      <c r="A22" s="20" t="s">
        <v>57</v>
      </c>
    </row>
  </sheetData>
  <mergeCells count="4">
    <mergeCell ref="A2:H2"/>
    <mergeCell ref="A3:H3"/>
    <mergeCell ref="A4:H4"/>
    <mergeCell ref="A5:H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5"/>
  <sheetViews>
    <sheetView rightToLeft="1" tabSelected="1" view="pageBreakPreview" zoomScaleSheetLayoutView="100" zoomScalePageLayoutView="85" workbookViewId="0">
      <selection activeCell="G18" sqref="G18"/>
    </sheetView>
  </sheetViews>
  <sheetFormatPr defaultRowHeight="12.75" x14ac:dyDescent="0.2"/>
  <cols>
    <col min="3" max="3" width="6.7109375" customWidth="1"/>
    <col min="4" max="4" width="20.7109375" customWidth="1"/>
    <col min="5" max="10" width="5.7109375" customWidth="1"/>
    <col min="11" max="11" width="20.7109375" customWidth="1"/>
    <col min="12" max="12" width="6.7109375" customWidth="1"/>
    <col min="13" max="13" width="9.140625" customWidth="1"/>
    <col min="16" max="16" width="23.140625" customWidth="1"/>
    <col min="17" max="17" width="13.5703125" customWidth="1"/>
    <col min="18" max="18" width="11.42578125" customWidth="1"/>
  </cols>
  <sheetData>
    <row r="1" spans="1:18" s="2" customFormat="1" ht="18.75" customHeight="1" x14ac:dyDescent="0.2"/>
    <row r="2" spans="1:18" s="1" customFormat="1" ht="20.25" customHeight="1" x14ac:dyDescent="0.25">
      <c r="A2" s="429" t="s">
        <v>290</v>
      </c>
      <c r="B2" s="429"/>
      <c r="C2" s="429"/>
      <c r="D2" s="429"/>
      <c r="E2" s="429"/>
      <c r="F2" s="429"/>
      <c r="G2" s="429"/>
      <c r="H2" s="429"/>
      <c r="I2" s="429"/>
      <c r="J2" s="429"/>
      <c r="K2" s="429"/>
      <c r="L2" s="429"/>
      <c r="M2" s="429"/>
      <c r="N2" s="429"/>
    </row>
    <row r="3" spans="1:18" s="1" customFormat="1" ht="21" customHeight="1" x14ac:dyDescent="0.2">
      <c r="A3" s="430" t="s">
        <v>361</v>
      </c>
      <c r="B3" s="430"/>
      <c r="C3" s="430"/>
      <c r="D3" s="430"/>
      <c r="E3" s="430"/>
      <c r="F3" s="430"/>
      <c r="G3" s="430"/>
      <c r="H3" s="430"/>
      <c r="I3" s="430"/>
      <c r="J3" s="430"/>
      <c r="K3" s="430"/>
      <c r="L3" s="430"/>
      <c r="M3" s="430"/>
      <c r="N3" s="430"/>
    </row>
    <row r="4" spans="1:18" s="1" customFormat="1" ht="20.25" customHeight="1" x14ac:dyDescent="0.25">
      <c r="A4" s="431" t="s">
        <v>424</v>
      </c>
      <c r="B4" s="431"/>
      <c r="C4" s="431"/>
      <c r="D4" s="431"/>
      <c r="E4" s="431"/>
      <c r="F4" s="431"/>
      <c r="G4" s="431"/>
      <c r="H4" s="431"/>
      <c r="I4" s="431"/>
      <c r="J4" s="431"/>
      <c r="K4" s="431"/>
      <c r="L4" s="431"/>
      <c r="M4" s="431"/>
      <c r="N4" s="431"/>
    </row>
    <row r="5" spans="1:18" s="1" customFormat="1" ht="20.25" customHeight="1" x14ac:dyDescent="0.2">
      <c r="A5" s="432" t="s">
        <v>421</v>
      </c>
      <c r="B5" s="432"/>
      <c r="C5" s="432"/>
      <c r="D5" s="432"/>
      <c r="E5" s="432"/>
      <c r="F5" s="432"/>
      <c r="G5" s="432"/>
      <c r="H5" s="432"/>
      <c r="I5" s="432"/>
      <c r="J5" s="432"/>
      <c r="K5" s="432"/>
      <c r="L5" s="432"/>
      <c r="M5" s="432"/>
      <c r="N5" s="432"/>
    </row>
    <row r="6" spans="1:18" s="1" customFormat="1" ht="20.25" customHeight="1" x14ac:dyDescent="0.2">
      <c r="A6" s="151"/>
      <c r="B6" s="151" t="s">
        <v>57</v>
      </c>
      <c r="C6" s="151"/>
      <c r="D6" s="151"/>
      <c r="E6" s="151"/>
      <c r="M6" s="1" t="s">
        <v>57</v>
      </c>
    </row>
    <row r="9" spans="1:18" ht="15.95" customHeight="1" x14ac:dyDescent="0.25">
      <c r="P9" s="24"/>
    </row>
    <row r="10" spans="1:18" ht="15.95" customHeight="1" x14ac:dyDescent="0.2">
      <c r="P10" s="25"/>
    </row>
    <row r="11" spans="1:18" ht="15.95" customHeight="1" x14ac:dyDescent="0.2">
      <c r="P11" s="26"/>
    </row>
    <row r="12" spans="1:18" ht="15.95" customHeight="1" x14ac:dyDescent="0.2">
      <c r="P12" s="27"/>
    </row>
    <row r="13" spans="1:18" ht="18" customHeight="1" thickBot="1" x14ac:dyDescent="0.25">
      <c r="P13" s="21"/>
    </row>
    <row r="14" spans="1:18" ht="31.5" customHeight="1" x14ac:dyDescent="0.2">
      <c r="P14" s="46"/>
      <c r="Q14" s="47" t="s">
        <v>309</v>
      </c>
      <c r="R14" s="48" t="s">
        <v>78</v>
      </c>
    </row>
    <row r="15" spans="1:18" ht="20.100000000000001" customHeight="1" x14ac:dyDescent="0.2">
      <c r="P15" s="49" t="s">
        <v>100</v>
      </c>
      <c r="Q15" s="166">
        <f>'12'!C10</f>
        <v>64</v>
      </c>
      <c r="R15" s="164">
        <f>'12'!B10</f>
        <v>64</v>
      </c>
    </row>
    <row r="16" spans="1:18" ht="20.100000000000001" customHeight="1" thickBot="1" x14ac:dyDescent="0.25">
      <c r="P16" s="50" t="s">
        <v>101</v>
      </c>
      <c r="Q16" s="167">
        <f>'12'!C11</f>
        <v>256</v>
      </c>
      <c r="R16" s="165">
        <f>'12'!B11</f>
        <v>128</v>
      </c>
    </row>
    <row r="17" spans="4:11" ht="20.100000000000001" customHeight="1" x14ac:dyDescent="0.2"/>
    <row r="22" spans="4:11" x14ac:dyDescent="0.2">
      <c r="D22" s="20" t="s">
        <v>57</v>
      </c>
      <c r="K22" s="20"/>
    </row>
    <row r="45" spans="12:12" x14ac:dyDescent="0.2">
      <c r="L45" s="82"/>
    </row>
  </sheetData>
  <mergeCells count="4">
    <mergeCell ref="A2:N2"/>
    <mergeCell ref="A3:N3"/>
    <mergeCell ref="A4:N4"/>
    <mergeCell ref="A5:N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rightToLeft="1" tabSelected="1" view="pageBreakPreview" zoomScaleSheetLayoutView="100" zoomScalePageLayoutView="85" workbookViewId="0">
      <selection activeCell="G18" sqref="G18"/>
    </sheetView>
  </sheetViews>
  <sheetFormatPr defaultRowHeight="12.75" x14ac:dyDescent="0.2"/>
  <cols>
    <col min="1" max="1" width="10.7109375" customWidth="1"/>
    <col min="2" max="2" width="40" customWidth="1"/>
    <col min="3" max="3" width="30.7109375" customWidth="1"/>
    <col min="4" max="4" width="40" customWidth="1"/>
    <col min="5" max="5" width="10.7109375" customWidth="1"/>
    <col min="7" max="7" width="27.42578125" customWidth="1"/>
    <col min="8" max="8" width="15.42578125" customWidth="1"/>
  </cols>
  <sheetData>
    <row r="1" spans="1:14" s="2" customFormat="1" ht="18.75" customHeight="1" x14ac:dyDescent="0.2"/>
    <row r="2" spans="1:14" s="1" customFormat="1" ht="20.25" customHeight="1" x14ac:dyDescent="0.25">
      <c r="A2" s="408" t="s">
        <v>124</v>
      </c>
      <c r="B2" s="408"/>
      <c r="C2" s="408"/>
      <c r="D2" s="408"/>
      <c r="E2" s="408"/>
      <c r="F2" s="168"/>
      <c r="G2" s="168"/>
      <c r="H2" s="168"/>
      <c r="I2" s="168"/>
      <c r="J2" s="168"/>
      <c r="K2" s="168"/>
      <c r="L2" s="168"/>
      <c r="M2" s="168"/>
      <c r="N2" s="168"/>
    </row>
    <row r="3" spans="1:14" s="1" customFormat="1" ht="21" customHeight="1" x14ac:dyDescent="0.2">
      <c r="A3" s="409" t="s">
        <v>362</v>
      </c>
      <c r="B3" s="409"/>
      <c r="C3" s="409"/>
      <c r="D3" s="409"/>
      <c r="E3" s="409"/>
      <c r="F3" s="169"/>
      <c r="G3" s="169"/>
      <c r="H3" s="169"/>
      <c r="I3" s="169"/>
      <c r="J3" s="169"/>
      <c r="K3" s="169"/>
      <c r="L3" s="169"/>
      <c r="M3" s="169"/>
      <c r="N3" s="169"/>
    </row>
    <row r="4" spans="1:14" s="1" customFormat="1" ht="20.25" customHeight="1" x14ac:dyDescent="0.25">
      <c r="A4" s="410" t="s">
        <v>424</v>
      </c>
      <c r="B4" s="410"/>
      <c r="C4" s="410"/>
      <c r="D4" s="410"/>
      <c r="E4" s="410"/>
      <c r="F4" s="141"/>
      <c r="G4" s="141"/>
      <c r="H4" s="141"/>
      <c r="I4" s="141"/>
      <c r="J4" s="141"/>
      <c r="K4" s="141"/>
      <c r="L4" s="141"/>
      <c r="M4" s="141"/>
      <c r="N4" s="141"/>
    </row>
    <row r="5" spans="1:14" s="1" customFormat="1" ht="20.25" customHeight="1" x14ac:dyDescent="0.2">
      <c r="A5" s="411" t="s">
        <v>421</v>
      </c>
      <c r="B5" s="411"/>
      <c r="C5" s="411"/>
      <c r="D5" s="411"/>
      <c r="E5" s="411"/>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174"/>
      <c r="B7" s="174" t="s">
        <v>267</v>
      </c>
      <c r="C7" s="8"/>
      <c r="D7" s="13" t="s">
        <v>268</v>
      </c>
      <c r="E7" s="8"/>
      <c r="K7" s="13"/>
      <c r="M7" s="13"/>
      <c r="N7" s="13"/>
    </row>
    <row r="8" spans="1:14" ht="24.75" customHeight="1" x14ac:dyDescent="0.2">
      <c r="A8" s="21"/>
      <c r="B8" s="521" t="s">
        <v>269</v>
      </c>
      <c r="C8" s="343" t="s">
        <v>378</v>
      </c>
      <c r="D8" s="524" t="s">
        <v>252</v>
      </c>
      <c r="E8" s="21"/>
    </row>
    <row r="9" spans="1:14" ht="13.5" customHeight="1" x14ac:dyDescent="0.2">
      <c r="A9" s="21"/>
      <c r="B9" s="522"/>
      <c r="C9" s="342" t="s">
        <v>379</v>
      </c>
      <c r="D9" s="525"/>
      <c r="E9" s="21"/>
    </row>
    <row r="10" spans="1:14" ht="17.25" customHeight="1" x14ac:dyDescent="0.2">
      <c r="A10" s="21"/>
      <c r="B10" s="523"/>
      <c r="C10" s="335" t="s">
        <v>8</v>
      </c>
      <c r="D10" s="526"/>
      <c r="E10" s="21"/>
    </row>
    <row r="11" spans="1:14" ht="27" customHeight="1" x14ac:dyDescent="0.2">
      <c r="A11" s="21"/>
      <c r="B11" s="344" t="s">
        <v>127</v>
      </c>
      <c r="C11" s="345">
        <v>192</v>
      </c>
      <c r="D11" s="346" t="s">
        <v>102</v>
      </c>
      <c r="E11" s="21"/>
    </row>
    <row r="12" spans="1:14" ht="27" customHeight="1" x14ac:dyDescent="0.2">
      <c r="A12" s="21"/>
      <c r="B12" s="203" t="s">
        <v>385</v>
      </c>
      <c r="C12" s="287">
        <v>64</v>
      </c>
      <c r="D12" s="204" t="s">
        <v>386</v>
      </c>
      <c r="E12" s="21"/>
    </row>
    <row r="13" spans="1:14" ht="30" customHeight="1" x14ac:dyDescent="0.2">
      <c r="A13" s="21"/>
      <c r="B13" s="157" t="s">
        <v>276</v>
      </c>
      <c r="C13" s="288">
        <f>SUM(C11:C12)</f>
        <v>256</v>
      </c>
      <c r="D13" s="156" t="s">
        <v>277</v>
      </c>
      <c r="E13" s="21"/>
    </row>
    <row r="14" spans="1:14" ht="27" customHeight="1" x14ac:dyDescent="0.2">
      <c r="A14" s="21"/>
      <c r="B14" s="205" t="s">
        <v>93</v>
      </c>
      <c r="C14" s="289">
        <v>256</v>
      </c>
      <c r="D14" s="206" t="s">
        <v>80</v>
      </c>
      <c r="E14" s="21"/>
    </row>
    <row r="15" spans="1:14" ht="20.100000000000001" customHeight="1" x14ac:dyDescent="0.2">
      <c r="A15" s="21"/>
      <c r="E15" s="21"/>
    </row>
    <row r="16" spans="1:14" ht="20.100000000000001" customHeight="1" x14ac:dyDescent="0.2">
      <c r="A16" s="21"/>
      <c r="E16" s="21"/>
    </row>
    <row r="31" spans="2:4" x14ac:dyDescent="0.2">
      <c r="B31" s="20" t="s">
        <v>57</v>
      </c>
      <c r="D31" s="20" t="s">
        <v>57</v>
      </c>
    </row>
    <row r="46" spans="5:5" x14ac:dyDescent="0.2">
      <c r="E46" s="82"/>
    </row>
  </sheetData>
  <mergeCells count="6">
    <mergeCell ref="A2:E2"/>
    <mergeCell ref="A3:E3"/>
    <mergeCell ref="A4:E4"/>
    <mergeCell ref="A5:E5"/>
    <mergeCell ref="B8:B10"/>
    <mergeCell ref="D8:D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8"/>
  <sheetViews>
    <sheetView rightToLeft="1" tabSelected="1" view="pageBreakPreview" zoomScaleSheetLayoutView="100" zoomScalePageLayoutView="85" workbookViewId="0">
      <selection activeCell="G18" sqref="G18"/>
    </sheetView>
  </sheetViews>
  <sheetFormatPr defaultRowHeight="12.75" x14ac:dyDescent="0.2"/>
  <cols>
    <col min="3" max="3" width="10.7109375" customWidth="1"/>
    <col min="4" max="4" width="25.7109375" customWidth="1"/>
    <col min="5" max="6" width="7.7109375" customWidth="1"/>
    <col min="7" max="7" width="25.7109375" customWidth="1"/>
    <col min="8" max="9" width="10.7109375" customWidth="1"/>
    <col min="12" max="12" width="41" customWidth="1"/>
    <col min="13" max="13" width="15.42578125" customWidth="1"/>
  </cols>
  <sheetData>
    <row r="1" spans="1:14" s="2" customFormat="1" ht="18.75" customHeight="1" x14ac:dyDescent="0.2"/>
    <row r="2" spans="1:14" s="1" customFormat="1" ht="20.25" customHeight="1" x14ac:dyDescent="0.25">
      <c r="A2" s="429" t="s">
        <v>291</v>
      </c>
      <c r="B2" s="429"/>
      <c r="C2" s="429"/>
      <c r="D2" s="429"/>
      <c r="E2" s="429"/>
      <c r="F2" s="429"/>
      <c r="G2" s="429"/>
      <c r="H2" s="429"/>
      <c r="I2" s="429"/>
      <c r="J2" s="429"/>
      <c r="K2" s="168"/>
      <c r="L2" s="168"/>
      <c r="M2" s="168"/>
      <c r="N2" s="168"/>
    </row>
    <row r="3" spans="1:14" s="1" customFormat="1" ht="30" customHeight="1" x14ac:dyDescent="0.2">
      <c r="A3" s="430" t="s">
        <v>363</v>
      </c>
      <c r="B3" s="430"/>
      <c r="C3" s="430"/>
      <c r="D3" s="430"/>
      <c r="E3" s="430"/>
      <c r="F3" s="430"/>
      <c r="G3" s="430"/>
      <c r="H3" s="430"/>
      <c r="I3" s="430"/>
      <c r="J3" s="430"/>
      <c r="K3" s="169"/>
      <c r="L3" s="169"/>
      <c r="M3" s="169"/>
      <c r="N3" s="169"/>
    </row>
    <row r="4" spans="1:14" s="1" customFormat="1" ht="20.25" customHeight="1" x14ac:dyDescent="0.25">
      <c r="A4" s="431" t="s">
        <v>424</v>
      </c>
      <c r="B4" s="431"/>
      <c r="C4" s="431"/>
      <c r="D4" s="431"/>
      <c r="E4" s="431"/>
      <c r="F4" s="431"/>
      <c r="G4" s="431"/>
      <c r="H4" s="431"/>
      <c r="I4" s="431"/>
      <c r="J4" s="431"/>
      <c r="K4" s="141"/>
      <c r="L4" s="141"/>
      <c r="M4" s="141"/>
      <c r="N4" s="141"/>
    </row>
    <row r="5" spans="1:14" s="1" customFormat="1" ht="20.25" customHeight="1" x14ac:dyDescent="0.2">
      <c r="A5" s="432" t="s">
        <v>421</v>
      </c>
      <c r="B5" s="432"/>
      <c r="C5" s="432"/>
      <c r="D5" s="432"/>
      <c r="E5" s="432"/>
      <c r="F5" s="432"/>
      <c r="G5" s="432"/>
      <c r="H5" s="432"/>
      <c r="I5" s="432"/>
      <c r="J5" s="432"/>
      <c r="K5" s="142"/>
      <c r="L5" s="142"/>
      <c r="M5" s="142"/>
      <c r="N5" s="142"/>
    </row>
    <row r="6" spans="1:14" s="1" customFormat="1" ht="20.25" customHeight="1" x14ac:dyDescent="0.2">
      <c r="A6" s="151"/>
      <c r="B6" s="151"/>
      <c r="C6" s="151"/>
      <c r="D6" s="151"/>
      <c r="E6" s="151"/>
    </row>
    <row r="7" spans="1:14" ht="15.95" customHeight="1" x14ac:dyDescent="0.25">
      <c r="C7" s="24"/>
      <c r="D7" s="24"/>
      <c r="E7" s="24"/>
      <c r="F7" s="24"/>
      <c r="G7" s="24"/>
      <c r="H7" s="24"/>
      <c r="I7" s="67"/>
      <c r="J7" s="24"/>
      <c r="K7" s="24"/>
      <c r="L7" s="24"/>
      <c r="M7" s="24"/>
      <c r="N7" s="24"/>
    </row>
    <row r="8" spans="1:14" ht="15.95" customHeight="1" x14ac:dyDescent="0.2">
      <c r="C8" s="527"/>
      <c r="D8" s="527"/>
      <c r="E8" s="527"/>
      <c r="F8" s="527"/>
      <c r="G8" s="527"/>
      <c r="H8" s="527"/>
      <c r="I8" s="153"/>
      <c r="J8" s="25"/>
      <c r="K8" s="25"/>
      <c r="L8" s="25"/>
      <c r="M8" s="25"/>
      <c r="N8" s="25"/>
    </row>
    <row r="9" spans="1:14" ht="15.95" customHeight="1" x14ac:dyDescent="0.2">
      <c r="C9" s="21"/>
      <c r="H9" s="21"/>
      <c r="I9" s="21"/>
      <c r="K9" s="26"/>
      <c r="L9" s="26"/>
      <c r="M9" s="26"/>
      <c r="N9" s="26"/>
    </row>
    <row r="10" spans="1:14" ht="15.95" customHeight="1" x14ac:dyDescent="0.2">
      <c r="C10" s="21"/>
      <c r="H10" s="21"/>
      <c r="I10" s="21"/>
      <c r="K10" s="26"/>
      <c r="L10" s="26"/>
      <c r="M10" s="26"/>
      <c r="N10" s="26"/>
    </row>
    <row r="11" spans="1:14" ht="15.95" customHeight="1" x14ac:dyDescent="0.2">
      <c r="K11" s="27"/>
      <c r="L11" s="27"/>
      <c r="M11" s="27"/>
      <c r="N11" s="27"/>
    </row>
    <row r="12" spans="1:14" ht="13.5" customHeight="1" thickBot="1" x14ac:dyDescent="0.25">
      <c r="K12" s="21"/>
      <c r="L12" s="21"/>
      <c r="M12" s="21"/>
      <c r="N12" s="21"/>
    </row>
    <row r="13" spans="1:14" ht="33.75" customHeight="1" x14ac:dyDescent="0.2">
      <c r="L13" s="46"/>
      <c r="M13" s="61" t="s">
        <v>76</v>
      </c>
    </row>
    <row r="14" spans="1:14" ht="20.100000000000001" customHeight="1" x14ac:dyDescent="0.2">
      <c r="L14" s="63" t="s">
        <v>128</v>
      </c>
      <c r="M14" s="64">
        <f>'13'!C11</f>
        <v>192</v>
      </c>
    </row>
    <row r="15" spans="1:14" ht="20.100000000000001" customHeight="1" x14ac:dyDescent="0.2">
      <c r="L15" s="63" t="s">
        <v>387</v>
      </c>
      <c r="M15" s="64">
        <f>'13'!C12</f>
        <v>64</v>
      </c>
    </row>
    <row r="16" spans="1:14" ht="20.100000000000001" customHeight="1" x14ac:dyDescent="0.2"/>
    <row r="17" spans="4:7" ht="20.100000000000001" customHeight="1" x14ac:dyDescent="0.2"/>
    <row r="18" spans="4:7" ht="20.100000000000001" customHeight="1" x14ac:dyDescent="0.2"/>
    <row r="19" spans="4:7" ht="20.100000000000001" customHeight="1" x14ac:dyDescent="0.2"/>
    <row r="23" spans="4:7" x14ac:dyDescent="0.2">
      <c r="D23" s="20" t="s">
        <v>57</v>
      </c>
      <c r="G23" s="20" t="s">
        <v>57</v>
      </c>
    </row>
    <row r="38" spans="8:8" x14ac:dyDescent="0.2">
      <c r="H38" s="82"/>
    </row>
  </sheetData>
  <mergeCells count="5">
    <mergeCell ref="A2:J2"/>
    <mergeCell ref="A3:J3"/>
    <mergeCell ref="A4:J4"/>
    <mergeCell ref="A5:J5"/>
    <mergeCell ref="C8:H8"/>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C46"/>
  <sheetViews>
    <sheetView rightToLeft="1" tabSelected="1" view="pageBreakPreview" zoomScaleSheetLayoutView="100" workbookViewId="0">
      <selection activeCell="G18" sqref="G18"/>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4" spans="1:41" ht="14.25" x14ac:dyDescent="0.2">
      <c r="A4" s="102"/>
      <c r="B4" s="102"/>
      <c r="C4" s="102"/>
      <c r="D4" s="102"/>
      <c r="E4" s="102"/>
      <c r="F4" s="102"/>
      <c r="G4" s="102"/>
      <c r="H4" s="102"/>
      <c r="I4" s="102"/>
      <c r="J4" s="102"/>
      <c r="K4" s="102"/>
      <c r="L4" s="102"/>
      <c r="M4" s="102"/>
      <c r="N4" s="102"/>
      <c r="O4" s="102"/>
      <c r="P4" s="102"/>
      <c r="Q4" s="102"/>
      <c r="R4" s="102"/>
      <c r="S4" s="381"/>
      <c r="T4" s="381"/>
      <c r="U4" s="104"/>
      <c r="V4" s="104"/>
      <c r="W4" s="104"/>
      <c r="X4" s="104"/>
      <c r="Y4" s="104"/>
      <c r="Z4" s="104"/>
      <c r="AA4" s="104"/>
      <c r="AB4" s="104"/>
      <c r="AC4" s="104"/>
      <c r="AD4" s="104"/>
      <c r="AE4" s="104"/>
      <c r="AF4" s="104"/>
      <c r="AG4" s="104"/>
      <c r="AH4" s="104"/>
      <c r="AI4" s="104"/>
      <c r="AJ4" s="104"/>
      <c r="AK4" s="104"/>
      <c r="AL4" s="104"/>
      <c r="AM4" s="32"/>
      <c r="AN4" s="32"/>
      <c r="AO4" s="32"/>
    </row>
    <row r="5" spans="1:41" ht="14.25" customHeight="1" x14ac:dyDescent="0.2">
      <c r="A5" s="102"/>
      <c r="B5" s="102"/>
      <c r="C5" s="102"/>
      <c r="D5" s="102"/>
      <c r="E5" s="102"/>
      <c r="F5" s="102"/>
      <c r="G5" s="102"/>
      <c r="H5" s="102"/>
      <c r="I5" s="102"/>
      <c r="J5" s="102"/>
      <c r="K5" s="102"/>
      <c r="L5" s="102"/>
      <c r="M5" s="102"/>
      <c r="N5" s="102"/>
      <c r="O5" s="102"/>
      <c r="P5" s="102"/>
      <c r="Q5" s="102"/>
      <c r="R5" s="102"/>
      <c r="S5" s="381"/>
      <c r="T5" s="381"/>
      <c r="U5" s="104"/>
      <c r="V5" s="104"/>
      <c r="W5" s="104"/>
      <c r="X5" s="104"/>
      <c r="Y5" s="104"/>
      <c r="Z5" s="104"/>
      <c r="AA5" s="104"/>
      <c r="AB5" s="104"/>
      <c r="AC5" s="104"/>
      <c r="AD5" s="104"/>
      <c r="AE5" s="104"/>
      <c r="AF5" s="104"/>
      <c r="AG5" s="104"/>
      <c r="AH5" s="104"/>
      <c r="AI5" s="104"/>
      <c r="AJ5" s="104"/>
      <c r="AK5" s="104"/>
      <c r="AL5" s="104"/>
      <c r="AM5" s="32"/>
      <c r="AN5" s="32"/>
      <c r="AO5" s="32"/>
    </row>
    <row r="6" spans="1:41" ht="14.25" customHeight="1" x14ac:dyDescent="0.2">
      <c r="A6" s="102"/>
      <c r="B6" s="102"/>
      <c r="C6" s="102"/>
      <c r="D6" s="102"/>
      <c r="E6" s="102"/>
      <c r="F6" s="102"/>
      <c r="G6" s="102"/>
      <c r="H6" s="102"/>
      <c r="I6" s="102"/>
      <c r="J6" s="102"/>
      <c r="K6" s="102"/>
      <c r="L6" s="102"/>
      <c r="M6" s="102"/>
      <c r="N6" s="102"/>
      <c r="O6" s="102"/>
      <c r="P6" s="102"/>
      <c r="Q6" s="102"/>
      <c r="R6" s="102"/>
      <c r="S6" s="381"/>
      <c r="T6" s="381"/>
      <c r="U6" s="104"/>
      <c r="V6" s="104"/>
      <c r="W6" s="104"/>
      <c r="X6" s="104"/>
      <c r="Y6" s="104"/>
      <c r="Z6" s="104"/>
      <c r="AA6" s="104"/>
      <c r="AB6" s="104"/>
      <c r="AC6" s="104"/>
      <c r="AD6" s="104"/>
      <c r="AE6" s="104"/>
      <c r="AF6" s="104"/>
      <c r="AG6" s="104"/>
      <c r="AH6" s="104"/>
      <c r="AI6" s="104"/>
      <c r="AJ6" s="104"/>
      <c r="AK6" s="104"/>
      <c r="AL6" s="104"/>
      <c r="AM6" s="32"/>
      <c r="AN6" s="32"/>
      <c r="AO6" s="32"/>
    </row>
    <row r="7" spans="1:41" ht="14.25" customHeight="1" x14ac:dyDescent="0.2">
      <c r="A7" s="102"/>
      <c r="B7" s="102"/>
      <c r="C7" s="102"/>
      <c r="D7" s="102"/>
      <c r="E7" s="102"/>
      <c r="F7" s="102"/>
      <c r="G7" s="102"/>
      <c r="H7" s="102"/>
      <c r="I7" s="102"/>
      <c r="J7" s="102"/>
      <c r="K7" s="102"/>
      <c r="L7" s="102"/>
      <c r="M7" s="102"/>
      <c r="N7" s="102"/>
      <c r="O7" s="102"/>
      <c r="P7" s="102"/>
      <c r="Q7" s="102"/>
      <c r="R7" s="102"/>
      <c r="S7" s="381"/>
      <c r="T7" s="381"/>
      <c r="U7" s="104"/>
      <c r="V7" s="104"/>
      <c r="W7" s="104"/>
      <c r="X7" s="104"/>
      <c r="Y7" s="104"/>
      <c r="Z7" s="104"/>
      <c r="AA7" s="104"/>
      <c r="AB7" s="104"/>
      <c r="AC7" s="104"/>
      <c r="AD7" s="104"/>
      <c r="AE7" s="104"/>
      <c r="AF7" s="104"/>
      <c r="AG7" s="104"/>
      <c r="AH7" s="104"/>
      <c r="AI7" s="104"/>
      <c r="AJ7" s="104"/>
      <c r="AK7" s="104"/>
      <c r="AL7" s="104"/>
      <c r="AM7" s="32"/>
      <c r="AN7" s="32"/>
      <c r="AO7" s="32"/>
    </row>
    <row r="8" spans="1:41" ht="12" customHeight="1" x14ac:dyDescent="0.2">
      <c r="A8" s="377" t="s">
        <v>183</v>
      </c>
      <c r="B8" s="377"/>
      <c r="C8" s="377"/>
      <c r="D8" s="377"/>
      <c r="E8" s="377"/>
      <c r="F8" s="377"/>
      <c r="G8" s="377"/>
      <c r="H8" s="377"/>
      <c r="I8" s="377"/>
      <c r="J8" s="377"/>
      <c r="K8" s="377"/>
      <c r="L8" s="377"/>
      <c r="M8" s="377"/>
      <c r="N8" s="377"/>
      <c r="O8" s="377"/>
      <c r="P8" s="377"/>
      <c r="Q8" s="377"/>
      <c r="R8" s="377"/>
      <c r="S8" s="381"/>
      <c r="T8" s="381"/>
      <c r="U8" s="378" t="s">
        <v>184</v>
      </c>
      <c r="V8" s="378"/>
      <c r="W8" s="378"/>
      <c r="X8" s="378"/>
      <c r="Y8" s="378"/>
      <c r="Z8" s="378"/>
      <c r="AA8" s="378"/>
      <c r="AB8" s="378"/>
      <c r="AC8" s="378"/>
      <c r="AD8" s="378"/>
      <c r="AE8" s="378"/>
      <c r="AF8" s="378"/>
      <c r="AG8" s="378"/>
      <c r="AH8" s="378"/>
      <c r="AI8" s="378"/>
      <c r="AJ8" s="378"/>
      <c r="AK8" s="378"/>
      <c r="AL8" s="378"/>
      <c r="AM8" s="32"/>
      <c r="AN8" s="32"/>
      <c r="AO8" s="32"/>
    </row>
    <row r="9" spans="1:41" ht="12" customHeight="1" x14ac:dyDescent="0.2">
      <c r="A9" s="377"/>
      <c r="B9" s="377"/>
      <c r="C9" s="377"/>
      <c r="D9" s="377"/>
      <c r="E9" s="377"/>
      <c r="F9" s="377"/>
      <c r="G9" s="377"/>
      <c r="H9" s="377"/>
      <c r="I9" s="377"/>
      <c r="J9" s="377"/>
      <c r="K9" s="377"/>
      <c r="L9" s="377"/>
      <c r="M9" s="377"/>
      <c r="N9" s="377"/>
      <c r="O9" s="377"/>
      <c r="P9" s="377"/>
      <c r="Q9" s="377"/>
      <c r="R9" s="377"/>
      <c r="S9" s="381"/>
      <c r="T9" s="381"/>
      <c r="U9" s="378"/>
      <c r="V9" s="378"/>
      <c r="W9" s="378"/>
      <c r="X9" s="378"/>
      <c r="Y9" s="378"/>
      <c r="Z9" s="378"/>
      <c r="AA9" s="378"/>
      <c r="AB9" s="378"/>
      <c r="AC9" s="378"/>
      <c r="AD9" s="378"/>
      <c r="AE9" s="378"/>
      <c r="AF9" s="378"/>
      <c r="AG9" s="378"/>
      <c r="AH9" s="378"/>
      <c r="AI9" s="378"/>
      <c r="AJ9" s="378"/>
      <c r="AK9" s="378"/>
      <c r="AL9" s="378"/>
      <c r="AM9" s="32"/>
      <c r="AN9" s="32"/>
      <c r="AO9" s="32"/>
    </row>
    <row r="10" spans="1:41" ht="12" customHeight="1" x14ac:dyDescent="0.2">
      <c r="A10" s="105"/>
      <c r="B10" s="105"/>
      <c r="C10" s="105"/>
      <c r="D10" s="105"/>
      <c r="E10" s="105"/>
      <c r="F10" s="105"/>
      <c r="G10" s="105"/>
      <c r="H10" s="105"/>
      <c r="I10" s="105"/>
      <c r="J10" s="105"/>
      <c r="K10" s="105"/>
      <c r="L10" s="105"/>
      <c r="M10" s="105"/>
      <c r="N10" s="105"/>
      <c r="O10" s="105"/>
      <c r="P10" s="105"/>
      <c r="Q10" s="105"/>
      <c r="R10" s="105"/>
      <c r="S10" s="381"/>
      <c r="T10" s="381"/>
      <c r="U10" s="106"/>
      <c r="V10" s="106"/>
      <c r="W10" s="106"/>
      <c r="X10" s="106"/>
      <c r="Y10" s="106"/>
      <c r="Z10" s="106"/>
      <c r="AA10" s="106"/>
      <c r="AB10" s="106"/>
      <c r="AC10" s="106"/>
      <c r="AD10" s="106"/>
      <c r="AE10" s="106"/>
      <c r="AF10" s="106"/>
      <c r="AG10" s="106"/>
      <c r="AH10" s="106"/>
      <c r="AI10" s="106"/>
      <c r="AJ10" s="106"/>
      <c r="AK10" s="106"/>
      <c r="AL10" s="106"/>
      <c r="AM10" s="32"/>
      <c r="AN10" s="32"/>
      <c r="AO10" s="32"/>
    </row>
    <row r="11" spans="1:41" ht="12" customHeight="1" x14ac:dyDescent="0.2">
      <c r="A11" s="102"/>
      <c r="B11" s="102"/>
      <c r="C11" s="102"/>
      <c r="D11" s="102"/>
      <c r="E11" s="102"/>
      <c r="F11" s="102"/>
      <c r="G11" s="102"/>
      <c r="H11" s="102"/>
      <c r="I11" s="102"/>
      <c r="J11" s="102"/>
      <c r="K11" s="102"/>
      <c r="L11" s="102"/>
      <c r="M11" s="102"/>
      <c r="N11" s="102"/>
      <c r="O11" s="102"/>
      <c r="P11" s="102"/>
      <c r="Q11" s="102"/>
      <c r="R11" s="102"/>
      <c r="S11" s="381"/>
      <c r="T11" s="381"/>
      <c r="U11" s="104"/>
      <c r="V11" s="104"/>
      <c r="W11" s="104"/>
      <c r="X11" s="104"/>
      <c r="Y11" s="104"/>
      <c r="Z11" s="104"/>
      <c r="AA11" s="104"/>
      <c r="AB11" s="104"/>
      <c r="AC11" s="104"/>
      <c r="AD11" s="104"/>
      <c r="AE11" s="104"/>
      <c r="AF11" s="104"/>
      <c r="AG11" s="104"/>
      <c r="AH11" s="104"/>
      <c r="AI11" s="104"/>
      <c r="AJ11" s="104"/>
      <c r="AK11" s="104"/>
      <c r="AL11" s="104"/>
      <c r="AM11" s="32"/>
      <c r="AN11" s="32"/>
      <c r="AO11" s="32"/>
    </row>
    <row r="12" spans="1:41" ht="15" customHeight="1" x14ac:dyDescent="0.2">
      <c r="A12" s="379" t="s">
        <v>422</v>
      </c>
      <c r="B12" s="379"/>
      <c r="C12" s="379"/>
      <c r="D12" s="379"/>
      <c r="E12" s="379"/>
      <c r="F12" s="379"/>
      <c r="G12" s="379"/>
      <c r="H12" s="379"/>
      <c r="I12" s="379"/>
      <c r="J12" s="379"/>
      <c r="K12" s="379"/>
      <c r="L12" s="379"/>
      <c r="M12" s="379"/>
      <c r="N12" s="379"/>
      <c r="O12" s="379"/>
      <c r="P12" s="379"/>
      <c r="Q12" s="379"/>
      <c r="R12" s="379"/>
      <c r="S12" s="381"/>
      <c r="T12" s="381"/>
      <c r="U12" s="380" t="s">
        <v>423</v>
      </c>
      <c r="V12" s="380"/>
      <c r="W12" s="380"/>
      <c r="X12" s="380"/>
      <c r="Y12" s="380"/>
      <c r="Z12" s="380"/>
      <c r="AA12" s="380"/>
      <c r="AB12" s="380"/>
      <c r="AC12" s="380"/>
      <c r="AD12" s="380"/>
      <c r="AE12" s="380"/>
      <c r="AF12" s="380"/>
      <c r="AG12" s="380"/>
      <c r="AH12" s="380"/>
      <c r="AI12" s="380"/>
      <c r="AJ12" s="380"/>
      <c r="AK12" s="380"/>
      <c r="AL12" s="380"/>
      <c r="AM12" s="32"/>
      <c r="AN12" s="32"/>
      <c r="AO12" s="32"/>
    </row>
    <row r="13" spans="1:41" ht="12.75" customHeight="1" x14ac:dyDescent="0.2">
      <c r="A13" s="379"/>
      <c r="B13" s="379"/>
      <c r="C13" s="379"/>
      <c r="D13" s="379"/>
      <c r="E13" s="379"/>
      <c r="F13" s="379"/>
      <c r="G13" s="379"/>
      <c r="H13" s="379"/>
      <c r="I13" s="379"/>
      <c r="J13" s="379"/>
      <c r="K13" s="379"/>
      <c r="L13" s="379"/>
      <c r="M13" s="379"/>
      <c r="N13" s="379"/>
      <c r="O13" s="379"/>
      <c r="P13" s="379"/>
      <c r="Q13" s="379"/>
      <c r="R13" s="379"/>
      <c r="S13" s="381"/>
      <c r="T13" s="381"/>
      <c r="U13" s="380"/>
      <c r="V13" s="380"/>
      <c r="W13" s="380"/>
      <c r="X13" s="380"/>
      <c r="Y13" s="380"/>
      <c r="Z13" s="380"/>
      <c r="AA13" s="380"/>
      <c r="AB13" s="380"/>
      <c r="AC13" s="380"/>
      <c r="AD13" s="380"/>
      <c r="AE13" s="380"/>
      <c r="AF13" s="380"/>
      <c r="AG13" s="380"/>
      <c r="AH13" s="380"/>
      <c r="AI13" s="380"/>
      <c r="AJ13" s="380"/>
      <c r="AK13" s="380"/>
      <c r="AL13" s="380"/>
      <c r="AM13" s="32"/>
      <c r="AN13" s="32"/>
      <c r="AO13" s="32"/>
    </row>
    <row r="14" spans="1:41" ht="12.75" customHeight="1" x14ac:dyDescent="0.2">
      <c r="A14" s="379"/>
      <c r="B14" s="379"/>
      <c r="C14" s="379"/>
      <c r="D14" s="379"/>
      <c r="E14" s="379"/>
      <c r="F14" s="379"/>
      <c r="G14" s="379"/>
      <c r="H14" s="379"/>
      <c r="I14" s="379"/>
      <c r="J14" s="379"/>
      <c r="K14" s="379"/>
      <c r="L14" s="379"/>
      <c r="M14" s="379"/>
      <c r="N14" s="379"/>
      <c r="O14" s="379"/>
      <c r="P14" s="379"/>
      <c r="Q14" s="379"/>
      <c r="R14" s="379"/>
      <c r="S14" s="381"/>
      <c r="T14" s="381"/>
      <c r="U14" s="380"/>
      <c r="V14" s="380"/>
      <c r="W14" s="380"/>
      <c r="X14" s="380"/>
      <c r="Y14" s="380"/>
      <c r="Z14" s="380"/>
      <c r="AA14" s="380"/>
      <c r="AB14" s="380"/>
      <c r="AC14" s="380"/>
      <c r="AD14" s="380"/>
      <c r="AE14" s="380"/>
      <c r="AF14" s="380"/>
      <c r="AG14" s="380"/>
      <c r="AH14" s="380"/>
      <c r="AI14" s="380"/>
      <c r="AJ14" s="380"/>
      <c r="AK14" s="380"/>
      <c r="AL14" s="380"/>
      <c r="AM14" s="32"/>
      <c r="AN14" s="32"/>
      <c r="AO14" s="32"/>
    </row>
    <row r="15" spans="1:41" ht="12.75" customHeight="1" x14ac:dyDescent="0.2">
      <c r="A15" s="379"/>
      <c r="B15" s="379"/>
      <c r="C15" s="379"/>
      <c r="D15" s="379"/>
      <c r="E15" s="379"/>
      <c r="F15" s="379"/>
      <c r="G15" s="379"/>
      <c r="H15" s="379"/>
      <c r="I15" s="379"/>
      <c r="J15" s="379"/>
      <c r="K15" s="379"/>
      <c r="L15" s="379"/>
      <c r="M15" s="379"/>
      <c r="N15" s="379"/>
      <c r="O15" s="379"/>
      <c r="P15" s="379"/>
      <c r="Q15" s="379"/>
      <c r="R15" s="379"/>
      <c r="S15" s="381"/>
      <c r="T15" s="381"/>
      <c r="U15" s="380"/>
      <c r="V15" s="380"/>
      <c r="W15" s="380"/>
      <c r="X15" s="380"/>
      <c r="Y15" s="380"/>
      <c r="Z15" s="380"/>
      <c r="AA15" s="380"/>
      <c r="AB15" s="380"/>
      <c r="AC15" s="380"/>
      <c r="AD15" s="380"/>
      <c r="AE15" s="380"/>
      <c r="AF15" s="380"/>
      <c r="AG15" s="380"/>
      <c r="AH15" s="380"/>
      <c r="AI15" s="380"/>
      <c r="AJ15" s="380"/>
      <c r="AK15" s="380"/>
      <c r="AL15" s="380"/>
      <c r="AM15" s="32"/>
      <c r="AN15" s="32"/>
      <c r="AO15" s="32"/>
    </row>
    <row r="16" spans="1:41" ht="12.75" customHeight="1" x14ac:dyDescent="0.2">
      <c r="A16" s="379"/>
      <c r="B16" s="379"/>
      <c r="C16" s="379"/>
      <c r="D16" s="379"/>
      <c r="E16" s="379"/>
      <c r="F16" s="379"/>
      <c r="G16" s="379"/>
      <c r="H16" s="379"/>
      <c r="I16" s="379"/>
      <c r="J16" s="379"/>
      <c r="K16" s="379"/>
      <c r="L16" s="379"/>
      <c r="M16" s="379"/>
      <c r="N16" s="379"/>
      <c r="O16" s="379"/>
      <c r="P16" s="379"/>
      <c r="Q16" s="379"/>
      <c r="R16" s="379"/>
      <c r="S16" s="381"/>
      <c r="T16" s="381"/>
      <c r="U16" s="380"/>
      <c r="V16" s="380"/>
      <c r="W16" s="380"/>
      <c r="X16" s="380"/>
      <c r="Y16" s="380"/>
      <c r="Z16" s="380"/>
      <c r="AA16" s="380"/>
      <c r="AB16" s="380"/>
      <c r="AC16" s="380"/>
      <c r="AD16" s="380"/>
      <c r="AE16" s="380"/>
      <c r="AF16" s="380"/>
      <c r="AG16" s="380"/>
      <c r="AH16" s="380"/>
      <c r="AI16" s="380"/>
      <c r="AJ16" s="380"/>
      <c r="AK16" s="380"/>
      <c r="AL16" s="380"/>
      <c r="AM16" s="32"/>
      <c r="AN16" s="32"/>
      <c r="AO16" s="32"/>
    </row>
    <row r="17" spans="1:55" ht="15" customHeight="1" x14ac:dyDescent="0.2">
      <c r="A17" s="379"/>
      <c r="B17" s="379"/>
      <c r="C17" s="379"/>
      <c r="D17" s="379"/>
      <c r="E17" s="379"/>
      <c r="F17" s="379"/>
      <c r="G17" s="379"/>
      <c r="H17" s="379"/>
      <c r="I17" s="379"/>
      <c r="J17" s="379"/>
      <c r="K17" s="379"/>
      <c r="L17" s="379"/>
      <c r="M17" s="379"/>
      <c r="N17" s="379"/>
      <c r="O17" s="379"/>
      <c r="P17" s="379"/>
      <c r="Q17" s="379"/>
      <c r="R17" s="379"/>
      <c r="S17" s="381"/>
      <c r="T17" s="381"/>
      <c r="U17" s="380"/>
      <c r="V17" s="380"/>
      <c r="W17" s="380"/>
      <c r="X17" s="380"/>
      <c r="Y17" s="380"/>
      <c r="Z17" s="380"/>
      <c r="AA17" s="380"/>
      <c r="AB17" s="380"/>
      <c r="AC17" s="380"/>
      <c r="AD17" s="380"/>
      <c r="AE17" s="380"/>
      <c r="AF17" s="380"/>
      <c r="AG17" s="380"/>
      <c r="AH17" s="380"/>
      <c r="AI17" s="380"/>
      <c r="AJ17" s="380"/>
      <c r="AK17" s="380"/>
      <c r="AL17" s="380"/>
      <c r="AM17" s="32"/>
      <c r="AN17" s="32"/>
      <c r="AO17" s="32"/>
    </row>
    <row r="18" spans="1:55" ht="12.75" customHeight="1" x14ac:dyDescent="0.2">
      <c r="A18" s="379"/>
      <c r="B18" s="379"/>
      <c r="C18" s="379"/>
      <c r="D18" s="379"/>
      <c r="E18" s="379"/>
      <c r="F18" s="379"/>
      <c r="G18" s="379"/>
      <c r="H18" s="379"/>
      <c r="I18" s="379"/>
      <c r="J18" s="379"/>
      <c r="K18" s="379"/>
      <c r="L18" s="379"/>
      <c r="M18" s="379"/>
      <c r="N18" s="379"/>
      <c r="O18" s="379"/>
      <c r="P18" s="379"/>
      <c r="Q18" s="379"/>
      <c r="R18" s="379"/>
      <c r="S18" s="381"/>
      <c r="T18" s="381"/>
      <c r="U18" s="380"/>
      <c r="V18" s="380"/>
      <c r="W18" s="380"/>
      <c r="X18" s="380"/>
      <c r="Y18" s="380"/>
      <c r="Z18" s="380"/>
      <c r="AA18" s="380"/>
      <c r="AB18" s="380"/>
      <c r="AC18" s="380"/>
      <c r="AD18" s="380"/>
      <c r="AE18" s="380"/>
      <c r="AF18" s="380"/>
      <c r="AG18" s="380"/>
      <c r="AH18" s="380"/>
      <c r="AI18" s="380"/>
      <c r="AJ18" s="380"/>
      <c r="AK18" s="380"/>
      <c r="AL18" s="380"/>
      <c r="AM18" s="32"/>
      <c r="AN18" s="32"/>
      <c r="AO18" s="32"/>
    </row>
    <row r="19" spans="1:55" ht="12.75" customHeight="1" x14ac:dyDescent="0.2">
      <c r="A19" s="379"/>
      <c r="B19" s="379"/>
      <c r="C19" s="379"/>
      <c r="D19" s="379"/>
      <c r="E19" s="379"/>
      <c r="F19" s="379"/>
      <c r="G19" s="379"/>
      <c r="H19" s="379"/>
      <c r="I19" s="379"/>
      <c r="J19" s="379"/>
      <c r="K19" s="379"/>
      <c r="L19" s="379"/>
      <c r="M19" s="379"/>
      <c r="N19" s="379"/>
      <c r="O19" s="379"/>
      <c r="P19" s="379"/>
      <c r="Q19" s="379"/>
      <c r="R19" s="379"/>
      <c r="S19" s="381"/>
      <c r="T19" s="381"/>
      <c r="U19" s="380"/>
      <c r="V19" s="380"/>
      <c r="W19" s="380"/>
      <c r="X19" s="380"/>
      <c r="Y19" s="380"/>
      <c r="Z19" s="380"/>
      <c r="AA19" s="380"/>
      <c r="AB19" s="380"/>
      <c r="AC19" s="380"/>
      <c r="AD19" s="380"/>
      <c r="AE19" s="380"/>
      <c r="AF19" s="380"/>
      <c r="AG19" s="380"/>
      <c r="AH19" s="380"/>
      <c r="AI19" s="380"/>
      <c r="AJ19" s="380"/>
      <c r="AK19" s="380"/>
      <c r="AL19" s="380"/>
      <c r="AM19" s="32"/>
      <c r="AN19" s="32"/>
      <c r="AO19" s="32"/>
    </row>
    <row r="20" spans="1:55" ht="24.75" customHeight="1" x14ac:dyDescent="0.2">
      <c r="A20" s="379"/>
      <c r="B20" s="379"/>
      <c r="C20" s="379"/>
      <c r="D20" s="379"/>
      <c r="E20" s="379"/>
      <c r="F20" s="379"/>
      <c r="G20" s="379"/>
      <c r="H20" s="379"/>
      <c r="I20" s="379"/>
      <c r="J20" s="379"/>
      <c r="K20" s="379"/>
      <c r="L20" s="379"/>
      <c r="M20" s="379"/>
      <c r="N20" s="379"/>
      <c r="O20" s="379"/>
      <c r="P20" s="379"/>
      <c r="Q20" s="379"/>
      <c r="R20" s="379"/>
      <c r="S20" s="381"/>
      <c r="T20" s="381"/>
      <c r="U20" s="380"/>
      <c r="V20" s="380"/>
      <c r="W20" s="380"/>
      <c r="X20" s="380"/>
      <c r="Y20" s="380"/>
      <c r="Z20" s="380"/>
      <c r="AA20" s="380"/>
      <c r="AB20" s="380"/>
      <c r="AC20" s="380"/>
      <c r="AD20" s="380"/>
      <c r="AE20" s="380"/>
      <c r="AF20" s="380"/>
      <c r="AG20" s="380"/>
      <c r="AH20" s="380"/>
      <c r="AI20" s="380"/>
      <c r="AJ20" s="380"/>
      <c r="AK20" s="380"/>
      <c r="AL20" s="380"/>
      <c r="AM20" s="32"/>
      <c r="AN20" s="32"/>
      <c r="AO20" s="32"/>
    </row>
    <row r="21" spans="1:55" ht="8.1" customHeight="1" x14ac:dyDescent="0.2">
      <c r="A21" s="136"/>
      <c r="B21" s="136"/>
      <c r="C21" s="136"/>
      <c r="D21" s="136"/>
      <c r="E21" s="136"/>
      <c r="F21" s="136"/>
      <c r="G21" s="136"/>
      <c r="H21" s="136"/>
      <c r="I21" s="136"/>
      <c r="J21" s="136"/>
      <c r="K21" s="136"/>
      <c r="L21" s="136"/>
      <c r="M21" s="136"/>
      <c r="N21" s="136"/>
      <c r="O21" s="136"/>
      <c r="P21" s="136"/>
      <c r="Q21" s="136"/>
      <c r="R21" s="136"/>
      <c r="S21" s="381"/>
      <c r="T21" s="381"/>
      <c r="U21" s="320"/>
      <c r="V21" s="320"/>
      <c r="W21" s="320"/>
      <c r="X21" s="320"/>
      <c r="Y21" s="320"/>
      <c r="Z21" s="320"/>
      <c r="AA21" s="320"/>
      <c r="AB21" s="320"/>
      <c r="AC21" s="320"/>
      <c r="AD21" s="320"/>
      <c r="AE21" s="320"/>
      <c r="AF21" s="320"/>
      <c r="AG21" s="320"/>
      <c r="AH21" s="320"/>
      <c r="AI21" s="320"/>
      <c r="AJ21" s="320"/>
      <c r="AK21" s="320"/>
      <c r="AL21" s="320"/>
      <c r="AM21" s="32"/>
      <c r="AN21" s="32"/>
      <c r="AO21" s="32"/>
    </row>
    <row r="22" spans="1:55" ht="29.25" customHeight="1" x14ac:dyDescent="0.2">
      <c r="A22" s="379" t="s">
        <v>317</v>
      </c>
      <c r="B22" s="379"/>
      <c r="C22" s="379"/>
      <c r="D22" s="379"/>
      <c r="E22" s="379"/>
      <c r="F22" s="379"/>
      <c r="G22" s="379"/>
      <c r="H22" s="379"/>
      <c r="I22" s="379"/>
      <c r="J22" s="379"/>
      <c r="K22" s="379"/>
      <c r="L22" s="379"/>
      <c r="M22" s="379"/>
      <c r="N22" s="379"/>
      <c r="O22" s="379"/>
      <c r="P22" s="379"/>
      <c r="Q22" s="379"/>
      <c r="R22" s="379"/>
      <c r="S22" s="381"/>
      <c r="T22" s="381"/>
      <c r="U22" s="380" t="s">
        <v>318</v>
      </c>
      <c r="V22" s="380"/>
      <c r="W22" s="380"/>
      <c r="X22" s="380"/>
      <c r="Y22" s="380"/>
      <c r="Z22" s="380"/>
      <c r="AA22" s="380"/>
      <c r="AB22" s="380"/>
      <c r="AC22" s="380"/>
      <c r="AD22" s="380"/>
      <c r="AE22" s="380"/>
      <c r="AF22" s="380"/>
      <c r="AG22" s="380"/>
      <c r="AH22" s="380"/>
      <c r="AI22" s="380"/>
      <c r="AJ22" s="380"/>
      <c r="AK22" s="380"/>
      <c r="AL22" s="380"/>
      <c r="AM22" s="32"/>
      <c r="AN22" s="32"/>
      <c r="AO22" s="32"/>
    </row>
    <row r="23" spans="1:55" ht="15" customHeight="1" x14ac:dyDescent="0.2">
      <c r="A23" s="379"/>
      <c r="B23" s="379"/>
      <c r="C23" s="379"/>
      <c r="D23" s="379"/>
      <c r="E23" s="379"/>
      <c r="F23" s="379"/>
      <c r="G23" s="379"/>
      <c r="H23" s="379"/>
      <c r="I23" s="379"/>
      <c r="J23" s="379"/>
      <c r="K23" s="379"/>
      <c r="L23" s="379"/>
      <c r="M23" s="379"/>
      <c r="N23" s="379"/>
      <c r="O23" s="379"/>
      <c r="P23" s="379"/>
      <c r="Q23" s="379"/>
      <c r="R23" s="379"/>
      <c r="S23" s="381"/>
      <c r="T23" s="381"/>
      <c r="U23" s="380"/>
      <c r="V23" s="380"/>
      <c r="W23" s="380"/>
      <c r="X23" s="380"/>
      <c r="Y23" s="380"/>
      <c r="Z23" s="380"/>
      <c r="AA23" s="380"/>
      <c r="AB23" s="380"/>
      <c r="AC23" s="380"/>
      <c r="AD23" s="380"/>
      <c r="AE23" s="380"/>
      <c r="AF23" s="380"/>
      <c r="AG23" s="380"/>
      <c r="AH23" s="380"/>
      <c r="AI23" s="380"/>
      <c r="AJ23" s="380"/>
      <c r="AK23" s="380"/>
      <c r="AL23" s="380"/>
      <c r="AM23" s="32"/>
      <c r="AN23" s="32"/>
      <c r="AO23" s="32"/>
    </row>
    <row r="24" spans="1:55" ht="22.5" customHeight="1" x14ac:dyDescent="0.2">
      <c r="A24" s="379"/>
      <c r="B24" s="379"/>
      <c r="C24" s="379"/>
      <c r="D24" s="379"/>
      <c r="E24" s="379"/>
      <c r="F24" s="379"/>
      <c r="G24" s="379"/>
      <c r="H24" s="379"/>
      <c r="I24" s="379"/>
      <c r="J24" s="379"/>
      <c r="K24" s="379"/>
      <c r="L24" s="379"/>
      <c r="M24" s="379"/>
      <c r="N24" s="379"/>
      <c r="O24" s="379"/>
      <c r="P24" s="379"/>
      <c r="Q24" s="379"/>
      <c r="R24" s="379"/>
      <c r="S24" s="381"/>
      <c r="T24" s="381"/>
      <c r="U24" s="380"/>
      <c r="V24" s="380"/>
      <c r="W24" s="380"/>
      <c r="X24" s="380"/>
      <c r="Y24" s="380"/>
      <c r="Z24" s="380"/>
      <c r="AA24" s="380"/>
      <c r="AB24" s="380"/>
      <c r="AC24" s="380"/>
      <c r="AD24" s="380"/>
      <c r="AE24" s="380"/>
      <c r="AF24" s="380"/>
      <c r="AG24" s="380"/>
      <c r="AH24" s="380"/>
      <c r="AI24" s="380"/>
      <c r="AJ24" s="380"/>
      <c r="AK24" s="380"/>
      <c r="AL24" s="380"/>
      <c r="AM24" s="32"/>
      <c r="AN24" s="32"/>
      <c r="AO24" s="32"/>
    </row>
    <row r="25" spans="1:55" ht="8.1" customHeight="1" x14ac:dyDescent="0.2">
      <c r="A25" s="136"/>
      <c r="B25" s="136"/>
      <c r="C25" s="136"/>
      <c r="D25" s="136"/>
      <c r="E25" s="136"/>
      <c r="F25" s="136"/>
      <c r="G25" s="136"/>
      <c r="H25" s="136"/>
      <c r="I25" s="136"/>
      <c r="J25" s="136"/>
      <c r="K25" s="136"/>
      <c r="L25" s="136"/>
      <c r="M25" s="136"/>
      <c r="N25" s="136"/>
      <c r="O25" s="136"/>
      <c r="P25" s="136"/>
      <c r="Q25" s="136"/>
      <c r="R25" s="136"/>
      <c r="S25" s="381"/>
      <c r="T25" s="381"/>
      <c r="U25" s="320"/>
      <c r="V25" s="320"/>
      <c r="W25" s="320"/>
      <c r="X25" s="320"/>
      <c r="Y25" s="320"/>
      <c r="Z25" s="320"/>
      <c r="AA25" s="320"/>
      <c r="AB25" s="320"/>
      <c r="AC25" s="320"/>
      <c r="AD25" s="320"/>
      <c r="AE25" s="320"/>
      <c r="AF25" s="320"/>
      <c r="AG25" s="320"/>
      <c r="AH25" s="320"/>
      <c r="AI25" s="320"/>
      <c r="AJ25" s="320"/>
      <c r="AK25" s="320"/>
      <c r="AL25" s="320"/>
      <c r="AM25" s="32"/>
      <c r="AN25" s="32"/>
      <c r="AO25" s="32"/>
    </row>
    <row r="26" spans="1:55" ht="15" customHeight="1" x14ac:dyDescent="0.2">
      <c r="A26" s="379" t="s">
        <v>415</v>
      </c>
      <c r="B26" s="379"/>
      <c r="C26" s="379"/>
      <c r="D26" s="379"/>
      <c r="E26" s="379"/>
      <c r="F26" s="379"/>
      <c r="G26" s="379"/>
      <c r="H26" s="379"/>
      <c r="I26" s="379"/>
      <c r="J26" s="379"/>
      <c r="K26" s="379"/>
      <c r="L26" s="379"/>
      <c r="M26" s="379"/>
      <c r="N26" s="379"/>
      <c r="O26" s="379"/>
      <c r="P26" s="379"/>
      <c r="Q26" s="379"/>
      <c r="R26" s="379"/>
      <c r="S26" s="381"/>
      <c r="T26" s="381"/>
      <c r="U26" s="380" t="s">
        <v>395</v>
      </c>
      <c r="V26" s="380"/>
      <c r="W26" s="380"/>
      <c r="X26" s="380"/>
      <c r="Y26" s="380"/>
      <c r="Z26" s="380"/>
      <c r="AA26" s="380"/>
      <c r="AB26" s="380"/>
      <c r="AC26" s="380"/>
      <c r="AD26" s="380"/>
      <c r="AE26" s="380"/>
      <c r="AF26" s="380"/>
      <c r="AG26" s="380"/>
      <c r="AH26" s="380"/>
      <c r="AI26" s="380"/>
      <c r="AJ26" s="380"/>
      <c r="AK26" s="380"/>
      <c r="AL26" s="380"/>
      <c r="AM26" s="32"/>
      <c r="AN26" s="32"/>
      <c r="AO26" s="32"/>
    </row>
    <row r="27" spans="1:55" ht="12.75" customHeight="1" x14ac:dyDescent="0.2">
      <c r="A27" s="379"/>
      <c r="B27" s="379"/>
      <c r="C27" s="379"/>
      <c r="D27" s="379"/>
      <c r="E27" s="379"/>
      <c r="F27" s="379"/>
      <c r="G27" s="379"/>
      <c r="H27" s="379"/>
      <c r="I27" s="379"/>
      <c r="J27" s="379"/>
      <c r="K27" s="379"/>
      <c r="L27" s="379"/>
      <c r="M27" s="379"/>
      <c r="N27" s="379"/>
      <c r="O27" s="379"/>
      <c r="P27" s="379"/>
      <c r="Q27" s="379"/>
      <c r="R27" s="379"/>
      <c r="S27" s="381"/>
      <c r="T27" s="381"/>
      <c r="U27" s="380"/>
      <c r="V27" s="380"/>
      <c r="W27" s="380"/>
      <c r="X27" s="380"/>
      <c r="Y27" s="380"/>
      <c r="Z27" s="380"/>
      <c r="AA27" s="380"/>
      <c r="AB27" s="380"/>
      <c r="AC27" s="380"/>
      <c r="AD27" s="380"/>
      <c r="AE27" s="380"/>
      <c r="AF27" s="380"/>
      <c r="AG27" s="380"/>
      <c r="AH27" s="380"/>
      <c r="AI27" s="380"/>
      <c r="AJ27" s="380"/>
      <c r="AK27" s="380"/>
      <c r="AL27" s="380"/>
      <c r="AM27" s="32"/>
      <c r="AN27" s="32"/>
      <c r="AO27" s="32"/>
    </row>
    <row r="28" spans="1:55" ht="12.75" customHeight="1" x14ac:dyDescent="0.2">
      <c r="A28" s="379"/>
      <c r="B28" s="379"/>
      <c r="C28" s="379"/>
      <c r="D28" s="379"/>
      <c r="E28" s="379"/>
      <c r="F28" s="379"/>
      <c r="G28" s="379"/>
      <c r="H28" s="379"/>
      <c r="I28" s="379"/>
      <c r="J28" s="379"/>
      <c r="K28" s="379"/>
      <c r="L28" s="379"/>
      <c r="M28" s="379"/>
      <c r="N28" s="379"/>
      <c r="O28" s="379"/>
      <c r="P28" s="379"/>
      <c r="Q28" s="379"/>
      <c r="R28" s="379"/>
      <c r="S28" s="381"/>
      <c r="T28" s="381"/>
      <c r="U28" s="380"/>
      <c r="V28" s="380"/>
      <c r="W28" s="380"/>
      <c r="X28" s="380"/>
      <c r="Y28" s="380"/>
      <c r="Z28" s="380"/>
      <c r="AA28" s="380"/>
      <c r="AB28" s="380"/>
      <c r="AC28" s="380"/>
      <c r="AD28" s="380"/>
      <c r="AE28" s="380"/>
      <c r="AF28" s="380"/>
      <c r="AG28" s="380"/>
      <c r="AH28" s="380"/>
      <c r="AI28" s="380"/>
      <c r="AJ28" s="380"/>
      <c r="AK28" s="380"/>
      <c r="AL28" s="380"/>
      <c r="AM28" s="32"/>
      <c r="AN28" s="32"/>
      <c r="AO28" s="32"/>
    </row>
    <row r="29" spans="1:55" ht="34.5" customHeight="1" x14ac:dyDescent="0.2">
      <c r="A29" s="379"/>
      <c r="B29" s="379"/>
      <c r="C29" s="379"/>
      <c r="D29" s="379"/>
      <c r="E29" s="379"/>
      <c r="F29" s="379"/>
      <c r="G29" s="379"/>
      <c r="H29" s="379"/>
      <c r="I29" s="379"/>
      <c r="J29" s="379"/>
      <c r="K29" s="379"/>
      <c r="L29" s="379"/>
      <c r="M29" s="379"/>
      <c r="N29" s="379"/>
      <c r="O29" s="379"/>
      <c r="P29" s="379"/>
      <c r="Q29" s="379"/>
      <c r="R29" s="379"/>
      <c r="S29" s="381"/>
      <c r="T29" s="381"/>
      <c r="U29" s="380"/>
      <c r="V29" s="380"/>
      <c r="W29" s="380"/>
      <c r="X29" s="380"/>
      <c r="Y29" s="380"/>
      <c r="Z29" s="380"/>
      <c r="AA29" s="380"/>
      <c r="AB29" s="380"/>
      <c r="AC29" s="380"/>
      <c r="AD29" s="380"/>
      <c r="AE29" s="380"/>
      <c r="AF29" s="380"/>
      <c r="AG29" s="380"/>
      <c r="AH29" s="380"/>
      <c r="AI29" s="380"/>
      <c r="AJ29" s="380"/>
      <c r="AK29" s="380"/>
      <c r="AL29" s="380"/>
      <c r="AM29" s="32"/>
      <c r="AN29" s="32"/>
      <c r="AO29" s="32"/>
    </row>
    <row r="30" spans="1:55" ht="15" customHeight="1" x14ac:dyDescent="0.2">
      <c r="A30" s="382"/>
      <c r="B30" s="382"/>
      <c r="C30" s="382"/>
      <c r="D30" s="382"/>
      <c r="E30" s="382"/>
      <c r="F30" s="382"/>
      <c r="G30" s="382"/>
      <c r="H30" s="382"/>
      <c r="I30" s="382"/>
      <c r="J30" s="382"/>
      <c r="K30" s="382"/>
      <c r="L30" s="382"/>
      <c r="M30" s="382"/>
      <c r="N30" s="382"/>
      <c r="O30" s="382"/>
      <c r="P30" s="382"/>
      <c r="Q30" s="382"/>
      <c r="R30" s="382"/>
      <c r="S30" s="381"/>
      <c r="T30" s="381"/>
      <c r="U30" s="383"/>
      <c r="V30" s="383"/>
      <c r="W30" s="383"/>
      <c r="X30" s="383"/>
      <c r="Y30" s="383"/>
      <c r="Z30" s="383"/>
      <c r="AA30" s="383"/>
      <c r="AB30" s="383"/>
      <c r="AC30" s="383"/>
      <c r="AD30" s="383"/>
      <c r="AE30" s="383"/>
      <c r="AF30" s="383"/>
      <c r="AG30" s="383"/>
      <c r="AH30" s="383"/>
      <c r="AI30" s="383"/>
      <c r="AJ30" s="383"/>
      <c r="AK30" s="383"/>
      <c r="AL30" s="383"/>
      <c r="AM30" s="110"/>
      <c r="AN30" s="110"/>
      <c r="AO30" s="110"/>
      <c r="AP30" s="110"/>
      <c r="AQ30" s="110"/>
      <c r="AR30" s="110"/>
      <c r="AS30" s="110"/>
      <c r="AT30" s="110"/>
      <c r="AU30" s="110"/>
      <c r="AV30" s="110"/>
      <c r="AW30" s="110"/>
      <c r="AX30" s="110"/>
      <c r="AY30" s="110"/>
      <c r="AZ30" s="110"/>
      <c r="BA30" s="110"/>
      <c r="BB30" s="110"/>
      <c r="BC30" s="110"/>
    </row>
    <row r="31" spans="1:55" ht="14.25" customHeight="1" x14ac:dyDescent="0.2">
      <c r="A31" s="107"/>
      <c r="B31" s="107"/>
      <c r="C31" s="107"/>
      <c r="D31" s="107"/>
      <c r="E31" s="107"/>
      <c r="F31" s="107"/>
      <c r="G31" s="107"/>
      <c r="H31" s="107"/>
      <c r="I31" s="107"/>
      <c r="J31" s="107"/>
      <c r="K31" s="107"/>
      <c r="L31" s="107"/>
      <c r="M31" s="107"/>
      <c r="N31" s="107"/>
      <c r="O31" s="107"/>
      <c r="P31" s="107"/>
      <c r="Q31" s="107"/>
      <c r="R31" s="107"/>
      <c r="S31" s="381"/>
      <c r="T31" s="381"/>
      <c r="U31" s="104"/>
      <c r="V31" s="104"/>
      <c r="W31" s="104"/>
      <c r="X31" s="104"/>
      <c r="Y31" s="104"/>
      <c r="Z31" s="104"/>
      <c r="AA31" s="104"/>
      <c r="AB31" s="104"/>
      <c r="AC31" s="104"/>
      <c r="AD31" s="104"/>
      <c r="AE31" s="104"/>
      <c r="AF31" s="104"/>
      <c r="AG31" s="104"/>
      <c r="AH31" s="104"/>
      <c r="AI31" s="104"/>
      <c r="AJ31" s="104"/>
      <c r="AK31" s="104"/>
      <c r="AL31" s="104"/>
      <c r="AM31" s="32"/>
      <c r="AN31" s="32"/>
      <c r="AO31" s="32"/>
    </row>
    <row r="32" spans="1:55" ht="14.25" customHeight="1" x14ac:dyDescent="0.2">
      <c r="A32" s="107"/>
      <c r="B32" s="107"/>
      <c r="C32" s="107"/>
      <c r="D32" s="107"/>
      <c r="E32" s="107"/>
      <c r="F32" s="107"/>
      <c r="G32" s="107"/>
      <c r="H32" s="107"/>
      <c r="I32" s="107"/>
      <c r="J32" s="107"/>
      <c r="K32" s="107"/>
      <c r="L32" s="107"/>
      <c r="M32" s="107"/>
      <c r="N32" s="107"/>
      <c r="O32" s="107"/>
      <c r="P32" s="107"/>
      <c r="Q32" s="107"/>
      <c r="R32" s="107"/>
      <c r="S32" s="381"/>
      <c r="T32" s="381"/>
      <c r="U32" s="104"/>
      <c r="V32" s="104"/>
      <c r="W32" s="104"/>
      <c r="X32" s="104"/>
      <c r="Y32" s="104"/>
      <c r="Z32" s="104"/>
      <c r="AA32" s="104"/>
      <c r="AB32" s="104"/>
      <c r="AC32" s="104"/>
      <c r="AD32" s="104"/>
      <c r="AE32" s="104"/>
      <c r="AF32" s="104"/>
      <c r="AG32" s="104"/>
      <c r="AH32" s="104"/>
      <c r="AI32" s="104"/>
      <c r="AJ32" s="104"/>
      <c r="AK32" s="104"/>
      <c r="AL32" s="104"/>
      <c r="AM32" s="32"/>
      <c r="AN32" s="32"/>
      <c r="AO32" s="32"/>
    </row>
    <row r="33" spans="1:41" ht="15.75" customHeight="1" x14ac:dyDescent="0.2">
      <c r="A33" s="107"/>
      <c r="B33" s="107"/>
      <c r="C33" s="108"/>
      <c r="D33" s="108"/>
      <c r="E33" s="108"/>
      <c r="F33" s="108"/>
      <c r="G33" s="384" t="s">
        <v>185</v>
      </c>
      <c r="H33" s="384"/>
      <c r="I33" s="384"/>
      <c r="J33" s="384"/>
      <c r="K33" s="384"/>
      <c r="L33" s="384"/>
      <c r="M33" s="384"/>
      <c r="N33" s="384"/>
      <c r="O33" s="384"/>
      <c r="P33" s="384"/>
      <c r="Q33" s="384"/>
      <c r="R33" s="107"/>
      <c r="S33" s="381"/>
      <c r="T33" s="381"/>
      <c r="U33" s="104"/>
      <c r="V33" s="385" t="s">
        <v>243</v>
      </c>
      <c r="W33" s="385"/>
      <c r="X33" s="385"/>
      <c r="Y33" s="385"/>
      <c r="Z33" s="385"/>
      <c r="AA33" s="385"/>
      <c r="AB33" s="385"/>
      <c r="AC33" s="385"/>
      <c r="AD33" s="385"/>
      <c r="AE33" s="385"/>
      <c r="AF33" s="385"/>
      <c r="AG33" s="385"/>
      <c r="AH33" s="109"/>
      <c r="AI33" s="109"/>
      <c r="AJ33" s="109"/>
      <c r="AK33" s="104"/>
      <c r="AL33" s="104"/>
      <c r="AM33" s="32"/>
      <c r="AN33" s="32"/>
      <c r="AO33" s="32"/>
    </row>
    <row r="34" spans="1:41" ht="15.75" customHeight="1" x14ac:dyDescent="0.2">
      <c r="A34" s="107"/>
      <c r="B34" s="107"/>
      <c r="C34" s="108"/>
      <c r="D34" s="108"/>
      <c r="E34" s="108"/>
      <c r="F34" s="108"/>
      <c r="G34" s="384" t="s">
        <v>388</v>
      </c>
      <c r="H34" s="384"/>
      <c r="I34" s="384"/>
      <c r="J34" s="384"/>
      <c r="K34" s="384"/>
      <c r="L34" s="384"/>
      <c r="M34" s="384"/>
      <c r="N34" s="384"/>
      <c r="O34" s="384"/>
      <c r="P34" s="384"/>
      <c r="Q34" s="384"/>
      <c r="R34" s="107"/>
      <c r="S34" s="381"/>
      <c r="T34" s="381"/>
      <c r="U34" s="104"/>
      <c r="V34" s="385" t="s">
        <v>389</v>
      </c>
      <c r="W34" s="385"/>
      <c r="X34" s="385"/>
      <c r="Y34" s="385"/>
      <c r="Z34" s="385"/>
      <c r="AA34" s="385"/>
      <c r="AB34" s="385"/>
      <c r="AC34" s="385"/>
      <c r="AD34" s="385"/>
      <c r="AE34" s="385"/>
      <c r="AF34" s="385"/>
      <c r="AG34" s="385"/>
      <c r="AH34" s="109"/>
      <c r="AI34" s="109"/>
      <c r="AJ34" s="109"/>
      <c r="AK34" s="104"/>
      <c r="AL34" s="104"/>
      <c r="AM34" s="32"/>
      <c r="AN34" s="32"/>
      <c r="AO34" s="32"/>
    </row>
    <row r="35" spans="1:41" ht="14.25" x14ac:dyDescent="0.2">
      <c r="A35" s="102"/>
      <c r="B35" s="102"/>
      <c r="C35" s="102"/>
      <c r="D35" s="102"/>
      <c r="E35" s="102"/>
      <c r="F35" s="102"/>
      <c r="G35" s="102"/>
      <c r="H35" s="102"/>
      <c r="I35" s="102"/>
      <c r="J35" s="102"/>
      <c r="K35" s="102"/>
      <c r="L35" s="102"/>
      <c r="M35" s="102"/>
      <c r="N35" s="102"/>
      <c r="O35" s="102"/>
      <c r="P35" s="102"/>
      <c r="Q35" s="102"/>
      <c r="R35" s="102"/>
      <c r="S35" s="381"/>
      <c r="T35" s="381"/>
      <c r="U35" s="104"/>
      <c r="V35" s="385"/>
      <c r="W35" s="385"/>
      <c r="X35" s="385"/>
      <c r="Y35" s="385"/>
      <c r="Z35" s="385"/>
      <c r="AA35" s="385"/>
      <c r="AB35" s="385"/>
      <c r="AC35" s="385"/>
      <c r="AD35" s="385"/>
      <c r="AE35" s="385"/>
      <c r="AF35" s="385"/>
      <c r="AG35" s="385"/>
      <c r="AH35" s="109"/>
      <c r="AI35" s="109"/>
      <c r="AJ35" s="109"/>
      <c r="AK35" s="104"/>
      <c r="AL35" s="104"/>
      <c r="AM35" s="32"/>
      <c r="AN35" s="32"/>
      <c r="AO35" s="32"/>
    </row>
    <row r="36" spans="1:41" ht="14.25" x14ac:dyDescent="0.2">
      <c r="A36" s="102"/>
      <c r="B36" s="102"/>
      <c r="C36" s="102"/>
      <c r="D36" s="102"/>
      <c r="E36" s="102"/>
      <c r="F36" s="102"/>
      <c r="G36" s="102"/>
      <c r="H36" s="102"/>
      <c r="I36" s="102"/>
      <c r="J36" s="102"/>
      <c r="K36" s="102"/>
      <c r="L36" s="102"/>
      <c r="M36" s="102"/>
      <c r="N36" s="102"/>
      <c r="O36" s="102"/>
      <c r="P36" s="102"/>
      <c r="Q36" s="102"/>
      <c r="R36" s="102"/>
      <c r="S36" s="111"/>
      <c r="T36" s="111"/>
      <c r="U36" s="104"/>
      <c r="V36" s="104"/>
      <c r="W36" s="104"/>
      <c r="X36" s="104"/>
      <c r="Y36" s="104"/>
      <c r="Z36" s="104"/>
      <c r="AA36" s="104"/>
      <c r="AB36" s="104"/>
      <c r="AC36" s="104"/>
      <c r="AD36" s="104"/>
      <c r="AE36" s="104"/>
      <c r="AF36" s="104"/>
      <c r="AG36" s="104"/>
      <c r="AH36" s="104"/>
      <c r="AI36" s="104"/>
      <c r="AJ36" s="104"/>
      <c r="AK36" s="104"/>
      <c r="AL36" s="104"/>
    </row>
    <row r="37" spans="1:41" ht="14.25" x14ac:dyDescent="0.2">
      <c r="A37" s="102"/>
      <c r="B37" s="102"/>
      <c r="C37" s="102"/>
      <c r="D37" s="102"/>
      <c r="E37" s="102"/>
      <c r="F37" s="102"/>
      <c r="G37" s="102"/>
      <c r="H37" s="102"/>
      <c r="I37" s="102"/>
      <c r="J37" s="102"/>
      <c r="K37" s="102"/>
      <c r="L37" s="102"/>
      <c r="M37" s="102"/>
      <c r="N37" s="102"/>
      <c r="O37" s="102"/>
      <c r="P37" s="102"/>
      <c r="Q37" s="102"/>
      <c r="R37" s="102"/>
      <c r="S37" s="111"/>
      <c r="T37" s="111"/>
      <c r="U37" s="104"/>
      <c r="V37" s="104"/>
      <c r="W37" s="104"/>
      <c r="X37" s="104"/>
      <c r="Y37" s="104"/>
      <c r="Z37" s="104"/>
      <c r="AA37" s="104"/>
      <c r="AB37" s="104"/>
      <c r="AC37" s="104"/>
      <c r="AD37" s="104"/>
      <c r="AE37" s="104"/>
      <c r="AF37" s="104"/>
      <c r="AG37" s="104"/>
      <c r="AH37" s="104"/>
      <c r="AI37" s="104"/>
      <c r="AJ37" s="104"/>
      <c r="AK37" s="104"/>
      <c r="AL37" s="104"/>
    </row>
    <row r="38" spans="1:41" ht="14.25" x14ac:dyDescent="0.2">
      <c r="A38" s="102"/>
      <c r="B38" s="102"/>
      <c r="C38" s="102"/>
      <c r="D38" s="102"/>
      <c r="E38" s="102"/>
      <c r="F38" s="102"/>
      <c r="G38" s="102"/>
      <c r="H38" s="102"/>
      <c r="I38" s="102"/>
      <c r="J38" s="102"/>
      <c r="K38" s="102"/>
      <c r="L38" s="102"/>
      <c r="M38" s="102"/>
      <c r="N38" s="102"/>
      <c r="O38" s="102"/>
      <c r="P38" s="102"/>
      <c r="Q38" s="102"/>
      <c r="R38" s="102"/>
      <c r="S38" s="111"/>
      <c r="T38" s="111"/>
      <c r="U38" s="104"/>
      <c r="V38" s="104"/>
      <c r="W38" s="104"/>
      <c r="X38" s="104"/>
      <c r="Y38" s="104"/>
      <c r="Z38" s="104"/>
      <c r="AA38" s="104"/>
      <c r="AB38" s="104"/>
      <c r="AC38" s="104"/>
      <c r="AD38" s="104"/>
      <c r="AE38" s="104"/>
      <c r="AF38" s="104"/>
      <c r="AG38" s="104"/>
      <c r="AH38" s="104"/>
      <c r="AI38" s="104"/>
      <c r="AJ38" s="104"/>
      <c r="AK38" s="104"/>
      <c r="AL38" s="104"/>
    </row>
    <row r="39" spans="1:41" ht="14.25" x14ac:dyDescent="0.2">
      <c r="A39" s="102"/>
      <c r="B39" s="102"/>
      <c r="C39" s="102"/>
      <c r="D39" s="102"/>
      <c r="E39" s="102"/>
      <c r="F39" s="102"/>
      <c r="G39" s="102"/>
      <c r="H39" s="102"/>
      <c r="I39" s="102"/>
      <c r="J39" s="102"/>
      <c r="K39" s="102"/>
      <c r="L39" s="102"/>
      <c r="M39" s="102"/>
      <c r="N39" s="102"/>
      <c r="O39" s="102"/>
      <c r="P39" s="102"/>
      <c r="Q39" s="102"/>
      <c r="R39" s="102"/>
      <c r="S39" s="111"/>
      <c r="T39" s="111"/>
      <c r="U39" s="104"/>
      <c r="V39" s="104"/>
      <c r="W39" s="104"/>
      <c r="X39" s="104"/>
      <c r="Y39" s="104"/>
      <c r="Z39" s="104"/>
      <c r="AA39" s="104"/>
      <c r="AB39" s="104"/>
      <c r="AC39" s="104"/>
      <c r="AD39" s="104"/>
      <c r="AE39" s="104"/>
      <c r="AF39" s="104"/>
      <c r="AG39" s="104"/>
      <c r="AH39" s="104"/>
      <c r="AI39" s="104"/>
      <c r="AJ39" s="104"/>
      <c r="AK39" s="104"/>
      <c r="AL39" s="104"/>
    </row>
    <row r="40" spans="1:41" ht="14.25" x14ac:dyDescent="0.2">
      <c r="A40" s="102"/>
      <c r="B40" s="102"/>
      <c r="C40" s="102"/>
      <c r="D40" s="102"/>
      <c r="E40" s="102"/>
      <c r="F40" s="102"/>
      <c r="G40" s="102"/>
      <c r="H40" s="102"/>
      <c r="I40" s="102"/>
      <c r="J40" s="102"/>
      <c r="K40" s="102"/>
      <c r="L40" s="102"/>
      <c r="M40" s="102"/>
      <c r="N40" s="102"/>
      <c r="O40" s="102"/>
      <c r="P40" s="102"/>
      <c r="Q40" s="102"/>
      <c r="R40" s="102"/>
      <c r="S40" s="111"/>
      <c r="T40" s="111"/>
      <c r="U40" s="104"/>
      <c r="V40" s="104"/>
      <c r="W40" s="104"/>
      <c r="X40" s="104"/>
      <c r="Y40" s="104"/>
      <c r="Z40" s="104"/>
      <c r="AA40" s="104"/>
      <c r="AB40" s="104"/>
      <c r="AC40" s="104"/>
      <c r="AD40" s="104"/>
      <c r="AE40" s="104"/>
      <c r="AF40" s="104"/>
      <c r="AG40" s="104"/>
      <c r="AH40" s="104"/>
      <c r="AI40" s="104"/>
      <c r="AJ40" s="104"/>
      <c r="AK40" s="104"/>
      <c r="AL40" s="104"/>
    </row>
    <row r="41" spans="1:41" ht="14.25" x14ac:dyDescent="0.2">
      <c r="A41" s="102"/>
      <c r="B41" s="102"/>
      <c r="C41" s="102"/>
      <c r="D41" s="102"/>
      <c r="E41" s="102"/>
      <c r="F41" s="102"/>
      <c r="G41" s="102"/>
      <c r="H41" s="102"/>
      <c r="I41" s="102"/>
      <c r="J41" s="102"/>
      <c r="K41" s="102"/>
      <c r="L41" s="102"/>
      <c r="M41" s="102"/>
      <c r="N41" s="102"/>
      <c r="O41" s="102"/>
      <c r="P41" s="102"/>
      <c r="Q41" s="102"/>
      <c r="R41" s="102"/>
      <c r="S41" s="111"/>
      <c r="T41" s="111"/>
      <c r="U41" s="104"/>
      <c r="V41" s="104"/>
      <c r="W41" s="104"/>
      <c r="X41" s="104"/>
      <c r="Y41" s="104"/>
      <c r="Z41" s="104"/>
      <c r="AA41" s="104"/>
      <c r="AB41" s="104"/>
      <c r="AC41" s="104"/>
      <c r="AD41" s="104"/>
      <c r="AE41" s="104"/>
      <c r="AF41" s="104"/>
      <c r="AG41" s="104"/>
      <c r="AH41" s="104"/>
      <c r="AI41" s="104"/>
      <c r="AJ41" s="104"/>
      <c r="AK41" s="104"/>
      <c r="AL41" s="104"/>
    </row>
    <row r="42" spans="1:41" ht="14.25" x14ac:dyDescent="0.2">
      <c r="A42" s="102"/>
      <c r="B42" s="102"/>
      <c r="C42" s="102"/>
      <c r="D42" s="102"/>
      <c r="E42" s="102"/>
      <c r="F42" s="102"/>
      <c r="G42" s="102"/>
      <c r="H42" s="102"/>
      <c r="I42" s="102"/>
      <c r="J42" s="102"/>
      <c r="K42" s="102"/>
      <c r="L42" s="102"/>
      <c r="M42" s="102"/>
      <c r="N42" s="102"/>
      <c r="O42" s="102"/>
      <c r="P42" s="102"/>
      <c r="Q42" s="102"/>
      <c r="R42" s="102"/>
      <c r="S42" s="111"/>
      <c r="T42" s="111"/>
      <c r="U42" s="104"/>
      <c r="V42" s="104"/>
      <c r="W42" s="104"/>
      <c r="X42" s="104"/>
      <c r="Y42" s="104"/>
      <c r="Z42" s="104"/>
      <c r="AA42" s="104"/>
      <c r="AB42" s="104"/>
      <c r="AC42" s="104"/>
      <c r="AD42" s="104"/>
      <c r="AE42" s="104"/>
      <c r="AF42" s="104"/>
      <c r="AG42" s="104"/>
      <c r="AH42" s="104"/>
      <c r="AI42" s="104"/>
      <c r="AJ42" s="104"/>
      <c r="AK42" s="104"/>
      <c r="AL42" s="104"/>
    </row>
    <row r="43" spans="1:41" x14ac:dyDescent="0.2">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spans="1:41"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spans="1:41"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spans="1:41"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sheetData>
  <mergeCells count="15">
    <mergeCell ref="A8:R9"/>
    <mergeCell ref="U8:AL9"/>
    <mergeCell ref="A26:R29"/>
    <mergeCell ref="U26:AL29"/>
    <mergeCell ref="S4:T35"/>
    <mergeCell ref="A12:R20"/>
    <mergeCell ref="U12:AL20"/>
    <mergeCell ref="A22:R24"/>
    <mergeCell ref="U22:AL24"/>
    <mergeCell ref="A30:R30"/>
    <mergeCell ref="U30:AL30"/>
    <mergeCell ref="G33:Q33"/>
    <mergeCell ref="V33:AG33"/>
    <mergeCell ref="G34:Q34"/>
    <mergeCell ref="V34:AG35"/>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rightToLeft="1" tabSelected="1" view="pageBreakPreview" zoomScaleSheetLayoutView="100" zoomScalePageLayoutView="85" workbookViewId="0">
      <selection activeCell="G18" sqref="G18"/>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408" t="s">
        <v>334</v>
      </c>
      <c r="B2" s="408"/>
      <c r="C2" s="408"/>
      <c r="D2" s="408"/>
      <c r="E2" s="408"/>
      <c r="F2" s="408"/>
      <c r="G2" s="408"/>
      <c r="H2" s="408"/>
      <c r="I2" s="408"/>
      <c r="J2" s="408"/>
      <c r="K2" s="408"/>
    </row>
    <row r="3" spans="1:15" s="1" customFormat="1" ht="21" customHeight="1" x14ac:dyDescent="0.2">
      <c r="A3" s="409" t="s">
        <v>364</v>
      </c>
      <c r="B3" s="409"/>
      <c r="C3" s="409"/>
      <c r="D3" s="409"/>
      <c r="E3" s="409"/>
      <c r="F3" s="409"/>
      <c r="G3" s="409"/>
      <c r="H3" s="409"/>
      <c r="I3" s="409"/>
      <c r="J3" s="409"/>
      <c r="K3" s="409"/>
    </row>
    <row r="4" spans="1:15" s="1" customFormat="1" ht="20.25" customHeight="1" x14ac:dyDescent="0.25">
      <c r="A4" s="410" t="s">
        <v>424</v>
      </c>
      <c r="B4" s="410"/>
      <c r="C4" s="410"/>
      <c r="D4" s="410"/>
      <c r="E4" s="410"/>
      <c r="F4" s="410"/>
      <c r="G4" s="410"/>
      <c r="H4" s="410"/>
      <c r="I4" s="410"/>
      <c r="J4" s="410"/>
      <c r="K4" s="410"/>
    </row>
    <row r="5" spans="1:15" s="1" customFormat="1" ht="20.25" customHeight="1" x14ac:dyDescent="0.2">
      <c r="A5" s="411" t="s">
        <v>421</v>
      </c>
      <c r="B5" s="411"/>
      <c r="C5" s="411"/>
      <c r="D5" s="411"/>
      <c r="E5" s="411"/>
      <c r="F5" s="411"/>
      <c r="G5" s="411"/>
      <c r="H5" s="411"/>
      <c r="I5" s="411"/>
      <c r="J5" s="411"/>
      <c r="K5" s="411"/>
    </row>
    <row r="6" spans="1:15" s="1" customFormat="1" ht="20.25" customHeight="1" x14ac:dyDescent="0.2">
      <c r="A6" s="151"/>
      <c r="B6" s="151"/>
      <c r="C6" s="151"/>
      <c r="D6" s="151"/>
      <c r="E6" s="151"/>
    </row>
    <row r="7" spans="1:15" s="9" customFormat="1" ht="21" customHeight="1" x14ac:dyDescent="0.2">
      <c r="A7" s="36" t="s">
        <v>270</v>
      </c>
      <c r="B7" s="10"/>
      <c r="C7" s="8"/>
      <c r="D7" s="8"/>
      <c r="E7" s="13"/>
      <c r="K7" s="13" t="s">
        <v>271</v>
      </c>
    </row>
    <row r="8" spans="1:15" s="17" customFormat="1" ht="33" customHeight="1" x14ac:dyDescent="0.2">
      <c r="A8" s="439" t="s">
        <v>123</v>
      </c>
      <c r="B8" s="528" t="s">
        <v>114</v>
      </c>
      <c r="C8" s="529"/>
      <c r="D8" s="530"/>
      <c r="E8" s="528" t="s">
        <v>115</v>
      </c>
      <c r="F8" s="529"/>
      <c r="G8" s="530"/>
      <c r="H8" s="531" t="s">
        <v>76</v>
      </c>
      <c r="I8" s="532"/>
      <c r="J8" s="533"/>
      <c r="K8" s="534" t="s">
        <v>122</v>
      </c>
      <c r="L8" s="16"/>
      <c r="M8" s="16"/>
      <c r="N8" s="16"/>
      <c r="O8" s="16"/>
    </row>
    <row r="9" spans="1:15" ht="24.95" customHeight="1" x14ac:dyDescent="0.2">
      <c r="A9" s="440"/>
      <c r="B9" s="19" t="s">
        <v>15</v>
      </c>
      <c r="C9" s="19" t="s">
        <v>17</v>
      </c>
      <c r="D9" s="40" t="s">
        <v>7</v>
      </c>
      <c r="E9" s="19" t="s">
        <v>15</v>
      </c>
      <c r="F9" s="19" t="s">
        <v>17</v>
      </c>
      <c r="G9" s="40" t="s">
        <v>7</v>
      </c>
      <c r="H9" s="173" t="s">
        <v>15</v>
      </c>
      <c r="I9" s="173" t="s">
        <v>17</v>
      </c>
      <c r="J9" s="173" t="s">
        <v>7</v>
      </c>
      <c r="K9" s="535"/>
      <c r="L9" s="8"/>
      <c r="M9" s="8"/>
      <c r="N9" s="8"/>
      <c r="O9" s="8"/>
    </row>
    <row r="10" spans="1:15" ht="24.95" customHeight="1" x14ac:dyDescent="0.2">
      <c r="A10" s="441"/>
      <c r="B10" s="170" t="s">
        <v>16</v>
      </c>
      <c r="C10" s="170" t="s">
        <v>18</v>
      </c>
      <c r="D10" s="171" t="s">
        <v>8</v>
      </c>
      <c r="E10" s="170" t="s">
        <v>16</v>
      </c>
      <c r="F10" s="170" t="s">
        <v>18</v>
      </c>
      <c r="G10" s="171" t="s">
        <v>8</v>
      </c>
      <c r="H10" s="172" t="s">
        <v>16</v>
      </c>
      <c r="I10" s="172" t="s">
        <v>18</v>
      </c>
      <c r="J10" s="172" t="s">
        <v>8</v>
      </c>
      <c r="K10" s="536"/>
      <c r="L10" s="8"/>
      <c r="M10" s="8"/>
      <c r="N10" s="8"/>
      <c r="O10" s="8"/>
    </row>
    <row r="11" spans="1:15" ht="27" customHeight="1" x14ac:dyDescent="0.2">
      <c r="A11" s="182" t="s">
        <v>23</v>
      </c>
      <c r="B11" s="290">
        <v>19968</v>
      </c>
      <c r="C11" s="290">
        <v>30016</v>
      </c>
      <c r="D11" s="291">
        <f>B11+C11</f>
        <v>49984</v>
      </c>
      <c r="E11" s="290">
        <v>37382</v>
      </c>
      <c r="F11" s="290">
        <v>31076</v>
      </c>
      <c r="G11" s="291">
        <f>E11+F11</f>
        <v>68458</v>
      </c>
      <c r="H11" s="292">
        <f>B11+E11</f>
        <v>57350</v>
      </c>
      <c r="I11" s="293">
        <f>C11+F11</f>
        <v>61092</v>
      </c>
      <c r="J11" s="293">
        <f>D11+G11</f>
        <v>118442</v>
      </c>
      <c r="K11" s="185" t="s">
        <v>23</v>
      </c>
      <c r="L11" s="8"/>
      <c r="M11" s="8"/>
      <c r="N11" s="8"/>
      <c r="O11" s="8"/>
    </row>
    <row r="12" spans="1:15" ht="27" customHeight="1" x14ac:dyDescent="0.2">
      <c r="A12" s="183" t="s">
        <v>24</v>
      </c>
      <c r="B12" s="294">
        <v>2368</v>
      </c>
      <c r="C12" s="294">
        <v>9088</v>
      </c>
      <c r="D12" s="296">
        <f t="shared" ref="D12:D15" si="0">B12+C12</f>
        <v>11456</v>
      </c>
      <c r="E12" s="294">
        <v>2800</v>
      </c>
      <c r="F12" s="294">
        <v>37293</v>
      </c>
      <c r="G12" s="296">
        <f t="shared" ref="G12:G16" si="1">E12+F12</f>
        <v>40093</v>
      </c>
      <c r="H12" s="297">
        <f t="shared" ref="H12:H15" si="2">B12+E12</f>
        <v>5168</v>
      </c>
      <c r="I12" s="298">
        <f t="shared" ref="I12:I15" si="3">C12+F12</f>
        <v>46381</v>
      </c>
      <c r="J12" s="298">
        <f t="shared" ref="J12:J15" si="4">D12+G12</f>
        <v>51549</v>
      </c>
      <c r="K12" s="186" t="s">
        <v>24</v>
      </c>
      <c r="L12" s="8"/>
      <c r="M12" s="8"/>
      <c r="N12" s="8"/>
      <c r="O12" s="8"/>
    </row>
    <row r="13" spans="1:15" ht="27" customHeight="1" x14ac:dyDescent="0.2">
      <c r="A13" s="183" t="s">
        <v>25</v>
      </c>
      <c r="B13" s="294">
        <v>192</v>
      </c>
      <c r="C13" s="294">
        <v>5248</v>
      </c>
      <c r="D13" s="296">
        <f t="shared" si="0"/>
        <v>5440</v>
      </c>
      <c r="E13" s="294">
        <v>0</v>
      </c>
      <c r="F13" s="294">
        <v>37809</v>
      </c>
      <c r="G13" s="296">
        <f t="shared" si="1"/>
        <v>37809</v>
      </c>
      <c r="H13" s="297">
        <f t="shared" si="2"/>
        <v>192</v>
      </c>
      <c r="I13" s="298">
        <f t="shared" si="3"/>
        <v>43057</v>
      </c>
      <c r="J13" s="298">
        <f t="shared" si="4"/>
        <v>43249</v>
      </c>
      <c r="K13" s="186" t="s">
        <v>25</v>
      </c>
      <c r="L13" s="8"/>
      <c r="M13" s="8"/>
      <c r="N13" s="8"/>
      <c r="O13" s="8"/>
    </row>
    <row r="14" spans="1:15" ht="27" customHeight="1" x14ac:dyDescent="0.2">
      <c r="A14" s="183" t="s">
        <v>26</v>
      </c>
      <c r="B14" s="294">
        <v>512</v>
      </c>
      <c r="C14" s="294">
        <v>10304</v>
      </c>
      <c r="D14" s="296">
        <f t="shared" si="0"/>
        <v>10816</v>
      </c>
      <c r="E14" s="294">
        <v>513</v>
      </c>
      <c r="F14" s="294">
        <v>20048</v>
      </c>
      <c r="G14" s="296">
        <f t="shared" si="1"/>
        <v>20561</v>
      </c>
      <c r="H14" s="297">
        <f t="shared" si="2"/>
        <v>1025</v>
      </c>
      <c r="I14" s="298">
        <f t="shared" si="3"/>
        <v>30352</v>
      </c>
      <c r="J14" s="298">
        <f t="shared" si="4"/>
        <v>31377</v>
      </c>
      <c r="K14" s="186" t="s">
        <v>26</v>
      </c>
      <c r="L14" s="8"/>
      <c r="M14" s="8"/>
      <c r="N14" s="8"/>
      <c r="O14" s="8"/>
    </row>
    <row r="15" spans="1:15" ht="27" customHeight="1" x14ac:dyDescent="0.2">
      <c r="A15" s="184" t="s">
        <v>148</v>
      </c>
      <c r="B15" s="299">
        <f>6656+5952</f>
        <v>12608</v>
      </c>
      <c r="C15" s="299">
        <f>8832+5056</f>
        <v>13888</v>
      </c>
      <c r="D15" s="300">
        <f t="shared" si="0"/>
        <v>26496</v>
      </c>
      <c r="E15" s="299">
        <f>919+3163</f>
        <v>4082</v>
      </c>
      <c r="F15" s="299">
        <f>9724+3013</f>
        <v>12737</v>
      </c>
      <c r="G15" s="300">
        <f t="shared" si="1"/>
        <v>16819</v>
      </c>
      <c r="H15" s="301">
        <f t="shared" si="2"/>
        <v>16690</v>
      </c>
      <c r="I15" s="302">
        <f t="shared" si="3"/>
        <v>26625</v>
      </c>
      <c r="J15" s="302">
        <f t="shared" si="4"/>
        <v>43315</v>
      </c>
      <c r="K15" s="187" t="s">
        <v>148</v>
      </c>
      <c r="L15" s="8"/>
      <c r="M15" s="8"/>
      <c r="N15" s="8"/>
      <c r="O15" s="8"/>
    </row>
    <row r="16" spans="1:15" ht="27" customHeight="1" x14ac:dyDescent="0.2">
      <c r="A16" s="38" t="s">
        <v>7</v>
      </c>
      <c r="B16" s="250">
        <f>SUM(B11:B15)</f>
        <v>35648</v>
      </c>
      <c r="C16" s="250">
        <f>SUM(C11:C15)</f>
        <v>68544</v>
      </c>
      <c r="D16" s="250">
        <f>B16+C16</f>
        <v>104192</v>
      </c>
      <c r="E16" s="250">
        <f>SUM(E11:E15)</f>
        <v>44777</v>
      </c>
      <c r="F16" s="250">
        <f>SUM(F11:F15)</f>
        <v>138963</v>
      </c>
      <c r="G16" s="250">
        <f t="shared" si="1"/>
        <v>183740</v>
      </c>
      <c r="H16" s="250">
        <f t="shared" ref="H16" si="5">B16+E16</f>
        <v>80425</v>
      </c>
      <c r="I16" s="250">
        <f t="shared" ref="I16" si="6">C16+F16</f>
        <v>207507</v>
      </c>
      <c r="J16" s="250">
        <f t="shared" ref="J16" si="7">D16+G16</f>
        <v>287932</v>
      </c>
      <c r="K16" s="156" t="s">
        <v>8</v>
      </c>
      <c r="L16" s="8"/>
      <c r="M16" s="8"/>
      <c r="N16" s="8"/>
      <c r="O16" s="8"/>
    </row>
    <row r="27" spans="11:11" x14ac:dyDescent="0.2">
      <c r="K27"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tabSelected="1" view="pageBreakPreview" zoomScaleSheetLayoutView="100" zoomScalePageLayoutView="85" workbookViewId="0">
      <selection activeCell="G18" sqref="G18"/>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29" t="s">
        <v>335</v>
      </c>
      <c r="B2" s="429"/>
      <c r="C2" s="429"/>
      <c r="D2" s="429"/>
      <c r="E2" s="429"/>
      <c r="F2" s="429"/>
      <c r="G2" s="429"/>
      <c r="H2" s="429"/>
      <c r="I2" s="429"/>
      <c r="J2" s="429"/>
      <c r="K2" s="429"/>
      <c r="L2" s="429"/>
      <c r="M2" s="429"/>
      <c r="N2" s="429"/>
      <c r="O2" s="429"/>
    </row>
    <row r="3" spans="1:20" s="1" customFormat="1" ht="21" customHeight="1" x14ac:dyDescent="0.2">
      <c r="A3" s="430" t="s">
        <v>365</v>
      </c>
      <c r="B3" s="430"/>
      <c r="C3" s="430"/>
      <c r="D3" s="430"/>
      <c r="E3" s="430"/>
      <c r="F3" s="430"/>
      <c r="G3" s="430"/>
      <c r="H3" s="430"/>
      <c r="I3" s="430"/>
      <c r="J3" s="430"/>
      <c r="K3" s="430"/>
      <c r="L3" s="430"/>
      <c r="M3" s="430"/>
      <c r="N3" s="430"/>
      <c r="O3" s="430"/>
    </row>
    <row r="4" spans="1:20" s="1" customFormat="1" ht="20.25" customHeight="1" x14ac:dyDescent="0.25">
      <c r="A4" s="431" t="s">
        <v>424</v>
      </c>
      <c r="B4" s="431"/>
      <c r="C4" s="431"/>
      <c r="D4" s="431"/>
      <c r="E4" s="431"/>
      <c r="F4" s="431"/>
      <c r="G4" s="431"/>
      <c r="H4" s="431"/>
      <c r="I4" s="431"/>
      <c r="J4" s="431"/>
      <c r="K4" s="431"/>
      <c r="L4" s="431"/>
      <c r="M4" s="431"/>
      <c r="N4" s="431"/>
      <c r="O4" s="431"/>
    </row>
    <row r="5" spans="1:20" s="1" customFormat="1" ht="20.25" customHeight="1" x14ac:dyDescent="0.2">
      <c r="A5" s="432" t="s">
        <v>421</v>
      </c>
      <c r="B5" s="432"/>
      <c r="C5" s="432"/>
      <c r="D5" s="432"/>
      <c r="E5" s="432"/>
      <c r="F5" s="432"/>
      <c r="G5" s="432"/>
      <c r="H5" s="432"/>
      <c r="I5" s="432"/>
      <c r="J5" s="432"/>
      <c r="K5" s="432"/>
      <c r="L5" s="432"/>
      <c r="M5" s="432"/>
      <c r="N5" s="432"/>
      <c r="O5" s="432"/>
    </row>
    <row r="6" spans="1:20" s="1" customFormat="1" ht="20.25" customHeight="1" x14ac:dyDescent="0.2">
      <c r="A6" s="151"/>
      <c r="B6" s="151" t="s">
        <v>57</v>
      </c>
      <c r="C6" s="151"/>
      <c r="D6" s="151"/>
      <c r="E6" s="151"/>
      <c r="M6" s="1" t="s">
        <v>57</v>
      </c>
    </row>
    <row r="14" spans="1:20" ht="15" customHeight="1" thickBot="1" x14ac:dyDescent="0.25"/>
    <row r="15" spans="1:20" x14ac:dyDescent="0.2">
      <c r="R15" s="59"/>
      <c r="S15" s="100" t="s">
        <v>85</v>
      </c>
      <c r="T15" s="101" t="s">
        <v>84</v>
      </c>
    </row>
    <row r="16" spans="1:20" x14ac:dyDescent="0.2">
      <c r="R16" s="51" t="s">
        <v>23</v>
      </c>
      <c r="S16" s="199">
        <f>'14'!D11</f>
        <v>49984</v>
      </c>
      <c r="T16" s="200">
        <f>'14'!G11</f>
        <v>68458</v>
      </c>
    </row>
    <row r="17" spans="16:20" x14ac:dyDescent="0.2">
      <c r="R17" s="51" t="s">
        <v>24</v>
      </c>
      <c r="S17" s="199">
        <f>'14'!D12</f>
        <v>11456</v>
      </c>
      <c r="T17" s="200">
        <f>'14'!G12</f>
        <v>40093</v>
      </c>
    </row>
    <row r="18" spans="16:20" ht="15" x14ac:dyDescent="0.25">
      <c r="P18" s="67"/>
      <c r="R18" s="51" t="s">
        <v>25</v>
      </c>
      <c r="S18" s="199">
        <f>'14'!D13</f>
        <v>5440</v>
      </c>
      <c r="T18" s="200">
        <f>'14'!G13</f>
        <v>37809</v>
      </c>
    </row>
    <row r="19" spans="16:20" ht="15" x14ac:dyDescent="0.2">
      <c r="P19" s="99"/>
      <c r="R19" s="51" t="s">
        <v>26</v>
      </c>
      <c r="S19" s="199">
        <f>'14'!D14</f>
        <v>10816</v>
      </c>
      <c r="T19" s="200">
        <f>'14'!G14</f>
        <v>20561</v>
      </c>
    </row>
    <row r="20" spans="16:20" ht="13.5" thickBot="1" x14ac:dyDescent="0.25">
      <c r="P20" s="68"/>
      <c r="R20" s="52" t="s">
        <v>147</v>
      </c>
      <c r="S20" s="219">
        <f>'14'!D15</f>
        <v>26496</v>
      </c>
      <c r="T20" s="220">
        <f>'14'!G15</f>
        <v>16819</v>
      </c>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tabSelected="1" view="pageBreakPreview" zoomScaleSheetLayoutView="100" zoomScalePageLayoutView="85" workbookViewId="0">
      <selection activeCell="G18" sqref="G18"/>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29" t="s">
        <v>392</v>
      </c>
      <c r="B2" s="429"/>
      <c r="C2" s="429"/>
      <c r="D2" s="429"/>
      <c r="E2" s="429"/>
      <c r="F2" s="429"/>
      <c r="G2" s="429"/>
      <c r="H2" s="429"/>
      <c r="I2" s="429"/>
      <c r="J2" s="429"/>
      <c r="K2" s="429"/>
      <c r="L2" s="429"/>
      <c r="M2" s="429"/>
      <c r="N2" s="429"/>
      <c r="O2" s="429"/>
    </row>
    <row r="3" spans="1:20" s="1" customFormat="1" ht="21" customHeight="1" x14ac:dyDescent="0.2">
      <c r="A3" s="430" t="s">
        <v>366</v>
      </c>
      <c r="B3" s="430"/>
      <c r="C3" s="430"/>
      <c r="D3" s="430"/>
      <c r="E3" s="430"/>
      <c r="F3" s="430"/>
      <c r="G3" s="430"/>
      <c r="H3" s="430"/>
      <c r="I3" s="430"/>
      <c r="J3" s="430"/>
      <c r="K3" s="430"/>
      <c r="L3" s="430"/>
      <c r="M3" s="430"/>
      <c r="N3" s="430"/>
      <c r="O3" s="430"/>
    </row>
    <row r="4" spans="1:20" s="1" customFormat="1" ht="20.25" customHeight="1" x14ac:dyDescent="0.25">
      <c r="A4" s="431" t="s">
        <v>424</v>
      </c>
      <c r="B4" s="431"/>
      <c r="C4" s="431"/>
      <c r="D4" s="431"/>
      <c r="E4" s="431"/>
      <c r="F4" s="431"/>
      <c r="G4" s="431"/>
      <c r="H4" s="431"/>
      <c r="I4" s="431"/>
      <c r="J4" s="431"/>
      <c r="K4" s="431"/>
      <c r="L4" s="431"/>
      <c r="M4" s="431"/>
      <c r="N4" s="431"/>
      <c r="O4" s="431"/>
    </row>
    <row r="5" spans="1:20" s="1" customFormat="1" ht="20.25" customHeight="1" x14ac:dyDescent="0.2">
      <c r="A5" s="432" t="s">
        <v>421</v>
      </c>
      <c r="B5" s="432"/>
      <c r="C5" s="432"/>
      <c r="D5" s="432"/>
      <c r="E5" s="432"/>
      <c r="F5" s="432"/>
      <c r="G5" s="432"/>
      <c r="H5" s="432"/>
      <c r="I5" s="432"/>
      <c r="J5" s="432"/>
      <c r="K5" s="432"/>
      <c r="L5" s="432"/>
      <c r="M5" s="432"/>
      <c r="N5" s="432"/>
      <c r="O5" s="432"/>
    </row>
    <row r="6" spans="1:20" s="1" customFormat="1" ht="20.25" customHeight="1" x14ac:dyDescent="0.2">
      <c r="A6" s="151"/>
      <c r="B6" s="151" t="s">
        <v>57</v>
      </c>
      <c r="C6" s="151"/>
      <c r="D6" s="151"/>
      <c r="E6" s="151"/>
      <c r="M6" s="1" t="s">
        <v>57</v>
      </c>
    </row>
    <row r="13" spans="1:20" ht="13.5" thickBot="1" x14ac:dyDescent="0.25"/>
    <row r="14" spans="1:20" ht="15" customHeight="1" x14ac:dyDescent="0.2">
      <c r="R14" s="59"/>
      <c r="S14" s="100" t="s">
        <v>90</v>
      </c>
      <c r="T14" s="101" t="s">
        <v>311</v>
      </c>
    </row>
    <row r="15" spans="1:20" x14ac:dyDescent="0.2">
      <c r="R15" s="51" t="s">
        <v>23</v>
      </c>
      <c r="S15" s="201">
        <f>'14'!B11</f>
        <v>19968</v>
      </c>
      <c r="T15" s="202">
        <f>'14'!C11</f>
        <v>30016</v>
      </c>
    </row>
    <row r="16" spans="1:20" x14ac:dyDescent="0.2">
      <c r="R16" s="51" t="s">
        <v>24</v>
      </c>
      <c r="S16" s="201">
        <f>'14'!B12</f>
        <v>2368</v>
      </c>
      <c r="T16" s="202">
        <f>'14'!C12</f>
        <v>9088</v>
      </c>
    </row>
    <row r="17" spans="16:20" x14ac:dyDescent="0.2">
      <c r="R17" s="51" t="s">
        <v>25</v>
      </c>
      <c r="S17" s="201">
        <f>'14'!B13</f>
        <v>192</v>
      </c>
      <c r="T17" s="202">
        <f>'14'!C13</f>
        <v>5248</v>
      </c>
    </row>
    <row r="18" spans="16:20" ht="15" x14ac:dyDescent="0.25">
      <c r="P18" s="67"/>
      <c r="R18" s="51" t="s">
        <v>26</v>
      </c>
      <c r="S18" s="201">
        <f>'14'!B14</f>
        <v>512</v>
      </c>
      <c r="T18" s="202">
        <f>'14'!C14</f>
        <v>10304</v>
      </c>
    </row>
    <row r="19" spans="16:20" ht="15.75" thickBot="1" x14ac:dyDescent="0.25">
      <c r="P19" s="148"/>
      <c r="R19" s="52" t="s">
        <v>147</v>
      </c>
      <c r="S19" s="221">
        <f>'14'!B15</f>
        <v>12608</v>
      </c>
      <c r="T19" s="222">
        <f>'14'!C15</f>
        <v>13888</v>
      </c>
    </row>
    <row r="20" spans="16:20" x14ac:dyDescent="0.2">
      <c r="P20" s="68"/>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rightToLeft="1" tabSelected="1" view="pageBreakPreview" zoomScaleSheetLayoutView="100" zoomScalePageLayoutView="85" workbookViewId="0">
      <selection activeCell="G18" sqref="G18"/>
    </sheetView>
  </sheetViews>
  <sheetFormatPr defaultRowHeight="12.75" x14ac:dyDescent="0.2"/>
  <cols>
    <col min="1" max="1" width="17" customWidth="1"/>
    <col min="2" max="2" width="8.7109375" customWidth="1"/>
    <col min="3" max="11" width="9.140625" customWidth="1"/>
    <col min="12" max="12" width="8.7109375" customWidth="1"/>
    <col min="13" max="13" width="17" customWidth="1"/>
    <col min="17" max="17" width="40.42578125" customWidth="1"/>
    <col min="18" max="18" width="31" customWidth="1"/>
    <col min="19" max="19" width="26.85546875" customWidth="1"/>
    <col min="20" max="20" width="38.28515625" customWidth="1"/>
    <col min="22" max="22" width="28.5703125" customWidth="1"/>
  </cols>
  <sheetData>
    <row r="1" spans="1:14" s="2" customFormat="1" ht="18.75" customHeight="1" x14ac:dyDescent="0.2"/>
    <row r="2" spans="1:14" s="1" customFormat="1" ht="20.25" customHeight="1" x14ac:dyDescent="0.25">
      <c r="A2" s="408" t="s">
        <v>336</v>
      </c>
      <c r="B2" s="408"/>
      <c r="C2" s="408"/>
      <c r="D2" s="408"/>
      <c r="E2" s="408"/>
      <c r="F2" s="408"/>
      <c r="G2" s="408"/>
      <c r="H2" s="408"/>
      <c r="I2" s="408"/>
      <c r="J2" s="408"/>
      <c r="K2" s="408"/>
      <c r="L2" s="408"/>
      <c r="M2" s="408"/>
      <c r="N2" s="168"/>
    </row>
    <row r="3" spans="1:14" s="1" customFormat="1" ht="21" customHeight="1" x14ac:dyDescent="0.2">
      <c r="A3" s="409" t="s">
        <v>367</v>
      </c>
      <c r="B3" s="409"/>
      <c r="C3" s="409"/>
      <c r="D3" s="409"/>
      <c r="E3" s="409"/>
      <c r="F3" s="409"/>
      <c r="G3" s="409"/>
      <c r="H3" s="409"/>
      <c r="I3" s="409"/>
      <c r="J3" s="409"/>
      <c r="K3" s="409"/>
      <c r="L3" s="409"/>
      <c r="M3" s="409"/>
      <c r="N3" s="169"/>
    </row>
    <row r="4" spans="1:14" s="1" customFormat="1" ht="20.25" customHeight="1" x14ac:dyDescent="0.25">
      <c r="A4" s="410" t="s">
        <v>424</v>
      </c>
      <c r="B4" s="410"/>
      <c r="C4" s="410"/>
      <c r="D4" s="410"/>
      <c r="E4" s="410"/>
      <c r="F4" s="410"/>
      <c r="G4" s="410"/>
      <c r="H4" s="410"/>
      <c r="I4" s="410"/>
      <c r="J4" s="410"/>
      <c r="K4" s="410"/>
      <c r="L4" s="410"/>
      <c r="M4" s="410"/>
      <c r="N4" s="141"/>
    </row>
    <row r="5" spans="1:14" s="1" customFormat="1" ht="20.25" customHeight="1" x14ac:dyDescent="0.2">
      <c r="A5" s="411" t="s">
        <v>421</v>
      </c>
      <c r="B5" s="411"/>
      <c r="C5" s="411"/>
      <c r="D5" s="411"/>
      <c r="E5" s="411"/>
      <c r="F5" s="411"/>
      <c r="G5" s="411"/>
      <c r="H5" s="411"/>
      <c r="I5" s="411"/>
      <c r="J5" s="411"/>
      <c r="K5" s="411"/>
      <c r="L5" s="411"/>
      <c r="M5" s="411"/>
      <c r="N5" s="142"/>
    </row>
    <row r="6" spans="1:14" s="1" customFormat="1" ht="20.25" customHeight="1" x14ac:dyDescent="0.2">
      <c r="A6" s="151"/>
      <c r="B6" s="151"/>
      <c r="C6" s="151"/>
      <c r="D6" s="151"/>
      <c r="E6" s="151"/>
    </row>
    <row r="7" spans="1:14" s="9" customFormat="1" ht="21" customHeight="1" x14ac:dyDescent="0.2">
      <c r="A7" s="36" t="s">
        <v>272</v>
      </c>
      <c r="B7" s="10"/>
      <c r="C7" s="8"/>
      <c r="D7" s="8"/>
      <c r="E7" s="13"/>
      <c r="K7" s="13"/>
      <c r="M7" s="13" t="s">
        <v>273</v>
      </c>
      <c r="N7" s="13"/>
    </row>
    <row r="8" spans="1:14" ht="33.950000000000003" customHeight="1" x14ac:dyDescent="0.2">
      <c r="A8" s="539" t="s">
        <v>69</v>
      </c>
      <c r="B8" s="521"/>
      <c r="C8" s="422" t="s">
        <v>144</v>
      </c>
      <c r="D8" s="462"/>
      <c r="E8" s="462"/>
      <c r="F8" s="422" t="s">
        <v>143</v>
      </c>
      <c r="G8" s="462"/>
      <c r="H8" s="462"/>
      <c r="I8" s="426" t="s">
        <v>76</v>
      </c>
      <c r="J8" s="463"/>
      <c r="K8" s="463"/>
      <c r="L8" s="422" t="s">
        <v>103</v>
      </c>
      <c r="M8" s="541" t="s">
        <v>103</v>
      </c>
      <c r="N8" s="68"/>
    </row>
    <row r="9" spans="1:14" ht="41.25" customHeight="1" x14ac:dyDescent="0.2">
      <c r="A9" s="540"/>
      <c r="B9" s="523"/>
      <c r="C9" s="158" t="s">
        <v>78</v>
      </c>
      <c r="D9" s="158" t="s">
        <v>309</v>
      </c>
      <c r="E9" s="31" t="s">
        <v>76</v>
      </c>
      <c r="F9" s="158" t="s">
        <v>78</v>
      </c>
      <c r="G9" s="158" t="s">
        <v>309</v>
      </c>
      <c r="H9" s="31" t="s">
        <v>76</v>
      </c>
      <c r="I9" s="30" t="s">
        <v>78</v>
      </c>
      <c r="J9" s="30" t="s">
        <v>309</v>
      </c>
      <c r="K9" s="30" t="s">
        <v>76</v>
      </c>
      <c r="L9" s="542"/>
      <c r="M9" s="543"/>
      <c r="N9" s="69"/>
    </row>
    <row r="10" spans="1:14" ht="27" customHeight="1" x14ac:dyDescent="0.2">
      <c r="A10" s="537" t="s">
        <v>64</v>
      </c>
      <c r="B10" s="538"/>
      <c r="C10" s="294">
        <v>512</v>
      </c>
      <c r="D10" s="294">
        <v>1920</v>
      </c>
      <c r="E10" s="295">
        <f>C10+D10</f>
        <v>2432</v>
      </c>
      <c r="F10" s="294">
        <v>684</v>
      </c>
      <c r="G10" s="294">
        <v>406</v>
      </c>
      <c r="H10" s="295">
        <f>F10+G10</f>
        <v>1090</v>
      </c>
      <c r="I10" s="297">
        <f>C10+F10</f>
        <v>1196</v>
      </c>
      <c r="J10" s="298">
        <f>D10+G10</f>
        <v>2326</v>
      </c>
      <c r="K10" s="298">
        <f t="shared" ref="K10:K17" si="0">E10+H10</f>
        <v>3522</v>
      </c>
      <c r="L10" s="544" t="s">
        <v>104</v>
      </c>
      <c r="M10" s="545" t="s">
        <v>104</v>
      </c>
      <c r="N10" s="5"/>
    </row>
    <row r="11" spans="1:14" ht="27" customHeight="1" x14ac:dyDescent="0.2">
      <c r="A11" s="537" t="s">
        <v>65</v>
      </c>
      <c r="B11" s="538"/>
      <c r="C11" s="294">
        <v>1344</v>
      </c>
      <c r="D11" s="294">
        <v>5376</v>
      </c>
      <c r="E11" s="295">
        <f t="shared" ref="E11:E16" si="1">C11+D11</f>
        <v>6720</v>
      </c>
      <c r="F11" s="294">
        <v>342</v>
      </c>
      <c r="G11" s="294">
        <v>5812</v>
      </c>
      <c r="H11" s="295">
        <f t="shared" ref="H11:H16" si="2">F11+G11</f>
        <v>6154</v>
      </c>
      <c r="I11" s="297">
        <f t="shared" ref="I11:I17" si="3">C11+F11</f>
        <v>1686</v>
      </c>
      <c r="J11" s="298">
        <f t="shared" ref="J11:J17" si="4">D11+G11</f>
        <v>11188</v>
      </c>
      <c r="K11" s="298">
        <f t="shared" si="0"/>
        <v>12874</v>
      </c>
      <c r="L11" s="544" t="s">
        <v>105</v>
      </c>
      <c r="M11" s="545" t="s">
        <v>105</v>
      </c>
    </row>
    <row r="12" spans="1:14" ht="27" customHeight="1" x14ac:dyDescent="0.2">
      <c r="A12" s="537" t="s">
        <v>66</v>
      </c>
      <c r="B12" s="538"/>
      <c r="C12" s="294">
        <v>3456</v>
      </c>
      <c r="D12" s="294">
        <v>5312</v>
      </c>
      <c r="E12" s="295">
        <f t="shared" si="1"/>
        <v>8768</v>
      </c>
      <c r="F12" s="294">
        <v>2415</v>
      </c>
      <c r="G12" s="294">
        <v>6047</v>
      </c>
      <c r="H12" s="295">
        <f t="shared" si="2"/>
        <v>8462</v>
      </c>
      <c r="I12" s="297">
        <f t="shared" si="3"/>
        <v>5871</v>
      </c>
      <c r="J12" s="298">
        <f t="shared" si="4"/>
        <v>11359</v>
      </c>
      <c r="K12" s="298">
        <f t="shared" si="0"/>
        <v>17230</v>
      </c>
      <c r="L12" s="544" t="s">
        <v>106</v>
      </c>
      <c r="M12" s="545" t="s">
        <v>106</v>
      </c>
    </row>
    <row r="13" spans="1:14" ht="27" customHeight="1" x14ac:dyDescent="0.2">
      <c r="A13" s="537" t="s">
        <v>315</v>
      </c>
      <c r="B13" s="538"/>
      <c r="C13" s="294">
        <v>11456</v>
      </c>
      <c r="D13" s="294">
        <v>18176</v>
      </c>
      <c r="E13" s="295">
        <f t="shared" si="1"/>
        <v>29632</v>
      </c>
      <c r="F13" s="294">
        <v>22784</v>
      </c>
      <c r="G13" s="294">
        <v>25412</v>
      </c>
      <c r="H13" s="295">
        <f t="shared" si="2"/>
        <v>48196</v>
      </c>
      <c r="I13" s="297">
        <f t="shared" si="3"/>
        <v>34240</v>
      </c>
      <c r="J13" s="298">
        <f t="shared" si="4"/>
        <v>43588</v>
      </c>
      <c r="K13" s="298">
        <f t="shared" si="0"/>
        <v>77828</v>
      </c>
      <c r="L13" s="544" t="s">
        <v>107</v>
      </c>
      <c r="M13" s="545" t="s">
        <v>107</v>
      </c>
    </row>
    <row r="14" spans="1:14" ht="27" customHeight="1" x14ac:dyDescent="0.2">
      <c r="A14" s="537" t="s">
        <v>67</v>
      </c>
      <c r="B14" s="538"/>
      <c r="C14" s="294">
        <v>13760</v>
      </c>
      <c r="D14" s="294">
        <v>18624</v>
      </c>
      <c r="E14" s="295">
        <f t="shared" si="1"/>
        <v>32384</v>
      </c>
      <c r="F14" s="294">
        <v>13251</v>
      </c>
      <c r="G14" s="294">
        <v>48706</v>
      </c>
      <c r="H14" s="295">
        <f t="shared" si="2"/>
        <v>61957</v>
      </c>
      <c r="I14" s="297">
        <f t="shared" si="3"/>
        <v>27011</v>
      </c>
      <c r="J14" s="298">
        <f t="shared" si="4"/>
        <v>67330</v>
      </c>
      <c r="K14" s="298">
        <f t="shared" si="0"/>
        <v>94341</v>
      </c>
      <c r="L14" s="544" t="s">
        <v>108</v>
      </c>
      <c r="M14" s="545" t="s">
        <v>108</v>
      </c>
    </row>
    <row r="15" spans="1:14" ht="27" customHeight="1" x14ac:dyDescent="0.2">
      <c r="A15" s="547" t="s">
        <v>68</v>
      </c>
      <c r="B15" s="548"/>
      <c r="C15" s="294">
        <v>512</v>
      </c>
      <c r="D15" s="294">
        <v>3456</v>
      </c>
      <c r="E15" s="295">
        <f t="shared" si="1"/>
        <v>3968</v>
      </c>
      <c r="F15" s="294">
        <v>342</v>
      </c>
      <c r="G15" s="294">
        <v>5664</v>
      </c>
      <c r="H15" s="295">
        <f t="shared" si="2"/>
        <v>6006</v>
      </c>
      <c r="I15" s="297">
        <f t="shared" si="3"/>
        <v>854</v>
      </c>
      <c r="J15" s="298">
        <f t="shared" si="4"/>
        <v>9120</v>
      </c>
      <c r="K15" s="298">
        <f t="shared" si="0"/>
        <v>9974</v>
      </c>
      <c r="L15" s="549" t="s">
        <v>109</v>
      </c>
      <c r="M15" s="550" t="s">
        <v>109</v>
      </c>
    </row>
    <row r="16" spans="1:14" ht="27" customHeight="1" x14ac:dyDescent="0.2">
      <c r="A16" s="547" t="s">
        <v>153</v>
      </c>
      <c r="B16" s="548"/>
      <c r="C16" s="294">
        <v>4608</v>
      </c>
      <c r="D16" s="294">
        <v>15680</v>
      </c>
      <c r="E16" s="295">
        <f t="shared" si="1"/>
        <v>20288</v>
      </c>
      <c r="F16" s="294">
        <v>4959</v>
      </c>
      <c r="G16" s="294">
        <v>46916</v>
      </c>
      <c r="H16" s="295">
        <f t="shared" si="2"/>
        <v>51875</v>
      </c>
      <c r="I16" s="297">
        <f t="shared" si="3"/>
        <v>9567</v>
      </c>
      <c r="J16" s="298">
        <f t="shared" si="4"/>
        <v>62596</v>
      </c>
      <c r="K16" s="298">
        <f t="shared" si="0"/>
        <v>72163</v>
      </c>
      <c r="L16" s="549" t="s">
        <v>110</v>
      </c>
      <c r="M16" s="550" t="s">
        <v>110</v>
      </c>
    </row>
    <row r="17" spans="1:13" ht="27" customHeight="1" x14ac:dyDescent="0.2">
      <c r="A17" s="546" t="s">
        <v>7</v>
      </c>
      <c r="B17" s="480"/>
      <c r="C17" s="250">
        <f>SUM(C10:C16)</f>
        <v>35648</v>
      </c>
      <c r="D17" s="250">
        <f>SUM(D10:D16)</f>
        <v>68544</v>
      </c>
      <c r="E17" s="250">
        <f t="shared" ref="E17:H17" si="5">SUM(E10:E16)</f>
        <v>104192</v>
      </c>
      <c r="F17" s="250">
        <f>SUM(F10:F16)</f>
        <v>44777</v>
      </c>
      <c r="G17" s="250">
        <f>SUM(G10:G16)</f>
        <v>138963</v>
      </c>
      <c r="H17" s="250">
        <f t="shared" si="5"/>
        <v>183740</v>
      </c>
      <c r="I17" s="250">
        <f t="shared" si="3"/>
        <v>80425</v>
      </c>
      <c r="J17" s="250">
        <f t="shared" si="4"/>
        <v>207507</v>
      </c>
      <c r="K17" s="313">
        <f t="shared" si="0"/>
        <v>287932</v>
      </c>
      <c r="L17" s="480" t="s">
        <v>8</v>
      </c>
      <c r="M17" s="482" t="s">
        <v>8</v>
      </c>
    </row>
    <row r="18" spans="1:13" ht="12.75" customHeight="1" x14ac:dyDescent="0.2">
      <c r="F18" s="80"/>
      <c r="H18" s="79"/>
    </row>
    <row r="19" spans="1:13" ht="12.75" customHeight="1" x14ac:dyDescent="0.2">
      <c r="F19" s="86"/>
      <c r="H19" s="87"/>
    </row>
    <row r="20" spans="1:13" ht="12.75" customHeight="1" x14ac:dyDescent="0.2">
      <c r="F20" s="86"/>
      <c r="H20" s="87"/>
    </row>
  </sheetData>
  <mergeCells count="25">
    <mergeCell ref="A17:B17"/>
    <mergeCell ref="L17:M17"/>
    <mergeCell ref="A10:B10"/>
    <mergeCell ref="L10:M10"/>
    <mergeCell ref="A11:B11"/>
    <mergeCell ref="A15:B15"/>
    <mergeCell ref="L15:M15"/>
    <mergeCell ref="A16:B16"/>
    <mergeCell ref="L16:M16"/>
    <mergeCell ref="A2:M2"/>
    <mergeCell ref="A3:M3"/>
    <mergeCell ref="A4:M4"/>
    <mergeCell ref="A5:M5"/>
    <mergeCell ref="A14:B14"/>
    <mergeCell ref="A8:B9"/>
    <mergeCell ref="C8:E8"/>
    <mergeCell ref="F8:H8"/>
    <mergeCell ref="I8:K8"/>
    <mergeCell ref="L8:M9"/>
    <mergeCell ref="L14:M14"/>
    <mergeCell ref="L11:M11"/>
    <mergeCell ref="A12:B12"/>
    <mergeCell ref="L12:M12"/>
    <mergeCell ref="A13:B13"/>
    <mergeCell ref="L13:M13"/>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tabSelected="1" view="pageBreakPreview" zoomScaleSheetLayoutView="100" zoomScalePageLayoutView="85" workbookViewId="0">
      <selection activeCell="G18" sqref="G18"/>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29" t="s">
        <v>337</v>
      </c>
      <c r="B2" s="429"/>
      <c r="C2" s="429"/>
      <c r="D2" s="429"/>
      <c r="E2" s="429"/>
      <c r="F2" s="429"/>
      <c r="G2" s="429"/>
      <c r="H2" s="429"/>
      <c r="I2" s="429"/>
      <c r="J2" s="429"/>
      <c r="K2" s="429"/>
      <c r="L2" s="429"/>
      <c r="M2" s="429"/>
      <c r="N2" s="429"/>
      <c r="O2" s="429"/>
    </row>
    <row r="3" spans="1:21" s="1" customFormat="1" ht="21" customHeight="1" x14ac:dyDescent="0.2">
      <c r="A3" s="430" t="s">
        <v>368</v>
      </c>
      <c r="B3" s="430"/>
      <c r="C3" s="430"/>
      <c r="D3" s="430"/>
      <c r="E3" s="430"/>
      <c r="F3" s="430"/>
      <c r="G3" s="430"/>
      <c r="H3" s="430"/>
      <c r="I3" s="430"/>
      <c r="J3" s="430"/>
      <c r="K3" s="430"/>
      <c r="L3" s="430"/>
      <c r="M3" s="430"/>
      <c r="N3" s="430"/>
      <c r="O3" s="430"/>
    </row>
    <row r="4" spans="1:21" s="1" customFormat="1" ht="20.25" customHeight="1" x14ac:dyDescent="0.25">
      <c r="A4" s="431" t="s">
        <v>424</v>
      </c>
      <c r="B4" s="431"/>
      <c r="C4" s="431"/>
      <c r="D4" s="431"/>
      <c r="E4" s="431"/>
      <c r="F4" s="431"/>
      <c r="G4" s="431"/>
      <c r="H4" s="431"/>
      <c r="I4" s="431"/>
      <c r="J4" s="431"/>
      <c r="K4" s="431"/>
      <c r="L4" s="431"/>
      <c r="M4" s="431"/>
      <c r="N4" s="431"/>
      <c r="O4" s="431"/>
    </row>
    <row r="5" spans="1:21" s="1" customFormat="1" ht="20.25" customHeight="1" x14ac:dyDescent="0.2">
      <c r="A5" s="432" t="s">
        <v>421</v>
      </c>
      <c r="B5" s="432"/>
      <c r="C5" s="432"/>
      <c r="D5" s="432"/>
      <c r="E5" s="432"/>
      <c r="F5" s="432"/>
      <c r="G5" s="432"/>
      <c r="H5" s="432"/>
      <c r="I5" s="432"/>
      <c r="J5" s="432"/>
      <c r="K5" s="432"/>
      <c r="L5" s="432"/>
      <c r="M5" s="432"/>
      <c r="N5" s="432"/>
      <c r="O5" s="432"/>
    </row>
    <row r="6" spans="1:21" s="1" customFormat="1" ht="20.25" customHeight="1" thickBot="1" x14ac:dyDescent="0.25">
      <c r="A6" s="151"/>
      <c r="B6" s="151" t="s">
        <v>57</v>
      </c>
      <c r="C6" s="151"/>
      <c r="D6" s="151"/>
      <c r="E6" s="151"/>
      <c r="M6" s="1" t="s">
        <v>57</v>
      </c>
    </row>
    <row r="7" spans="1:21" ht="21.75" customHeight="1" x14ac:dyDescent="0.2">
      <c r="S7" s="59"/>
      <c r="T7" s="100" t="s">
        <v>85</v>
      </c>
      <c r="U7" s="101" t="s">
        <v>84</v>
      </c>
    </row>
    <row r="8" spans="1:21" ht="25.5" x14ac:dyDescent="0.2">
      <c r="S8" s="62" t="s">
        <v>157</v>
      </c>
      <c r="T8" s="201">
        <f>'15'!E10</f>
        <v>2432</v>
      </c>
      <c r="U8" s="202">
        <f>'15'!H10</f>
        <v>1090</v>
      </c>
    </row>
    <row r="9" spans="1:21" ht="25.5" x14ac:dyDescent="0.2">
      <c r="S9" s="62" t="s">
        <v>158</v>
      </c>
      <c r="T9" s="201">
        <f>'15'!E11</f>
        <v>6720</v>
      </c>
      <c r="U9" s="202">
        <f>'15'!H11</f>
        <v>6154</v>
      </c>
    </row>
    <row r="10" spans="1:21" ht="25.5" x14ac:dyDescent="0.2">
      <c r="S10" s="62" t="s">
        <v>159</v>
      </c>
      <c r="T10" s="201">
        <f>'15'!E12</f>
        <v>8768</v>
      </c>
      <c r="U10" s="202">
        <f>'15'!H12</f>
        <v>8462</v>
      </c>
    </row>
    <row r="11" spans="1:21" ht="25.5" x14ac:dyDescent="0.2">
      <c r="S11" s="62" t="s">
        <v>160</v>
      </c>
      <c r="T11" s="201">
        <f>'15'!E13</f>
        <v>29632</v>
      </c>
      <c r="U11" s="202">
        <f>'15'!H13</f>
        <v>48196</v>
      </c>
    </row>
    <row r="12" spans="1:21" ht="25.5" x14ac:dyDescent="0.2">
      <c r="S12" s="62" t="s">
        <v>161</v>
      </c>
      <c r="T12" s="201">
        <f>'15'!E14</f>
        <v>32384</v>
      </c>
      <c r="U12" s="202">
        <f>'15'!H14</f>
        <v>61957</v>
      </c>
    </row>
    <row r="13" spans="1:21" ht="25.5" x14ac:dyDescent="0.2">
      <c r="S13" s="62" t="s">
        <v>162</v>
      </c>
      <c r="T13" s="201">
        <f>'15'!E15</f>
        <v>3968</v>
      </c>
      <c r="U13" s="202">
        <f>'15'!H15</f>
        <v>6006</v>
      </c>
    </row>
    <row r="14" spans="1:21" ht="26.25" thickBot="1" x14ac:dyDescent="0.25">
      <c r="S14" s="81" t="s">
        <v>163</v>
      </c>
      <c r="T14" s="221">
        <f>'15'!E16</f>
        <v>20288</v>
      </c>
      <c r="U14" s="222">
        <f>'15'!H16</f>
        <v>51875</v>
      </c>
    </row>
    <row r="15" spans="1:21" x14ac:dyDescent="0.2">
      <c r="S15" s="33"/>
      <c r="T15" s="34"/>
      <c r="U15" s="34"/>
    </row>
    <row r="16" spans="1:21" x14ac:dyDescent="0.2">
      <c r="S16" s="33"/>
      <c r="T16" s="34"/>
      <c r="U16" s="34"/>
    </row>
    <row r="20" spans="15:15" ht="15" customHeight="1" x14ac:dyDescent="0.2"/>
    <row r="32" spans="15:15"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tabSelected="1" view="pageBreakPreview" topLeftCell="A7" zoomScaleSheetLayoutView="100" zoomScalePageLayoutView="85" workbookViewId="0">
      <selection activeCell="G18" sqref="G18"/>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29" t="s">
        <v>338</v>
      </c>
      <c r="B2" s="429"/>
      <c r="C2" s="429"/>
      <c r="D2" s="429"/>
      <c r="E2" s="429"/>
      <c r="F2" s="429"/>
      <c r="G2" s="429"/>
      <c r="H2" s="429"/>
      <c r="I2" s="429"/>
      <c r="J2" s="429"/>
      <c r="K2" s="429"/>
      <c r="L2" s="429"/>
      <c r="M2" s="429"/>
      <c r="N2" s="429"/>
      <c r="O2" s="429"/>
    </row>
    <row r="3" spans="1:21" s="1" customFormat="1" ht="21" customHeight="1" x14ac:dyDescent="0.2">
      <c r="A3" s="430" t="s">
        <v>369</v>
      </c>
      <c r="B3" s="430"/>
      <c r="C3" s="430"/>
      <c r="D3" s="430"/>
      <c r="E3" s="430"/>
      <c r="F3" s="430"/>
      <c r="G3" s="430"/>
      <c r="H3" s="430"/>
      <c r="I3" s="430"/>
      <c r="J3" s="430"/>
      <c r="K3" s="430"/>
      <c r="L3" s="430"/>
      <c r="M3" s="430"/>
      <c r="N3" s="430"/>
      <c r="O3" s="430"/>
    </row>
    <row r="4" spans="1:21" s="1" customFormat="1" ht="20.25" customHeight="1" x14ac:dyDescent="0.25">
      <c r="A4" s="431" t="s">
        <v>424</v>
      </c>
      <c r="B4" s="431"/>
      <c r="C4" s="431"/>
      <c r="D4" s="431"/>
      <c r="E4" s="431"/>
      <c r="F4" s="431"/>
      <c r="G4" s="431"/>
      <c r="H4" s="431"/>
      <c r="I4" s="431"/>
      <c r="J4" s="431"/>
      <c r="K4" s="431"/>
      <c r="L4" s="431"/>
      <c r="M4" s="431"/>
      <c r="N4" s="431"/>
      <c r="O4" s="431"/>
    </row>
    <row r="5" spans="1:21" s="1" customFormat="1" ht="20.25" customHeight="1" x14ac:dyDescent="0.2">
      <c r="A5" s="432" t="s">
        <v>421</v>
      </c>
      <c r="B5" s="432"/>
      <c r="C5" s="432"/>
      <c r="D5" s="432"/>
      <c r="E5" s="432"/>
      <c r="F5" s="432"/>
      <c r="G5" s="432"/>
      <c r="H5" s="432"/>
      <c r="I5" s="432"/>
      <c r="J5" s="432"/>
      <c r="K5" s="432"/>
      <c r="L5" s="432"/>
      <c r="M5" s="432"/>
      <c r="N5" s="432"/>
      <c r="O5" s="432"/>
    </row>
    <row r="6" spans="1:21" s="1" customFormat="1" ht="20.25" customHeight="1" x14ac:dyDescent="0.2">
      <c r="A6" s="151"/>
      <c r="B6" s="151" t="s">
        <v>57</v>
      </c>
      <c r="C6" s="151"/>
      <c r="D6" s="151"/>
      <c r="E6" s="151"/>
      <c r="M6" s="1" t="s">
        <v>57</v>
      </c>
    </row>
    <row r="7" spans="1:21" ht="21.75" customHeight="1" x14ac:dyDescent="0.2"/>
    <row r="11" spans="1:21" ht="13.5" thickBot="1" x14ac:dyDescent="0.25"/>
    <row r="12" spans="1:21" x14ac:dyDescent="0.2">
      <c r="S12" s="59"/>
      <c r="T12" s="100" t="s">
        <v>90</v>
      </c>
      <c r="U12" s="101" t="s">
        <v>311</v>
      </c>
    </row>
    <row r="13" spans="1:21" ht="25.5" x14ac:dyDescent="0.2">
      <c r="S13" s="62" t="s">
        <v>157</v>
      </c>
      <c r="T13" s="201">
        <f>'15'!C10</f>
        <v>512</v>
      </c>
      <c r="U13" s="202">
        <f>'15'!D10</f>
        <v>1920</v>
      </c>
    </row>
    <row r="14" spans="1:21" ht="25.5" x14ac:dyDescent="0.2">
      <c r="S14" s="62" t="s">
        <v>158</v>
      </c>
      <c r="T14" s="201">
        <f>'15'!C11</f>
        <v>1344</v>
      </c>
      <c r="U14" s="202">
        <f>'15'!D11</f>
        <v>5376</v>
      </c>
    </row>
    <row r="15" spans="1:21" ht="25.5" x14ac:dyDescent="0.2">
      <c r="S15" s="62" t="s">
        <v>159</v>
      </c>
      <c r="T15" s="201">
        <f>'15'!C12</f>
        <v>3456</v>
      </c>
      <c r="U15" s="202">
        <f>'15'!D12</f>
        <v>5312</v>
      </c>
    </row>
    <row r="16" spans="1:21" ht="25.5" x14ac:dyDescent="0.2">
      <c r="S16" s="62" t="s">
        <v>160</v>
      </c>
      <c r="T16" s="201">
        <f>'15'!C13</f>
        <v>11456</v>
      </c>
      <c r="U16" s="202">
        <f>'15'!D13</f>
        <v>18176</v>
      </c>
    </row>
    <row r="17" spans="15:21" ht="25.5" x14ac:dyDescent="0.2">
      <c r="S17" s="62" t="s">
        <v>161</v>
      </c>
      <c r="T17" s="201">
        <f>'15'!C14</f>
        <v>13760</v>
      </c>
      <c r="U17" s="202">
        <f>'15'!D14</f>
        <v>18624</v>
      </c>
    </row>
    <row r="18" spans="15:21" ht="25.5" x14ac:dyDescent="0.2">
      <c r="S18" s="62" t="s">
        <v>162</v>
      </c>
      <c r="T18" s="201">
        <f>'15'!C15</f>
        <v>512</v>
      </c>
      <c r="U18" s="202">
        <f>'15'!D15</f>
        <v>3456</v>
      </c>
    </row>
    <row r="19" spans="15:21" ht="26.25" thickBot="1" x14ac:dyDescent="0.25">
      <c r="S19" s="81" t="s">
        <v>163</v>
      </c>
      <c r="T19" s="201">
        <f>'15'!C16</f>
        <v>4608</v>
      </c>
      <c r="U19" s="202">
        <f>'15'!D16</f>
        <v>15680</v>
      </c>
    </row>
    <row r="20" spans="15:21" ht="15" customHeight="1" x14ac:dyDescent="0.2"/>
    <row r="32" spans="15:21"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C121"/>
  <sheetViews>
    <sheetView rightToLeft="1" tabSelected="1" view="pageBreakPreview" zoomScaleSheetLayoutView="100" workbookViewId="0">
      <selection activeCell="G18" sqref="G18"/>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11"/>
      <c r="T3" s="111"/>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11"/>
      <c r="T4" s="111"/>
      <c r="U4" s="104"/>
      <c r="V4" s="104"/>
      <c r="W4" s="104"/>
      <c r="X4" s="104"/>
      <c r="Y4" s="104"/>
      <c r="Z4" s="104"/>
      <c r="AA4" s="104"/>
      <c r="AB4" s="104"/>
      <c r="AC4" s="104"/>
      <c r="AD4" s="104"/>
      <c r="AE4" s="104"/>
      <c r="AF4" s="104"/>
      <c r="AG4" s="104"/>
      <c r="AH4" s="104"/>
      <c r="AI4" s="104"/>
      <c r="AJ4" s="104"/>
      <c r="AK4" s="104"/>
      <c r="AL4" s="104"/>
      <c r="AM4" s="32"/>
      <c r="AN4" s="32"/>
      <c r="AO4" s="32"/>
    </row>
    <row r="5" spans="1:41" ht="9.75" customHeight="1" x14ac:dyDescent="0.2">
      <c r="A5" s="112"/>
      <c r="B5" s="377" t="s">
        <v>186</v>
      </c>
      <c r="C5" s="377"/>
      <c r="D5" s="377"/>
      <c r="E5" s="377"/>
      <c r="F5" s="377"/>
      <c r="G5" s="377"/>
      <c r="H5" s="377"/>
      <c r="I5" s="377"/>
      <c r="J5" s="377"/>
      <c r="K5" s="377"/>
      <c r="L5" s="377"/>
      <c r="M5" s="377"/>
      <c r="N5" s="377"/>
      <c r="O5" s="377"/>
      <c r="P5" s="377"/>
      <c r="Q5" s="377"/>
      <c r="R5" s="377"/>
      <c r="S5" s="111"/>
      <c r="T5" s="111"/>
      <c r="U5" s="378" t="s">
        <v>165</v>
      </c>
      <c r="V5" s="378"/>
      <c r="W5" s="378"/>
      <c r="X5" s="378"/>
      <c r="Y5" s="378"/>
      <c r="Z5" s="378"/>
      <c r="AA5" s="378"/>
      <c r="AB5" s="378"/>
      <c r="AC5" s="378"/>
      <c r="AD5" s="378"/>
      <c r="AE5" s="378"/>
      <c r="AF5" s="378"/>
      <c r="AG5" s="378"/>
      <c r="AH5" s="378"/>
      <c r="AI5" s="378"/>
      <c r="AJ5" s="378"/>
      <c r="AK5" s="378"/>
      <c r="AL5" s="113"/>
      <c r="AM5" s="32"/>
      <c r="AN5" s="32"/>
      <c r="AO5" s="32"/>
    </row>
    <row r="6" spans="1:41" ht="19.5" customHeight="1" x14ac:dyDescent="0.2">
      <c r="A6" s="112"/>
      <c r="B6" s="377"/>
      <c r="C6" s="377"/>
      <c r="D6" s="377"/>
      <c r="E6" s="377"/>
      <c r="F6" s="377"/>
      <c r="G6" s="377"/>
      <c r="H6" s="377"/>
      <c r="I6" s="377"/>
      <c r="J6" s="377"/>
      <c r="K6" s="377"/>
      <c r="L6" s="377"/>
      <c r="M6" s="377"/>
      <c r="N6" s="377"/>
      <c r="O6" s="377"/>
      <c r="P6" s="377"/>
      <c r="Q6" s="377"/>
      <c r="R6" s="377"/>
      <c r="S6" s="111"/>
      <c r="T6" s="111"/>
      <c r="U6" s="378"/>
      <c r="V6" s="378"/>
      <c r="W6" s="378"/>
      <c r="X6" s="378"/>
      <c r="Y6" s="378"/>
      <c r="Z6" s="378"/>
      <c r="AA6" s="378"/>
      <c r="AB6" s="378"/>
      <c r="AC6" s="378"/>
      <c r="AD6" s="378"/>
      <c r="AE6" s="378"/>
      <c r="AF6" s="378"/>
      <c r="AG6" s="378"/>
      <c r="AH6" s="378"/>
      <c r="AI6" s="378"/>
      <c r="AJ6" s="378"/>
      <c r="AK6" s="378"/>
      <c r="AL6" s="113"/>
      <c r="AM6" s="32"/>
      <c r="AN6" s="32"/>
      <c r="AO6" s="32"/>
    </row>
    <row r="7" spans="1:41" ht="15" customHeight="1" x14ac:dyDescent="0.2">
      <c r="A7" s="114"/>
      <c r="B7" s="393" t="s">
        <v>397</v>
      </c>
      <c r="C7" s="393"/>
      <c r="D7" s="393"/>
      <c r="E7" s="393"/>
      <c r="F7" s="393"/>
      <c r="G7" s="393"/>
      <c r="H7" s="393"/>
      <c r="I7" s="393"/>
      <c r="J7" s="393"/>
      <c r="K7" s="393"/>
      <c r="L7" s="393"/>
      <c r="M7" s="393"/>
      <c r="N7" s="393"/>
      <c r="O7" s="393"/>
      <c r="P7" s="393"/>
      <c r="Q7" s="393"/>
      <c r="R7" s="393"/>
      <c r="S7" s="111"/>
      <c r="T7" s="111"/>
      <c r="U7" s="394" t="s">
        <v>396</v>
      </c>
      <c r="V7" s="394"/>
      <c r="W7" s="394"/>
      <c r="X7" s="394"/>
      <c r="Y7" s="394"/>
      <c r="Z7" s="394"/>
      <c r="AA7" s="394"/>
      <c r="AB7" s="394"/>
      <c r="AC7" s="394"/>
      <c r="AD7" s="394"/>
      <c r="AE7" s="394"/>
      <c r="AF7" s="394"/>
      <c r="AG7" s="394"/>
      <c r="AH7" s="394"/>
      <c r="AI7" s="394"/>
      <c r="AJ7" s="394"/>
      <c r="AK7" s="394"/>
      <c r="AL7" s="115"/>
      <c r="AM7" s="32"/>
      <c r="AN7" s="32"/>
      <c r="AO7" s="32"/>
    </row>
    <row r="8" spans="1:41" ht="15" customHeight="1" x14ac:dyDescent="0.2">
      <c r="A8" s="114"/>
      <c r="B8" s="393"/>
      <c r="C8" s="393"/>
      <c r="D8" s="393"/>
      <c r="E8" s="393"/>
      <c r="F8" s="393"/>
      <c r="G8" s="393"/>
      <c r="H8" s="393"/>
      <c r="I8" s="393"/>
      <c r="J8" s="393"/>
      <c r="K8" s="393"/>
      <c r="L8" s="393"/>
      <c r="M8" s="393"/>
      <c r="N8" s="393"/>
      <c r="O8" s="393"/>
      <c r="P8" s="393"/>
      <c r="Q8" s="393"/>
      <c r="R8" s="393"/>
      <c r="S8" s="111"/>
      <c r="T8" s="111"/>
      <c r="U8" s="394"/>
      <c r="V8" s="394"/>
      <c r="W8" s="394"/>
      <c r="X8" s="394"/>
      <c r="Y8" s="394"/>
      <c r="Z8" s="394"/>
      <c r="AA8" s="394"/>
      <c r="AB8" s="394"/>
      <c r="AC8" s="394"/>
      <c r="AD8" s="394"/>
      <c r="AE8" s="394"/>
      <c r="AF8" s="394"/>
      <c r="AG8" s="394"/>
      <c r="AH8" s="394"/>
      <c r="AI8" s="394"/>
      <c r="AJ8" s="394"/>
      <c r="AK8" s="394"/>
      <c r="AL8" s="115"/>
      <c r="AM8" s="32"/>
      <c r="AN8" s="32"/>
      <c r="AO8" s="32"/>
    </row>
    <row r="9" spans="1:41" ht="15" customHeight="1" x14ac:dyDescent="0.2">
      <c r="A9" s="114"/>
      <c r="B9" s="393"/>
      <c r="C9" s="393"/>
      <c r="D9" s="393"/>
      <c r="E9" s="393"/>
      <c r="F9" s="393"/>
      <c r="G9" s="393"/>
      <c r="H9" s="393"/>
      <c r="I9" s="393"/>
      <c r="J9" s="393"/>
      <c r="K9" s="393"/>
      <c r="L9" s="393"/>
      <c r="M9" s="393"/>
      <c r="N9" s="393"/>
      <c r="O9" s="393"/>
      <c r="P9" s="393"/>
      <c r="Q9" s="393"/>
      <c r="R9" s="393"/>
      <c r="S9" s="111"/>
      <c r="T9" s="111"/>
      <c r="U9" s="394"/>
      <c r="V9" s="394"/>
      <c r="W9" s="394"/>
      <c r="X9" s="394"/>
      <c r="Y9" s="394"/>
      <c r="Z9" s="394"/>
      <c r="AA9" s="394"/>
      <c r="AB9" s="394"/>
      <c r="AC9" s="394"/>
      <c r="AD9" s="394"/>
      <c r="AE9" s="394"/>
      <c r="AF9" s="394"/>
      <c r="AG9" s="394"/>
      <c r="AH9" s="394"/>
      <c r="AI9" s="394"/>
      <c r="AJ9" s="394"/>
      <c r="AK9" s="394"/>
      <c r="AL9" s="115"/>
      <c r="AM9" s="32"/>
      <c r="AN9" s="32"/>
      <c r="AO9" s="32"/>
    </row>
    <row r="10" spans="1:41" ht="15" customHeight="1" x14ac:dyDescent="0.2">
      <c r="A10" s="114"/>
      <c r="B10" s="393"/>
      <c r="C10" s="393"/>
      <c r="D10" s="393"/>
      <c r="E10" s="393"/>
      <c r="F10" s="393"/>
      <c r="G10" s="393"/>
      <c r="H10" s="393"/>
      <c r="I10" s="393"/>
      <c r="J10" s="393"/>
      <c r="K10" s="393"/>
      <c r="L10" s="393"/>
      <c r="M10" s="393"/>
      <c r="N10" s="393"/>
      <c r="O10" s="393"/>
      <c r="P10" s="393"/>
      <c r="Q10" s="393"/>
      <c r="R10" s="393"/>
      <c r="S10" s="111"/>
      <c r="T10" s="111"/>
      <c r="U10" s="394"/>
      <c r="V10" s="394"/>
      <c r="W10" s="394"/>
      <c r="X10" s="394"/>
      <c r="Y10" s="394"/>
      <c r="Z10" s="394"/>
      <c r="AA10" s="394"/>
      <c r="AB10" s="394"/>
      <c r="AC10" s="394"/>
      <c r="AD10" s="394"/>
      <c r="AE10" s="394"/>
      <c r="AF10" s="394"/>
      <c r="AG10" s="394"/>
      <c r="AH10" s="394"/>
      <c r="AI10" s="394"/>
      <c r="AJ10" s="394"/>
      <c r="AK10" s="394"/>
      <c r="AL10" s="115"/>
      <c r="AM10" s="32"/>
      <c r="AN10" s="32"/>
      <c r="AO10" s="32"/>
    </row>
    <row r="11" spans="1:41" ht="15" customHeight="1" x14ac:dyDescent="0.2">
      <c r="A11" s="114"/>
      <c r="B11" s="393"/>
      <c r="C11" s="393"/>
      <c r="D11" s="393"/>
      <c r="E11" s="393"/>
      <c r="F11" s="393"/>
      <c r="G11" s="393"/>
      <c r="H11" s="393"/>
      <c r="I11" s="393"/>
      <c r="J11" s="393"/>
      <c r="K11" s="393"/>
      <c r="L11" s="393"/>
      <c r="M11" s="393"/>
      <c r="N11" s="393"/>
      <c r="O11" s="393"/>
      <c r="P11" s="393"/>
      <c r="Q11" s="393"/>
      <c r="R11" s="393"/>
      <c r="S11" s="111"/>
      <c r="T11" s="111"/>
      <c r="U11" s="394"/>
      <c r="V11" s="394"/>
      <c r="W11" s="394"/>
      <c r="X11" s="394"/>
      <c r="Y11" s="394"/>
      <c r="Z11" s="394"/>
      <c r="AA11" s="394"/>
      <c r="AB11" s="394"/>
      <c r="AC11" s="394"/>
      <c r="AD11" s="394"/>
      <c r="AE11" s="394"/>
      <c r="AF11" s="394"/>
      <c r="AG11" s="394"/>
      <c r="AH11" s="394"/>
      <c r="AI11" s="394"/>
      <c r="AJ11" s="394"/>
      <c r="AK11" s="394"/>
      <c r="AL11" s="115"/>
      <c r="AM11" s="32"/>
      <c r="AN11" s="32"/>
      <c r="AO11" s="32"/>
    </row>
    <row r="12" spans="1:41" ht="15" customHeight="1" x14ac:dyDescent="0.2">
      <c r="A12" s="114"/>
      <c r="B12" s="393"/>
      <c r="C12" s="393"/>
      <c r="D12" s="393"/>
      <c r="E12" s="393"/>
      <c r="F12" s="393"/>
      <c r="G12" s="393"/>
      <c r="H12" s="393"/>
      <c r="I12" s="393"/>
      <c r="J12" s="393"/>
      <c r="K12" s="393"/>
      <c r="L12" s="393"/>
      <c r="M12" s="393"/>
      <c r="N12" s="393"/>
      <c r="O12" s="393"/>
      <c r="P12" s="393"/>
      <c r="Q12" s="393"/>
      <c r="R12" s="393"/>
      <c r="S12" s="111"/>
      <c r="T12" s="111"/>
      <c r="U12" s="394"/>
      <c r="V12" s="394"/>
      <c r="W12" s="394"/>
      <c r="X12" s="394"/>
      <c r="Y12" s="394"/>
      <c r="Z12" s="394"/>
      <c r="AA12" s="394"/>
      <c r="AB12" s="394"/>
      <c r="AC12" s="394"/>
      <c r="AD12" s="394"/>
      <c r="AE12" s="394"/>
      <c r="AF12" s="394"/>
      <c r="AG12" s="394"/>
      <c r="AH12" s="394"/>
      <c r="AI12" s="394"/>
      <c r="AJ12" s="394"/>
      <c r="AK12" s="394"/>
      <c r="AL12" s="115"/>
      <c r="AM12" s="32"/>
      <c r="AN12" s="32"/>
      <c r="AO12" s="32"/>
    </row>
    <row r="13" spans="1:41" ht="15" customHeight="1" x14ac:dyDescent="0.2">
      <c r="A13" s="114"/>
      <c r="B13" s="393"/>
      <c r="C13" s="393"/>
      <c r="D13" s="393"/>
      <c r="E13" s="393"/>
      <c r="F13" s="393"/>
      <c r="G13" s="393"/>
      <c r="H13" s="393"/>
      <c r="I13" s="393"/>
      <c r="J13" s="393"/>
      <c r="K13" s="393"/>
      <c r="L13" s="393"/>
      <c r="M13" s="393"/>
      <c r="N13" s="393"/>
      <c r="O13" s="393"/>
      <c r="P13" s="393"/>
      <c r="Q13" s="393"/>
      <c r="R13" s="393"/>
      <c r="S13" s="111"/>
      <c r="T13" s="111"/>
      <c r="U13" s="394"/>
      <c r="V13" s="394"/>
      <c r="W13" s="394"/>
      <c r="X13" s="394"/>
      <c r="Y13" s="394"/>
      <c r="Z13" s="394"/>
      <c r="AA13" s="394"/>
      <c r="AB13" s="394"/>
      <c r="AC13" s="394"/>
      <c r="AD13" s="394"/>
      <c r="AE13" s="394"/>
      <c r="AF13" s="394"/>
      <c r="AG13" s="394"/>
      <c r="AH13" s="394"/>
      <c r="AI13" s="394"/>
      <c r="AJ13" s="394"/>
      <c r="AK13" s="394"/>
      <c r="AL13" s="115"/>
      <c r="AM13" s="32"/>
      <c r="AN13" s="32"/>
      <c r="AO13" s="32"/>
    </row>
    <row r="14" spans="1:41" ht="15" customHeight="1" x14ac:dyDescent="0.2">
      <c r="A14" s="114"/>
      <c r="B14" s="393"/>
      <c r="C14" s="393"/>
      <c r="D14" s="393"/>
      <c r="E14" s="393"/>
      <c r="F14" s="393"/>
      <c r="G14" s="393"/>
      <c r="H14" s="393"/>
      <c r="I14" s="393"/>
      <c r="J14" s="393"/>
      <c r="K14" s="393"/>
      <c r="L14" s="393"/>
      <c r="M14" s="393"/>
      <c r="N14" s="393"/>
      <c r="O14" s="393"/>
      <c r="P14" s="393"/>
      <c r="Q14" s="393"/>
      <c r="R14" s="393"/>
      <c r="S14" s="111"/>
      <c r="T14" s="111"/>
      <c r="U14" s="394"/>
      <c r="V14" s="394"/>
      <c r="W14" s="394"/>
      <c r="X14" s="394"/>
      <c r="Y14" s="394"/>
      <c r="Z14" s="394"/>
      <c r="AA14" s="394"/>
      <c r="AB14" s="394"/>
      <c r="AC14" s="394"/>
      <c r="AD14" s="394"/>
      <c r="AE14" s="394"/>
      <c r="AF14" s="394"/>
      <c r="AG14" s="394"/>
      <c r="AH14" s="394"/>
      <c r="AI14" s="394"/>
      <c r="AJ14" s="394"/>
      <c r="AK14" s="394"/>
      <c r="AL14" s="115"/>
      <c r="AM14" s="32"/>
      <c r="AN14" s="32"/>
      <c r="AO14" s="32"/>
    </row>
    <row r="15" spans="1:41" ht="15" customHeight="1" x14ac:dyDescent="0.2">
      <c r="A15" s="114"/>
      <c r="B15" s="393"/>
      <c r="C15" s="393"/>
      <c r="D15" s="393"/>
      <c r="E15" s="393"/>
      <c r="F15" s="393"/>
      <c r="G15" s="393"/>
      <c r="H15" s="393"/>
      <c r="I15" s="393"/>
      <c r="J15" s="393"/>
      <c r="K15" s="393"/>
      <c r="L15" s="393"/>
      <c r="M15" s="393"/>
      <c r="N15" s="393"/>
      <c r="O15" s="393"/>
      <c r="P15" s="393"/>
      <c r="Q15" s="393"/>
      <c r="R15" s="393"/>
      <c r="S15" s="111"/>
      <c r="T15" s="111"/>
      <c r="U15" s="394"/>
      <c r="V15" s="394"/>
      <c r="W15" s="394"/>
      <c r="X15" s="394"/>
      <c r="Y15" s="394"/>
      <c r="Z15" s="394"/>
      <c r="AA15" s="394"/>
      <c r="AB15" s="394"/>
      <c r="AC15" s="394"/>
      <c r="AD15" s="394"/>
      <c r="AE15" s="394"/>
      <c r="AF15" s="394"/>
      <c r="AG15" s="394"/>
      <c r="AH15" s="394"/>
      <c r="AI15" s="394"/>
      <c r="AJ15" s="394"/>
      <c r="AK15" s="394"/>
      <c r="AL15" s="115"/>
      <c r="AM15" s="32"/>
      <c r="AN15" s="32"/>
      <c r="AO15" s="32"/>
    </row>
    <row r="16" spans="1:41" ht="15" customHeight="1" x14ac:dyDescent="0.2">
      <c r="A16" s="114"/>
      <c r="B16" s="393"/>
      <c r="C16" s="393"/>
      <c r="D16" s="393"/>
      <c r="E16" s="393"/>
      <c r="F16" s="393"/>
      <c r="G16" s="393"/>
      <c r="H16" s="393"/>
      <c r="I16" s="393"/>
      <c r="J16" s="393"/>
      <c r="K16" s="393"/>
      <c r="L16" s="393"/>
      <c r="M16" s="393"/>
      <c r="N16" s="393"/>
      <c r="O16" s="393"/>
      <c r="P16" s="393"/>
      <c r="Q16" s="393"/>
      <c r="R16" s="393"/>
      <c r="S16" s="111"/>
      <c r="T16" s="111"/>
      <c r="U16" s="394"/>
      <c r="V16" s="394"/>
      <c r="W16" s="394"/>
      <c r="X16" s="394"/>
      <c r="Y16" s="394"/>
      <c r="Z16" s="394"/>
      <c r="AA16" s="394"/>
      <c r="AB16" s="394"/>
      <c r="AC16" s="394"/>
      <c r="AD16" s="394"/>
      <c r="AE16" s="394"/>
      <c r="AF16" s="394"/>
      <c r="AG16" s="394"/>
      <c r="AH16" s="394"/>
      <c r="AI16" s="394"/>
      <c r="AJ16" s="394"/>
      <c r="AK16" s="394"/>
      <c r="AL16" s="115"/>
      <c r="AM16" s="32"/>
      <c r="AN16" s="32"/>
      <c r="AO16" s="32"/>
    </row>
    <row r="17" spans="1:41" ht="15" customHeight="1" x14ac:dyDescent="0.2">
      <c r="A17" s="114"/>
      <c r="B17" s="393"/>
      <c r="C17" s="393"/>
      <c r="D17" s="393"/>
      <c r="E17" s="393"/>
      <c r="F17" s="393"/>
      <c r="G17" s="393"/>
      <c r="H17" s="393"/>
      <c r="I17" s="393"/>
      <c r="J17" s="393"/>
      <c r="K17" s="393"/>
      <c r="L17" s="393"/>
      <c r="M17" s="393"/>
      <c r="N17" s="393"/>
      <c r="O17" s="393"/>
      <c r="P17" s="393"/>
      <c r="Q17" s="393"/>
      <c r="R17" s="393"/>
      <c r="S17" s="111"/>
      <c r="T17" s="111"/>
      <c r="U17" s="394"/>
      <c r="V17" s="394"/>
      <c r="W17" s="394"/>
      <c r="X17" s="394"/>
      <c r="Y17" s="394"/>
      <c r="Z17" s="394"/>
      <c r="AA17" s="394"/>
      <c r="AB17" s="394"/>
      <c r="AC17" s="394"/>
      <c r="AD17" s="394"/>
      <c r="AE17" s="394"/>
      <c r="AF17" s="394"/>
      <c r="AG17" s="394"/>
      <c r="AH17" s="394"/>
      <c r="AI17" s="394"/>
      <c r="AJ17" s="394"/>
      <c r="AK17" s="394"/>
      <c r="AL17" s="115"/>
      <c r="AM17" s="32"/>
      <c r="AN17" s="32"/>
      <c r="AO17" s="32"/>
    </row>
    <row r="18" spans="1:41" ht="15" customHeight="1" x14ac:dyDescent="0.2">
      <c r="A18" s="114"/>
      <c r="B18" s="393"/>
      <c r="C18" s="393"/>
      <c r="D18" s="393"/>
      <c r="E18" s="393"/>
      <c r="F18" s="393"/>
      <c r="G18" s="393"/>
      <c r="H18" s="393"/>
      <c r="I18" s="393"/>
      <c r="J18" s="393"/>
      <c r="K18" s="393"/>
      <c r="L18" s="393"/>
      <c r="M18" s="393"/>
      <c r="N18" s="393"/>
      <c r="O18" s="393"/>
      <c r="P18" s="393"/>
      <c r="Q18" s="393"/>
      <c r="R18" s="393"/>
      <c r="S18" s="111"/>
      <c r="T18" s="111"/>
      <c r="U18" s="394"/>
      <c r="V18" s="394"/>
      <c r="W18" s="394"/>
      <c r="X18" s="394"/>
      <c r="Y18" s="394"/>
      <c r="Z18" s="394"/>
      <c r="AA18" s="394"/>
      <c r="AB18" s="394"/>
      <c r="AC18" s="394"/>
      <c r="AD18" s="394"/>
      <c r="AE18" s="394"/>
      <c r="AF18" s="394"/>
      <c r="AG18" s="394"/>
      <c r="AH18" s="394"/>
      <c r="AI18" s="394"/>
      <c r="AJ18" s="394"/>
      <c r="AK18" s="394"/>
      <c r="AL18" s="115"/>
      <c r="AM18" s="32"/>
      <c r="AN18" s="32"/>
      <c r="AO18" s="32"/>
    </row>
    <row r="19" spans="1:41" ht="15" customHeight="1" x14ac:dyDescent="0.2">
      <c r="A19" s="114"/>
      <c r="B19" s="393"/>
      <c r="C19" s="393"/>
      <c r="D19" s="393"/>
      <c r="E19" s="393"/>
      <c r="F19" s="393"/>
      <c r="G19" s="393"/>
      <c r="H19" s="393"/>
      <c r="I19" s="393"/>
      <c r="J19" s="393"/>
      <c r="K19" s="393"/>
      <c r="L19" s="393"/>
      <c r="M19" s="393"/>
      <c r="N19" s="393"/>
      <c r="O19" s="393"/>
      <c r="P19" s="393"/>
      <c r="Q19" s="393"/>
      <c r="R19" s="393"/>
      <c r="S19" s="111"/>
      <c r="T19" s="111"/>
      <c r="U19" s="394"/>
      <c r="V19" s="394"/>
      <c r="W19" s="394"/>
      <c r="X19" s="394"/>
      <c r="Y19" s="394"/>
      <c r="Z19" s="394"/>
      <c r="AA19" s="394"/>
      <c r="AB19" s="394"/>
      <c r="AC19" s="394"/>
      <c r="AD19" s="394"/>
      <c r="AE19" s="394"/>
      <c r="AF19" s="394"/>
      <c r="AG19" s="394"/>
      <c r="AH19" s="394"/>
      <c r="AI19" s="394"/>
      <c r="AJ19" s="394"/>
      <c r="AK19" s="394"/>
      <c r="AL19" s="115"/>
      <c r="AM19" s="32"/>
      <c r="AN19" s="32"/>
      <c r="AO19" s="32"/>
    </row>
    <row r="20" spans="1:41" ht="27.75" customHeight="1" x14ac:dyDescent="0.2">
      <c r="A20" s="114"/>
      <c r="B20" s="393"/>
      <c r="C20" s="393"/>
      <c r="D20" s="393"/>
      <c r="E20" s="393"/>
      <c r="F20" s="393"/>
      <c r="G20" s="393"/>
      <c r="H20" s="393"/>
      <c r="I20" s="393"/>
      <c r="J20" s="393"/>
      <c r="K20" s="393"/>
      <c r="L20" s="393"/>
      <c r="M20" s="393"/>
      <c r="N20" s="393"/>
      <c r="O20" s="393"/>
      <c r="P20" s="393"/>
      <c r="Q20" s="393"/>
      <c r="R20" s="393"/>
      <c r="S20" s="111"/>
      <c r="T20" s="111"/>
      <c r="U20" s="394"/>
      <c r="V20" s="394"/>
      <c r="W20" s="394"/>
      <c r="X20" s="394"/>
      <c r="Y20" s="394"/>
      <c r="Z20" s="394"/>
      <c r="AA20" s="394"/>
      <c r="AB20" s="394"/>
      <c r="AC20" s="394"/>
      <c r="AD20" s="394"/>
      <c r="AE20" s="394"/>
      <c r="AF20" s="394"/>
      <c r="AG20" s="394"/>
      <c r="AH20" s="394"/>
      <c r="AI20" s="394"/>
      <c r="AJ20" s="394"/>
      <c r="AK20" s="394"/>
      <c r="AL20" s="115"/>
      <c r="AM20" s="32"/>
      <c r="AN20" s="32"/>
      <c r="AO20" s="32"/>
    </row>
    <row r="21" spans="1:41" ht="10.5" customHeight="1" x14ac:dyDescent="0.2">
      <c r="A21" s="114"/>
      <c r="B21" s="107"/>
      <c r="C21" s="107"/>
      <c r="D21" s="107"/>
      <c r="E21" s="107"/>
      <c r="F21" s="107"/>
      <c r="G21" s="107"/>
      <c r="H21" s="107"/>
      <c r="I21" s="107"/>
      <c r="J21" s="107"/>
      <c r="K21" s="107"/>
      <c r="L21" s="107"/>
      <c r="M21" s="107"/>
      <c r="N21" s="107"/>
      <c r="O21" s="107"/>
      <c r="P21" s="107"/>
      <c r="Q21" s="107"/>
      <c r="R21" s="107"/>
      <c r="S21" s="111"/>
      <c r="T21" s="111"/>
      <c r="U21" s="309"/>
      <c r="V21" s="309"/>
      <c r="W21" s="309"/>
      <c r="X21" s="309"/>
      <c r="Y21" s="309"/>
      <c r="Z21" s="309"/>
      <c r="AA21" s="309"/>
      <c r="AB21" s="309"/>
      <c r="AC21" s="309"/>
      <c r="AD21" s="309"/>
      <c r="AE21" s="309"/>
      <c r="AF21" s="309"/>
      <c r="AG21" s="309"/>
      <c r="AH21" s="309"/>
      <c r="AI21" s="309"/>
      <c r="AJ21" s="309"/>
      <c r="AK21" s="309"/>
      <c r="AL21" s="115"/>
      <c r="AM21" s="32"/>
      <c r="AN21" s="32"/>
      <c r="AO21" s="32"/>
    </row>
    <row r="22" spans="1:41" ht="15" customHeight="1" x14ac:dyDescent="0.2">
      <c r="A22" s="116"/>
      <c r="B22" s="388" t="s">
        <v>187</v>
      </c>
      <c r="C22" s="388"/>
      <c r="D22" s="388"/>
      <c r="E22" s="388"/>
      <c r="F22" s="388"/>
      <c r="G22" s="388"/>
      <c r="H22" s="388"/>
      <c r="I22" s="388"/>
      <c r="J22" s="388"/>
      <c r="K22" s="388"/>
      <c r="L22" s="388"/>
      <c r="M22" s="388"/>
      <c r="N22" s="388"/>
      <c r="O22" s="388"/>
      <c r="P22" s="388"/>
      <c r="Q22" s="388"/>
      <c r="R22" s="388"/>
      <c r="S22" s="111"/>
      <c r="T22" s="111"/>
      <c r="U22" s="389" t="s">
        <v>188</v>
      </c>
      <c r="V22" s="389"/>
      <c r="W22" s="389"/>
      <c r="X22" s="389"/>
      <c r="Y22" s="389"/>
      <c r="Z22" s="389"/>
      <c r="AA22" s="389"/>
      <c r="AB22" s="389"/>
      <c r="AC22" s="389"/>
      <c r="AD22" s="389"/>
      <c r="AE22" s="389"/>
      <c r="AF22" s="389"/>
      <c r="AG22" s="389"/>
      <c r="AH22" s="389"/>
      <c r="AI22" s="389"/>
      <c r="AJ22" s="389"/>
      <c r="AK22" s="389"/>
      <c r="AL22" s="117"/>
      <c r="AM22" s="32"/>
      <c r="AN22" s="32"/>
      <c r="AO22" s="32"/>
    </row>
    <row r="23" spans="1:41" ht="5.0999999999999996" customHeight="1" x14ac:dyDescent="0.2">
      <c r="A23" s="118"/>
      <c r="B23" s="118"/>
      <c r="C23" s="118"/>
      <c r="D23" s="118"/>
      <c r="E23" s="118"/>
      <c r="F23" s="118"/>
      <c r="G23" s="118"/>
      <c r="H23" s="118"/>
      <c r="I23" s="118"/>
      <c r="J23" s="118"/>
      <c r="K23" s="118"/>
      <c r="L23" s="118"/>
      <c r="M23" s="118"/>
      <c r="N23" s="118"/>
      <c r="O23" s="118"/>
      <c r="P23" s="118"/>
      <c r="Q23" s="118"/>
      <c r="R23" s="118"/>
      <c r="S23" s="111"/>
      <c r="T23" s="111"/>
      <c r="U23" s="119"/>
      <c r="V23" s="119"/>
      <c r="W23" s="119"/>
      <c r="X23" s="119"/>
      <c r="Y23" s="119"/>
      <c r="Z23" s="119"/>
      <c r="AA23" s="119"/>
      <c r="AB23" s="119"/>
      <c r="AC23" s="119"/>
      <c r="AD23" s="119"/>
      <c r="AE23" s="119"/>
      <c r="AF23" s="119"/>
      <c r="AG23" s="119"/>
      <c r="AH23" s="119"/>
      <c r="AI23" s="119"/>
      <c r="AJ23" s="119"/>
      <c r="AK23" s="119"/>
      <c r="AL23" s="119"/>
      <c r="AM23" s="32"/>
      <c r="AN23" s="32"/>
      <c r="AO23" s="32"/>
    </row>
    <row r="24" spans="1:41" ht="18" customHeight="1" x14ac:dyDescent="0.2">
      <c r="A24" s="120"/>
      <c r="B24" s="121" t="s">
        <v>189</v>
      </c>
      <c r="C24" s="392" t="s">
        <v>190</v>
      </c>
      <c r="D24" s="392"/>
      <c r="E24" s="392"/>
      <c r="F24" s="392"/>
      <c r="G24" s="392"/>
      <c r="H24" s="392"/>
      <c r="I24" s="392"/>
      <c r="J24" s="392"/>
      <c r="K24" s="392"/>
      <c r="L24" s="392"/>
      <c r="M24" s="392"/>
      <c r="N24" s="392"/>
      <c r="O24" s="392"/>
      <c r="P24" s="392"/>
      <c r="Q24" s="392"/>
      <c r="R24" s="392"/>
      <c r="S24" s="111"/>
      <c r="T24" s="111"/>
      <c r="U24" s="387" t="s">
        <v>191</v>
      </c>
      <c r="V24" s="387"/>
      <c r="W24" s="387"/>
      <c r="X24" s="387"/>
      <c r="Y24" s="387"/>
      <c r="Z24" s="387"/>
      <c r="AA24" s="387"/>
      <c r="AB24" s="387"/>
      <c r="AC24" s="387"/>
      <c r="AD24" s="387"/>
      <c r="AE24" s="387"/>
      <c r="AF24" s="387"/>
      <c r="AG24" s="387"/>
      <c r="AH24" s="387"/>
      <c r="AI24" s="387"/>
      <c r="AJ24" s="387"/>
      <c r="AK24" s="122" t="s">
        <v>189</v>
      </c>
      <c r="AL24" s="123"/>
      <c r="AM24" s="32"/>
      <c r="AN24" s="32"/>
      <c r="AO24" s="32"/>
    </row>
    <row r="25" spans="1:41" ht="21" customHeight="1" x14ac:dyDescent="0.2">
      <c r="A25" s="124"/>
      <c r="B25" s="121" t="s">
        <v>192</v>
      </c>
      <c r="C25" s="392" t="s">
        <v>193</v>
      </c>
      <c r="D25" s="392"/>
      <c r="E25" s="392"/>
      <c r="F25" s="392"/>
      <c r="G25" s="392"/>
      <c r="H25" s="392"/>
      <c r="I25" s="392"/>
      <c r="J25" s="392"/>
      <c r="K25" s="392"/>
      <c r="L25" s="392"/>
      <c r="M25" s="392"/>
      <c r="N25" s="392"/>
      <c r="O25" s="392"/>
      <c r="P25" s="392"/>
      <c r="Q25" s="392"/>
      <c r="R25" s="392"/>
      <c r="S25" s="111"/>
      <c r="T25" s="111"/>
      <c r="U25" s="387" t="s">
        <v>343</v>
      </c>
      <c r="V25" s="387"/>
      <c r="W25" s="387"/>
      <c r="X25" s="387"/>
      <c r="Y25" s="387"/>
      <c r="Z25" s="387"/>
      <c r="AA25" s="387"/>
      <c r="AB25" s="387"/>
      <c r="AC25" s="387"/>
      <c r="AD25" s="387"/>
      <c r="AE25" s="387"/>
      <c r="AF25" s="387"/>
      <c r="AG25" s="387"/>
      <c r="AH25" s="387"/>
      <c r="AI25" s="387"/>
      <c r="AJ25" s="387"/>
      <c r="AK25" s="122" t="s">
        <v>192</v>
      </c>
      <c r="AL25" s="125"/>
      <c r="AM25" s="32"/>
      <c r="AN25" s="32"/>
      <c r="AO25" s="32"/>
    </row>
    <row r="26" spans="1:41" ht="12" customHeight="1" x14ac:dyDescent="0.2">
      <c r="A26" s="124"/>
      <c r="B26" s="126"/>
      <c r="C26" s="392"/>
      <c r="D26" s="392"/>
      <c r="E26" s="392"/>
      <c r="F26" s="392"/>
      <c r="G26" s="392"/>
      <c r="H26" s="392"/>
      <c r="I26" s="392"/>
      <c r="J26" s="392"/>
      <c r="K26" s="392"/>
      <c r="L26" s="392"/>
      <c r="M26" s="392"/>
      <c r="N26" s="392"/>
      <c r="O26" s="392"/>
      <c r="P26" s="392"/>
      <c r="Q26" s="392"/>
      <c r="R26" s="392"/>
      <c r="S26" s="111"/>
      <c r="T26" s="111"/>
      <c r="U26" s="387"/>
      <c r="V26" s="387"/>
      <c r="W26" s="387"/>
      <c r="X26" s="387"/>
      <c r="Y26" s="387"/>
      <c r="Z26" s="387"/>
      <c r="AA26" s="387"/>
      <c r="AB26" s="387"/>
      <c r="AC26" s="387"/>
      <c r="AD26" s="387"/>
      <c r="AE26" s="387"/>
      <c r="AF26" s="387"/>
      <c r="AG26" s="387"/>
      <c r="AH26" s="387"/>
      <c r="AI26" s="387"/>
      <c r="AJ26" s="387"/>
      <c r="AK26" s="122"/>
      <c r="AL26" s="125"/>
      <c r="AM26" s="32"/>
      <c r="AN26" s="32"/>
      <c r="AO26" s="32"/>
    </row>
    <row r="27" spans="1:41" ht="11.25" customHeight="1" x14ac:dyDescent="0.2">
      <c r="A27" s="124"/>
      <c r="B27" s="126"/>
      <c r="C27" s="392"/>
      <c r="D27" s="392"/>
      <c r="E27" s="392"/>
      <c r="F27" s="392"/>
      <c r="G27" s="392"/>
      <c r="H27" s="392"/>
      <c r="I27" s="392"/>
      <c r="J27" s="392"/>
      <c r="K27" s="392"/>
      <c r="L27" s="392"/>
      <c r="M27" s="392"/>
      <c r="N27" s="392"/>
      <c r="O27" s="392"/>
      <c r="P27" s="392"/>
      <c r="Q27" s="392"/>
      <c r="R27" s="392"/>
      <c r="S27" s="111"/>
      <c r="T27" s="111"/>
      <c r="U27" s="387"/>
      <c r="V27" s="387"/>
      <c r="W27" s="387"/>
      <c r="X27" s="387"/>
      <c r="Y27" s="387"/>
      <c r="Z27" s="387"/>
      <c r="AA27" s="387"/>
      <c r="AB27" s="387"/>
      <c r="AC27" s="387"/>
      <c r="AD27" s="387"/>
      <c r="AE27" s="387"/>
      <c r="AF27" s="387"/>
      <c r="AG27" s="387"/>
      <c r="AH27" s="387"/>
      <c r="AI27" s="387"/>
      <c r="AJ27" s="387"/>
      <c r="AK27" s="122"/>
      <c r="AL27" s="125"/>
      <c r="AM27" s="32"/>
      <c r="AN27" s="32"/>
      <c r="AO27" s="32"/>
    </row>
    <row r="28" spans="1:41" ht="18" customHeight="1" x14ac:dyDescent="0.2">
      <c r="A28" s="124"/>
      <c r="B28" s="121" t="s">
        <v>194</v>
      </c>
      <c r="C28" s="392" t="s">
        <v>195</v>
      </c>
      <c r="D28" s="392"/>
      <c r="E28" s="392"/>
      <c r="F28" s="392"/>
      <c r="G28" s="392"/>
      <c r="H28" s="392"/>
      <c r="I28" s="392"/>
      <c r="J28" s="392"/>
      <c r="K28" s="392"/>
      <c r="L28" s="392"/>
      <c r="M28" s="392"/>
      <c r="N28" s="392"/>
      <c r="O28" s="392"/>
      <c r="P28" s="392"/>
      <c r="Q28" s="392"/>
      <c r="R28" s="392"/>
      <c r="S28" s="111"/>
      <c r="T28" s="111"/>
      <c r="U28" s="387" t="s">
        <v>196</v>
      </c>
      <c r="V28" s="387"/>
      <c r="W28" s="387"/>
      <c r="X28" s="387"/>
      <c r="Y28" s="387"/>
      <c r="Z28" s="387"/>
      <c r="AA28" s="387"/>
      <c r="AB28" s="387"/>
      <c r="AC28" s="387"/>
      <c r="AD28" s="387"/>
      <c r="AE28" s="387"/>
      <c r="AF28" s="387"/>
      <c r="AG28" s="387"/>
      <c r="AH28" s="387"/>
      <c r="AI28" s="387"/>
      <c r="AJ28" s="387"/>
      <c r="AK28" s="122" t="s">
        <v>194</v>
      </c>
      <c r="AL28" s="125"/>
      <c r="AM28" s="32"/>
      <c r="AN28" s="32"/>
      <c r="AO28" s="32"/>
    </row>
    <row r="29" spans="1:41" ht="30.75" customHeight="1" x14ac:dyDescent="0.2">
      <c r="A29" s="124"/>
      <c r="B29" s="121" t="s">
        <v>197</v>
      </c>
      <c r="C29" s="392" t="s">
        <v>198</v>
      </c>
      <c r="D29" s="392"/>
      <c r="E29" s="392"/>
      <c r="F29" s="392"/>
      <c r="G29" s="392"/>
      <c r="H29" s="392"/>
      <c r="I29" s="392"/>
      <c r="J29" s="392"/>
      <c r="K29" s="392"/>
      <c r="L29" s="392"/>
      <c r="M29" s="392"/>
      <c r="N29" s="392"/>
      <c r="O29" s="392"/>
      <c r="P29" s="392"/>
      <c r="Q29" s="392"/>
      <c r="R29" s="392"/>
      <c r="S29" s="111"/>
      <c r="T29" s="111"/>
      <c r="U29" s="387" t="s">
        <v>344</v>
      </c>
      <c r="V29" s="387"/>
      <c r="W29" s="387"/>
      <c r="X29" s="387"/>
      <c r="Y29" s="387"/>
      <c r="Z29" s="387"/>
      <c r="AA29" s="387"/>
      <c r="AB29" s="387"/>
      <c r="AC29" s="387"/>
      <c r="AD29" s="387"/>
      <c r="AE29" s="387"/>
      <c r="AF29" s="387"/>
      <c r="AG29" s="387"/>
      <c r="AH29" s="387"/>
      <c r="AI29" s="387"/>
      <c r="AJ29" s="387"/>
      <c r="AK29" s="122" t="s">
        <v>197</v>
      </c>
      <c r="AL29" s="125"/>
      <c r="AM29" s="32"/>
      <c r="AN29" s="32"/>
      <c r="AO29" s="32"/>
    </row>
    <row r="30" spans="1:41" ht="21" customHeight="1" x14ac:dyDescent="0.2">
      <c r="A30" s="124"/>
      <c r="B30" s="121" t="s">
        <v>199</v>
      </c>
      <c r="C30" s="392" t="s">
        <v>319</v>
      </c>
      <c r="D30" s="392"/>
      <c r="E30" s="392"/>
      <c r="F30" s="392"/>
      <c r="G30" s="392"/>
      <c r="H30" s="392"/>
      <c r="I30" s="392"/>
      <c r="J30" s="392"/>
      <c r="K30" s="392"/>
      <c r="L30" s="392"/>
      <c r="M30" s="392"/>
      <c r="N30" s="392"/>
      <c r="O30" s="392"/>
      <c r="P30" s="392"/>
      <c r="Q30" s="392"/>
      <c r="R30" s="392"/>
      <c r="S30" s="111"/>
      <c r="T30" s="111"/>
      <c r="U30" s="387" t="s">
        <v>200</v>
      </c>
      <c r="V30" s="387"/>
      <c r="W30" s="387"/>
      <c r="X30" s="387"/>
      <c r="Y30" s="387"/>
      <c r="Z30" s="387"/>
      <c r="AA30" s="387"/>
      <c r="AB30" s="387"/>
      <c r="AC30" s="387"/>
      <c r="AD30" s="387"/>
      <c r="AE30" s="387"/>
      <c r="AF30" s="387"/>
      <c r="AG30" s="387"/>
      <c r="AH30" s="387"/>
      <c r="AI30" s="387"/>
      <c r="AJ30" s="387"/>
      <c r="AK30" s="122" t="s">
        <v>199</v>
      </c>
      <c r="AL30" s="125"/>
      <c r="AM30" s="32"/>
      <c r="AN30" s="32"/>
      <c r="AO30" s="32"/>
    </row>
    <row r="31" spans="1:41" ht="12" customHeight="1" x14ac:dyDescent="0.2">
      <c r="A31" s="124"/>
      <c r="B31" s="121"/>
      <c r="C31" s="392"/>
      <c r="D31" s="392"/>
      <c r="E31" s="392"/>
      <c r="F31" s="392"/>
      <c r="G31" s="392"/>
      <c r="H31" s="392"/>
      <c r="I31" s="392"/>
      <c r="J31" s="392"/>
      <c r="K31" s="392"/>
      <c r="L31" s="392"/>
      <c r="M31" s="392"/>
      <c r="N31" s="392"/>
      <c r="O31" s="392"/>
      <c r="P31" s="392"/>
      <c r="Q31" s="392"/>
      <c r="R31" s="392"/>
      <c r="S31" s="111"/>
      <c r="T31" s="111"/>
      <c r="U31" s="387"/>
      <c r="V31" s="387"/>
      <c r="W31" s="387"/>
      <c r="X31" s="387"/>
      <c r="Y31" s="387"/>
      <c r="Z31" s="387"/>
      <c r="AA31" s="387"/>
      <c r="AB31" s="387"/>
      <c r="AC31" s="387"/>
      <c r="AD31" s="387"/>
      <c r="AE31" s="387"/>
      <c r="AF31" s="387"/>
      <c r="AG31" s="387"/>
      <c r="AH31" s="387"/>
      <c r="AI31" s="387"/>
      <c r="AJ31" s="387"/>
      <c r="AK31" s="122"/>
      <c r="AL31" s="125"/>
      <c r="AM31" s="32"/>
      <c r="AN31" s="32"/>
      <c r="AO31" s="32"/>
    </row>
    <row r="32" spans="1:41" ht="24" customHeight="1" x14ac:dyDescent="0.2">
      <c r="A32" s="124"/>
      <c r="B32" s="121"/>
      <c r="C32" s="392"/>
      <c r="D32" s="392"/>
      <c r="E32" s="392"/>
      <c r="F32" s="392"/>
      <c r="G32" s="392"/>
      <c r="H32" s="392"/>
      <c r="I32" s="392"/>
      <c r="J32" s="392"/>
      <c r="K32" s="392"/>
      <c r="L32" s="392"/>
      <c r="M32" s="392"/>
      <c r="N32" s="392"/>
      <c r="O32" s="392"/>
      <c r="P32" s="392"/>
      <c r="Q32" s="392"/>
      <c r="R32" s="392"/>
      <c r="S32" s="111"/>
      <c r="T32" s="111"/>
      <c r="U32" s="387"/>
      <c r="V32" s="387"/>
      <c r="W32" s="387"/>
      <c r="X32" s="387"/>
      <c r="Y32" s="387"/>
      <c r="Z32" s="387"/>
      <c r="AA32" s="387"/>
      <c r="AB32" s="387"/>
      <c r="AC32" s="387"/>
      <c r="AD32" s="387"/>
      <c r="AE32" s="387"/>
      <c r="AF32" s="387"/>
      <c r="AG32" s="387"/>
      <c r="AH32" s="387"/>
      <c r="AI32" s="387"/>
      <c r="AJ32" s="387"/>
      <c r="AK32" s="122"/>
      <c r="AL32" s="125"/>
      <c r="AM32" s="32"/>
      <c r="AN32" s="32"/>
      <c r="AO32" s="32"/>
    </row>
    <row r="33" spans="1:41" ht="39" customHeight="1" x14ac:dyDescent="0.2">
      <c r="A33" s="124"/>
      <c r="B33" s="121" t="s">
        <v>201</v>
      </c>
      <c r="C33" s="392" t="s">
        <v>202</v>
      </c>
      <c r="D33" s="392"/>
      <c r="E33" s="392"/>
      <c r="F33" s="392"/>
      <c r="G33" s="392"/>
      <c r="H33" s="392"/>
      <c r="I33" s="392"/>
      <c r="J33" s="392"/>
      <c r="K33" s="392"/>
      <c r="L33" s="392"/>
      <c r="M33" s="392"/>
      <c r="N33" s="392"/>
      <c r="O33" s="392"/>
      <c r="P33" s="392"/>
      <c r="Q33" s="392"/>
      <c r="R33" s="392"/>
      <c r="S33" s="111"/>
      <c r="T33" s="111"/>
      <c r="U33" s="387" t="s">
        <v>203</v>
      </c>
      <c r="V33" s="387"/>
      <c r="W33" s="387"/>
      <c r="X33" s="387"/>
      <c r="Y33" s="387"/>
      <c r="Z33" s="387"/>
      <c r="AA33" s="387"/>
      <c r="AB33" s="387"/>
      <c r="AC33" s="387"/>
      <c r="AD33" s="387"/>
      <c r="AE33" s="387"/>
      <c r="AF33" s="387"/>
      <c r="AG33" s="387"/>
      <c r="AH33" s="387"/>
      <c r="AI33" s="387"/>
      <c r="AJ33" s="387"/>
      <c r="AK33" s="122" t="s">
        <v>201</v>
      </c>
      <c r="AL33" s="125"/>
      <c r="AM33" s="32"/>
      <c r="AN33" s="32"/>
      <c r="AO33" s="32"/>
    </row>
    <row r="34" spans="1:41" ht="10.5" customHeight="1" x14ac:dyDescent="0.2">
      <c r="A34" s="114"/>
      <c r="B34" s="107"/>
      <c r="C34" s="107"/>
      <c r="D34" s="107"/>
      <c r="E34" s="107"/>
      <c r="F34" s="107"/>
      <c r="G34" s="107"/>
      <c r="H34" s="107"/>
      <c r="I34" s="107"/>
      <c r="J34" s="107"/>
      <c r="K34" s="107"/>
      <c r="L34" s="107"/>
      <c r="M34" s="107"/>
      <c r="N34" s="107"/>
      <c r="O34" s="107"/>
      <c r="P34" s="107"/>
      <c r="Q34" s="107"/>
      <c r="R34" s="107"/>
      <c r="S34" s="111"/>
      <c r="T34" s="111"/>
      <c r="U34" s="309"/>
      <c r="V34" s="309"/>
      <c r="W34" s="309"/>
      <c r="X34" s="309"/>
      <c r="Y34" s="309"/>
      <c r="Z34" s="309"/>
      <c r="AA34" s="309"/>
      <c r="AB34" s="309"/>
      <c r="AC34" s="309"/>
      <c r="AD34" s="309"/>
      <c r="AE34" s="309"/>
      <c r="AF34" s="309"/>
      <c r="AG34" s="309"/>
      <c r="AH34" s="309"/>
      <c r="AI34" s="309"/>
      <c r="AJ34" s="309"/>
      <c r="AK34" s="309"/>
      <c r="AL34" s="115"/>
      <c r="AM34" s="32"/>
      <c r="AN34" s="32"/>
      <c r="AO34" s="32"/>
    </row>
    <row r="35" spans="1:41" ht="15" customHeight="1" x14ac:dyDescent="0.2">
      <c r="A35" s="116"/>
      <c r="B35" s="388" t="s">
        <v>204</v>
      </c>
      <c r="C35" s="388"/>
      <c r="D35" s="388"/>
      <c r="E35" s="388"/>
      <c r="F35" s="388"/>
      <c r="G35" s="388"/>
      <c r="H35" s="388"/>
      <c r="I35" s="388"/>
      <c r="J35" s="388"/>
      <c r="K35" s="388"/>
      <c r="L35" s="388"/>
      <c r="M35" s="388"/>
      <c r="N35" s="388"/>
      <c r="O35" s="388"/>
      <c r="P35" s="388"/>
      <c r="Q35" s="388"/>
      <c r="R35" s="388"/>
      <c r="S35" s="111"/>
      <c r="T35" s="111"/>
      <c r="U35" s="389" t="s">
        <v>205</v>
      </c>
      <c r="V35" s="389"/>
      <c r="W35" s="389"/>
      <c r="X35" s="389"/>
      <c r="Y35" s="389"/>
      <c r="Z35" s="389"/>
      <c r="AA35" s="389"/>
      <c r="AB35" s="389"/>
      <c r="AC35" s="389"/>
      <c r="AD35" s="389"/>
      <c r="AE35" s="389"/>
      <c r="AF35" s="389"/>
      <c r="AG35" s="389"/>
      <c r="AH35" s="389"/>
      <c r="AI35" s="389"/>
      <c r="AJ35" s="389"/>
      <c r="AK35" s="389"/>
      <c r="AL35" s="117"/>
      <c r="AM35" s="32"/>
      <c r="AN35" s="32"/>
      <c r="AO35" s="32"/>
    </row>
    <row r="36" spans="1:41" ht="5.0999999999999996" customHeight="1" x14ac:dyDescent="0.2">
      <c r="A36" s="124"/>
      <c r="B36" s="127"/>
      <c r="C36" s="124"/>
      <c r="D36" s="124"/>
      <c r="E36" s="124"/>
      <c r="F36" s="124"/>
      <c r="G36" s="124"/>
      <c r="H36" s="124"/>
      <c r="I36" s="124"/>
      <c r="J36" s="124"/>
      <c r="K36" s="124"/>
      <c r="L36" s="124"/>
      <c r="M36" s="124"/>
      <c r="N36" s="124"/>
      <c r="O36" s="124"/>
      <c r="P36" s="124"/>
      <c r="Q36" s="124"/>
      <c r="R36" s="124"/>
      <c r="S36" s="111"/>
      <c r="T36" s="111"/>
      <c r="U36" s="125"/>
      <c r="V36" s="125"/>
      <c r="W36" s="125"/>
      <c r="X36" s="125"/>
      <c r="Y36" s="125"/>
      <c r="Z36" s="125"/>
      <c r="AA36" s="125"/>
      <c r="AB36" s="125"/>
      <c r="AC36" s="125"/>
      <c r="AD36" s="125"/>
      <c r="AE36" s="125"/>
      <c r="AF36" s="125"/>
      <c r="AG36" s="125"/>
      <c r="AH36" s="125"/>
      <c r="AI36" s="125"/>
      <c r="AJ36" s="125"/>
      <c r="AK36" s="125"/>
      <c r="AL36" s="125"/>
      <c r="AM36" s="32"/>
      <c r="AN36" s="32"/>
      <c r="AO36" s="32"/>
    </row>
    <row r="37" spans="1:41" ht="15" customHeight="1" x14ac:dyDescent="0.2">
      <c r="A37" s="124"/>
      <c r="B37" s="390" t="s">
        <v>244</v>
      </c>
      <c r="C37" s="390"/>
      <c r="D37" s="390"/>
      <c r="E37" s="390"/>
      <c r="F37" s="390"/>
      <c r="G37" s="390"/>
      <c r="H37" s="390"/>
      <c r="I37" s="390"/>
      <c r="J37" s="390"/>
      <c r="K37" s="390"/>
      <c r="L37" s="390"/>
      <c r="M37" s="390"/>
      <c r="N37" s="390"/>
      <c r="O37" s="390"/>
      <c r="P37" s="390"/>
      <c r="Q37" s="390"/>
      <c r="R37" s="390"/>
      <c r="S37" s="111"/>
      <c r="T37" s="111"/>
      <c r="U37" s="391" t="s">
        <v>206</v>
      </c>
      <c r="V37" s="391"/>
      <c r="W37" s="391"/>
      <c r="X37" s="391"/>
      <c r="Y37" s="391"/>
      <c r="Z37" s="391"/>
      <c r="AA37" s="391"/>
      <c r="AB37" s="391"/>
      <c r="AC37" s="391"/>
      <c r="AD37" s="391"/>
      <c r="AE37" s="391"/>
      <c r="AF37" s="391"/>
      <c r="AG37" s="391"/>
      <c r="AH37" s="391"/>
      <c r="AI37" s="391"/>
      <c r="AJ37" s="391"/>
      <c r="AK37" s="391"/>
      <c r="AL37" s="125"/>
      <c r="AM37" s="32"/>
      <c r="AN37" s="32"/>
      <c r="AO37" s="32"/>
    </row>
    <row r="38" spans="1:41" ht="15" customHeight="1" x14ac:dyDescent="0.2">
      <c r="A38" s="124"/>
      <c r="B38" s="390"/>
      <c r="C38" s="390"/>
      <c r="D38" s="390"/>
      <c r="E38" s="390"/>
      <c r="F38" s="390"/>
      <c r="G38" s="390"/>
      <c r="H38" s="390"/>
      <c r="I38" s="390"/>
      <c r="J38" s="390"/>
      <c r="K38" s="390"/>
      <c r="L38" s="390"/>
      <c r="M38" s="390"/>
      <c r="N38" s="390"/>
      <c r="O38" s="390"/>
      <c r="P38" s="390"/>
      <c r="Q38" s="390"/>
      <c r="R38" s="390"/>
      <c r="S38" s="111"/>
      <c r="T38" s="111"/>
      <c r="U38" s="391"/>
      <c r="V38" s="391"/>
      <c r="W38" s="391"/>
      <c r="X38" s="391"/>
      <c r="Y38" s="391"/>
      <c r="Z38" s="391"/>
      <c r="AA38" s="391"/>
      <c r="AB38" s="391"/>
      <c r="AC38" s="391"/>
      <c r="AD38" s="391"/>
      <c r="AE38" s="391"/>
      <c r="AF38" s="391"/>
      <c r="AG38" s="391"/>
      <c r="AH38" s="391"/>
      <c r="AI38" s="391"/>
      <c r="AJ38" s="391"/>
      <c r="AK38" s="391"/>
      <c r="AL38" s="125"/>
      <c r="AM38" s="32"/>
      <c r="AN38" s="32"/>
      <c r="AO38" s="32"/>
    </row>
    <row r="39" spans="1:41" ht="16.5" customHeight="1" x14ac:dyDescent="0.2">
      <c r="A39" s="124"/>
      <c r="B39" s="390"/>
      <c r="C39" s="390"/>
      <c r="D39" s="390"/>
      <c r="E39" s="390"/>
      <c r="F39" s="390"/>
      <c r="G39" s="390"/>
      <c r="H39" s="390"/>
      <c r="I39" s="390"/>
      <c r="J39" s="390"/>
      <c r="K39" s="390"/>
      <c r="L39" s="390"/>
      <c r="M39" s="390"/>
      <c r="N39" s="390"/>
      <c r="O39" s="390"/>
      <c r="P39" s="390"/>
      <c r="Q39" s="390"/>
      <c r="R39" s="390"/>
      <c r="S39" s="111"/>
      <c r="T39" s="111"/>
      <c r="U39" s="391"/>
      <c r="V39" s="391"/>
      <c r="W39" s="391"/>
      <c r="X39" s="391"/>
      <c r="Y39" s="391"/>
      <c r="Z39" s="391"/>
      <c r="AA39" s="391"/>
      <c r="AB39" s="391"/>
      <c r="AC39" s="391"/>
      <c r="AD39" s="391"/>
      <c r="AE39" s="391"/>
      <c r="AF39" s="391"/>
      <c r="AG39" s="391"/>
      <c r="AH39" s="391"/>
      <c r="AI39" s="391"/>
      <c r="AJ39" s="391"/>
      <c r="AK39" s="391"/>
      <c r="AL39" s="125"/>
      <c r="AM39" s="32"/>
      <c r="AN39" s="32"/>
      <c r="AO39" s="32"/>
    </row>
    <row r="40" spans="1:41" ht="15" customHeight="1" x14ac:dyDescent="0.2">
      <c r="A40" s="124"/>
      <c r="B40" s="310" t="s">
        <v>207</v>
      </c>
      <c r="C40" s="392" t="s">
        <v>208</v>
      </c>
      <c r="D40" s="392"/>
      <c r="E40" s="392"/>
      <c r="F40" s="392"/>
      <c r="G40" s="392"/>
      <c r="H40" s="392"/>
      <c r="I40" s="392"/>
      <c r="J40" s="392"/>
      <c r="K40" s="392"/>
      <c r="L40" s="392"/>
      <c r="M40" s="392"/>
      <c r="N40" s="392"/>
      <c r="O40" s="392"/>
      <c r="P40" s="392"/>
      <c r="Q40" s="392"/>
      <c r="R40" s="392"/>
      <c r="S40" s="111"/>
      <c r="T40" s="111"/>
      <c r="U40" s="387" t="s">
        <v>209</v>
      </c>
      <c r="V40" s="387"/>
      <c r="W40" s="387"/>
      <c r="X40" s="387"/>
      <c r="Y40" s="387"/>
      <c r="Z40" s="387"/>
      <c r="AA40" s="387"/>
      <c r="AB40" s="387"/>
      <c r="AC40" s="387"/>
      <c r="AD40" s="387"/>
      <c r="AE40" s="387"/>
      <c r="AF40" s="387"/>
      <c r="AG40" s="387"/>
      <c r="AH40" s="387"/>
      <c r="AI40" s="387"/>
      <c r="AJ40" s="387"/>
      <c r="AK40" s="128" t="s">
        <v>207</v>
      </c>
      <c r="AL40" s="125"/>
      <c r="AM40" s="32"/>
      <c r="AN40" s="32"/>
      <c r="AO40" s="32"/>
    </row>
    <row r="41" spans="1:41" ht="15" customHeight="1" x14ac:dyDescent="0.2">
      <c r="A41" s="124"/>
      <c r="B41" s="310" t="s">
        <v>210</v>
      </c>
      <c r="C41" s="392" t="s">
        <v>211</v>
      </c>
      <c r="D41" s="392"/>
      <c r="E41" s="392"/>
      <c r="F41" s="392"/>
      <c r="G41" s="392"/>
      <c r="H41" s="392"/>
      <c r="I41" s="392"/>
      <c r="J41" s="392"/>
      <c r="K41" s="392"/>
      <c r="L41" s="392"/>
      <c r="M41" s="392"/>
      <c r="N41" s="392"/>
      <c r="O41" s="392"/>
      <c r="P41" s="392"/>
      <c r="Q41" s="392"/>
      <c r="R41" s="392"/>
      <c r="S41" s="111"/>
      <c r="T41" s="111"/>
      <c r="U41" s="387" t="s">
        <v>212</v>
      </c>
      <c r="V41" s="387"/>
      <c r="W41" s="387"/>
      <c r="X41" s="387"/>
      <c r="Y41" s="387"/>
      <c r="Z41" s="387"/>
      <c r="AA41" s="387"/>
      <c r="AB41" s="387"/>
      <c r="AC41" s="387"/>
      <c r="AD41" s="387"/>
      <c r="AE41" s="387"/>
      <c r="AF41" s="387"/>
      <c r="AG41" s="387"/>
      <c r="AH41" s="387"/>
      <c r="AI41" s="387"/>
      <c r="AJ41" s="387"/>
      <c r="AK41" s="128" t="s">
        <v>210</v>
      </c>
      <c r="AL41" s="125"/>
      <c r="AM41" s="32"/>
      <c r="AN41" s="32"/>
      <c r="AO41" s="32"/>
    </row>
    <row r="42" spans="1:41" ht="15" customHeight="1" x14ac:dyDescent="0.2">
      <c r="A42" s="118"/>
      <c r="B42" s="310" t="s">
        <v>213</v>
      </c>
      <c r="C42" s="392" t="s">
        <v>214</v>
      </c>
      <c r="D42" s="392"/>
      <c r="E42" s="392"/>
      <c r="F42" s="392"/>
      <c r="G42" s="392"/>
      <c r="H42" s="392"/>
      <c r="I42" s="392"/>
      <c r="J42" s="392"/>
      <c r="K42" s="392"/>
      <c r="L42" s="392"/>
      <c r="M42" s="392"/>
      <c r="N42" s="392"/>
      <c r="O42" s="392"/>
      <c r="P42" s="392"/>
      <c r="Q42" s="392"/>
      <c r="R42" s="392"/>
      <c r="S42" s="111"/>
      <c r="T42" s="111"/>
      <c r="U42" s="387" t="s">
        <v>215</v>
      </c>
      <c r="V42" s="387"/>
      <c r="W42" s="387"/>
      <c r="X42" s="387"/>
      <c r="Y42" s="387"/>
      <c r="Z42" s="387"/>
      <c r="AA42" s="387"/>
      <c r="AB42" s="387"/>
      <c r="AC42" s="387"/>
      <c r="AD42" s="387"/>
      <c r="AE42" s="387"/>
      <c r="AF42" s="387"/>
      <c r="AG42" s="387"/>
      <c r="AH42" s="387"/>
      <c r="AI42" s="387"/>
      <c r="AJ42" s="387"/>
      <c r="AK42" s="128" t="s">
        <v>213</v>
      </c>
      <c r="AL42" s="125"/>
      <c r="AM42" s="32"/>
      <c r="AN42" s="32"/>
      <c r="AO42" s="32"/>
    </row>
    <row r="43" spans="1:41" ht="18.75" customHeight="1" x14ac:dyDescent="0.2">
      <c r="A43" s="118"/>
      <c r="B43" s="310" t="s">
        <v>216</v>
      </c>
      <c r="C43" s="392" t="s">
        <v>217</v>
      </c>
      <c r="D43" s="392"/>
      <c r="E43" s="392"/>
      <c r="F43" s="392"/>
      <c r="G43" s="392"/>
      <c r="H43" s="392"/>
      <c r="I43" s="392"/>
      <c r="J43" s="392"/>
      <c r="K43" s="392"/>
      <c r="L43" s="392"/>
      <c r="M43" s="392"/>
      <c r="N43" s="392"/>
      <c r="O43" s="392"/>
      <c r="P43" s="392"/>
      <c r="Q43" s="392"/>
      <c r="R43" s="392"/>
      <c r="S43" s="111"/>
      <c r="T43" s="111"/>
      <c r="U43" s="387" t="s">
        <v>218</v>
      </c>
      <c r="V43" s="387"/>
      <c r="W43" s="387"/>
      <c r="X43" s="387"/>
      <c r="Y43" s="387"/>
      <c r="Z43" s="387"/>
      <c r="AA43" s="387"/>
      <c r="AB43" s="387"/>
      <c r="AC43" s="387"/>
      <c r="AD43" s="387"/>
      <c r="AE43" s="387"/>
      <c r="AF43" s="387"/>
      <c r="AG43" s="387"/>
      <c r="AH43" s="387"/>
      <c r="AI43" s="387"/>
      <c r="AJ43" s="387"/>
      <c r="AK43" s="128" t="s">
        <v>216</v>
      </c>
      <c r="AL43" s="125"/>
      <c r="AM43" s="32"/>
      <c r="AN43" s="32"/>
      <c r="AO43" s="32"/>
    </row>
    <row r="44" spans="1:41" ht="15" customHeight="1" x14ac:dyDescent="0.2">
      <c r="A44" s="124"/>
      <c r="B44" s="392" t="s">
        <v>339</v>
      </c>
      <c r="C44" s="392"/>
      <c r="D44" s="392"/>
      <c r="E44" s="392"/>
      <c r="F44" s="392"/>
      <c r="G44" s="392"/>
      <c r="H44" s="392"/>
      <c r="I44" s="392"/>
      <c r="J44" s="392"/>
      <c r="K44" s="392"/>
      <c r="L44" s="392"/>
      <c r="M44" s="392"/>
      <c r="N44" s="392"/>
      <c r="O44" s="392"/>
      <c r="P44" s="392"/>
      <c r="Q44" s="392"/>
      <c r="R44" s="392"/>
      <c r="S44" s="111"/>
      <c r="T44" s="111"/>
      <c r="U44" s="387" t="s">
        <v>340</v>
      </c>
      <c r="V44" s="387"/>
      <c r="W44" s="387"/>
      <c r="X44" s="387"/>
      <c r="Y44" s="387"/>
      <c r="Z44" s="387"/>
      <c r="AA44" s="387"/>
      <c r="AB44" s="387"/>
      <c r="AC44" s="387"/>
      <c r="AD44" s="387"/>
      <c r="AE44" s="387"/>
      <c r="AF44" s="387"/>
      <c r="AG44" s="387"/>
      <c r="AH44" s="387"/>
      <c r="AI44" s="387"/>
      <c r="AJ44" s="387"/>
      <c r="AK44" s="387"/>
      <c r="AL44" s="125"/>
      <c r="AM44" s="32"/>
      <c r="AN44" s="32"/>
      <c r="AO44" s="32"/>
    </row>
    <row r="45" spans="1:41" ht="15" customHeight="1" x14ac:dyDescent="0.2">
      <c r="A45" s="124"/>
      <c r="B45" s="392"/>
      <c r="C45" s="392"/>
      <c r="D45" s="392"/>
      <c r="E45" s="392"/>
      <c r="F45" s="392"/>
      <c r="G45" s="392"/>
      <c r="H45" s="392"/>
      <c r="I45" s="392"/>
      <c r="J45" s="392"/>
      <c r="K45" s="392"/>
      <c r="L45" s="392"/>
      <c r="M45" s="392"/>
      <c r="N45" s="392"/>
      <c r="O45" s="392"/>
      <c r="P45" s="392"/>
      <c r="Q45" s="392"/>
      <c r="R45" s="392"/>
      <c r="S45" s="111"/>
      <c r="T45" s="111"/>
      <c r="U45" s="387"/>
      <c r="V45" s="387"/>
      <c r="W45" s="387"/>
      <c r="X45" s="387"/>
      <c r="Y45" s="387"/>
      <c r="Z45" s="387"/>
      <c r="AA45" s="387"/>
      <c r="AB45" s="387"/>
      <c r="AC45" s="387"/>
      <c r="AD45" s="387"/>
      <c r="AE45" s="387"/>
      <c r="AF45" s="387"/>
      <c r="AG45" s="387"/>
      <c r="AH45" s="387"/>
      <c r="AI45" s="387"/>
      <c r="AJ45" s="387"/>
      <c r="AK45" s="387"/>
      <c r="AL45" s="125"/>
      <c r="AM45" s="32"/>
      <c r="AN45" s="32"/>
      <c r="AO45" s="32"/>
    </row>
    <row r="46" spans="1:41" ht="15" customHeight="1" x14ac:dyDescent="0.2">
      <c r="A46" s="124"/>
      <c r="B46" s="392"/>
      <c r="C46" s="392"/>
      <c r="D46" s="392"/>
      <c r="E46" s="392"/>
      <c r="F46" s="392"/>
      <c r="G46" s="392"/>
      <c r="H46" s="392"/>
      <c r="I46" s="392"/>
      <c r="J46" s="392"/>
      <c r="K46" s="392"/>
      <c r="L46" s="392"/>
      <c r="M46" s="392"/>
      <c r="N46" s="392"/>
      <c r="O46" s="392"/>
      <c r="P46" s="392"/>
      <c r="Q46" s="392"/>
      <c r="R46" s="392"/>
      <c r="S46" s="111"/>
      <c r="T46" s="111"/>
      <c r="U46" s="387"/>
      <c r="V46" s="387"/>
      <c r="W46" s="387"/>
      <c r="X46" s="387"/>
      <c r="Y46" s="387"/>
      <c r="Z46" s="387"/>
      <c r="AA46" s="387"/>
      <c r="AB46" s="387"/>
      <c r="AC46" s="387"/>
      <c r="AD46" s="387"/>
      <c r="AE46" s="387"/>
      <c r="AF46" s="387"/>
      <c r="AG46" s="387"/>
      <c r="AH46" s="387"/>
      <c r="AI46" s="387"/>
      <c r="AJ46" s="387"/>
      <c r="AK46" s="387"/>
      <c r="AL46" s="125"/>
      <c r="AM46" s="32"/>
      <c r="AN46" s="32"/>
      <c r="AO46" s="32"/>
    </row>
    <row r="47" spans="1:41" ht="15" customHeight="1" x14ac:dyDescent="0.2">
      <c r="A47" s="124"/>
      <c r="B47" s="392"/>
      <c r="C47" s="392"/>
      <c r="D47" s="392"/>
      <c r="E47" s="392"/>
      <c r="F47" s="392"/>
      <c r="G47" s="392"/>
      <c r="H47" s="392"/>
      <c r="I47" s="392"/>
      <c r="J47" s="392"/>
      <c r="K47" s="392"/>
      <c r="L47" s="392"/>
      <c r="M47" s="392"/>
      <c r="N47" s="392"/>
      <c r="O47" s="392"/>
      <c r="P47" s="392"/>
      <c r="Q47" s="392"/>
      <c r="R47" s="392"/>
      <c r="S47" s="111"/>
      <c r="T47" s="111"/>
      <c r="U47" s="387"/>
      <c r="V47" s="387"/>
      <c r="W47" s="387"/>
      <c r="X47" s="387"/>
      <c r="Y47" s="387"/>
      <c r="Z47" s="387"/>
      <c r="AA47" s="387"/>
      <c r="AB47" s="387"/>
      <c r="AC47" s="387"/>
      <c r="AD47" s="387"/>
      <c r="AE47" s="387"/>
      <c r="AF47" s="387"/>
      <c r="AG47" s="387"/>
      <c r="AH47" s="387"/>
      <c r="AI47" s="387"/>
      <c r="AJ47" s="387"/>
      <c r="AK47" s="387"/>
      <c r="AL47" s="125"/>
      <c r="AM47" s="32"/>
      <c r="AN47" s="32"/>
      <c r="AO47" s="32"/>
    </row>
    <row r="48" spans="1:41" ht="15" customHeight="1" x14ac:dyDescent="0.2">
      <c r="A48" s="124"/>
      <c r="B48" s="392"/>
      <c r="C48" s="392"/>
      <c r="D48" s="392"/>
      <c r="E48" s="392"/>
      <c r="F48" s="392"/>
      <c r="G48" s="392"/>
      <c r="H48" s="392"/>
      <c r="I48" s="392"/>
      <c r="J48" s="392"/>
      <c r="K48" s="392"/>
      <c r="L48" s="392"/>
      <c r="M48" s="392"/>
      <c r="N48" s="392"/>
      <c r="O48" s="392"/>
      <c r="P48" s="392"/>
      <c r="Q48" s="392"/>
      <c r="R48" s="392"/>
      <c r="S48" s="111"/>
      <c r="T48" s="111"/>
      <c r="U48" s="387"/>
      <c r="V48" s="387"/>
      <c r="W48" s="387"/>
      <c r="X48" s="387"/>
      <c r="Y48" s="387"/>
      <c r="Z48" s="387"/>
      <c r="AA48" s="387"/>
      <c r="AB48" s="387"/>
      <c r="AC48" s="387"/>
      <c r="AD48" s="387"/>
      <c r="AE48" s="387"/>
      <c r="AF48" s="387"/>
      <c r="AG48" s="387"/>
      <c r="AH48" s="387"/>
      <c r="AI48" s="387"/>
      <c r="AJ48" s="387"/>
      <c r="AK48" s="387"/>
      <c r="AL48" s="125"/>
      <c r="AM48" s="32"/>
      <c r="AN48" s="32"/>
      <c r="AO48" s="32"/>
    </row>
    <row r="49" spans="1:55" ht="30" customHeight="1" x14ac:dyDescent="0.2">
      <c r="A49" s="124"/>
      <c r="B49" s="392"/>
      <c r="C49" s="392"/>
      <c r="D49" s="392"/>
      <c r="E49" s="392"/>
      <c r="F49" s="392"/>
      <c r="G49" s="392"/>
      <c r="H49" s="392"/>
      <c r="I49" s="392"/>
      <c r="J49" s="392"/>
      <c r="K49" s="392"/>
      <c r="L49" s="392"/>
      <c r="M49" s="392"/>
      <c r="N49" s="392"/>
      <c r="O49" s="392"/>
      <c r="P49" s="392"/>
      <c r="Q49" s="392"/>
      <c r="R49" s="392"/>
      <c r="S49" s="111"/>
      <c r="T49" s="111"/>
      <c r="U49" s="387"/>
      <c r="V49" s="387"/>
      <c r="W49" s="387"/>
      <c r="X49" s="387"/>
      <c r="Y49" s="387"/>
      <c r="Z49" s="387"/>
      <c r="AA49" s="387"/>
      <c r="AB49" s="387"/>
      <c r="AC49" s="387"/>
      <c r="AD49" s="387"/>
      <c r="AE49" s="387"/>
      <c r="AF49" s="387"/>
      <c r="AG49" s="387"/>
      <c r="AH49" s="387"/>
      <c r="AI49" s="387"/>
      <c r="AJ49" s="387"/>
      <c r="AK49" s="387"/>
      <c r="AL49" s="125"/>
      <c r="AM49" s="110"/>
      <c r="AN49" s="110"/>
      <c r="AO49" s="110"/>
      <c r="AP49" s="110"/>
      <c r="AQ49" s="110"/>
      <c r="AR49" s="110"/>
      <c r="AS49" s="110"/>
      <c r="AT49" s="110"/>
      <c r="AU49" s="110"/>
      <c r="AV49" s="110"/>
      <c r="AW49" s="110"/>
      <c r="AX49" s="110"/>
      <c r="AY49" s="110"/>
      <c r="AZ49" s="110"/>
      <c r="BA49" s="110"/>
      <c r="BB49" s="110"/>
      <c r="BC49" s="110"/>
    </row>
    <row r="50" spans="1:55" ht="10.5" customHeight="1" x14ac:dyDescent="0.2">
      <c r="A50" s="114"/>
      <c r="B50" s="107"/>
      <c r="C50" s="107"/>
      <c r="D50" s="107"/>
      <c r="E50" s="107"/>
      <c r="F50" s="107"/>
      <c r="G50" s="107"/>
      <c r="H50" s="107"/>
      <c r="I50" s="107"/>
      <c r="J50" s="107"/>
      <c r="K50" s="107"/>
      <c r="L50" s="107"/>
      <c r="M50" s="107"/>
      <c r="N50" s="107"/>
      <c r="O50" s="107"/>
      <c r="P50" s="107"/>
      <c r="Q50" s="107"/>
      <c r="R50" s="107"/>
      <c r="S50" s="111"/>
      <c r="T50" s="111"/>
      <c r="U50" s="309"/>
      <c r="V50" s="309"/>
      <c r="W50" s="309"/>
      <c r="X50" s="309"/>
      <c r="Y50" s="309"/>
      <c r="Z50" s="309"/>
      <c r="AA50" s="309"/>
      <c r="AB50" s="309"/>
      <c r="AC50" s="309"/>
      <c r="AD50" s="309"/>
      <c r="AE50" s="309"/>
      <c r="AF50" s="309"/>
      <c r="AG50" s="309"/>
      <c r="AH50" s="309"/>
      <c r="AI50" s="309"/>
      <c r="AJ50" s="309"/>
      <c r="AK50" s="309"/>
      <c r="AL50" s="115"/>
      <c r="AM50" s="32"/>
      <c r="AN50" s="32"/>
      <c r="AO50" s="32"/>
    </row>
    <row r="51" spans="1:55" ht="15" customHeight="1" x14ac:dyDescent="0.2">
      <c r="A51" s="116"/>
      <c r="B51" s="388" t="s">
        <v>219</v>
      </c>
      <c r="C51" s="388"/>
      <c r="D51" s="388"/>
      <c r="E51" s="388"/>
      <c r="F51" s="388"/>
      <c r="G51" s="388"/>
      <c r="H51" s="388"/>
      <c r="I51" s="388"/>
      <c r="J51" s="388"/>
      <c r="K51" s="388"/>
      <c r="L51" s="388"/>
      <c r="M51" s="388"/>
      <c r="N51" s="388"/>
      <c r="O51" s="388"/>
      <c r="P51" s="388"/>
      <c r="Q51" s="388"/>
      <c r="R51" s="388"/>
      <c r="S51" s="111"/>
      <c r="T51" s="111"/>
      <c r="U51" s="389" t="s">
        <v>220</v>
      </c>
      <c r="V51" s="389"/>
      <c r="W51" s="389"/>
      <c r="X51" s="389"/>
      <c r="Y51" s="389"/>
      <c r="Z51" s="389"/>
      <c r="AA51" s="389"/>
      <c r="AB51" s="389"/>
      <c r="AC51" s="389"/>
      <c r="AD51" s="389"/>
      <c r="AE51" s="389"/>
      <c r="AF51" s="389"/>
      <c r="AG51" s="389"/>
      <c r="AH51" s="389"/>
      <c r="AI51" s="389"/>
      <c r="AJ51" s="389"/>
      <c r="AK51" s="389"/>
      <c r="AL51" s="117"/>
      <c r="AM51" s="32"/>
      <c r="AN51" s="32"/>
      <c r="AO51" s="32"/>
    </row>
    <row r="52" spans="1:55" ht="5.0999999999999996" customHeight="1" x14ac:dyDescent="0.2">
      <c r="A52" s="118"/>
      <c r="B52" s="118"/>
      <c r="C52" s="118"/>
      <c r="D52" s="118"/>
      <c r="E52" s="118"/>
      <c r="F52" s="118"/>
      <c r="G52" s="118"/>
      <c r="H52" s="118"/>
      <c r="I52" s="118"/>
      <c r="J52" s="118"/>
      <c r="K52" s="118"/>
      <c r="L52" s="118"/>
      <c r="M52" s="118"/>
      <c r="N52" s="118"/>
      <c r="O52" s="118"/>
      <c r="P52" s="118"/>
      <c r="Q52" s="118"/>
      <c r="R52" s="118"/>
      <c r="S52" s="111"/>
      <c r="T52" s="111"/>
      <c r="U52" s="119"/>
      <c r="V52" s="119"/>
      <c r="W52" s="119"/>
      <c r="X52" s="119"/>
      <c r="Y52" s="119"/>
      <c r="Z52" s="119"/>
      <c r="AA52" s="119"/>
      <c r="AB52" s="119"/>
      <c r="AC52" s="119"/>
      <c r="AD52" s="119"/>
      <c r="AE52" s="119"/>
      <c r="AF52" s="119"/>
      <c r="AG52" s="119"/>
      <c r="AH52" s="119"/>
      <c r="AI52" s="119"/>
      <c r="AJ52" s="119"/>
      <c r="AK52" s="119"/>
      <c r="AL52" s="119"/>
      <c r="AM52" s="32"/>
      <c r="AN52" s="32"/>
      <c r="AO52" s="32"/>
    </row>
    <row r="53" spans="1:55" ht="15" customHeight="1" x14ac:dyDescent="0.2">
      <c r="A53" s="120"/>
      <c r="B53" s="386" t="s">
        <v>221</v>
      </c>
      <c r="C53" s="386"/>
      <c r="D53" s="386"/>
      <c r="E53" s="386"/>
      <c r="F53" s="386"/>
      <c r="G53" s="386"/>
      <c r="H53" s="386"/>
      <c r="I53" s="386"/>
      <c r="J53" s="386"/>
      <c r="K53" s="386"/>
      <c r="L53" s="386"/>
      <c r="M53" s="386"/>
      <c r="N53" s="386"/>
      <c r="O53" s="386"/>
      <c r="P53" s="386"/>
      <c r="Q53" s="386"/>
      <c r="R53" s="386"/>
      <c r="S53" s="111"/>
      <c r="T53" s="111"/>
      <c r="U53" s="387" t="s">
        <v>222</v>
      </c>
      <c r="V53" s="387"/>
      <c r="W53" s="387"/>
      <c r="X53" s="387"/>
      <c r="Y53" s="387"/>
      <c r="Z53" s="387"/>
      <c r="AA53" s="387"/>
      <c r="AB53" s="387"/>
      <c r="AC53" s="387"/>
      <c r="AD53" s="387"/>
      <c r="AE53" s="387"/>
      <c r="AF53" s="387"/>
      <c r="AG53" s="387"/>
      <c r="AH53" s="387"/>
      <c r="AI53" s="387"/>
      <c r="AJ53" s="387"/>
      <c r="AK53" s="387"/>
      <c r="AL53" s="123"/>
      <c r="AM53" s="32"/>
      <c r="AN53" s="32"/>
      <c r="AO53" s="32"/>
    </row>
    <row r="54" spans="1:55" ht="27" customHeight="1" x14ac:dyDescent="0.2">
      <c r="A54" s="124"/>
      <c r="B54" s="386"/>
      <c r="C54" s="386"/>
      <c r="D54" s="386"/>
      <c r="E54" s="386"/>
      <c r="F54" s="386"/>
      <c r="G54" s="386"/>
      <c r="H54" s="386"/>
      <c r="I54" s="386"/>
      <c r="J54" s="386"/>
      <c r="K54" s="386"/>
      <c r="L54" s="386"/>
      <c r="M54" s="386"/>
      <c r="N54" s="386"/>
      <c r="O54" s="386"/>
      <c r="P54" s="386"/>
      <c r="Q54" s="386"/>
      <c r="R54" s="386"/>
      <c r="S54" s="111"/>
      <c r="T54" s="111"/>
      <c r="U54" s="387"/>
      <c r="V54" s="387"/>
      <c r="W54" s="387"/>
      <c r="X54" s="387"/>
      <c r="Y54" s="387"/>
      <c r="Z54" s="387"/>
      <c r="AA54" s="387"/>
      <c r="AB54" s="387"/>
      <c r="AC54" s="387"/>
      <c r="AD54" s="387"/>
      <c r="AE54" s="387"/>
      <c r="AF54" s="387"/>
      <c r="AG54" s="387"/>
      <c r="AH54" s="387"/>
      <c r="AI54" s="387"/>
      <c r="AJ54" s="387"/>
      <c r="AK54" s="387"/>
      <c r="AL54" s="125"/>
      <c r="AM54" s="32"/>
      <c r="AN54" s="32"/>
      <c r="AO54" s="32"/>
    </row>
    <row r="55" spans="1:55" ht="10.5" customHeight="1" x14ac:dyDescent="0.2">
      <c r="A55" s="114"/>
      <c r="B55" s="107"/>
      <c r="C55" s="107"/>
      <c r="D55" s="107"/>
      <c r="E55" s="107"/>
      <c r="F55" s="107"/>
      <c r="G55" s="107"/>
      <c r="H55" s="107"/>
      <c r="I55" s="107"/>
      <c r="J55" s="107"/>
      <c r="K55" s="107"/>
      <c r="L55" s="107"/>
      <c r="M55" s="107"/>
      <c r="N55" s="107"/>
      <c r="O55" s="107"/>
      <c r="P55" s="107"/>
      <c r="Q55" s="107"/>
      <c r="R55" s="107"/>
      <c r="S55" s="111"/>
      <c r="T55" s="111"/>
      <c r="U55" s="309"/>
      <c r="V55" s="309"/>
      <c r="W55" s="309"/>
      <c r="X55" s="309"/>
      <c r="Y55" s="309"/>
      <c r="Z55" s="309"/>
      <c r="AA55" s="309"/>
      <c r="AB55" s="309"/>
      <c r="AC55" s="309"/>
      <c r="AD55" s="309"/>
      <c r="AE55" s="309"/>
      <c r="AF55" s="309"/>
      <c r="AG55" s="309"/>
      <c r="AH55" s="309"/>
      <c r="AI55" s="309"/>
      <c r="AJ55" s="309"/>
      <c r="AK55" s="309"/>
      <c r="AL55" s="115"/>
      <c r="AM55" s="32"/>
      <c r="AN55" s="32"/>
      <c r="AO55" s="32"/>
    </row>
    <row r="56" spans="1:55" ht="15" customHeight="1" x14ac:dyDescent="0.2">
      <c r="A56" s="116"/>
      <c r="B56" s="388" t="s">
        <v>245</v>
      </c>
      <c r="C56" s="388"/>
      <c r="D56" s="388"/>
      <c r="E56" s="388"/>
      <c r="F56" s="388"/>
      <c r="G56" s="388"/>
      <c r="H56" s="388"/>
      <c r="I56" s="388"/>
      <c r="J56" s="388"/>
      <c r="K56" s="388"/>
      <c r="L56" s="388"/>
      <c r="M56" s="388"/>
      <c r="N56" s="388"/>
      <c r="O56" s="388"/>
      <c r="P56" s="388"/>
      <c r="Q56" s="388"/>
      <c r="R56" s="388"/>
      <c r="S56" s="111"/>
      <c r="T56" s="111"/>
      <c r="U56" s="389" t="s">
        <v>223</v>
      </c>
      <c r="V56" s="389"/>
      <c r="W56" s="389"/>
      <c r="X56" s="389"/>
      <c r="Y56" s="389"/>
      <c r="Z56" s="389"/>
      <c r="AA56" s="389"/>
      <c r="AB56" s="389"/>
      <c r="AC56" s="389"/>
      <c r="AD56" s="389"/>
      <c r="AE56" s="389"/>
      <c r="AF56" s="389"/>
      <c r="AG56" s="389"/>
      <c r="AH56" s="389"/>
      <c r="AI56" s="389"/>
      <c r="AJ56" s="389"/>
      <c r="AK56" s="389"/>
      <c r="AL56" s="117"/>
      <c r="AM56" s="32"/>
      <c r="AN56" s="32"/>
      <c r="AO56" s="32"/>
    </row>
    <row r="57" spans="1:55" ht="5.0999999999999996" customHeight="1" x14ac:dyDescent="0.2">
      <c r="A57" s="118"/>
      <c r="B57" s="118"/>
      <c r="C57" s="118"/>
      <c r="D57" s="118"/>
      <c r="E57" s="118"/>
      <c r="F57" s="118"/>
      <c r="G57" s="118"/>
      <c r="H57" s="118"/>
      <c r="I57" s="118"/>
      <c r="J57" s="118"/>
      <c r="K57" s="118"/>
      <c r="L57" s="118"/>
      <c r="M57" s="118"/>
      <c r="N57" s="118"/>
      <c r="O57" s="118"/>
      <c r="P57" s="118"/>
      <c r="Q57" s="118"/>
      <c r="R57" s="118"/>
      <c r="S57" s="111"/>
      <c r="T57" s="111"/>
      <c r="U57" s="119"/>
      <c r="V57" s="119"/>
      <c r="W57" s="119"/>
      <c r="X57" s="119"/>
      <c r="Y57" s="119"/>
      <c r="Z57" s="119"/>
      <c r="AA57" s="119"/>
      <c r="AB57" s="119"/>
      <c r="AC57" s="119"/>
      <c r="AD57" s="119"/>
      <c r="AE57" s="119"/>
      <c r="AF57" s="119"/>
      <c r="AG57" s="119"/>
      <c r="AH57" s="119"/>
      <c r="AI57" s="119"/>
      <c r="AJ57" s="119"/>
      <c r="AK57" s="119"/>
      <c r="AL57" s="119"/>
      <c r="AM57" s="32"/>
      <c r="AN57" s="32"/>
      <c r="AO57" s="32"/>
    </row>
    <row r="58" spans="1:55" ht="15" customHeight="1" x14ac:dyDescent="0.2">
      <c r="A58" s="120"/>
      <c r="B58" s="390" t="s">
        <v>390</v>
      </c>
      <c r="C58" s="390"/>
      <c r="D58" s="390"/>
      <c r="E58" s="390"/>
      <c r="F58" s="390"/>
      <c r="G58" s="390"/>
      <c r="H58" s="390"/>
      <c r="I58" s="390"/>
      <c r="J58" s="390"/>
      <c r="K58" s="390"/>
      <c r="L58" s="390"/>
      <c r="M58" s="390"/>
      <c r="N58" s="390"/>
      <c r="O58" s="390"/>
      <c r="P58" s="390"/>
      <c r="Q58" s="390"/>
      <c r="R58" s="390"/>
      <c r="S58" s="111"/>
      <c r="T58" s="111"/>
      <c r="U58" s="387" t="s">
        <v>393</v>
      </c>
      <c r="V58" s="387"/>
      <c r="W58" s="387"/>
      <c r="X58" s="387"/>
      <c r="Y58" s="387"/>
      <c r="Z58" s="387"/>
      <c r="AA58" s="387"/>
      <c r="AB58" s="387"/>
      <c r="AC58" s="387"/>
      <c r="AD58" s="387"/>
      <c r="AE58" s="387"/>
      <c r="AF58" s="387"/>
      <c r="AG58" s="387"/>
      <c r="AH58" s="387"/>
      <c r="AI58" s="387"/>
      <c r="AJ58" s="387"/>
      <c r="AK58" s="387"/>
      <c r="AL58" s="123"/>
      <c r="AM58" s="32"/>
      <c r="AN58" s="32"/>
      <c r="AO58" s="32"/>
    </row>
    <row r="59" spans="1:55" ht="15" customHeight="1" x14ac:dyDescent="0.2">
      <c r="A59" s="124"/>
      <c r="B59" s="390"/>
      <c r="C59" s="390"/>
      <c r="D59" s="390"/>
      <c r="E59" s="390"/>
      <c r="F59" s="390"/>
      <c r="G59" s="390"/>
      <c r="H59" s="390"/>
      <c r="I59" s="390"/>
      <c r="J59" s="390"/>
      <c r="K59" s="390"/>
      <c r="L59" s="390"/>
      <c r="M59" s="390"/>
      <c r="N59" s="390"/>
      <c r="O59" s="390"/>
      <c r="P59" s="390"/>
      <c r="Q59" s="390"/>
      <c r="R59" s="390"/>
      <c r="S59" s="111"/>
      <c r="T59" s="111"/>
      <c r="U59" s="387"/>
      <c r="V59" s="387"/>
      <c r="W59" s="387"/>
      <c r="X59" s="387"/>
      <c r="Y59" s="387"/>
      <c r="Z59" s="387"/>
      <c r="AA59" s="387"/>
      <c r="AB59" s="387"/>
      <c r="AC59" s="387"/>
      <c r="AD59" s="387"/>
      <c r="AE59" s="387"/>
      <c r="AF59" s="387"/>
      <c r="AG59" s="387"/>
      <c r="AH59" s="387"/>
      <c r="AI59" s="387"/>
      <c r="AJ59" s="387"/>
      <c r="AK59" s="387"/>
      <c r="AL59" s="125"/>
      <c r="AM59" s="32"/>
      <c r="AN59" s="32"/>
      <c r="AO59" s="32"/>
    </row>
    <row r="60" spans="1:55" ht="15" customHeight="1" x14ac:dyDescent="0.2">
      <c r="A60" s="124"/>
      <c r="B60" s="390"/>
      <c r="C60" s="390"/>
      <c r="D60" s="390"/>
      <c r="E60" s="390"/>
      <c r="F60" s="390"/>
      <c r="G60" s="390"/>
      <c r="H60" s="390"/>
      <c r="I60" s="390"/>
      <c r="J60" s="390"/>
      <c r="K60" s="390"/>
      <c r="L60" s="390"/>
      <c r="M60" s="390"/>
      <c r="N60" s="390"/>
      <c r="O60" s="390"/>
      <c r="P60" s="390"/>
      <c r="Q60" s="390"/>
      <c r="R60" s="390"/>
      <c r="S60" s="111"/>
      <c r="T60" s="111"/>
      <c r="U60" s="387"/>
      <c r="V60" s="387"/>
      <c r="W60" s="387"/>
      <c r="X60" s="387"/>
      <c r="Y60" s="387"/>
      <c r="Z60" s="387"/>
      <c r="AA60" s="387"/>
      <c r="AB60" s="387"/>
      <c r="AC60" s="387"/>
      <c r="AD60" s="387"/>
      <c r="AE60" s="387"/>
      <c r="AF60" s="387"/>
      <c r="AG60" s="387"/>
      <c r="AH60" s="387"/>
      <c r="AI60" s="387"/>
      <c r="AJ60" s="387"/>
      <c r="AK60" s="387"/>
      <c r="AL60" s="125"/>
      <c r="AM60" s="32"/>
      <c r="AN60" s="32"/>
      <c r="AO60" s="32"/>
    </row>
    <row r="61" spans="1:55" ht="15" customHeight="1" x14ac:dyDescent="0.2">
      <c r="A61" s="124"/>
      <c r="B61" s="390"/>
      <c r="C61" s="390"/>
      <c r="D61" s="390"/>
      <c r="E61" s="390"/>
      <c r="F61" s="390"/>
      <c r="G61" s="390"/>
      <c r="H61" s="390"/>
      <c r="I61" s="390"/>
      <c r="J61" s="390"/>
      <c r="K61" s="390"/>
      <c r="L61" s="390"/>
      <c r="M61" s="390"/>
      <c r="N61" s="390"/>
      <c r="O61" s="390"/>
      <c r="P61" s="390"/>
      <c r="Q61" s="390"/>
      <c r="R61" s="390"/>
      <c r="S61" s="111"/>
      <c r="T61" s="111"/>
      <c r="U61" s="387"/>
      <c r="V61" s="387"/>
      <c r="W61" s="387"/>
      <c r="X61" s="387"/>
      <c r="Y61" s="387"/>
      <c r="Z61" s="387"/>
      <c r="AA61" s="387"/>
      <c r="AB61" s="387"/>
      <c r="AC61" s="387"/>
      <c r="AD61" s="387"/>
      <c r="AE61" s="387"/>
      <c r="AF61" s="387"/>
      <c r="AG61" s="387"/>
      <c r="AH61" s="387"/>
      <c r="AI61" s="387"/>
      <c r="AJ61" s="387"/>
      <c r="AK61" s="387"/>
      <c r="AL61" s="125"/>
      <c r="AM61" s="32"/>
      <c r="AN61" s="32"/>
      <c r="AO61" s="32"/>
    </row>
    <row r="62" spans="1:55" ht="15" customHeight="1" x14ac:dyDescent="0.2">
      <c r="A62" s="124"/>
      <c r="B62" s="390"/>
      <c r="C62" s="390"/>
      <c r="D62" s="390"/>
      <c r="E62" s="390"/>
      <c r="F62" s="390"/>
      <c r="G62" s="390"/>
      <c r="H62" s="390"/>
      <c r="I62" s="390"/>
      <c r="J62" s="390"/>
      <c r="K62" s="390"/>
      <c r="L62" s="390"/>
      <c r="M62" s="390"/>
      <c r="N62" s="390"/>
      <c r="O62" s="390"/>
      <c r="P62" s="390"/>
      <c r="Q62" s="390"/>
      <c r="R62" s="390"/>
      <c r="S62" s="111"/>
      <c r="T62" s="111"/>
      <c r="U62" s="387"/>
      <c r="V62" s="387"/>
      <c r="W62" s="387"/>
      <c r="X62" s="387"/>
      <c r="Y62" s="387"/>
      <c r="Z62" s="387"/>
      <c r="AA62" s="387"/>
      <c r="AB62" s="387"/>
      <c r="AC62" s="387"/>
      <c r="AD62" s="387"/>
      <c r="AE62" s="387"/>
      <c r="AF62" s="387"/>
      <c r="AG62" s="387"/>
      <c r="AH62" s="387"/>
      <c r="AI62" s="387"/>
      <c r="AJ62" s="387"/>
      <c r="AK62" s="387"/>
      <c r="AL62" s="125"/>
      <c r="AM62" s="32"/>
      <c r="AN62" s="32"/>
      <c r="AO62" s="32"/>
    </row>
    <row r="63" spans="1:55" ht="16.5" customHeight="1" x14ac:dyDescent="0.2">
      <c r="A63" s="124"/>
      <c r="B63" s="390"/>
      <c r="C63" s="390"/>
      <c r="D63" s="390"/>
      <c r="E63" s="390"/>
      <c r="F63" s="390"/>
      <c r="G63" s="390"/>
      <c r="H63" s="390"/>
      <c r="I63" s="390"/>
      <c r="J63" s="390"/>
      <c r="K63" s="390"/>
      <c r="L63" s="390"/>
      <c r="M63" s="390"/>
      <c r="N63" s="390"/>
      <c r="O63" s="390"/>
      <c r="P63" s="390"/>
      <c r="Q63" s="390"/>
      <c r="R63" s="390"/>
      <c r="S63" s="111"/>
      <c r="T63" s="111"/>
      <c r="U63" s="387"/>
      <c r="V63" s="387"/>
      <c r="W63" s="387"/>
      <c r="X63" s="387"/>
      <c r="Y63" s="387"/>
      <c r="Z63" s="387"/>
      <c r="AA63" s="387"/>
      <c r="AB63" s="387"/>
      <c r="AC63" s="387"/>
      <c r="AD63" s="387"/>
      <c r="AE63" s="387"/>
      <c r="AF63" s="387"/>
      <c r="AG63" s="387"/>
      <c r="AH63" s="387"/>
      <c r="AI63" s="387"/>
      <c r="AJ63" s="387"/>
      <c r="AK63" s="387"/>
      <c r="AL63" s="125"/>
      <c r="AM63" s="32"/>
      <c r="AN63" s="32"/>
      <c r="AO63" s="32"/>
    </row>
    <row r="64" spans="1:55" ht="10.5" customHeight="1" x14ac:dyDescent="0.2">
      <c r="A64" s="114"/>
      <c r="B64" s="107"/>
      <c r="C64" s="107"/>
      <c r="D64" s="107"/>
      <c r="E64" s="107"/>
      <c r="F64" s="107"/>
      <c r="G64" s="107"/>
      <c r="H64" s="107"/>
      <c r="I64" s="107"/>
      <c r="J64" s="107"/>
      <c r="K64" s="107"/>
      <c r="L64" s="107"/>
      <c r="M64" s="107"/>
      <c r="N64" s="107"/>
      <c r="O64" s="107"/>
      <c r="P64" s="107"/>
      <c r="Q64" s="107"/>
      <c r="R64" s="107"/>
      <c r="S64" s="111"/>
      <c r="T64" s="111"/>
      <c r="U64" s="309"/>
      <c r="V64" s="309"/>
      <c r="W64" s="309"/>
      <c r="X64" s="309"/>
      <c r="Y64" s="309"/>
      <c r="Z64" s="309"/>
      <c r="AA64" s="309"/>
      <c r="AB64" s="309"/>
      <c r="AC64" s="309"/>
      <c r="AD64" s="309"/>
      <c r="AE64" s="309"/>
      <c r="AF64" s="309"/>
      <c r="AG64" s="309"/>
      <c r="AH64" s="309"/>
      <c r="AI64" s="309"/>
      <c r="AJ64" s="309"/>
      <c r="AK64" s="309"/>
      <c r="AL64" s="115"/>
      <c r="AM64" s="32"/>
      <c r="AN64" s="32"/>
      <c r="AO64" s="32"/>
    </row>
    <row r="65" spans="1:41" ht="15" customHeight="1" x14ac:dyDescent="0.2">
      <c r="A65" s="116"/>
      <c r="B65" s="388" t="s">
        <v>224</v>
      </c>
      <c r="C65" s="388"/>
      <c r="D65" s="388"/>
      <c r="E65" s="388"/>
      <c r="F65" s="388"/>
      <c r="G65" s="388"/>
      <c r="H65" s="388"/>
      <c r="I65" s="388"/>
      <c r="J65" s="388"/>
      <c r="K65" s="388"/>
      <c r="L65" s="388"/>
      <c r="M65" s="388"/>
      <c r="N65" s="388"/>
      <c r="O65" s="388"/>
      <c r="P65" s="388"/>
      <c r="Q65" s="388"/>
      <c r="R65" s="388"/>
      <c r="S65" s="111"/>
      <c r="T65" s="111"/>
      <c r="U65" s="389" t="s">
        <v>225</v>
      </c>
      <c r="V65" s="389"/>
      <c r="W65" s="389"/>
      <c r="X65" s="389"/>
      <c r="Y65" s="389"/>
      <c r="Z65" s="389"/>
      <c r="AA65" s="389"/>
      <c r="AB65" s="389"/>
      <c r="AC65" s="389"/>
      <c r="AD65" s="389"/>
      <c r="AE65" s="389"/>
      <c r="AF65" s="389"/>
      <c r="AG65" s="389"/>
      <c r="AH65" s="389"/>
      <c r="AI65" s="389"/>
      <c r="AJ65" s="389"/>
      <c r="AK65" s="389"/>
      <c r="AL65" s="117"/>
      <c r="AM65" s="32"/>
      <c r="AN65" s="32"/>
      <c r="AO65" s="32"/>
    </row>
    <row r="66" spans="1:41" ht="5.0999999999999996" customHeight="1" x14ac:dyDescent="0.2">
      <c r="A66" s="118"/>
      <c r="B66" s="118"/>
      <c r="C66" s="118"/>
      <c r="D66" s="118"/>
      <c r="E66" s="118"/>
      <c r="F66" s="118"/>
      <c r="G66" s="118"/>
      <c r="H66" s="118"/>
      <c r="I66" s="118"/>
      <c r="J66" s="118"/>
      <c r="K66" s="118"/>
      <c r="L66" s="118"/>
      <c r="M66" s="118"/>
      <c r="N66" s="118"/>
      <c r="O66" s="118"/>
      <c r="P66" s="118"/>
      <c r="Q66" s="118"/>
      <c r="R66" s="118"/>
      <c r="S66" s="111"/>
      <c r="T66" s="111"/>
      <c r="U66" s="119"/>
      <c r="V66" s="119"/>
      <c r="W66" s="119"/>
      <c r="X66" s="119"/>
      <c r="Y66" s="119"/>
      <c r="Z66" s="119"/>
      <c r="AA66" s="119"/>
      <c r="AB66" s="119"/>
      <c r="AC66" s="119"/>
      <c r="AD66" s="119"/>
      <c r="AE66" s="119"/>
      <c r="AF66" s="119"/>
      <c r="AG66" s="119"/>
      <c r="AH66" s="119"/>
      <c r="AI66" s="119"/>
      <c r="AJ66" s="119"/>
      <c r="AK66" s="119"/>
      <c r="AL66" s="119"/>
      <c r="AM66" s="32"/>
      <c r="AN66" s="32"/>
      <c r="AO66" s="32"/>
    </row>
    <row r="67" spans="1:41" ht="15" customHeight="1" x14ac:dyDescent="0.2">
      <c r="A67" s="120"/>
      <c r="B67" s="390" t="s">
        <v>226</v>
      </c>
      <c r="C67" s="390"/>
      <c r="D67" s="390"/>
      <c r="E67" s="390"/>
      <c r="F67" s="390"/>
      <c r="G67" s="390"/>
      <c r="H67" s="390"/>
      <c r="I67" s="390"/>
      <c r="J67" s="390"/>
      <c r="K67" s="390"/>
      <c r="L67" s="390"/>
      <c r="M67" s="390"/>
      <c r="N67" s="390"/>
      <c r="O67" s="390"/>
      <c r="P67" s="390"/>
      <c r="Q67" s="390"/>
      <c r="R67" s="390"/>
      <c r="S67" s="111"/>
      <c r="T67" s="111"/>
      <c r="U67" s="391" t="s">
        <v>227</v>
      </c>
      <c r="V67" s="391"/>
      <c r="W67" s="391"/>
      <c r="X67" s="391"/>
      <c r="Y67" s="391"/>
      <c r="Z67" s="391"/>
      <c r="AA67" s="391"/>
      <c r="AB67" s="391"/>
      <c r="AC67" s="391"/>
      <c r="AD67" s="391"/>
      <c r="AE67" s="391"/>
      <c r="AF67" s="391"/>
      <c r="AG67" s="391"/>
      <c r="AH67" s="391"/>
      <c r="AI67" s="391"/>
      <c r="AJ67" s="391"/>
      <c r="AK67" s="391"/>
      <c r="AL67" s="123"/>
      <c r="AM67" s="32"/>
      <c r="AN67" s="32"/>
      <c r="AO67" s="32"/>
    </row>
    <row r="68" spans="1:41" ht="15" customHeight="1" x14ac:dyDescent="0.2">
      <c r="A68" s="124"/>
      <c r="B68" s="390"/>
      <c r="C68" s="390"/>
      <c r="D68" s="390"/>
      <c r="E68" s="390"/>
      <c r="F68" s="390"/>
      <c r="G68" s="390"/>
      <c r="H68" s="390"/>
      <c r="I68" s="390"/>
      <c r="J68" s="390"/>
      <c r="K68" s="390"/>
      <c r="L68" s="390"/>
      <c r="M68" s="390"/>
      <c r="N68" s="390"/>
      <c r="O68" s="390"/>
      <c r="P68" s="390"/>
      <c r="Q68" s="390"/>
      <c r="R68" s="390"/>
      <c r="S68" s="111"/>
      <c r="T68" s="111"/>
      <c r="U68" s="391"/>
      <c r="V68" s="391"/>
      <c r="W68" s="391"/>
      <c r="X68" s="391"/>
      <c r="Y68" s="391"/>
      <c r="Z68" s="391"/>
      <c r="AA68" s="391"/>
      <c r="AB68" s="391"/>
      <c r="AC68" s="391"/>
      <c r="AD68" s="391"/>
      <c r="AE68" s="391"/>
      <c r="AF68" s="391"/>
      <c r="AG68" s="391"/>
      <c r="AH68" s="391"/>
      <c r="AI68" s="391"/>
      <c r="AJ68" s="391"/>
      <c r="AK68" s="391"/>
      <c r="AL68" s="125"/>
      <c r="AM68" s="32"/>
      <c r="AN68" s="32"/>
      <c r="AO68" s="32"/>
    </row>
    <row r="69" spans="1:41" ht="15" customHeight="1" x14ac:dyDescent="0.2">
      <c r="A69" s="124"/>
      <c r="B69" s="390"/>
      <c r="C69" s="390"/>
      <c r="D69" s="390"/>
      <c r="E69" s="390"/>
      <c r="F69" s="390"/>
      <c r="G69" s="390"/>
      <c r="H69" s="390"/>
      <c r="I69" s="390"/>
      <c r="J69" s="390"/>
      <c r="K69" s="390"/>
      <c r="L69" s="390"/>
      <c r="M69" s="390"/>
      <c r="N69" s="390"/>
      <c r="O69" s="390"/>
      <c r="P69" s="390"/>
      <c r="Q69" s="390"/>
      <c r="R69" s="390"/>
      <c r="S69" s="111"/>
      <c r="T69" s="111"/>
      <c r="U69" s="391"/>
      <c r="V69" s="391"/>
      <c r="W69" s="391"/>
      <c r="X69" s="391"/>
      <c r="Y69" s="391"/>
      <c r="Z69" s="391"/>
      <c r="AA69" s="391"/>
      <c r="AB69" s="391"/>
      <c r="AC69" s="391"/>
      <c r="AD69" s="391"/>
      <c r="AE69" s="391"/>
      <c r="AF69" s="391"/>
      <c r="AG69" s="391"/>
      <c r="AH69" s="391"/>
      <c r="AI69" s="391"/>
      <c r="AJ69" s="391"/>
      <c r="AK69" s="391"/>
      <c r="AL69" s="125"/>
      <c r="AM69" s="32"/>
      <c r="AN69" s="32"/>
      <c r="AO69" s="32"/>
    </row>
    <row r="70" spans="1:41" ht="10.5" customHeight="1" x14ac:dyDescent="0.2">
      <c r="A70" s="114"/>
      <c r="B70" s="107"/>
      <c r="C70" s="107"/>
      <c r="D70" s="107"/>
      <c r="E70" s="107"/>
      <c r="F70" s="107"/>
      <c r="G70" s="107"/>
      <c r="H70" s="107"/>
      <c r="I70" s="107"/>
      <c r="J70" s="107"/>
      <c r="K70" s="107"/>
      <c r="L70" s="107"/>
      <c r="M70" s="107"/>
      <c r="N70" s="107"/>
      <c r="O70" s="107"/>
      <c r="P70" s="107"/>
      <c r="Q70" s="107"/>
      <c r="R70" s="107"/>
      <c r="S70" s="111"/>
      <c r="T70" s="111"/>
      <c r="U70" s="309"/>
      <c r="V70" s="309"/>
      <c r="W70" s="309"/>
      <c r="X70" s="309"/>
      <c r="Y70" s="309"/>
      <c r="Z70" s="309"/>
      <c r="AA70" s="309"/>
      <c r="AB70" s="309"/>
      <c r="AC70" s="309"/>
      <c r="AD70" s="309"/>
      <c r="AE70" s="309"/>
      <c r="AF70" s="309"/>
      <c r="AG70" s="309"/>
      <c r="AH70" s="309"/>
      <c r="AI70" s="309"/>
      <c r="AJ70" s="309"/>
      <c r="AK70" s="309"/>
      <c r="AL70" s="115"/>
      <c r="AM70" s="32"/>
      <c r="AN70" s="32"/>
      <c r="AO70" s="32"/>
    </row>
    <row r="71" spans="1:41" ht="15" customHeight="1" x14ac:dyDescent="0.2">
      <c r="A71" s="116"/>
      <c r="B71" s="388" t="s">
        <v>228</v>
      </c>
      <c r="C71" s="388"/>
      <c r="D71" s="388"/>
      <c r="E71" s="388"/>
      <c r="F71" s="388"/>
      <c r="G71" s="388"/>
      <c r="H71" s="388"/>
      <c r="I71" s="388"/>
      <c r="J71" s="388"/>
      <c r="K71" s="388"/>
      <c r="L71" s="388"/>
      <c r="M71" s="388"/>
      <c r="N71" s="388"/>
      <c r="O71" s="388"/>
      <c r="P71" s="388"/>
      <c r="Q71" s="388"/>
      <c r="R71" s="388"/>
      <c r="S71" s="111"/>
      <c r="T71" s="111"/>
      <c r="U71" s="389" t="s">
        <v>229</v>
      </c>
      <c r="V71" s="389"/>
      <c r="W71" s="389"/>
      <c r="X71" s="389"/>
      <c r="Y71" s="389"/>
      <c r="Z71" s="389"/>
      <c r="AA71" s="389"/>
      <c r="AB71" s="389"/>
      <c r="AC71" s="389"/>
      <c r="AD71" s="389"/>
      <c r="AE71" s="389"/>
      <c r="AF71" s="389"/>
      <c r="AG71" s="389"/>
      <c r="AH71" s="389"/>
      <c r="AI71" s="389"/>
      <c r="AJ71" s="389"/>
      <c r="AK71" s="389"/>
      <c r="AL71" s="117"/>
      <c r="AM71" s="32"/>
      <c r="AN71" s="32"/>
      <c r="AO71" s="32"/>
    </row>
    <row r="72" spans="1:41" ht="5.0999999999999996" customHeight="1" x14ac:dyDescent="0.2">
      <c r="A72" s="118"/>
      <c r="B72" s="118"/>
      <c r="C72" s="118"/>
      <c r="D72" s="118"/>
      <c r="E72" s="118"/>
      <c r="F72" s="118"/>
      <c r="G72" s="118"/>
      <c r="H72" s="118"/>
      <c r="I72" s="118"/>
      <c r="J72" s="118"/>
      <c r="K72" s="118"/>
      <c r="L72" s="118"/>
      <c r="M72" s="118"/>
      <c r="N72" s="118"/>
      <c r="O72" s="118"/>
      <c r="P72" s="118"/>
      <c r="Q72" s="118"/>
      <c r="R72" s="118"/>
      <c r="S72" s="111"/>
      <c r="T72" s="111"/>
      <c r="U72" s="119"/>
      <c r="V72" s="119"/>
      <c r="W72" s="119"/>
      <c r="X72" s="119"/>
      <c r="Y72" s="119"/>
      <c r="Z72" s="119"/>
      <c r="AA72" s="119"/>
      <c r="AB72" s="119"/>
      <c r="AC72" s="119"/>
      <c r="AD72" s="119"/>
      <c r="AE72" s="119"/>
      <c r="AF72" s="119"/>
      <c r="AG72" s="119"/>
      <c r="AH72" s="119"/>
      <c r="AI72" s="119"/>
      <c r="AJ72" s="119"/>
      <c r="AK72" s="119"/>
      <c r="AL72" s="119"/>
      <c r="AM72" s="32"/>
      <c r="AN72" s="32"/>
      <c r="AO72" s="32"/>
    </row>
    <row r="73" spans="1:41" ht="15" customHeight="1" x14ac:dyDescent="0.2">
      <c r="A73" s="120"/>
      <c r="B73" s="386" t="s">
        <v>230</v>
      </c>
      <c r="C73" s="386"/>
      <c r="D73" s="386"/>
      <c r="E73" s="386"/>
      <c r="F73" s="386"/>
      <c r="G73" s="386"/>
      <c r="H73" s="386"/>
      <c r="I73" s="386"/>
      <c r="J73" s="386"/>
      <c r="K73" s="386"/>
      <c r="L73" s="386"/>
      <c r="M73" s="386"/>
      <c r="N73" s="386"/>
      <c r="O73" s="386"/>
      <c r="P73" s="386"/>
      <c r="Q73" s="386"/>
      <c r="R73" s="386"/>
      <c r="S73" s="111"/>
      <c r="T73" s="111"/>
      <c r="U73" s="387" t="s">
        <v>231</v>
      </c>
      <c r="V73" s="387"/>
      <c r="W73" s="387"/>
      <c r="X73" s="387"/>
      <c r="Y73" s="387"/>
      <c r="Z73" s="387"/>
      <c r="AA73" s="387"/>
      <c r="AB73" s="387"/>
      <c r="AC73" s="387"/>
      <c r="AD73" s="387"/>
      <c r="AE73" s="387"/>
      <c r="AF73" s="387"/>
      <c r="AG73" s="387"/>
      <c r="AH73" s="387"/>
      <c r="AI73" s="387"/>
      <c r="AJ73" s="387"/>
      <c r="AK73" s="387"/>
      <c r="AL73" s="123"/>
      <c r="AM73" s="32"/>
      <c r="AN73" s="32"/>
      <c r="AO73" s="32"/>
    </row>
    <row r="74" spans="1:41" ht="15" customHeight="1" x14ac:dyDescent="0.2">
      <c r="A74" s="124"/>
      <c r="B74" s="386"/>
      <c r="C74" s="386"/>
      <c r="D74" s="386"/>
      <c r="E74" s="386"/>
      <c r="F74" s="386"/>
      <c r="G74" s="386"/>
      <c r="H74" s="386"/>
      <c r="I74" s="386"/>
      <c r="J74" s="386"/>
      <c r="K74" s="386"/>
      <c r="L74" s="386"/>
      <c r="M74" s="386"/>
      <c r="N74" s="386"/>
      <c r="O74" s="386"/>
      <c r="P74" s="386"/>
      <c r="Q74" s="386"/>
      <c r="R74" s="386"/>
      <c r="S74" s="111"/>
      <c r="T74" s="111"/>
      <c r="U74" s="387"/>
      <c r="V74" s="387"/>
      <c r="W74" s="387"/>
      <c r="X74" s="387"/>
      <c r="Y74" s="387"/>
      <c r="Z74" s="387"/>
      <c r="AA74" s="387"/>
      <c r="AB74" s="387"/>
      <c r="AC74" s="387"/>
      <c r="AD74" s="387"/>
      <c r="AE74" s="387"/>
      <c r="AF74" s="387"/>
      <c r="AG74" s="387"/>
      <c r="AH74" s="387"/>
      <c r="AI74" s="387"/>
      <c r="AJ74" s="387"/>
      <c r="AK74" s="387"/>
      <c r="AL74" s="125"/>
      <c r="AM74" s="32"/>
      <c r="AN74" s="32"/>
      <c r="AO74" s="32"/>
    </row>
    <row r="75" spans="1:41" ht="27.75" customHeight="1" x14ac:dyDescent="0.2">
      <c r="A75" s="124"/>
      <c r="B75" s="386"/>
      <c r="C75" s="386"/>
      <c r="D75" s="386"/>
      <c r="E75" s="386"/>
      <c r="F75" s="386"/>
      <c r="G75" s="386"/>
      <c r="H75" s="386"/>
      <c r="I75" s="386"/>
      <c r="J75" s="386"/>
      <c r="K75" s="386"/>
      <c r="L75" s="386"/>
      <c r="M75" s="386"/>
      <c r="N75" s="386"/>
      <c r="O75" s="386"/>
      <c r="P75" s="386"/>
      <c r="Q75" s="386"/>
      <c r="R75" s="386"/>
      <c r="S75" s="111"/>
      <c r="T75" s="111"/>
      <c r="U75" s="387"/>
      <c r="V75" s="387"/>
      <c r="W75" s="387"/>
      <c r="X75" s="387"/>
      <c r="Y75" s="387"/>
      <c r="Z75" s="387"/>
      <c r="AA75" s="387"/>
      <c r="AB75" s="387"/>
      <c r="AC75" s="387"/>
      <c r="AD75" s="387"/>
      <c r="AE75" s="387"/>
      <c r="AF75" s="387"/>
      <c r="AG75" s="387"/>
      <c r="AH75" s="387"/>
      <c r="AI75" s="387"/>
      <c r="AJ75" s="387"/>
      <c r="AK75" s="387"/>
      <c r="AL75" s="125"/>
      <c r="AM75" s="32"/>
      <c r="AN75" s="32"/>
      <c r="AO75" s="32"/>
    </row>
    <row r="76" spans="1:41" ht="10.5" customHeight="1" x14ac:dyDescent="0.2">
      <c r="A76" s="114"/>
      <c r="B76" s="107"/>
      <c r="C76" s="107"/>
      <c r="D76" s="107"/>
      <c r="E76" s="107"/>
      <c r="F76" s="107"/>
      <c r="G76" s="107"/>
      <c r="H76" s="107"/>
      <c r="I76" s="107"/>
      <c r="J76" s="107"/>
      <c r="K76" s="107"/>
      <c r="L76" s="107"/>
      <c r="M76" s="107"/>
      <c r="N76" s="107"/>
      <c r="O76" s="107"/>
      <c r="P76" s="107"/>
      <c r="Q76" s="107"/>
      <c r="R76" s="107"/>
      <c r="S76" s="111"/>
      <c r="T76" s="111"/>
      <c r="U76" s="309"/>
      <c r="V76" s="309"/>
      <c r="W76" s="309"/>
      <c r="X76" s="309"/>
      <c r="Y76" s="309"/>
      <c r="Z76" s="309"/>
      <c r="AA76" s="309"/>
      <c r="AB76" s="309"/>
      <c r="AC76" s="309"/>
      <c r="AD76" s="309"/>
      <c r="AE76" s="309"/>
      <c r="AF76" s="309"/>
      <c r="AG76" s="309"/>
      <c r="AH76" s="309"/>
      <c r="AI76" s="309"/>
      <c r="AJ76" s="309"/>
      <c r="AK76" s="309"/>
      <c r="AL76" s="115"/>
      <c r="AM76" s="32"/>
      <c r="AN76" s="32"/>
      <c r="AO76" s="32"/>
    </row>
    <row r="77" spans="1:41" ht="15" customHeight="1" x14ac:dyDescent="0.2">
      <c r="A77" s="116"/>
      <c r="B77" s="388" t="s">
        <v>232</v>
      </c>
      <c r="C77" s="388"/>
      <c r="D77" s="388"/>
      <c r="E77" s="388"/>
      <c r="F77" s="388"/>
      <c r="G77" s="388"/>
      <c r="H77" s="388"/>
      <c r="I77" s="388"/>
      <c r="J77" s="388"/>
      <c r="K77" s="388"/>
      <c r="L77" s="388"/>
      <c r="M77" s="388"/>
      <c r="N77" s="388"/>
      <c r="O77" s="388"/>
      <c r="P77" s="388"/>
      <c r="Q77" s="388"/>
      <c r="R77" s="388"/>
      <c r="S77" s="111"/>
      <c r="T77" s="111"/>
      <c r="U77" s="389" t="s">
        <v>233</v>
      </c>
      <c r="V77" s="389"/>
      <c r="W77" s="389"/>
      <c r="X77" s="389"/>
      <c r="Y77" s="389"/>
      <c r="Z77" s="389"/>
      <c r="AA77" s="389"/>
      <c r="AB77" s="389"/>
      <c r="AC77" s="389"/>
      <c r="AD77" s="389"/>
      <c r="AE77" s="389"/>
      <c r="AF77" s="389"/>
      <c r="AG77" s="389"/>
      <c r="AH77" s="389"/>
      <c r="AI77" s="389"/>
      <c r="AJ77" s="389"/>
      <c r="AK77" s="389"/>
      <c r="AL77" s="117"/>
      <c r="AM77" s="32"/>
      <c r="AN77" s="32"/>
      <c r="AO77" s="32"/>
    </row>
    <row r="78" spans="1:41" ht="5.0999999999999996" customHeight="1" x14ac:dyDescent="0.2">
      <c r="A78" s="118"/>
      <c r="B78" s="118"/>
      <c r="C78" s="118"/>
      <c r="D78" s="118"/>
      <c r="E78" s="118"/>
      <c r="F78" s="118"/>
      <c r="G78" s="118"/>
      <c r="H78" s="118"/>
      <c r="I78" s="118"/>
      <c r="J78" s="118"/>
      <c r="K78" s="118"/>
      <c r="L78" s="118"/>
      <c r="M78" s="118"/>
      <c r="N78" s="118"/>
      <c r="O78" s="118"/>
      <c r="P78" s="118"/>
      <c r="Q78" s="118"/>
      <c r="R78" s="118"/>
      <c r="S78" s="111"/>
      <c r="T78" s="111"/>
      <c r="U78" s="119"/>
      <c r="V78" s="119"/>
      <c r="W78" s="119"/>
      <c r="X78" s="119"/>
      <c r="Y78" s="119"/>
      <c r="Z78" s="119"/>
      <c r="AA78" s="119"/>
      <c r="AB78" s="119"/>
      <c r="AC78" s="119"/>
      <c r="AD78" s="119"/>
      <c r="AE78" s="119"/>
      <c r="AF78" s="119"/>
      <c r="AG78" s="119"/>
      <c r="AH78" s="119"/>
      <c r="AI78" s="119"/>
      <c r="AJ78" s="119"/>
      <c r="AK78" s="119"/>
      <c r="AL78" s="119"/>
      <c r="AM78" s="32"/>
      <c r="AN78" s="32"/>
      <c r="AO78" s="32"/>
    </row>
    <row r="79" spans="1:41" ht="15" customHeight="1" x14ac:dyDescent="0.2">
      <c r="A79" s="120"/>
      <c r="B79" s="386" t="s">
        <v>383</v>
      </c>
      <c r="C79" s="386"/>
      <c r="D79" s="386"/>
      <c r="E79" s="386"/>
      <c r="F79" s="386"/>
      <c r="G79" s="386"/>
      <c r="H79" s="386"/>
      <c r="I79" s="386"/>
      <c r="J79" s="386"/>
      <c r="K79" s="386"/>
      <c r="L79" s="386"/>
      <c r="M79" s="386"/>
      <c r="N79" s="386"/>
      <c r="O79" s="386"/>
      <c r="P79" s="386"/>
      <c r="Q79" s="386"/>
      <c r="R79" s="386"/>
      <c r="S79" s="111"/>
      <c r="T79" s="111"/>
      <c r="U79" s="387" t="s">
        <v>384</v>
      </c>
      <c r="V79" s="387"/>
      <c r="W79" s="387"/>
      <c r="X79" s="387"/>
      <c r="Y79" s="387"/>
      <c r="Z79" s="387"/>
      <c r="AA79" s="387"/>
      <c r="AB79" s="387"/>
      <c r="AC79" s="387"/>
      <c r="AD79" s="387"/>
      <c r="AE79" s="387"/>
      <c r="AF79" s="387"/>
      <c r="AG79" s="387"/>
      <c r="AH79" s="387"/>
      <c r="AI79" s="387"/>
      <c r="AJ79" s="387"/>
      <c r="AK79" s="387"/>
      <c r="AL79" s="123"/>
      <c r="AM79" s="32"/>
      <c r="AN79" s="32"/>
      <c r="AO79" s="32"/>
    </row>
    <row r="80" spans="1:41" ht="29.25" customHeight="1" x14ac:dyDescent="0.2">
      <c r="A80" s="124"/>
      <c r="B80" s="386"/>
      <c r="C80" s="386"/>
      <c r="D80" s="386"/>
      <c r="E80" s="386"/>
      <c r="F80" s="386"/>
      <c r="G80" s="386"/>
      <c r="H80" s="386"/>
      <c r="I80" s="386"/>
      <c r="J80" s="386"/>
      <c r="K80" s="386"/>
      <c r="L80" s="386"/>
      <c r="M80" s="386"/>
      <c r="N80" s="386"/>
      <c r="O80" s="386"/>
      <c r="P80" s="386"/>
      <c r="Q80" s="386"/>
      <c r="R80" s="386"/>
      <c r="S80" s="111"/>
      <c r="T80" s="111"/>
      <c r="U80" s="387"/>
      <c r="V80" s="387"/>
      <c r="W80" s="387"/>
      <c r="X80" s="387"/>
      <c r="Y80" s="387"/>
      <c r="Z80" s="387"/>
      <c r="AA80" s="387"/>
      <c r="AB80" s="387"/>
      <c r="AC80" s="387"/>
      <c r="AD80" s="387"/>
      <c r="AE80" s="387"/>
      <c r="AF80" s="387"/>
      <c r="AG80" s="387"/>
      <c r="AH80" s="387"/>
      <c r="AI80" s="387"/>
      <c r="AJ80" s="387"/>
      <c r="AK80" s="387"/>
      <c r="AL80" s="125"/>
      <c r="AM80" s="32"/>
      <c r="AN80" s="32"/>
      <c r="AO80" s="32"/>
    </row>
    <row r="81" spans="1:41" ht="10.5" customHeight="1" x14ac:dyDescent="0.2">
      <c r="A81" s="114"/>
      <c r="B81" s="107"/>
      <c r="C81" s="107"/>
      <c r="D81" s="107"/>
      <c r="E81" s="107"/>
      <c r="F81" s="107"/>
      <c r="G81" s="107"/>
      <c r="H81" s="107"/>
      <c r="I81" s="107"/>
      <c r="J81" s="107"/>
      <c r="K81" s="107"/>
      <c r="L81" s="107"/>
      <c r="M81" s="107"/>
      <c r="N81" s="107"/>
      <c r="O81" s="107"/>
      <c r="P81" s="107"/>
      <c r="Q81" s="107"/>
      <c r="R81" s="107"/>
      <c r="S81" s="111"/>
      <c r="T81" s="111"/>
      <c r="U81" s="309"/>
      <c r="V81" s="309"/>
      <c r="W81" s="309"/>
      <c r="X81" s="309"/>
      <c r="Y81" s="309"/>
      <c r="Z81" s="309"/>
      <c r="AA81" s="309"/>
      <c r="AB81" s="309"/>
      <c r="AC81" s="309"/>
      <c r="AD81" s="309"/>
      <c r="AE81" s="309"/>
      <c r="AF81" s="309"/>
      <c r="AG81" s="309"/>
      <c r="AH81" s="309"/>
      <c r="AI81" s="309"/>
      <c r="AJ81" s="309"/>
      <c r="AK81" s="309"/>
      <c r="AL81" s="115"/>
      <c r="AM81" s="32"/>
      <c r="AN81" s="32"/>
      <c r="AO81" s="32"/>
    </row>
    <row r="82" spans="1:41" ht="15" customHeight="1" x14ac:dyDescent="0.2">
      <c r="A82" s="116"/>
      <c r="B82" s="388" t="s">
        <v>234</v>
      </c>
      <c r="C82" s="388"/>
      <c r="D82" s="388"/>
      <c r="E82" s="388"/>
      <c r="F82" s="388"/>
      <c r="G82" s="388"/>
      <c r="H82" s="388"/>
      <c r="I82" s="388"/>
      <c r="J82" s="388"/>
      <c r="K82" s="388"/>
      <c r="L82" s="388"/>
      <c r="M82" s="388"/>
      <c r="N82" s="388"/>
      <c r="O82" s="388"/>
      <c r="P82" s="388"/>
      <c r="Q82" s="388"/>
      <c r="R82" s="388"/>
      <c r="S82" s="111"/>
      <c r="T82" s="111"/>
      <c r="U82" s="389" t="s">
        <v>235</v>
      </c>
      <c r="V82" s="389"/>
      <c r="W82" s="389"/>
      <c r="X82" s="389"/>
      <c r="Y82" s="389"/>
      <c r="Z82" s="389"/>
      <c r="AA82" s="389"/>
      <c r="AB82" s="389"/>
      <c r="AC82" s="389"/>
      <c r="AD82" s="389"/>
      <c r="AE82" s="389"/>
      <c r="AF82" s="389"/>
      <c r="AG82" s="389"/>
      <c r="AH82" s="389"/>
      <c r="AI82" s="389"/>
      <c r="AJ82" s="389"/>
      <c r="AK82" s="389"/>
      <c r="AL82" s="117"/>
      <c r="AM82" s="32"/>
      <c r="AN82" s="32"/>
      <c r="AO82" s="32"/>
    </row>
    <row r="83" spans="1:41" ht="5.0999999999999996" customHeight="1" x14ac:dyDescent="0.2">
      <c r="A83" s="118"/>
      <c r="B83" s="118"/>
      <c r="C83" s="118"/>
      <c r="D83" s="118"/>
      <c r="E83" s="118"/>
      <c r="F83" s="118"/>
      <c r="G83" s="118"/>
      <c r="H83" s="118"/>
      <c r="I83" s="118"/>
      <c r="J83" s="118"/>
      <c r="K83" s="118"/>
      <c r="L83" s="118"/>
      <c r="M83" s="118"/>
      <c r="N83" s="118"/>
      <c r="O83" s="118"/>
      <c r="P83" s="118"/>
      <c r="Q83" s="118"/>
      <c r="R83" s="118"/>
      <c r="S83" s="111"/>
      <c r="T83" s="111"/>
      <c r="U83" s="119"/>
      <c r="V83" s="119"/>
      <c r="W83" s="119"/>
      <c r="X83" s="119"/>
      <c r="Y83" s="119"/>
      <c r="Z83" s="119"/>
      <c r="AA83" s="119"/>
      <c r="AB83" s="119"/>
      <c r="AC83" s="119"/>
      <c r="AD83" s="119"/>
      <c r="AE83" s="119"/>
      <c r="AF83" s="119"/>
      <c r="AG83" s="119"/>
      <c r="AH83" s="119"/>
      <c r="AI83" s="119"/>
      <c r="AJ83" s="119"/>
      <c r="AK83" s="119"/>
      <c r="AL83" s="119"/>
      <c r="AM83" s="32"/>
      <c r="AN83" s="32"/>
      <c r="AO83" s="32"/>
    </row>
    <row r="84" spans="1:41" ht="15" customHeight="1" x14ac:dyDescent="0.2">
      <c r="A84" s="120"/>
      <c r="B84" s="386" t="s">
        <v>320</v>
      </c>
      <c r="C84" s="386"/>
      <c r="D84" s="386"/>
      <c r="E84" s="386"/>
      <c r="F84" s="386"/>
      <c r="G84" s="386"/>
      <c r="H84" s="386"/>
      <c r="I84" s="386"/>
      <c r="J84" s="386"/>
      <c r="K84" s="386"/>
      <c r="L84" s="386"/>
      <c r="M84" s="386"/>
      <c r="N84" s="386"/>
      <c r="O84" s="386"/>
      <c r="P84" s="386"/>
      <c r="Q84" s="386"/>
      <c r="R84" s="386"/>
      <c r="S84" s="111"/>
      <c r="T84" s="111"/>
      <c r="U84" s="387" t="s">
        <v>236</v>
      </c>
      <c r="V84" s="387"/>
      <c r="W84" s="387"/>
      <c r="X84" s="387"/>
      <c r="Y84" s="387"/>
      <c r="Z84" s="387"/>
      <c r="AA84" s="387"/>
      <c r="AB84" s="387"/>
      <c r="AC84" s="387"/>
      <c r="AD84" s="387"/>
      <c r="AE84" s="387"/>
      <c r="AF84" s="387"/>
      <c r="AG84" s="387"/>
      <c r="AH84" s="387"/>
      <c r="AI84" s="387"/>
      <c r="AJ84" s="387"/>
      <c r="AK84" s="387"/>
      <c r="AL84" s="123"/>
      <c r="AM84" s="32"/>
      <c r="AN84" s="32"/>
      <c r="AO84" s="32"/>
    </row>
    <row r="85" spans="1:41" ht="15" customHeight="1" x14ac:dyDescent="0.2">
      <c r="A85" s="124"/>
      <c r="B85" s="386"/>
      <c r="C85" s="386"/>
      <c r="D85" s="386"/>
      <c r="E85" s="386"/>
      <c r="F85" s="386"/>
      <c r="G85" s="386"/>
      <c r="H85" s="386"/>
      <c r="I85" s="386"/>
      <c r="J85" s="386"/>
      <c r="K85" s="386"/>
      <c r="L85" s="386"/>
      <c r="M85" s="386"/>
      <c r="N85" s="386"/>
      <c r="O85" s="386"/>
      <c r="P85" s="386"/>
      <c r="Q85" s="386"/>
      <c r="R85" s="386"/>
      <c r="S85" s="111"/>
      <c r="T85" s="111"/>
      <c r="U85" s="387"/>
      <c r="V85" s="387"/>
      <c r="W85" s="387"/>
      <c r="X85" s="387"/>
      <c r="Y85" s="387"/>
      <c r="Z85" s="387"/>
      <c r="AA85" s="387"/>
      <c r="AB85" s="387"/>
      <c r="AC85" s="387"/>
      <c r="AD85" s="387"/>
      <c r="AE85" s="387"/>
      <c r="AF85" s="387"/>
      <c r="AG85" s="387"/>
      <c r="AH85" s="387"/>
      <c r="AI85" s="387"/>
      <c r="AJ85" s="387"/>
      <c r="AK85" s="387"/>
      <c r="AL85" s="125"/>
      <c r="AM85" s="32"/>
      <c r="AN85" s="32"/>
      <c r="AO85" s="32"/>
    </row>
    <row r="86" spans="1:41" ht="15" customHeight="1" x14ac:dyDescent="0.2">
      <c r="A86" s="124"/>
      <c r="B86" s="386"/>
      <c r="C86" s="386"/>
      <c r="D86" s="386"/>
      <c r="E86" s="386"/>
      <c r="F86" s="386"/>
      <c r="G86" s="386"/>
      <c r="H86" s="386"/>
      <c r="I86" s="386"/>
      <c r="J86" s="386"/>
      <c r="K86" s="386"/>
      <c r="L86" s="386"/>
      <c r="M86" s="386"/>
      <c r="N86" s="386"/>
      <c r="O86" s="386"/>
      <c r="P86" s="386"/>
      <c r="Q86" s="386"/>
      <c r="R86" s="386"/>
      <c r="S86" s="111"/>
      <c r="T86" s="111"/>
      <c r="U86" s="387"/>
      <c r="V86" s="387"/>
      <c r="W86" s="387"/>
      <c r="X86" s="387"/>
      <c r="Y86" s="387"/>
      <c r="Z86" s="387"/>
      <c r="AA86" s="387"/>
      <c r="AB86" s="387"/>
      <c r="AC86" s="387"/>
      <c r="AD86" s="387"/>
      <c r="AE86" s="387"/>
      <c r="AF86" s="387"/>
      <c r="AG86" s="387"/>
      <c r="AH86" s="387"/>
      <c r="AI86" s="387"/>
      <c r="AJ86" s="387"/>
      <c r="AK86" s="387"/>
      <c r="AL86" s="125"/>
      <c r="AM86" s="32"/>
      <c r="AN86" s="32"/>
      <c r="AO86" s="32"/>
    </row>
    <row r="87" spans="1:41" ht="15" customHeight="1" x14ac:dyDescent="0.2">
      <c r="A87" s="124"/>
      <c r="B87" s="386"/>
      <c r="C87" s="386"/>
      <c r="D87" s="386"/>
      <c r="E87" s="386"/>
      <c r="F87" s="386"/>
      <c r="G87" s="386"/>
      <c r="H87" s="386"/>
      <c r="I87" s="386"/>
      <c r="J87" s="386"/>
      <c r="K87" s="386"/>
      <c r="L87" s="386"/>
      <c r="M87" s="386"/>
      <c r="N87" s="386"/>
      <c r="O87" s="386"/>
      <c r="P87" s="386"/>
      <c r="Q87" s="386"/>
      <c r="R87" s="386"/>
      <c r="S87" s="111"/>
      <c r="T87" s="111"/>
      <c r="U87" s="387"/>
      <c r="V87" s="387"/>
      <c r="W87" s="387"/>
      <c r="X87" s="387"/>
      <c r="Y87" s="387"/>
      <c r="Z87" s="387"/>
      <c r="AA87" s="387"/>
      <c r="AB87" s="387"/>
      <c r="AC87" s="387"/>
      <c r="AD87" s="387"/>
      <c r="AE87" s="387"/>
      <c r="AF87" s="387"/>
      <c r="AG87" s="387"/>
      <c r="AH87" s="387"/>
      <c r="AI87" s="387"/>
      <c r="AJ87" s="387"/>
      <c r="AK87" s="387"/>
      <c r="AL87" s="125"/>
      <c r="AM87" s="32"/>
      <c r="AN87" s="32"/>
      <c r="AO87" s="32"/>
    </row>
    <row r="88" spans="1:41" ht="9.9499999999999993" customHeight="1" x14ac:dyDescent="0.2">
      <c r="A88" s="124"/>
      <c r="B88" s="386"/>
      <c r="C88" s="386"/>
      <c r="D88" s="386"/>
      <c r="E88" s="386"/>
      <c r="F88" s="386"/>
      <c r="G88" s="386"/>
      <c r="H88" s="386"/>
      <c r="I88" s="386"/>
      <c r="J88" s="386"/>
      <c r="K88" s="386"/>
      <c r="L88" s="386"/>
      <c r="M88" s="386"/>
      <c r="N88" s="386"/>
      <c r="O88" s="386"/>
      <c r="P88" s="386"/>
      <c r="Q88" s="386"/>
      <c r="R88" s="386"/>
      <c r="S88" s="111"/>
      <c r="T88" s="111"/>
      <c r="U88" s="387"/>
      <c r="V88" s="387"/>
      <c r="W88" s="387"/>
      <c r="X88" s="387"/>
      <c r="Y88" s="387"/>
      <c r="Z88" s="387"/>
      <c r="AA88" s="387"/>
      <c r="AB88" s="387"/>
      <c r="AC88" s="387"/>
      <c r="AD88" s="387"/>
      <c r="AE88" s="387"/>
      <c r="AF88" s="387"/>
      <c r="AG88" s="387"/>
      <c r="AH88" s="387"/>
      <c r="AI88" s="387"/>
      <c r="AJ88" s="387"/>
      <c r="AK88" s="387"/>
      <c r="AL88" s="125"/>
      <c r="AM88" s="32"/>
      <c r="AN88" s="32"/>
      <c r="AO88" s="32"/>
    </row>
    <row r="89" spans="1:41" ht="10.5" customHeight="1" x14ac:dyDescent="0.2">
      <c r="A89" s="114"/>
      <c r="B89" s="107"/>
      <c r="C89" s="107"/>
      <c r="D89" s="107"/>
      <c r="E89" s="107"/>
      <c r="F89" s="107"/>
      <c r="G89" s="107"/>
      <c r="H89" s="107"/>
      <c r="I89" s="107"/>
      <c r="J89" s="107"/>
      <c r="K89" s="107"/>
      <c r="L89" s="107"/>
      <c r="M89" s="107"/>
      <c r="N89" s="107"/>
      <c r="O89" s="107"/>
      <c r="P89" s="107"/>
      <c r="Q89" s="107"/>
      <c r="R89" s="107"/>
      <c r="S89" s="111"/>
      <c r="T89" s="111"/>
      <c r="U89" s="309"/>
      <c r="V89" s="309"/>
      <c r="W89" s="309"/>
      <c r="X89" s="309"/>
      <c r="Y89" s="309"/>
      <c r="Z89" s="309"/>
      <c r="AA89" s="309"/>
      <c r="AB89" s="309"/>
      <c r="AC89" s="309"/>
      <c r="AD89" s="309"/>
      <c r="AE89" s="309"/>
      <c r="AF89" s="309"/>
      <c r="AG89" s="309"/>
      <c r="AH89" s="309"/>
      <c r="AI89" s="309"/>
      <c r="AJ89" s="309"/>
      <c r="AK89" s="309"/>
      <c r="AL89" s="115"/>
      <c r="AM89" s="32"/>
      <c r="AN89" s="32"/>
      <c r="AO89" s="32"/>
    </row>
    <row r="90" spans="1:41" ht="15" customHeight="1" x14ac:dyDescent="0.2">
      <c r="A90" s="116"/>
      <c r="B90" s="388" t="s">
        <v>237</v>
      </c>
      <c r="C90" s="388"/>
      <c r="D90" s="388"/>
      <c r="E90" s="388"/>
      <c r="F90" s="388"/>
      <c r="G90" s="388"/>
      <c r="H90" s="388"/>
      <c r="I90" s="388"/>
      <c r="J90" s="388"/>
      <c r="K90" s="388"/>
      <c r="L90" s="388"/>
      <c r="M90" s="388"/>
      <c r="N90" s="388"/>
      <c r="O90" s="388"/>
      <c r="P90" s="388"/>
      <c r="Q90" s="388"/>
      <c r="R90" s="388"/>
      <c r="S90" s="111"/>
      <c r="T90" s="111"/>
      <c r="U90" s="389" t="s">
        <v>238</v>
      </c>
      <c r="V90" s="389"/>
      <c r="W90" s="389"/>
      <c r="X90" s="389"/>
      <c r="Y90" s="389"/>
      <c r="Z90" s="389"/>
      <c r="AA90" s="389"/>
      <c r="AB90" s="389"/>
      <c r="AC90" s="389"/>
      <c r="AD90" s="389"/>
      <c r="AE90" s="389"/>
      <c r="AF90" s="389"/>
      <c r="AG90" s="389"/>
      <c r="AH90" s="389"/>
      <c r="AI90" s="389"/>
      <c r="AJ90" s="389"/>
      <c r="AK90" s="389"/>
      <c r="AL90" s="117"/>
      <c r="AM90" s="32"/>
      <c r="AN90" s="32"/>
      <c r="AO90" s="32"/>
    </row>
    <row r="91" spans="1:41" ht="5.0999999999999996" customHeight="1" x14ac:dyDescent="0.2">
      <c r="A91" s="118"/>
      <c r="B91" s="118"/>
      <c r="C91" s="118"/>
      <c r="D91" s="118"/>
      <c r="E91" s="118"/>
      <c r="F91" s="118"/>
      <c r="G91" s="118"/>
      <c r="H91" s="118"/>
      <c r="I91" s="118"/>
      <c r="J91" s="118"/>
      <c r="K91" s="118"/>
      <c r="L91" s="118"/>
      <c r="M91" s="118"/>
      <c r="N91" s="118"/>
      <c r="O91" s="118"/>
      <c r="P91" s="118"/>
      <c r="Q91" s="118"/>
      <c r="R91" s="118"/>
      <c r="S91" s="111"/>
      <c r="T91" s="111"/>
      <c r="U91" s="119"/>
      <c r="V91" s="119"/>
      <c r="W91" s="119"/>
      <c r="X91" s="119"/>
      <c r="Y91" s="119"/>
      <c r="Z91" s="119"/>
      <c r="AA91" s="119"/>
      <c r="AB91" s="119"/>
      <c r="AC91" s="119"/>
      <c r="AD91" s="119"/>
      <c r="AE91" s="119"/>
      <c r="AF91" s="119"/>
      <c r="AG91" s="119"/>
      <c r="AH91" s="119"/>
      <c r="AI91" s="119"/>
      <c r="AJ91" s="119"/>
      <c r="AK91" s="119"/>
      <c r="AL91" s="119"/>
      <c r="AM91" s="32"/>
      <c r="AN91" s="32"/>
      <c r="AO91" s="32"/>
    </row>
    <row r="92" spans="1:41" ht="15" customHeight="1" x14ac:dyDescent="0.2">
      <c r="A92" s="120"/>
      <c r="B92" s="386" t="s">
        <v>391</v>
      </c>
      <c r="C92" s="386"/>
      <c r="D92" s="386"/>
      <c r="E92" s="386"/>
      <c r="F92" s="386"/>
      <c r="G92" s="386"/>
      <c r="H92" s="386"/>
      <c r="I92" s="386"/>
      <c r="J92" s="386"/>
      <c r="K92" s="386"/>
      <c r="L92" s="386"/>
      <c r="M92" s="386"/>
      <c r="N92" s="386"/>
      <c r="O92" s="386"/>
      <c r="P92" s="386"/>
      <c r="Q92" s="386"/>
      <c r="R92" s="386"/>
      <c r="S92" s="111"/>
      <c r="T92" s="111"/>
      <c r="U92" s="387" t="s">
        <v>394</v>
      </c>
      <c r="V92" s="387"/>
      <c r="W92" s="387"/>
      <c r="X92" s="387"/>
      <c r="Y92" s="387"/>
      <c r="Z92" s="387"/>
      <c r="AA92" s="387"/>
      <c r="AB92" s="387"/>
      <c r="AC92" s="387"/>
      <c r="AD92" s="387"/>
      <c r="AE92" s="387"/>
      <c r="AF92" s="387"/>
      <c r="AG92" s="387"/>
      <c r="AH92" s="387"/>
      <c r="AI92" s="387"/>
      <c r="AJ92" s="387"/>
      <c r="AK92" s="387"/>
      <c r="AL92" s="123"/>
      <c r="AM92" s="32"/>
      <c r="AN92" s="32"/>
      <c r="AO92" s="32"/>
    </row>
    <row r="93" spans="1:41" ht="15" customHeight="1" x14ac:dyDescent="0.2">
      <c r="A93" s="124"/>
      <c r="B93" s="386"/>
      <c r="C93" s="386"/>
      <c r="D93" s="386"/>
      <c r="E93" s="386"/>
      <c r="F93" s="386"/>
      <c r="G93" s="386"/>
      <c r="H93" s="386"/>
      <c r="I93" s="386"/>
      <c r="J93" s="386"/>
      <c r="K93" s="386"/>
      <c r="L93" s="386"/>
      <c r="M93" s="386"/>
      <c r="N93" s="386"/>
      <c r="O93" s="386"/>
      <c r="P93" s="386"/>
      <c r="Q93" s="386"/>
      <c r="R93" s="386"/>
      <c r="S93" s="111"/>
      <c r="T93" s="111"/>
      <c r="U93" s="387"/>
      <c r="V93" s="387"/>
      <c r="W93" s="387"/>
      <c r="X93" s="387"/>
      <c r="Y93" s="387"/>
      <c r="Z93" s="387"/>
      <c r="AA93" s="387"/>
      <c r="AB93" s="387"/>
      <c r="AC93" s="387"/>
      <c r="AD93" s="387"/>
      <c r="AE93" s="387"/>
      <c r="AF93" s="387"/>
      <c r="AG93" s="387"/>
      <c r="AH93" s="387"/>
      <c r="AI93" s="387"/>
      <c r="AJ93" s="387"/>
      <c r="AK93" s="387"/>
      <c r="AL93" s="125"/>
      <c r="AM93" s="32"/>
      <c r="AN93" s="32"/>
      <c r="AO93" s="32"/>
    </row>
    <row r="94" spans="1:41" ht="15" customHeight="1" x14ac:dyDescent="0.2">
      <c r="A94" s="124"/>
      <c r="B94" s="386"/>
      <c r="C94" s="386"/>
      <c r="D94" s="386"/>
      <c r="E94" s="386"/>
      <c r="F94" s="386"/>
      <c r="G94" s="386"/>
      <c r="H94" s="386"/>
      <c r="I94" s="386"/>
      <c r="J94" s="386"/>
      <c r="K94" s="386"/>
      <c r="L94" s="386"/>
      <c r="M94" s="386"/>
      <c r="N94" s="386"/>
      <c r="O94" s="386"/>
      <c r="P94" s="386"/>
      <c r="Q94" s="386"/>
      <c r="R94" s="386"/>
      <c r="S94" s="111"/>
      <c r="T94" s="111"/>
      <c r="U94" s="387"/>
      <c r="V94" s="387"/>
      <c r="W94" s="387"/>
      <c r="X94" s="387"/>
      <c r="Y94" s="387"/>
      <c r="Z94" s="387"/>
      <c r="AA94" s="387"/>
      <c r="AB94" s="387"/>
      <c r="AC94" s="387"/>
      <c r="AD94" s="387"/>
      <c r="AE94" s="387"/>
      <c r="AF94" s="387"/>
      <c r="AG94" s="387"/>
      <c r="AH94" s="387"/>
      <c r="AI94" s="387"/>
      <c r="AJ94" s="387"/>
      <c r="AK94" s="387"/>
      <c r="AL94" s="125"/>
      <c r="AM94" s="32"/>
      <c r="AN94" s="32"/>
      <c r="AO94" s="32"/>
    </row>
    <row r="95" spans="1:41" ht="15" customHeight="1" x14ac:dyDescent="0.2">
      <c r="A95" s="124"/>
      <c r="B95" s="386"/>
      <c r="C95" s="386"/>
      <c r="D95" s="386"/>
      <c r="E95" s="386"/>
      <c r="F95" s="386"/>
      <c r="G95" s="386"/>
      <c r="H95" s="386"/>
      <c r="I95" s="386"/>
      <c r="J95" s="386"/>
      <c r="K95" s="386"/>
      <c r="L95" s="386"/>
      <c r="M95" s="386"/>
      <c r="N95" s="386"/>
      <c r="O95" s="386"/>
      <c r="P95" s="386"/>
      <c r="Q95" s="386"/>
      <c r="R95" s="386"/>
      <c r="S95" s="111"/>
      <c r="T95" s="111"/>
      <c r="U95" s="387"/>
      <c r="V95" s="387"/>
      <c r="W95" s="387"/>
      <c r="X95" s="387"/>
      <c r="Y95" s="387"/>
      <c r="Z95" s="387"/>
      <c r="AA95" s="387"/>
      <c r="AB95" s="387"/>
      <c r="AC95" s="387"/>
      <c r="AD95" s="387"/>
      <c r="AE95" s="387"/>
      <c r="AF95" s="387"/>
      <c r="AG95" s="387"/>
      <c r="AH95" s="387"/>
      <c r="AI95" s="387"/>
      <c r="AJ95" s="387"/>
      <c r="AK95" s="387"/>
      <c r="AL95" s="125"/>
      <c r="AM95" s="32"/>
      <c r="AN95" s="32"/>
      <c r="AO95" s="32"/>
    </row>
    <row r="96" spans="1:41" ht="9.9499999999999993" customHeight="1" x14ac:dyDescent="0.2">
      <c r="A96" s="124"/>
      <c r="B96" s="386"/>
      <c r="C96" s="386"/>
      <c r="D96" s="386"/>
      <c r="E96" s="386"/>
      <c r="F96" s="386"/>
      <c r="G96" s="386"/>
      <c r="H96" s="386"/>
      <c r="I96" s="386"/>
      <c r="J96" s="386"/>
      <c r="K96" s="386"/>
      <c r="L96" s="386"/>
      <c r="M96" s="386"/>
      <c r="N96" s="386"/>
      <c r="O96" s="386"/>
      <c r="P96" s="386"/>
      <c r="Q96" s="386"/>
      <c r="R96" s="386"/>
      <c r="S96" s="111"/>
      <c r="T96" s="111"/>
      <c r="U96" s="387"/>
      <c r="V96" s="387"/>
      <c r="W96" s="387"/>
      <c r="X96" s="387"/>
      <c r="Y96" s="387"/>
      <c r="Z96" s="387"/>
      <c r="AA96" s="387"/>
      <c r="AB96" s="387"/>
      <c r="AC96" s="387"/>
      <c r="AD96" s="387"/>
      <c r="AE96" s="387"/>
      <c r="AF96" s="387"/>
      <c r="AG96" s="387"/>
      <c r="AH96" s="387"/>
      <c r="AI96" s="387"/>
      <c r="AJ96" s="387"/>
      <c r="AK96" s="387"/>
      <c r="AL96" s="125"/>
      <c r="AM96" s="32"/>
      <c r="AN96" s="32"/>
      <c r="AO96" s="32"/>
    </row>
    <row r="97" spans="1:41" ht="15" customHeight="1" x14ac:dyDescent="0.2">
      <c r="A97" s="130"/>
      <c r="B97" s="130"/>
      <c r="C97" s="130"/>
      <c r="D97" s="130"/>
      <c r="E97" s="130"/>
      <c r="F97" s="130"/>
      <c r="G97" s="130"/>
      <c r="H97" s="130"/>
      <c r="I97" s="130"/>
      <c r="J97" s="130"/>
      <c r="K97" s="130"/>
      <c r="L97" s="130"/>
      <c r="M97" s="130"/>
      <c r="N97" s="130"/>
      <c r="O97" s="130"/>
      <c r="P97" s="130"/>
      <c r="Q97" s="130"/>
      <c r="R97" s="130"/>
      <c r="S97" s="111"/>
      <c r="T97" s="111"/>
      <c r="U97" s="387"/>
      <c r="V97" s="387"/>
      <c r="W97" s="387"/>
      <c r="X97" s="387"/>
      <c r="Y97" s="387"/>
      <c r="Z97" s="387"/>
      <c r="AA97" s="387"/>
      <c r="AB97" s="387"/>
      <c r="AC97" s="387"/>
      <c r="AD97" s="387"/>
      <c r="AE97" s="387"/>
      <c r="AF97" s="387"/>
      <c r="AG97" s="387"/>
      <c r="AH97" s="387"/>
      <c r="AI97" s="387"/>
      <c r="AJ97" s="387"/>
      <c r="AK97" s="387"/>
      <c r="AL97" s="119"/>
      <c r="AM97" s="32"/>
      <c r="AN97" s="32"/>
      <c r="AO97" s="32"/>
    </row>
    <row r="98" spans="1:41" ht="10.5" customHeight="1" x14ac:dyDescent="0.2">
      <c r="A98" s="114"/>
      <c r="B98" s="107"/>
      <c r="C98" s="107"/>
      <c r="D98" s="107"/>
      <c r="E98" s="107"/>
      <c r="F98" s="107"/>
      <c r="G98" s="107"/>
      <c r="H98" s="107"/>
      <c r="I98" s="107"/>
      <c r="J98" s="107"/>
      <c r="K98" s="107"/>
      <c r="L98" s="107"/>
      <c r="M98" s="107"/>
      <c r="N98" s="107"/>
      <c r="O98" s="107"/>
      <c r="P98" s="107"/>
      <c r="Q98" s="107"/>
      <c r="R98" s="107"/>
      <c r="S98" s="111"/>
      <c r="T98" s="111"/>
      <c r="U98" s="309"/>
      <c r="V98" s="309"/>
      <c r="W98" s="309"/>
      <c r="X98" s="309"/>
      <c r="Y98" s="309"/>
      <c r="Z98" s="309"/>
      <c r="AA98" s="309"/>
      <c r="AB98" s="309"/>
      <c r="AC98" s="309"/>
      <c r="AD98" s="309"/>
      <c r="AE98" s="309"/>
      <c r="AF98" s="309"/>
      <c r="AG98" s="309"/>
      <c r="AH98" s="309"/>
      <c r="AI98" s="309"/>
      <c r="AJ98" s="309"/>
      <c r="AK98" s="309"/>
      <c r="AL98" s="115"/>
      <c r="AM98" s="32"/>
      <c r="AN98" s="32"/>
      <c r="AO98" s="32"/>
    </row>
    <row r="99" spans="1:41" ht="15" x14ac:dyDescent="0.2">
      <c r="A99" s="114"/>
      <c r="B99" s="114"/>
      <c r="C99" s="114"/>
      <c r="D99" s="114"/>
      <c r="E99" s="114"/>
      <c r="F99" s="114"/>
      <c r="G99" s="114"/>
      <c r="H99" s="114"/>
      <c r="I99" s="114"/>
      <c r="J99" s="114"/>
      <c r="K99" s="114"/>
      <c r="L99" s="114"/>
      <c r="M99" s="114"/>
      <c r="N99" s="114"/>
      <c r="O99" s="114"/>
      <c r="P99" s="114"/>
      <c r="Q99" s="114"/>
      <c r="R99" s="114"/>
      <c r="S99" s="111"/>
      <c r="T99" s="111"/>
      <c r="U99" s="115"/>
      <c r="V99" s="115"/>
      <c r="W99" s="115"/>
      <c r="X99" s="115"/>
      <c r="Y99" s="115"/>
      <c r="Z99" s="115"/>
      <c r="AA99" s="115"/>
      <c r="AB99" s="115"/>
      <c r="AC99" s="115"/>
      <c r="AD99" s="115"/>
      <c r="AE99" s="115"/>
      <c r="AF99" s="115"/>
      <c r="AG99" s="115"/>
      <c r="AH99" s="115"/>
      <c r="AI99" s="115"/>
      <c r="AJ99" s="115"/>
      <c r="AK99" s="115"/>
      <c r="AL99" s="115"/>
    </row>
    <row r="100" spans="1:41" ht="15" x14ac:dyDescent="0.2">
      <c r="A100" s="114"/>
      <c r="B100" s="114"/>
      <c r="C100" s="114"/>
      <c r="D100" s="114"/>
      <c r="E100" s="114"/>
      <c r="F100" s="114"/>
      <c r="G100" s="114"/>
      <c r="H100" s="114"/>
      <c r="I100" s="114"/>
      <c r="J100" s="114"/>
      <c r="K100" s="114"/>
      <c r="L100" s="114"/>
      <c r="M100" s="114"/>
      <c r="N100" s="114"/>
      <c r="O100" s="114"/>
      <c r="P100" s="114"/>
      <c r="Q100" s="114"/>
      <c r="R100" s="114"/>
      <c r="S100" s="111"/>
      <c r="T100" s="111"/>
      <c r="U100" s="115"/>
      <c r="V100" s="115"/>
      <c r="W100" s="115"/>
      <c r="X100" s="115"/>
      <c r="Y100" s="115"/>
      <c r="Z100" s="115"/>
      <c r="AA100" s="115"/>
      <c r="AB100" s="115"/>
      <c r="AC100" s="115"/>
      <c r="AD100" s="115"/>
      <c r="AE100" s="115"/>
      <c r="AF100" s="115"/>
      <c r="AG100" s="115"/>
      <c r="AH100" s="115"/>
      <c r="AI100" s="115"/>
      <c r="AJ100" s="115"/>
      <c r="AK100" s="115"/>
      <c r="AL100" s="115"/>
    </row>
    <row r="101" spans="1:41" ht="15" x14ac:dyDescent="0.2">
      <c r="A101" s="114"/>
      <c r="B101" s="114"/>
      <c r="C101" s="114"/>
      <c r="D101" s="114"/>
      <c r="E101" s="114"/>
      <c r="F101" s="114"/>
      <c r="G101" s="114"/>
      <c r="H101" s="114"/>
      <c r="I101" s="114"/>
      <c r="J101" s="114"/>
      <c r="K101" s="114"/>
      <c r="L101" s="114"/>
      <c r="M101" s="114"/>
      <c r="N101" s="114"/>
      <c r="O101" s="114"/>
      <c r="P101" s="114"/>
      <c r="Q101" s="114"/>
      <c r="R101" s="114"/>
      <c r="S101" s="111"/>
      <c r="T101" s="111"/>
      <c r="U101" s="115"/>
      <c r="V101" s="115"/>
      <c r="W101" s="115"/>
      <c r="X101" s="115"/>
      <c r="Y101" s="115"/>
      <c r="Z101" s="115"/>
      <c r="AA101" s="115"/>
      <c r="AB101" s="115"/>
      <c r="AC101" s="115"/>
      <c r="AD101" s="115"/>
      <c r="AE101" s="115"/>
      <c r="AF101" s="115"/>
      <c r="AG101" s="115"/>
      <c r="AH101" s="115"/>
      <c r="AI101" s="115"/>
      <c r="AJ101" s="115"/>
      <c r="AK101" s="115"/>
      <c r="AL101" s="115"/>
    </row>
    <row r="102" spans="1:41" ht="15" x14ac:dyDescent="0.2">
      <c r="A102" s="114"/>
      <c r="B102" s="114"/>
      <c r="C102" s="114"/>
      <c r="D102" s="114"/>
      <c r="E102" s="114"/>
      <c r="F102" s="114"/>
      <c r="G102" s="114"/>
      <c r="H102" s="114"/>
      <c r="I102" s="114"/>
      <c r="J102" s="114"/>
      <c r="K102" s="114"/>
      <c r="L102" s="114"/>
      <c r="M102" s="114"/>
      <c r="N102" s="114"/>
      <c r="O102" s="114"/>
      <c r="P102" s="114"/>
      <c r="Q102" s="114"/>
      <c r="R102" s="114"/>
      <c r="S102" s="111"/>
      <c r="T102" s="111"/>
      <c r="U102" s="115"/>
      <c r="V102" s="115"/>
      <c r="W102" s="115"/>
      <c r="X102" s="115"/>
      <c r="Y102" s="115"/>
      <c r="Z102" s="115"/>
      <c r="AA102" s="115"/>
      <c r="AB102" s="115"/>
      <c r="AC102" s="115"/>
      <c r="AD102" s="115"/>
      <c r="AE102" s="115"/>
      <c r="AF102" s="115"/>
      <c r="AG102" s="115"/>
      <c r="AH102" s="115"/>
      <c r="AI102" s="115"/>
      <c r="AJ102" s="115"/>
      <c r="AK102" s="115"/>
      <c r="AL102" s="115"/>
    </row>
    <row r="103" spans="1:41" ht="15" x14ac:dyDescent="0.2">
      <c r="A103" s="114"/>
      <c r="B103" s="114"/>
      <c r="C103" s="114"/>
      <c r="D103" s="114"/>
      <c r="E103" s="114"/>
      <c r="F103" s="114"/>
      <c r="G103" s="114"/>
      <c r="H103" s="114"/>
      <c r="I103" s="114"/>
      <c r="J103" s="114"/>
      <c r="K103" s="114"/>
      <c r="L103" s="114"/>
      <c r="M103" s="114"/>
      <c r="N103" s="114"/>
      <c r="O103" s="114"/>
      <c r="P103" s="114"/>
      <c r="Q103" s="114"/>
      <c r="R103" s="114"/>
      <c r="S103" s="111"/>
      <c r="T103" s="111"/>
      <c r="U103" s="115"/>
      <c r="V103" s="115"/>
      <c r="W103" s="115"/>
      <c r="X103" s="115"/>
      <c r="Y103" s="115"/>
      <c r="Z103" s="115"/>
      <c r="AA103" s="115"/>
      <c r="AB103" s="115"/>
      <c r="AC103" s="115"/>
      <c r="AD103" s="115"/>
      <c r="AE103" s="115"/>
      <c r="AF103" s="115"/>
      <c r="AG103" s="115"/>
      <c r="AH103" s="115"/>
      <c r="AI103" s="115"/>
      <c r="AJ103" s="115"/>
      <c r="AK103" s="115"/>
      <c r="AL103" s="115"/>
    </row>
    <row r="104" spans="1:41" ht="15" x14ac:dyDescent="0.2">
      <c r="A104" s="114"/>
      <c r="B104" s="114"/>
      <c r="C104" s="114"/>
      <c r="D104" s="114"/>
      <c r="E104" s="114"/>
      <c r="F104" s="114"/>
      <c r="G104" s="114"/>
      <c r="H104" s="114"/>
      <c r="I104" s="114"/>
      <c r="J104" s="114"/>
      <c r="K104" s="114"/>
      <c r="L104" s="114"/>
      <c r="M104" s="114"/>
      <c r="N104" s="114"/>
      <c r="O104" s="114"/>
      <c r="P104" s="114"/>
      <c r="Q104" s="114"/>
      <c r="R104" s="114"/>
      <c r="S104" s="111"/>
      <c r="T104" s="111"/>
      <c r="U104" s="115"/>
      <c r="V104" s="115"/>
      <c r="W104" s="115"/>
      <c r="X104" s="115"/>
      <c r="Y104" s="115"/>
      <c r="Z104" s="115"/>
      <c r="AA104" s="115"/>
      <c r="AB104" s="115"/>
      <c r="AC104" s="115"/>
      <c r="AD104" s="115"/>
      <c r="AE104" s="115"/>
      <c r="AF104" s="115"/>
      <c r="AG104" s="115"/>
      <c r="AH104" s="115"/>
      <c r="AI104" s="115"/>
      <c r="AJ104" s="115"/>
      <c r="AK104" s="115"/>
      <c r="AL104" s="115"/>
    </row>
    <row r="105" spans="1:41" ht="15" x14ac:dyDescent="0.2">
      <c r="A105" s="114"/>
      <c r="B105" s="114"/>
      <c r="C105" s="114"/>
      <c r="D105" s="114"/>
      <c r="E105" s="114"/>
      <c r="F105" s="114"/>
      <c r="G105" s="114"/>
      <c r="H105" s="114"/>
      <c r="I105" s="114"/>
      <c r="J105" s="114"/>
      <c r="K105" s="114"/>
      <c r="L105" s="114"/>
      <c r="M105" s="114"/>
      <c r="N105" s="114"/>
      <c r="O105" s="114"/>
      <c r="P105" s="114"/>
      <c r="Q105" s="114"/>
      <c r="R105" s="114"/>
      <c r="S105" s="111"/>
      <c r="T105" s="111"/>
      <c r="U105" s="115"/>
      <c r="V105" s="115"/>
      <c r="W105" s="115"/>
      <c r="X105" s="115"/>
      <c r="Y105" s="115"/>
      <c r="Z105" s="115"/>
      <c r="AA105" s="115"/>
      <c r="AB105" s="115"/>
      <c r="AC105" s="115"/>
      <c r="AD105" s="115"/>
      <c r="AE105" s="115"/>
      <c r="AF105" s="115"/>
      <c r="AG105" s="115"/>
      <c r="AH105" s="115"/>
      <c r="AI105" s="115"/>
      <c r="AJ105" s="115"/>
      <c r="AK105" s="115"/>
      <c r="AL105" s="115"/>
    </row>
    <row r="106" spans="1:41" ht="15" x14ac:dyDescent="0.2">
      <c r="A106" s="107"/>
      <c r="B106" s="107"/>
      <c r="C106" s="107"/>
      <c r="D106" s="107"/>
      <c r="E106" s="107"/>
      <c r="F106" s="107"/>
      <c r="G106" s="107"/>
      <c r="H106" s="107"/>
      <c r="I106" s="107"/>
      <c r="J106" s="107"/>
      <c r="K106" s="107"/>
      <c r="L106" s="107"/>
      <c r="M106" s="107"/>
      <c r="N106" s="107"/>
      <c r="O106" s="107"/>
      <c r="P106" s="107"/>
      <c r="Q106" s="107"/>
      <c r="R106" s="107"/>
      <c r="S106" s="111"/>
      <c r="T106" s="111"/>
      <c r="U106" s="104"/>
      <c r="V106" s="104"/>
      <c r="W106" s="104"/>
      <c r="X106" s="104"/>
      <c r="Y106" s="104"/>
      <c r="Z106" s="104"/>
      <c r="AA106" s="104"/>
      <c r="AB106" s="104"/>
      <c r="AC106" s="104"/>
      <c r="AD106" s="104"/>
      <c r="AE106" s="104"/>
      <c r="AF106" s="104"/>
      <c r="AG106" s="104"/>
      <c r="AH106" s="104"/>
      <c r="AI106" s="104"/>
      <c r="AJ106" s="104"/>
      <c r="AK106" s="104"/>
      <c r="AL106" s="104"/>
    </row>
    <row r="107" spans="1:41" ht="15" x14ac:dyDescent="0.2">
      <c r="A107" s="107"/>
      <c r="B107" s="107"/>
      <c r="C107" s="107"/>
      <c r="D107" s="107"/>
      <c r="E107" s="107"/>
      <c r="F107" s="107"/>
      <c r="G107" s="107"/>
      <c r="H107" s="107"/>
      <c r="I107" s="107"/>
      <c r="J107" s="107"/>
      <c r="K107" s="107"/>
      <c r="L107" s="107"/>
      <c r="M107" s="107"/>
      <c r="N107" s="107"/>
      <c r="O107" s="107"/>
      <c r="P107" s="107"/>
      <c r="Q107" s="107"/>
      <c r="R107" s="107"/>
      <c r="S107" s="111"/>
      <c r="T107" s="111"/>
      <c r="U107" s="104"/>
      <c r="V107" s="104"/>
      <c r="W107" s="104"/>
      <c r="X107" s="104"/>
      <c r="Y107" s="104"/>
      <c r="Z107" s="104"/>
      <c r="AA107" s="104"/>
      <c r="AB107" s="104"/>
      <c r="AC107" s="104"/>
      <c r="AD107" s="104"/>
      <c r="AE107" s="104"/>
      <c r="AF107" s="104"/>
      <c r="AG107" s="104"/>
      <c r="AH107" s="104"/>
      <c r="AI107" s="104"/>
      <c r="AJ107" s="104"/>
      <c r="AK107" s="104"/>
      <c r="AL107" s="104"/>
    </row>
    <row r="108" spans="1:41" ht="15.75" x14ac:dyDescent="0.2">
      <c r="A108" s="107"/>
      <c r="B108" s="107"/>
      <c r="C108" s="108"/>
      <c r="D108" s="108"/>
      <c r="E108" s="108"/>
      <c r="F108" s="108"/>
      <c r="G108" s="108"/>
      <c r="H108" s="108"/>
      <c r="I108" s="108"/>
      <c r="J108" s="108"/>
      <c r="K108" s="108"/>
      <c r="L108" s="108"/>
      <c r="M108" s="108"/>
      <c r="N108" s="107"/>
      <c r="O108" s="107"/>
      <c r="P108" s="107"/>
      <c r="Q108" s="107"/>
      <c r="R108" s="107"/>
      <c r="S108" s="111"/>
      <c r="T108" s="111"/>
      <c r="U108" s="104"/>
      <c r="V108" s="104"/>
      <c r="W108" s="104"/>
      <c r="X108" s="104"/>
      <c r="Y108" s="104"/>
      <c r="Z108" s="109"/>
      <c r="AA108" s="109"/>
      <c r="AB108" s="109"/>
      <c r="AC108" s="109"/>
      <c r="AD108" s="109"/>
      <c r="AE108" s="109"/>
      <c r="AF108" s="109"/>
      <c r="AG108" s="109"/>
      <c r="AH108" s="109"/>
      <c r="AI108" s="109"/>
      <c r="AJ108" s="109"/>
      <c r="AK108" s="104"/>
      <c r="AL108" s="104"/>
    </row>
    <row r="109" spans="1:41" ht="15.75" x14ac:dyDescent="0.2">
      <c r="A109" s="107"/>
      <c r="B109" s="107"/>
      <c r="C109" s="108"/>
      <c r="D109" s="108"/>
      <c r="E109" s="108"/>
      <c r="F109" s="108"/>
      <c r="G109" s="108"/>
      <c r="H109" s="108"/>
      <c r="I109" s="108"/>
      <c r="J109" s="108"/>
      <c r="K109" s="108"/>
      <c r="L109" s="108"/>
      <c r="M109" s="108"/>
      <c r="N109" s="107"/>
      <c r="O109" s="107"/>
      <c r="P109" s="107"/>
      <c r="Q109" s="107"/>
      <c r="R109" s="107"/>
      <c r="S109" s="111"/>
      <c r="T109" s="111"/>
      <c r="U109" s="104"/>
      <c r="V109" s="104"/>
      <c r="W109" s="104"/>
      <c r="X109" s="104"/>
      <c r="Y109" s="104"/>
      <c r="Z109" s="109"/>
      <c r="AA109" s="109"/>
      <c r="AB109" s="109"/>
      <c r="AC109" s="109"/>
      <c r="AD109" s="109"/>
      <c r="AE109" s="109"/>
      <c r="AF109" s="109"/>
      <c r="AG109" s="109"/>
      <c r="AH109" s="109"/>
      <c r="AI109" s="109"/>
      <c r="AJ109" s="109"/>
      <c r="AK109" s="104"/>
      <c r="AL109" s="104"/>
    </row>
    <row r="110" spans="1:41" ht="14.25" x14ac:dyDescent="0.2">
      <c r="A110" s="102"/>
      <c r="B110" s="102"/>
      <c r="C110" s="102"/>
      <c r="D110" s="102"/>
      <c r="E110" s="102"/>
      <c r="F110" s="102"/>
      <c r="G110" s="102"/>
      <c r="H110" s="102"/>
      <c r="I110" s="102"/>
      <c r="J110" s="102"/>
      <c r="K110" s="102"/>
      <c r="L110" s="102"/>
      <c r="M110" s="102"/>
      <c r="N110" s="102"/>
      <c r="O110" s="102"/>
      <c r="P110" s="102"/>
      <c r="Q110" s="102"/>
      <c r="R110" s="102"/>
      <c r="S110" s="111"/>
      <c r="T110" s="111"/>
      <c r="U110" s="104"/>
      <c r="V110" s="104"/>
      <c r="W110" s="104"/>
      <c r="X110" s="104"/>
      <c r="Y110" s="104"/>
      <c r="Z110" s="109"/>
      <c r="AA110" s="109"/>
      <c r="AB110" s="109"/>
      <c r="AC110" s="109"/>
      <c r="AD110" s="109"/>
      <c r="AE110" s="109"/>
      <c r="AF110" s="109"/>
      <c r="AG110" s="109"/>
      <c r="AH110" s="109"/>
      <c r="AI110" s="109"/>
      <c r="AJ110" s="109"/>
      <c r="AK110" s="104"/>
      <c r="AL110" s="104"/>
    </row>
    <row r="111" spans="1:41" ht="14.25" x14ac:dyDescent="0.2">
      <c r="A111" s="102"/>
      <c r="B111" s="102"/>
      <c r="C111" s="102"/>
      <c r="D111" s="102"/>
      <c r="E111" s="102"/>
      <c r="F111" s="102"/>
      <c r="G111" s="102"/>
      <c r="H111" s="102"/>
      <c r="I111" s="102"/>
      <c r="J111" s="102"/>
      <c r="K111" s="102"/>
      <c r="L111" s="102"/>
      <c r="M111" s="102"/>
      <c r="N111" s="102"/>
      <c r="O111" s="102"/>
      <c r="P111" s="102"/>
      <c r="Q111" s="102"/>
      <c r="R111" s="102"/>
      <c r="S111" s="111"/>
      <c r="T111" s="111"/>
      <c r="U111" s="104"/>
      <c r="V111" s="104"/>
      <c r="W111" s="104"/>
      <c r="X111" s="104"/>
      <c r="Y111" s="104"/>
      <c r="Z111" s="104"/>
      <c r="AA111" s="104"/>
      <c r="AB111" s="104"/>
      <c r="AC111" s="104"/>
      <c r="AD111" s="104"/>
      <c r="AE111" s="104"/>
      <c r="AF111" s="104"/>
      <c r="AG111" s="104"/>
      <c r="AH111" s="104"/>
      <c r="AI111" s="104"/>
      <c r="AJ111" s="104"/>
      <c r="AK111" s="104"/>
      <c r="AL111" s="104"/>
    </row>
    <row r="112" spans="1:41" ht="14.25" x14ac:dyDescent="0.2">
      <c r="A112" s="102"/>
      <c r="B112" s="102"/>
      <c r="C112" s="102"/>
      <c r="D112" s="102"/>
      <c r="E112" s="102"/>
      <c r="F112" s="102"/>
      <c r="G112" s="102"/>
      <c r="H112" s="102"/>
      <c r="I112" s="102"/>
      <c r="J112" s="102"/>
      <c r="K112" s="102"/>
      <c r="L112" s="102"/>
      <c r="M112" s="102"/>
      <c r="N112" s="102"/>
      <c r="O112" s="102"/>
      <c r="P112" s="102"/>
      <c r="Q112" s="102"/>
      <c r="R112" s="102"/>
      <c r="S112" s="111"/>
      <c r="T112" s="111"/>
      <c r="U112" s="104"/>
      <c r="V112" s="104"/>
      <c r="W112" s="104"/>
      <c r="X112" s="104"/>
      <c r="Y112" s="104"/>
      <c r="Z112" s="104"/>
      <c r="AA112" s="104"/>
      <c r="AB112" s="104"/>
      <c r="AC112" s="104"/>
      <c r="AD112" s="104"/>
      <c r="AE112" s="104"/>
      <c r="AF112" s="104"/>
      <c r="AG112" s="104"/>
      <c r="AH112" s="104"/>
      <c r="AI112" s="104"/>
      <c r="AJ112" s="104"/>
      <c r="AK112" s="104"/>
      <c r="AL112" s="104"/>
    </row>
    <row r="113" spans="1:38" ht="14.25" x14ac:dyDescent="0.2">
      <c r="A113" s="102"/>
      <c r="B113" s="102"/>
      <c r="C113" s="102"/>
      <c r="D113" s="102"/>
      <c r="E113" s="102"/>
      <c r="F113" s="102"/>
      <c r="G113" s="102"/>
      <c r="H113" s="102"/>
      <c r="I113" s="102"/>
      <c r="J113" s="102"/>
      <c r="K113" s="102"/>
      <c r="L113" s="102"/>
      <c r="M113" s="102"/>
      <c r="N113" s="102"/>
      <c r="O113" s="102"/>
      <c r="P113" s="102"/>
      <c r="Q113" s="102"/>
      <c r="R113" s="102"/>
      <c r="S113" s="111"/>
      <c r="T113" s="111"/>
      <c r="U113" s="104"/>
      <c r="V113" s="104"/>
      <c r="W113" s="104"/>
      <c r="X113" s="104"/>
      <c r="Y113" s="104"/>
      <c r="Z113" s="104"/>
      <c r="AA113" s="104"/>
      <c r="AB113" s="104"/>
      <c r="AC113" s="104"/>
      <c r="AD113" s="104"/>
      <c r="AE113" s="104"/>
      <c r="AF113" s="104"/>
      <c r="AG113" s="104"/>
      <c r="AH113" s="104"/>
      <c r="AI113" s="104"/>
      <c r="AJ113" s="104"/>
      <c r="AK113" s="104"/>
      <c r="AL113" s="104"/>
    </row>
    <row r="114" spans="1:38" ht="14.25" x14ac:dyDescent="0.2">
      <c r="A114" s="102"/>
      <c r="B114" s="102"/>
      <c r="C114" s="102"/>
      <c r="D114" s="102"/>
      <c r="E114" s="102"/>
      <c r="F114" s="102"/>
      <c r="G114" s="102"/>
      <c r="H114" s="102"/>
      <c r="I114" s="102"/>
      <c r="J114" s="102"/>
      <c r="K114" s="102"/>
      <c r="L114" s="102"/>
      <c r="M114" s="102"/>
      <c r="N114" s="102"/>
      <c r="O114" s="102"/>
      <c r="P114" s="102"/>
      <c r="Q114" s="102"/>
      <c r="R114" s="102"/>
      <c r="S114" s="111"/>
      <c r="T114" s="111"/>
      <c r="U114" s="104"/>
      <c r="V114" s="104"/>
      <c r="W114" s="104"/>
      <c r="X114" s="104"/>
      <c r="Y114" s="104"/>
      <c r="Z114" s="104"/>
      <c r="AA114" s="104"/>
      <c r="AB114" s="104"/>
      <c r="AC114" s="104"/>
      <c r="AD114" s="104"/>
      <c r="AE114" s="104"/>
      <c r="AF114" s="104"/>
      <c r="AG114" s="104"/>
      <c r="AH114" s="104"/>
      <c r="AI114" s="104"/>
      <c r="AJ114" s="104"/>
      <c r="AK114" s="104"/>
      <c r="AL114" s="104"/>
    </row>
    <row r="115" spans="1:38" ht="14.25" x14ac:dyDescent="0.2">
      <c r="A115" s="102"/>
      <c r="B115" s="102"/>
      <c r="C115" s="102"/>
      <c r="D115" s="102"/>
      <c r="E115" s="102"/>
      <c r="F115" s="102"/>
      <c r="G115" s="102"/>
      <c r="H115" s="102"/>
      <c r="I115" s="102"/>
      <c r="J115" s="102"/>
      <c r="K115" s="102"/>
      <c r="L115" s="102"/>
      <c r="M115" s="102"/>
      <c r="N115" s="102"/>
      <c r="O115" s="102"/>
      <c r="P115" s="102"/>
      <c r="Q115" s="102"/>
      <c r="R115" s="102"/>
      <c r="S115" s="111"/>
      <c r="T115" s="111"/>
      <c r="U115" s="104"/>
      <c r="V115" s="104"/>
      <c r="W115" s="104"/>
      <c r="X115" s="104"/>
      <c r="Y115" s="104"/>
      <c r="Z115" s="104"/>
      <c r="AA115" s="104"/>
      <c r="AB115" s="104"/>
      <c r="AC115" s="104"/>
      <c r="AD115" s="104"/>
      <c r="AE115" s="104"/>
      <c r="AF115" s="104"/>
      <c r="AG115" s="104"/>
      <c r="AH115" s="104"/>
      <c r="AI115" s="104"/>
      <c r="AJ115" s="104"/>
      <c r="AK115" s="104"/>
      <c r="AL115" s="104"/>
    </row>
    <row r="116" spans="1:38" ht="14.25" x14ac:dyDescent="0.2">
      <c r="A116" s="102"/>
      <c r="B116" s="102"/>
      <c r="C116" s="102"/>
      <c r="D116" s="102"/>
      <c r="E116" s="102"/>
      <c r="F116" s="102"/>
      <c r="G116" s="102"/>
      <c r="H116" s="102"/>
      <c r="I116" s="102"/>
      <c r="J116" s="102"/>
      <c r="K116" s="102"/>
      <c r="L116" s="102"/>
      <c r="M116" s="102"/>
      <c r="N116" s="102"/>
      <c r="O116" s="102"/>
      <c r="P116" s="102"/>
      <c r="Q116" s="102"/>
      <c r="R116" s="102"/>
      <c r="S116" s="111"/>
      <c r="T116" s="111"/>
      <c r="U116" s="104"/>
      <c r="V116" s="104"/>
      <c r="W116" s="104"/>
      <c r="X116" s="104"/>
      <c r="Y116" s="104"/>
      <c r="Z116" s="104"/>
      <c r="AA116" s="104"/>
      <c r="AB116" s="104"/>
      <c r="AC116" s="104"/>
      <c r="AD116" s="104"/>
      <c r="AE116" s="104"/>
      <c r="AF116" s="104"/>
      <c r="AG116" s="104"/>
      <c r="AH116" s="104"/>
      <c r="AI116" s="104"/>
      <c r="AJ116" s="104"/>
      <c r="AK116" s="104"/>
      <c r="AL116" s="104"/>
    </row>
    <row r="117" spans="1:38" ht="14.25" x14ac:dyDescent="0.2">
      <c r="A117" s="102"/>
      <c r="B117" s="102"/>
      <c r="C117" s="102"/>
      <c r="D117" s="102"/>
      <c r="E117" s="102"/>
      <c r="F117" s="102"/>
      <c r="G117" s="102"/>
      <c r="H117" s="102"/>
      <c r="I117" s="102"/>
      <c r="J117" s="102"/>
      <c r="K117" s="102"/>
      <c r="L117" s="102"/>
      <c r="M117" s="102"/>
      <c r="N117" s="102"/>
      <c r="O117" s="102"/>
      <c r="P117" s="102"/>
      <c r="Q117" s="102"/>
      <c r="R117" s="102"/>
      <c r="S117" s="111"/>
      <c r="T117" s="111"/>
      <c r="U117" s="104"/>
      <c r="V117" s="104"/>
      <c r="W117" s="104"/>
      <c r="X117" s="104"/>
      <c r="Y117" s="104"/>
      <c r="Z117" s="104"/>
      <c r="AA117" s="104"/>
      <c r="AB117" s="104"/>
      <c r="AC117" s="104"/>
      <c r="AD117" s="104"/>
      <c r="AE117" s="104"/>
      <c r="AF117" s="104"/>
      <c r="AG117" s="104"/>
      <c r="AH117" s="104"/>
      <c r="AI117" s="104"/>
      <c r="AJ117" s="104"/>
      <c r="AK117" s="104"/>
      <c r="AL117" s="104"/>
    </row>
    <row r="118" spans="1:38"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spans="1:38"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spans="1:38"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spans="1:38"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sheetData>
  <mergeCells count="60">
    <mergeCell ref="B5:R6"/>
    <mergeCell ref="U5:AK6"/>
    <mergeCell ref="B22:R22"/>
    <mergeCell ref="U22:AK22"/>
    <mergeCell ref="C24:R24"/>
    <mergeCell ref="B7:R20"/>
    <mergeCell ref="U7:AK20"/>
    <mergeCell ref="U24:AJ24"/>
    <mergeCell ref="C25:R27"/>
    <mergeCell ref="C28:R28"/>
    <mergeCell ref="U29:AJ29"/>
    <mergeCell ref="C33:R33"/>
    <mergeCell ref="U33:AJ33"/>
    <mergeCell ref="C30:R32"/>
    <mergeCell ref="U30:AJ32"/>
    <mergeCell ref="U28:AJ28"/>
    <mergeCell ref="C29:R29"/>
    <mergeCell ref="U25:AJ27"/>
    <mergeCell ref="C40:R40"/>
    <mergeCell ref="U40:AJ40"/>
    <mergeCell ref="C41:R41"/>
    <mergeCell ref="U41:AJ41"/>
    <mergeCell ref="B35:R35"/>
    <mergeCell ref="U35:AK35"/>
    <mergeCell ref="B37:R39"/>
    <mergeCell ref="U37:AK39"/>
    <mergeCell ref="C42:R42"/>
    <mergeCell ref="U42:AJ42"/>
    <mergeCell ref="C43:R43"/>
    <mergeCell ref="U43:AJ43"/>
    <mergeCell ref="B44:R49"/>
    <mergeCell ref="U44:AK49"/>
    <mergeCell ref="B51:R51"/>
    <mergeCell ref="U51:AK51"/>
    <mergeCell ref="B53:R54"/>
    <mergeCell ref="U53:AK54"/>
    <mergeCell ref="B56:R56"/>
    <mergeCell ref="U56:AK56"/>
    <mergeCell ref="B58:R63"/>
    <mergeCell ref="U58:AK63"/>
    <mergeCell ref="B65:R65"/>
    <mergeCell ref="U65:AK65"/>
    <mergeCell ref="B67:R69"/>
    <mergeCell ref="U67:AK69"/>
    <mergeCell ref="B71:R71"/>
    <mergeCell ref="U71:AK71"/>
    <mergeCell ref="B73:R75"/>
    <mergeCell ref="U73:AK75"/>
    <mergeCell ref="B77:R77"/>
    <mergeCell ref="U77:AK77"/>
    <mergeCell ref="B79:R80"/>
    <mergeCell ref="U79:AK80"/>
    <mergeCell ref="B92:R96"/>
    <mergeCell ref="U92:AK97"/>
    <mergeCell ref="B82:R82"/>
    <mergeCell ref="U82:AK82"/>
    <mergeCell ref="B84:R88"/>
    <mergeCell ref="U84:AK88"/>
    <mergeCell ref="B90:R90"/>
    <mergeCell ref="U90:AK90"/>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2" manualBreakCount="2">
    <brk id="34" max="37" man="1"/>
    <brk id="69" max="3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30"/>
  <sheetViews>
    <sheetView rightToLeft="1" tabSelected="1" view="pageBreakPreview" zoomScaleNormal="100" zoomScaleSheetLayoutView="100" workbookViewId="0">
      <selection activeCell="G18" sqref="G18"/>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5" x14ac:dyDescent="0.2">
      <c r="E2" s="397" t="s">
        <v>239</v>
      </c>
      <c r="F2" s="397"/>
      <c r="G2" s="397"/>
      <c r="H2" s="397"/>
      <c r="I2" s="397"/>
      <c r="J2" s="397"/>
      <c r="K2" s="397"/>
      <c r="L2" s="397"/>
      <c r="M2" s="397"/>
      <c r="N2" s="397"/>
      <c r="O2" s="397"/>
      <c r="P2" s="397"/>
      <c r="Q2" s="397"/>
      <c r="R2" s="397"/>
      <c r="S2" s="397"/>
      <c r="V2" s="398" t="s">
        <v>240</v>
      </c>
      <c r="W2" s="398"/>
      <c r="X2" s="398"/>
      <c r="Y2" s="398"/>
      <c r="Z2" s="398"/>
      <c r="AA2" s="398"/>
      <c r="AB2" s="398"/>
      <c r="AC2" s="398"/>
      <c r="AD2" s="398"/>
      <c r="AE2" s="398"/>
      <c r="AF2" s="398"/>
      <c r="AG2" s="398"/>
      <c r="AH2" s="398"/>
      <c r="AI2" s="398"/>
      <c r="AJ2" s="398"/>
    </row>
    <row r="3" spans="1:45" ht="14.25" x14ac:dyDescent="0.2">
      <c r="A3" s="102"/>
      <c r="B3" s="102"/>
      <c r="C3" s="102"/>
      <c r="D3" s="102"/>
      <c r="E3" s="397"/>
      <c r="F3" s="397"/>
      <c r="G3" s="397"/>
      <c r="H3" s="397"/>
      <c r="I3" s="397"/>
      <c r="J3" s="397"/>
      <c r="K3" s="397"/>
      <c r="L3" s="397"/>
      <c r="M3" s="397"/>
      <c r="N3" s="397"/>
      <c r="O3" s="397"/>
      <c r="P3" s="397"/>
      <c r="Q3" s="397"/>
      <c r="R3" s="397"/>
      <c r="S3" s="397"/>
      <c r="T3" s="104"/>
      <c r="U3" s="104"/>
      <c r="V3" s="398"/>
      <c r="W3" s="398"/>
      <c r="X3" s="398"/>
      <c r="Y3" s="398"/>
      <c r="Z3" s="398"/>
      <c r="AA3" s="398"/>
      <c r="AB3" s="398"/>
      <c r="AC3" s="398"/>
      <c r="AD3" s="398"/>
      <c r="AE3" s="398"/>
      <c r="AF3" s="398"/>
      <c r="AG3" s="398"/>
      <c r="AH3" s="398"/>
      <c r="AI3" s="398"/>
      <c r="AJ3" s="398"/>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399" t="s">
        <v>428</v>
      </c>
      <c r="C5" s="399"/>
      <c r="D5" s="399"/>
      <c r="E5" s="399"/>
      <c r="F5" s="399"/>
      <c r="G5" s="399"/>
      <c r="H5" s="399"/>
      <c r="I5" s="399"/>
      <c r="J5" s="399"/>
      <c r="K5" s="399"/>
      <c r="L5" s="399"/>
      <c r="M5" s="399"/>
      <c r="N5" s="399"/>
      <c r="O5" s="399"/>
      <c r="P5" s="399"/>
      <c r="Q5" s="399"/>
      <c r="R5" s="399"/>
      <c r="S5" s="399"/>
      <c r="T5" s="111"/>
      <c r="U5" s="111"/>
      <c r="V5" s="400" t="s">
        <v>429</v>
      </c>
      <c r="W5" s="400"/>
      <c r="X5" s="400"/>
      <c r="Y5" s="400"/>
      <c r="Z5" s="400"/>
      <c r="AA5" s="400"/>
      <c r="AB5" s="400"/>
      <c r="AC5" s="400"/>
      <c r="AD5" s="400"/>
      <c r="AE5" s="400"/>
      <c r="AF5" s="400"/>
      <c r="AG5" s="400"/>
      <c r="AH5" s="400"/>
      <c r="AI5" s="400"/>
      <c r="AJ5" s="400"/>
      <c r="AK5" s="400"/>
      <c r="AL5" s="400"/>
      <c r="AM5" s="400"/>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401" t="s">
        <v>448</v>
      </c>
      <c r="C7" s="401"/>
      <c r="D7" s="401"/>
      <c r="E7" s="401"/>
      <c r="F7" s="401"/>
      <c r="G7" s="401"/>
      <c r="H7" s="401"/>
      <c r="I7" s="401"/>
      <c r="J7" s="401"/>
      <c r="K7" s="401"/>
      <c r="L7" s="401"/>
      <c r="M7" s="401"/>
      <c r="N7" s="401"/>
      <c r="O7" s="401"/>
      <c r="P7" s="401"/>
      <c r="Q7" s="401"/>
      <c r="R7" s="401"/>
      <c r="S7" s="401"/>
      <c r="V7" s="402" t="s">
        <v>449</v>
      </c>
      <c r="W7" s="402"/>
      <c r="X7" s="402"/>
      <c r="Y7" s="402"/>
      <c r="Z7" s="402"/>
      <c r="AA7" s="402"/>
      <c r="AB7" s="402"/>
      <c r="AC7" s="402"/>
      <c r="AD7" s="402"/>
      <c r="AE7" s="402"/>
      <c r="AF7" s="402"/>
      <c r="AG7" s="402"/>
      <c r="AH7" s="402"/>
      <c r="AI7" s="402"/>
      <c r="AJ7" s="402"/>
      <c r="AK7" s="402"/>
      <c r="AL7" s="402"/>
      <c r="AM7" s="402"/>
      <c r="AN7" s="113"/>
      <c r="AO7" s="32"/>
      <c r="AP7" s="32"/>
      <c r="AQ7" s="32"/>
    </row>
    <row r="8" spans="1:45" ht="20.100000000000001" customHeight="1" x14ac:dyDescent="0.2">
      <c r="A8" s="112"/>
      <c r="B8" s="401"/>
      <c r="C8" s="401"/>
      <c r="D8" s="401"/>
      <c r="E8" s="401"/>
      <c r="F8" s="401"/>
      <c r="G8" s="401"/>
      <c r="H8" s="401"/>
      <c r="I8" s="401"/>
      <c r="J8" s="401"/>
      <c r="K8" s="401"/>
      <c r="L8" s="401"/>
      <c r="M8" s="401"/>
      <c r="N8" s="401"/>
      <c r="O8" s="401"/>
      <c r="P8" s="401"/>
      <c r="Q8" s="401"/>
      <c r="R8" s="401"/>
      <c r="S8" s="401"/>
      <c r="V8" s="402"/>
      <c r="W8" s="402"/>
      <c r="X8" s="402"/>
      <c r="Y8" s="402"/>
      <c r="Z8" s="402"/>
      <c r="AA8" s="402"/>
      <c r="AB8" s="402"/>
      <c r="AC8" s="402"/>
      <c r="AD8" s="402"/>
      <c r="AE8" s="402"/>
      <c r="AF8" s="402"/>
      <c r="AG8" s="402"/>
      <c r="AH8" s="402"/>
      <c r="AI8" s="402"/>
      <c r="AJ8" s="402"/>
      <c r="AK8" s="402"/>
      <c r="AL8" s="402"/>
      <c r="AM8" s="402"/>
      <c r="AN8" s="113"/>
      <c r="AO8" s="32"/>
      <c r="AP8" s="32"/>
      <c r="AQ8" s="32"/>
    </row>
    <row r="9" spans="1:45" ht="20.100000000000001" customHeight="1" x14ac:dyDescent="0.2">
      <c r="A9" s="114"/>
      <c r="B9" s="401"/>
      <c r="C9" s="401"/>
      <c r="D9" s="401"/>
      <c r="E9" s="401"/>
      <c r="F9" s="401"/>
      <c r="G9" s="401"/>
      <c r="H9" s="401"/>
      <c r="I9" s="401"/>
      <c r="J9" s="401"/>
      <c r="K9" s="401"/>
      <c r="L9" s="401"/>
      <c r="M9" s="401"/>
      <c r="N9" s="401"/>
      <c r="O9" s="401"/>
      <c r="P9" s="401"/>
      <c r="Q9" s="401"/>
      <c r="R9" s="401"/>
      <c r="S9" s="401"/>
      <c r="V9" s="402"/>
      <c r="W9" s="402"/>
      <c r="X9" s="402"/>
      <c r="Y9" s="402"/>
      <c r="Z9" s="402"/>
      <c r="AA9" s="402"/>
      <c r="AB9" s="402"/>
      <c r="AC9" s="402"/>
      <c r="AD9" s="402"/>
      <c r="AE9" s="402"/>
      <c r="AF9" s="402"/>
      <c r="AG9" s="402"/>
      <c r="AH9" s="402"/>
      <c r="AI9" s="402"/>
      <c r="AJ9" s="402"/>
      <c r="AK9" s="402"/>
      <c r="AL9" s="402"/>
      <c r="AM9" s="402"/>
      <c r="AN9" s="115"/>
      <c r="AO9" s="32"/>
      <c r="AP9" s="32"/>
      <c r="AQ9" s="32"/>
    </row>
    <row r="10" spans="1:45" ht="20.100000000000001" customHeight="1" x14ac:dyDescent="0.2">
      <c r="A10" s="114"/>
      <c r="B10" s="401"/>
      <c r="C10" s="401"/>
      <c r="D10" s="401"/>
      <c r="E10" s="401"/>
      <c r="F10" s="401"/>
      <c r="G10" s="401"/>
      <c r="H10" s="401"/>
      <c r="I10" s="401"/>
      <c r="J10" s="401"/>
      <c r="K10" s="401"/>
      <c r="L10" s="401"/>
      <c r="M10" s="401"/>
      <c r="N10" s="401"/>
      <c r="O10" s="401"/>
      <c r="P10" s="401"/>
      <c r="Q10" s="401"/>
      <c r="R10" s="401"/>
      <c r="S10" s="401"/>
      <c r="V10" s="402"/>
      <c r="W10" s="402"/>
      <c r="X10" s="402"/>
      <c r="Y10" s="402"/>
      <c r="Z10" s="402"/>
      <c r="AA10" s="402"/>
      <c r="AB10" s="402"/>
      <c r="AC10" s="402"/>
      <c r="AD10" s="402"/>
      <c r="AE10" s="402"/>
      <c r="AF10" s="402"/>
      <c r="AG10" s="402"/>
      <c r="AH10" s="402"/>
      <c r="AI10" s="402"/>
      <c r="AJ10" s="402"/>
      <c r="AK10" s="402"/>
      <c r="AL10" s="402"/>
      <c r="AM10" s="402"/>
      <c r="AN10" s="115"/>
      <c r="AO10" s="32"/>
      <c r="AP10" s="32"/>
      <c r="AQ10" s="32"/>
    </row>
    <row r="11" spans="1:45" ht="20.100000000000001" customHeight="1" x14ac:dyDescent="0.2">
      <c r="A11" s="114"/>
      <c r="B11" s="401"/>
      <c r="C11" s="401"/>
      <c r="D11" s="401"/>
      <c r="E11" s="401"/>
      <c r="F11" s="401"/>
      <c r="G11" s="401"/>
      <c r="H11" s="401"/>
      <c r="I11" s="401"/>
      <c r="J11" s="401"/>
      <c r="K11" s="401"/>
      <c r="L11" s="401"/>
      <c r="M11" s="401"/>
      <c r="N11" s="401"/>
      <c r="O11" s="401"/>
      <c r="P11" s="401"/>
      <c r="Q11" s="401"/>
      <c r="R11" s="401"/>
      <c r="S11" s="401"/>
      <c r="V11" s="402"/>
      <c r="W11" s="402"/>
      <c r="X11" s="402"/>
      <c r="Y11" s="402"/>
      <c r="Z11" s="402"/>
      <c r="AA11" s="402"/>
      <c r="AB11" s="402"/>
      <c r="AC11" s="402"/>
      <c r="AD11" s="402"/>
      <c r="AE11" s="402"/>
      <c r="AF11" s="402"/>
      <c r="AG11" s="402"/>
      <c r="AH11" s="402"/>
      <c r="AI11" s="402"/>
      <c r="AJ11" s="402"/>
      <c r="AK11" s="402"/>
      <c r="AL11" s="402"/>
      <c r="AM11" s="402"/>
      <c r="AN11" s="115"/>
      <c r="AO11" s="32"/>
      <c r="AP11" s="32"/>
      <c r="AQ11" s="32"/>
    </row>
    <row r="12" spans="1:45" ht="20.100000000000001" customHeight="1" x14ac:dyDescent="0.2">
      <c r="A12" s="114"/>
      <c r="B12" s="401"/>
      <c r="C12" s="401"/>
      <c r="D12" s="401"/>
      <c r="E12" s="401"/>
      <c r="F12" s="401"/>
      <c r="G12" s="401"/>
      <c r="H12" s="401"/>
      <c r="I12" s="401"/>
      <c r="J12" s="401"/>
      <c r="K12" s="401"/>
      <c r="L12" s="401"/>
      <c r="M12" s="401"/>
      <c r="N12" s="401"/>
      <c r="O12" s="401"/>
      <c r="P12" s="401"/>
      <c r="Q12" s="401"/>
      <c r="R12" s="401"/>
      <c r="S12" s="401"/>
      <c r="V12" s="402"/>
      <c r="W12" s="402"/>
      <c r="X12" s="402"/>
      <c r="Y12" s="402"/>
      <c r="Z12" s="402"/>
      <c r="AA12" s="402"/>
      <c r="AB12" s="402"/>
      <c r="AC12" s="402"/>
      <c r="AD12" s="402"/>
      <c r="AE12" s="402"/>
      <c r="AF12" s="402"/>
      <c r="AG12" s="402"/>
      <c r="AH12" s="402"/>
      <c r="AI12" s="402"/>
      <c r="AJ12" s="402"/>
      <c r="AK12" s="402"/>
      <c r="AL12" s="402"/>
      <c r="AM12" s="402"/>
      <c r="AN12" s="115"/>
      <c r="AO12" s="32"/>
      <c r="AP12" s="32"/>
      <c r="AQ12" s="32"/>
      <c r="AS12" s="350"/>
    </row>
    <row r="13" spans="1:45" ht="20.100000000000001" customHeight="1" x14ac:dyDescent="0.2">
      <c r="A13" s="114"/>
      <c r="B13" s="401"/>
      <c r="C13" s="401"/>
      <c r="D13" s="401"/>
      <c r="E13" s="401"/>
      <c r="F13" s="401"/>
      <c r="G13" s="401"/>
      <c r="H13" s="401"/>
      <c r="I13" s="401"/>
      <c r="J13" s="401"/>
      <c r="K13" s="401"/>
      <c r="L13" s="401"/>
      <c r="M13" s="401"/>
      <c r="N13" s="401"/>
      <c r="O13" s="401"/>
      <c r="P13" s="401"/>
      <c r="Q13" s="401"/>
      <c r="R13" s="401"/>
      <c r="S13" s="401"/>
      <c r="V13" s="402"/>
      <c r="W13" s="402"/>
      <c r="X13" s="402"/>
      <c r="Y13" s="402"/>
      <c r="Z13" s="402"/>
      <c r="AA13" s="402"/>
      <c r="AB13" s="402"/>
      <c r="AC13" s="402"/>
      <c r="AD13" s="402"/>
      <c r="AE13" s="402"/>
      <c r="AF13" s="402"/>
      <c r="AG13" s="402"/>
      <c r="AH13" s="402"/>
      <c r="AI13" s="402"/>
      <c r="AJ13" s="402"/>
      <c r="AK13" s="402"/>
      <c r="AL13" s="402"/>
      <c r="AM13" s="402"/>
      <c r="AN13" s="115"/>
      <c r="AO13" s="32"/>
      <c r="AP13" s="32"/>
      <c r="AQ13" s="32"/>
    </row>
    <row r="14" spans="1:45" ht="20.100000000000001" customHeight="1" x14ac:dyDescent="0.2">
      <c r="A14" s="114"/>
      <c r="B14" s="401"/>
      <c r="C14" s="401"/>
      <c r="D14" s="401"/>
      <c r="E14" s="401"/>
      <c r="F14" s="401"/>
      <c r="G14" s="401"/>
      <c r="H14" s="401"/>
      <c r="I14" s="401"/>
      <c r="J14" s="401"/>
      <c r="K14" s="401"/>
      <c r="L14" s="401"/>
      <c r="M14" s="401"/>
      <c r="N14" s="401"/>
      <c r="O14" s="401"/>
      <c r="P14" s="401"/>
      <c r="Q14" s="401"/>
      <c r="R14" s="401"/>
      <c r="S14" s="401"/>
      <c r="V14" s="402"/>
      <c r="W14" s="402"/>
      <c r="X14" s="402"/>
      <c r="Y14" s="402"/>
      <c r="Z14" s="402"/>
      <c r="AA14" s="402"/>
      <c r="AB14" s="402"/>
      <c r="AC14" s="402"/>
      <c r="AD14" s="402"/>
      <c r="AE14" s="402"/>
      <c r="AF14" s="402"/>
      <c r="AG14" s="402"/>
      <c r="AH14" s="402"/>
      <c r="AI14" s="402"/>
      <c r="AJ14" s="402"/>
      <c r="AK14" s="402"/>
      <c r="AL14" s="402"/>
      <c r="AM14" s="402"/>
      <c r="AN14" s="115"/>
      <c r="AO14" s="32"/>
      <c r="AP14" s="32"/>
      <c r="AQ14" s="32"/>
    </row>
    <row r="15" spans="1:45" ht="29.25" customHeight="1" x14ac:dyDescent="0.2">
      <c r="A15" s="114"/>
      <c r="B15" s="317"/>
      <c r="C15" s="317"/>
      <c r="D15" s="317"/>
      <c r="E15" s="317"/>
      <c r="F15" s="317"/>
      <c r="G15" s="317"/>
      <c r="H15" s="317"/>
      <c r="I15" s="317"/>
      <c r="J15" s="317"/>
      <c r="K15" s="317"/>
      <c r="L15" s="317"/>
      <c r="M15" s="317"/>
      <c r="N15" s="317"/>
      <c r="O15" s="317"/>
      <c r="P15" s="317"/>
      <c r="Q15" s="317"/>
      <c r="R15" s="317"/>
      <c r="S15" s="317"/>
      <c r="T15" s="111"/>
      <c r="U15" s="111"/>
      <c r="V15" s="318"/>
      <c r="W15" s="318"/>
      <c r="X15" s="318"/>
      <c r="Y15" s="318"/>
      <c r="Z15" s="318"/>
      <c r="AA15" s="318"/>
      <c r="AB15" s="318"/>
      <c r="AC15" s="318"/>
      <c r="AD15" s="318"/>
      <c r="AE15" s="318"/>
      <c r="AF15" s="318"/>
      <c r="AG15" s="318"/>
      <c r="AH15" s="318"/>
      <c r="AI15" s="318"/>
      <c r="AJ15" s="318"/>
      <c r="AK15" s="318"/>
      <c r="AL15" s="318"/>
      <c r="AM15" s="318"/>
      <c r="AN15" s="115"/>
      <c r="AO15" s="32"/>
      <c r="AP15" s="32"/>
      <c r="AQ15" s="361"/>
    </row>
    <row r="16" spans="1:45" ht="20.100000000000001" customHeight="1" x14ac:dyDescent="0.2">
      <c r="A16" s="114"/>
      <c r="B16" s="317"/>
      <c r="C16" s="317"/>
      <c r="D16" s="395" t="s">
        <v>431</v>
      </c>
      <c r="E16" s="395"/>
      <c r="F16" s="395"/>
      <c r="G16" s="395"/>
      <c r="H16" s="395"/>
      <c r="I16" s="395"/>
      <c r="J16" s="395"/>
      <c r="K16" s="395"/>
      <c r="L16" s="395"/>
      <c r="M16" s="395"/>
      <c r="N16" s="395"/>
      <c r="O16" s="395"/>
      <c r="P16" s="395"/>
      <c r="Q16" s="395"/>
      <c r="R16" s="395"/>
      <c r="S16" s="395"/>
      <c r="T16" s="395"/>
      <c r="U16" s="395"/>
      <c r="V16" s="395"/>
      <c r="W16" s="395"/>
      <c r="X16" s="395"/>
      <c r="Y16" s="395"/>
      <c r="Z16" s="395"/>
      <c r="AA16" s="395"/>
      <c r="AB16" s="395"/>
      <c r="AC16" s="395"/>
      <c r="AD16" s="395"/>
      <c r="AE16" s="395"/>
      <c r="AF16" s="395"/>
      <c r="AG16" s="395"/>
      <c r="AH16" s="395"/>
      <c r="AI16" s="395"/>
      <c r="AJ16" s="395"/>
      <c r="AK16" s="395"/>
      <c r="AL16" s="318"/>
      <c r="AM16" s="318"/>
      <c r="AN16" s="115"/>
      <c r="AO16" s="32"/>
      <c r="AP16" s="32"/>
      <c r="AQ16" s="32"/>
    </row>
    <row r="17" spans="1:43" ht="30" customHeight="1" x14ac:dyDescent="0.2">
      <c r="A17" s="114"/>
      <c r="B17" s="317"/>
      <c r="C17" s="317"/>
      <c r="D17" s="396" t="s">
        <v>430</v>
      </c>
      <c r="E17" s="396"/>
      <c r="F17" s="396"/>
      <c r="G17" s="396"/>
      <c r="H17" s="396"/>
      <c r="I17" s="396"/>
      <c r="J17" s="396"/>
      <c r="K17" s="396"/>
      <c r="L17" s="396"/>
      <c r="M17" s="396"/>
      <c r="N17" s="396"/>
      <c r="O17" s="396"/>
      <c r="P17" s="396"/>
      <c r="Q17" s="396"/>
      <c r="R17" s="396"/>
      <c r="S17" s="396"/>
      <c r="T17" s="396"/>
      <c r="U17" s="396"/>
      <c r="V17" s="396"/>
      <c r="W17" s="396"/>
      <c r="X17" s="396"/>
      <c r="Y17" s="396"/>
      <c r="Z17" s="396"/>
      <c r="AA17" s="396"/>
      <c r="AB17" s="396"/>
      <c r="AC17" s="396"/>
      <c r="AD17" s="396"/>
      <c r="AE17" s="396"/>
      <c r="AF17" s="396"/>
      <c r="AG17" s="396"/>
      <c r="AH17" s="396"/>
      <c r="AI17" s="396"/>
      <c r="AJ17" s="396"/>
      <c r="AK17" s="396"/>
      <c r="AL17" s="318"/>
      <c r="AM17" s="318"/>
      <c r="AN17" s="115"/>
      <c r="AO17" s="32"/>
      <c r="AP17" s="32"/>
      <c r="AQ17" s="32"/>
    </row>
    <row r="18" spans="1:43" ht="20.100000000000001" customHeight="1" x14ac:dyDescent="0.2">
      <c r="A18" s="114"/>
      <c r="B18" s="317"/>
      <c r="C18" s="317"/>
      <c r="D18" s="131"/>
      <c r="E18" s="131"/>
      <c r="F18" s="131"/>
      <c r="G18" s="131"/>
      <c r="H18" s="131"/>
      <c r="I18" s="131"/>
      <c r="J18" s="131"/>
      <c r="K18" s="131"/>
      <c r="L18" s="131"/>
      <c r="M18" s="131"/>
      <c r="N18" s="131"/>
      <c r="O18" s="131"/>
      <c r="P18" s="131"/>
      <c r="Q18" s="131"/>
      <c r="R18" s="131"/>
      <c r="S18" s="131"/>
      <c r="T18" s="111"/>
      <c r="U18" s="111"/>
      <c r="V18" s="318"/>
      <c r="W18" s="318"/>
      <c r="X18" s="318"/>
      <c r="Y18" s="318"/>
      <c r="Z18" s="318"/>
      <c r="AA18" s="318"/>
      <c r="AB18" s="318"/>
      <c r="AC18" s="318"/>
      <c r="AD18" s="318"/>
      <c r="AE18" s="318"/>
      <c r="AF18" s="318"/>
      <c r="AG18" s="318"/>
      <c r="AH18" s="318"/>
      <c r="AI18" s="318"/>
      <c r="AJ18" s="318"/>
      <c r="AK18" s="318"/>
      <c r="AL18" s="318"/>
      <c r="AM18" s="318"/>
      <c r="AN18" s="115"/>
      <c r="AO18" s="32"/>
      <c r="AP18" s="32"/>
      <c r="AQ18" s="32"/>
    </row>
    <row r="19" spans="1:43" ht="20.100000000000001" customHeight="1" x14ac:dyDescent="0.2">
      <c r="A19" s="114"/>
      <c r="B19" s="317"/>
      <c r="C19" s="317"/>
      <c r="D19" s="317"/>
      <c r="E19" s="317"/>
      <c r="F19" s="317"/>
      <c r="G19" s="317"/>
      <c r="H19" s="317"/>
      <c r="I19" s="317"/>
      <c r="J19" s="317"/>
      <c r="K19" s="317"/>
      <c r="L19" s="317"/>
      <c r="M19" s="317"/>
      <c r="N19" s="317"/>
      <c r="O19" s="317"/>
      <c r="P19" s="317"/>
      <c r="Q19" s="317"/>
      <c r="R19" s="317"/>
      <c r="S19" s="317"/>
      <c r="T19" s="111"/>
      <c r="U19" s="111"/>
      <c r="V19" s="318"/>
      <c r="W19" s="318"/>
      <c r="X19" s="318"/>
      <c r="Y19" s="318"/>
      <c r="Z19" s="318"/>
      <c r="AA19" s="318"/>
      <c r="AB19" s="318"/>
      <c r="AC19" s="318"/>
      <c r="AD19" s="318"/>
      <c r="AE19" s="318"/>
      <c r="AF19" s="318"/>
      <c r="AG19" s="318"/>
      <c r="AH19" s="318"/>
      <c r="AI19" s="318"/>
      <c r="AJ19" s="318"/>
      <c r="AK19" s="318"/>
      <c r="AL19" s="318"/>
      <c r="AM19" s="318"/>
      <c r="AN19" s="115"/>
      <c r="AO19" s="32"/>
      <c r="AP19" s="32"/>
      <c r="AQ19" s="32"/>
    </row>
    <row r="20" spans="1:43" ht="20.100000000000001" customHeight="1" x14ac:dyDescent="0.2">
      <c r="A20" s="114"/>
      <c r="B20" s="317"/>
      <c r="C20" s="317"/>
      <c r="D20" s="317"/>
      <c r="E20" s="317"/>
      <c r="F20" s="317"/>
      <c r="G20" s="317"/>
      <c r="H20" s="317"/>
      <c r="I20" s="317"/>
      <c r="J20" s="317"/>
      <c r="K20" s="317"/>
      <c r="L20" s="317"/>
      <c r="M20" s="317"/>
      <c r="N20" s="317"/>
      <c r="O20" s="317"/>
      <c r="P20" s="317"/>
      <c r="Q20" s="317"/>
      <c r="R20" s="317"/>
      <c r="S20" s="317"/>
      <c r="T20" s="111"/>
      <c r="U20" s="111"/>
      <c r="V20" s="318"/>
      <c r="W20" s="318"/>
      <c r="X20" s="318"/>
      <c r="Y20" s="318"/>
      <c r="Z20" s="318"/>
      <c r="AA20" s="318"/>
      <c r="AB20" s="318"/>
      <c r="AC20" s="318"/>
      <c r="AD20" s="318"/>
      <c r="AE20" s="318"/>
      <c r="AF20" s="318"/>
      <c r="AG20" s="318"/>
      <c r="AH20" s="318"/>
      <c r="AI20" s="318"/>
      <c r="AJ20" s="318"/>
      <c r="AK20" s="318"/>
      <c r="AL20" s="318"/>
      <c r="AM20" s="318"/>
      <c r="AN20" s="115"/>
      <c r="AO20" s="32"/>
      <c r="AP20" s="32"/>
      <c r="AQ20" s="32"/>
    </row>
    <row r="21" spans="1:43" ht="20.100000000000001" customHeight="1" x14ac:dyDescent="0.2">
      <c r="A21" s="114"/>
      <c r="B21" s="317"/>
      <c r="C21" s="317"/>
      <c r="D21" s="317"/>
      <c r="E21" s="317"/>
      <c r="F21" s="317"/>
      <c r="G21" s="317"/>
      <c r="H21" s="317"/>
      <c r="I21" s="317"/>
      <c r="J21" s="317"/>
      <c r="K21" s="317"/>
      <c r="L21" s="317"/>
      <c r="M21" s="317"/>
      <c r="N21" s="317"/>
      <c r="O21" s="317"/>
      <c r="P21" s="317"/>
      <c r="Q21" s="317"/>
      <c r="R21" s="317"/>
      <c r="S21" s="317"/>
      <c r="T21" s="111"/>
      <c r="U21" s="111"/>
      <c r="V21" s="318"/>
      <c r="W21" s="318"/>
      <c r="X21" s="318"/>
      <c r="Y21" s="318"/>
      <c r="Z21" s="318"/>
      <c r="AA21" s="318"/>
      <c r="AB21" s="318"/>
      <c r="AC21" s="318"/>
      <c r="AD21" s="318"/>
      <c r="AE21" s="318"/>
      <c r="AF21" s="318"/>
      <c r="AG21" s="318"/>
      <c r="AH21" s="318"/>
      <c r="AI21" s="318"/>
      <c r="AJ21" s="318"/>
      <c r="AK21" s="318"/>
      <c r="AL21" s="318"/>
      <c r="AM21" s="318"/>
      <c r="AN21" s="115"/>
      <c r="AO21" s="32"/>
      <c r="AP21" s="32"/>
      <c r="AQ21" s="32"/>
    </row>
    <row r="22" spans="1:43" ht="20.100000000000001" customHeight="1" x14ac:dyDescent="0.2">
      <c r="A22" s="114"/>
      <c r="B22" s="317"/>
      <c r="C22" s="317"/>
      <c r="D22" s="317"/>
      <c r="E22" s="317"/>
      <c r="F22" s="317"/>
      <c r="G22" s="317"/>
      <c r="H22" s="317"/>
      <c r="I22" s="317"/>
      <c r="J22" s="317"/>
      <c r="K22" s="317"/>
      <c r="L22" s="317"/>
      <c r="M22" s="317"/>
      <c r="N22" s="317"/>
      <c r="O22" s="317"/>
      <c r="P22" s="317"/>
      <c r="Q22" s="317"/>
      <c r="R22" s="317"/>
      <c r="S22" s="317"/>
      <c r="T22" s="111"/>
      <c r="U22" s="111"/>
      <c r="V22" s="318"/>
      <c r="W22" s="318"/>
      <c r="X22" s="318"/>
      <c r="Y22" s="318"/>
      <c r="Z22" s="318"/>
      <c r="AA22" s="318"/>
      <c r="AB22" s="318"/>
      <c r="AC22" s="318"/>
      <c r="AD22" s="318"/>
      <c r="AE22" s="318"/>
      <c r="AF22" s="318"/>
      <c r="AG22" s="318"/>
      <c r="AH22" s="318"/>
      <c r="AI22" s="318"/>
      <c r="AJ22" s="318"/>
      <c r="AK22" s="318"/>
      <c r="AL22" s="318"/>
      <c r="AM22" s="318"/>
      <c r="AN22" s="115"/>
      <c r="AO22" s="32"/>
      <c r="AP22" s="32"/>
      <c r="AQ22" s="32"/>
    </row>
    <row r="23" spans="1:43" ht="20.100000000000001" customHeight="1" x14ac:dyDescent="0.2">
      <c r="A23" s="114"/>
      <c r="B23" s="317"/>
      <c r="C23" s="317"/>
      <c r="D23" s="317"/>
      <c r="E23" s="317"/>
      <c r="F23" s="317"/>
      <c r="G23" s="317"/>
      <c r="H23" s="317"/>
      <c r="I23" s="317"/>
      <c r="J23" s="317"/>
      <c r="K23" s="317"/>
      <c r="L23" s="317"/>
      <c r="M23" s="317"/>
      <c r="N23" s="317"/>
      <c r="O23" s="317"/>
      <c r="P23" s="317"/>
      <c r="Q23" s="317"/>
      <c r="R23" s="317"/>
      <c r="S23" s="317"/>
      <c r="T23" s="111"/>
      <c r="U23" s="111"/>
      <c r="V23" s="318"/>
      <c r="W23" s="318"/>
      <c r="X23" s="318"/>
      <c r="Y23" s="318"/>
      <c r="Z23" s="318"/>
      <c r="AA23" s="318"/>
      <c r="AB23" s="318"/>
      <c r="AC23" s="318"/>
      <c r="AD23" s="318"/>
      <c r="AE23" s="318"/>
      <c r="AF23" s="318"/>
      <c r="AG23" s="318"/>
      <c r="AH23" s="318"/>
      <c r="AI23" s="318"/>
      <c r="AJ23" s="318"/>
      <c r="AK23" s="318"/>
      <c r="AL23" s="318"/>
      <c r="AM23" s="318"/>
      <c r="AN23" s="115"/>
      <c r="AO23" s="32"/>
      <c r="AP23" s="32"/>
      <c r="AQ23" s="32"/>
    </row>
    <row r="24" spans="1:43" ht="20.100000000000001" customHeight="1" x14ac:dyDescent="0.2">
      <c r="A24" s="114"/>
      <c r="B24" s="317"/>
      <c r="C24" s="317"/>
      <c r="D24" s="317"/>
      <c r="E24" s="317"/>
      <c r="F24" s="317"/>
      <c r="G24" s="317"/>
      <c r="H24" s="317"/>
      <c r="I24" s="317"/>
      <c r="J24" s="317"/>
      <c r="K24" s="317"/>
      <c r="L24" s="317"/>
      <c r="M24" s="317"/>
      <c r="N24" s="317"/>
      <c r="O24" s="317"/>
      <c r="P24" s="317"/>
      <c r="Q24" s="317"/>
      <c r="R24" s="317"/>
      <c r="S24" s="317"/>
      <c r="T24" s="111"/>
      <c r="U24" s="111"/>
      <c r="V24" s="318"/>
      <c r="W24" s="318"/>
      <c r="X24" s="318"/>
      <c r="Y24" s="318"/>
      <c r="Z24" s="318"/>
      <c r="AA24" s="318"/>
      <c r="AB24" s="318"/>
      <c r="AC24" s="318"/>
      <c r="AD24" s="318"/>
      <c r="AE24" s="318"/>
      <c r="AF24" s="318"/>
      <c r="AG24" s="318"/>
      <c r="AH24" s="318"/>
      <c r="AI24" s="318"/>
      <c r="AJ24" s="318"/>
      <c r="AK24" s="318"/>
      <c r="AL24" s="318"/>
      <c r="AM24" s="318"/>
      <c r="AN24" s="115"/>
      <c r="AO24" s="32"/>
      <c r="AP24" s="32"/>
      <c r="AQ24" s="32"/>
    </row>
    <row r="25" spans="1:43" ht="20.100000000000001" customHeight="1" x14ac:dyDescent="0.2">
      <c r="A25" s="114"/>
      <c r="B25" s="317"/>
      <c r="C25" s="317"/>
      <c r="D25" s="317"/>
      <c r="E25" s="317"/>
      <c r="F25" s="317"/>
      <c r="G25" s="317"/>
      <c r="H25" s="317"/>
      <c r="I25" s="317"/>
      <c r="J25" s="317"/>
      <c r="K25" s="317"/>
      <c r="L25" s="317"/>
      <c r="M25" s="317"/>
      <c r="N25" s="317"/>
      <c r="O25" s="317"/>
      <c r="P25" s="317"/>
      <c r="Q25" s="317"/>
      <c r="R25" s="317"/>
      <c r="S25" s="317"/>
      <c r="T25" s="111"/>
      <c r="U25" s="111"/>
      <c r="V25" s="318"/>
      <c r="W25" s="318"/>
      <c r="X25" s="318"/>
      <c r="Y25" s="318"/>
      <c r="Z25" s="318"/>
      <c r="AA25" s="318"/>
      <c r="AB25" s="318"/>
      <c r="AC25" s="318"/>
      <c r="AD25" s="318"/>
      <c r="AE25" s="318"/>
      <c r="AF25" s="318"/>
      <c r="AG25" s="318"/>
      <c r="AH25" s="318"/>
      <c r="AI25" s="318"/>
      <c r="AJ25" s="318"/>
      <c r="AK25" s="318"/>
      <c r="AL25" s="318"/>
      <c r="AM25" s="318"/>
      <c r="AN25" s="115"/>
      <c r="AO25" s="32"/>
      <c r="AP25" s="32"/>
      <c r="AQ25" s="32"/>
    </row>
    <row r="26" spans="1:43" ht="20.100000000000001" customHeight="1" x14ac:dyDescent="0.2">
      <c r="A26" s="114"/>
      <c r="B26" s="317"/>
      <c r="C26" s="317"/>
      <c r="D26" s="317"/>
      <c r="E26" s="317"/>
      <c r="F26" s="317"/>
      <c r="G26" s="317"/>
      <c r="H26" s="317"/>
      <c r="I26" s="317"/>
      <c r="J26" s="317"/>
      <c r="K26" s="317"/>
      <c r="L26" s="317"/>
      <c r="M26" s="317"/>
      <c r="N26" s="317"/>
      <c r="O26" s="317"/>
      <c r="P26" s="317"/>
      <c r="Q26" s="317"/>
      <c r="R26" s="317"/>
      <c r="S26" s="317"/>
      <c r="T26" s="111"/>
      <c r="U26" s="111"/>
      <c r="V26" s="318"/>
      <c r="W26" s="318"/>
      <c r="X26" s="318"/>
      <c r="Y26" s="318"/>
      <c r="Z26" s="318"/>
      <c r="AA26" s="318"/>
      <c r="AB26" s="318"/>
      <c r="AC26" s="318"/>
      <c r="AD26" s="318"/>
      <c r="AE26" s="318"/>
      <c r="AF26" s="318"/>
      <c r="AG26" s="318"/>
      <c r="AH26" s="318"/>
      <c r="AI26" s="318"/>
      <c r="AJ26" s="318"/>
      <c r="AK26" s="318"/>
      <c r="AL26" s="318"/>
      <c r="AM26" s="318"/>
      <c r="AN26" s="115"/>
      <c r="AO26" s="32"/>
      <c r="AP26" s="32"/>
      <c r="AQ26" s="32"/>
    </row>
    <row r="27" spans="1:43" ht="20.100000000000001" customHeight="1" x14ac:dyDescent="0.2">
      <c r="A27" s="114"/>
      <c r="B27" s="317"/>
      <c r="C27" s="317"/>
      <c r="D27" s="317"/>
      <c r="E27" s="317"/>
      <c r="F27" s="317"/>
      <c r="G27" s="317"/>
      <c r="H27" s="317"/>
      <c r="I27" s="317"/>
      <c r="J27" s="317"/>
      <c r="K27" s="317"/>
      <c r="L27" s="317"/>
      <c r="M27" s="317"/>
      <c r="N27" s="317"/>
      <c r="O27" s="317"/>
      <c r="P27" s="317"/>
      <c r="Q27" s="317"/>
      <c r="R27" s="317"/>
      <c r="S27" s="317"/>
      <c r="T27" s="111"/>
      <c r="U27" s="111"/>
      <c r="V27" s="318"/>
      <c r="W27" s="318"/>
      <c r="X27" s="318"/>
      <c r="Y27" s="318"/>
      <c r="Z27" s="318"/>
      <c r="AA27" s="318"/>
      <c r="AB27" s="318"/>
      <c r="AC27" s="318"/>
      <c r="AD27" s="318"/>
      <c r="AE27" s="318"/>
      <c r="AF27" s="318"/>
      <c r="AG27" s="318"/>
      <c r="AH27" s="318"/>
      <c r="AI27" s="318"/>
      <c r="AJ27" s="318"/>
      <c r="AK27" s="318"/>
      <c r="AL27" s="318"/>
      <c r="AM27" s="318"/>
      <c r="AN27" s="115"/>
      <c r="AO27" s="32"/>
      <c r="AP27" s="32"/>
      <c r="AQ27" s="32"/>
    </row>
    <row r="28" spans="1:43" ht="20.100000000000001" customHeight="1" x14ac:dyDescent="0.2">
      <c r="A28" s="114"/>
      <c r="B28" s="317"/>
      <c r="C28" s="317"/>
      <c r="D28" s="317"/>
      <c r="E28" s="317"/>
      <c r="F28" s="317"/>
      <c r="G28" s="317"/>
      <c r="H28" s="317"/>
      <c r="I28" s="317"/>
      <c r="J28" s="317"/>
      <c r="K28" s="317"/>
      <c r="L28" s="317"/>
      <c r="M28" s="317"/>
      <c r="N28" s="317"/>
      <c r="O28" s="317"/>
      <c r="P28" s="317"/>
      <c r="Q28" s="317"/>
      <c r="R28" s="317"/>
      <c r="S28" s="317"/>
      <c r="T28" s="111"/>
      <c r="U28" s="111"/>
      <c r="V28" s="318"/>
      <c r="W28" s="318"/>
      <c r="X28" s="318"/>
      <c r="Y28" s="318"/>
      <c r="Z28" s="318"/>
      <c r="AA28" s="318"/>
      <c r="AB28" s="318"/>
      <c r="AC28" s="318"/>
      <c r="AD28" s="318"/>
      <c r="AE28" s="318"/>
      <c r="AF28" s="318"/>
      <c r="AG28" s="318"/>
      <c r="AH28" s="318"/>
      <c r="AI28" s="318"/>
      <c r="AJ28" s="318"/>
      <c r="AK28" s="318"/>
      <c r="AL28" s="318"/>
      <c r="AM28" s="318"/>
      <c r="AN28" s="115"/>
      <c r="AO28" s="32"/>
      <c r="AP28" s="32"/>
      <c r="AQ28" s="32"/>
    </row>
    <row r="29" spans="1:43" ht="20.100000000000001" customHeight="1" x14ac:dyDescent="0.2">
      <c r="A29" s="114"/>
      <c r="B29" s="317"/>
      <c r="C29" s="317"/>
      <c r="D29" s="317"/>
      <c r="E29" s="317"/>
      <c r="F29" s="317"/>
      <c r="G29" s="317"/>
      <c r="H29" s="317"/>
      <c r="I29" s="317"/>
      <c r="J29" s="317"/>
      <c r="K29" s="317"/>
      <c r="L29" s="317"/>
      <c r="M29" s="317"/>
      <c r="N29" s="317"/>
      <c r="O29" s="317"/>
      <c r="P29" s="317"/>
      <c r="Q29" s="317"/>
      <c r="R29" s="317"/>
      <c r="S29" s="317"/>
      <c r="T29" s="111"/>
      <c r="U29" s="111"/>
      <c r="V29" s="318"/>
      <c r="W29" s="318"/>
      <c r="X29" s="318"/>
      <c r="Y29" s="318"/>
      <c r="Z29" s="318"/>
      <c r="AA29" s="318"/>
      <c r="AB29" s="318"/>
      <c r="AC29" s="318"/>
      <c r="AD29" s="318"/>
      <c r="AE29" s="318"/>
      <c r="AF29" s="318"/>
      <c r="AG29" s="318"/>
      <c r="AH29" s="318"/>
      <c r="AI29" s="318"/>
      <c r="AJ29" s="318"/>
      <c r="AK29" s="318"/>
      <c r="AL29" s="318"/>
      <c r="AM29" s="318"/>
      <c r="AN29" s="115"/>
      <c r="AO29" s="32"/>
      <c r="AP29" s="32"/>
      <c r="AQ29" s="32"/>
    </row>
    <row r="30" spans="1:43" ht="6" customHeight="1" x14ac:dyDescent="0.2"/>
  </sheetData>
  <mergeCells count="8">
    <mergeCell ref="D16:AK16"/>
    <mergeCell ref="D17:AK17"/>
    <mergeCell ref="E2:S3"/>
    <mergeCell ref="V2:AJ3"/>
    <mergeCell ref="B5:S5"/>
    <mergeCell ref="V5:AM5"/>
    <mergeCell ref="B7:S14"/>
    <mergeCell ref="V7:AM14"/>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28"/>
  <sheetViews>
    <sheetView rightToLeft="1" tabSelected="1" view="pageBreakPreview" zoomScale="120" zoomScaleSheetLayoutView="120" workbookViewId="0">
      <selection activeCell="G18" sqref="G18"/>
    </sheetView>
  </sheetViews>
  <sheetFormatPr defaultRowHeight="12.75" x14ac:dyDescent="0.2"/>
  <cols>
    <col min="1" max="1" width="2.28515625" customWidth="1"/>
    <col min="2" max="11" width="3.7109375" customWidth="1"/>
    <col min="12" max="12" width="2.28515625" customWidth="1"/>
    <col min="13" max="18" width="3.42578125" customWidth="1"/>
    <col min="19" max="19" width="1.7109375" customWidth="1"/>
    <col min="20" max="21" width="2.28515625" hidden="1" customWidth="1"/>
    <col min="22" max="24" width="3.42578125" hidden="1" customWidth="1"/>
    <col min="25" max="28" width="3.42578125" customWidth="1"/>
    <col min="29" max="29" width="2.28515625" customWidth="1"/>
    <col min="30" max="39" width="3.7109375" customWidth="1"/>
    <col min="40" max="40" width="2.28515625" customWidth="1"/>
  </cols>
  <sheetData>
    <row r="2" spans="1:45" x14ac:dyDescent="0.2">
      <c r="E2" s="397"/>
      <c r="F2" s="397"/>
      <c r="G2" s="397"/>
      <c r="H2" s="397"/>
      <c r="I2" s="397"/>
      <c r="J2" s="397"/>
      <c r="K2" s="397"/>
      <c r="L2" s="397"/>
      <c r="M2" s="397"/>
      <c r="N2" s="397"/>
      <c r="O2" s="397"/>
      <c r="P2" s="397"/>
      <c r="Q2" s="397"/>
      <c r="R2" s="397"/>
      <c r="S2" s="397"/>
      <c r="V2" s="398"/>
      <c r="W2" s="398"/>
      <c r="X2" s="398"/>
      <c r="Y2" s="398"/>
      <c r="Z2" s="398"/>
      <c r="AA2" s="398"/>
      <c r="AB2" s="398"/>
      <c r="AC2" s="398"/>
      <c r="AD2" s="398"/>
      <c r="AE2" s="398"/>
      <c r="AF2" s="398"/>
      <c r="AG2" s="398"/>
      <c r="AH2" s="398"/>
      <c r="AI2" s="398"/>
      <c r="AJ2" s="398"/>
    </row>
    <row r="3" spans="1:45" ht="14.25" x14ac:dyDescent="0.2">
      <c r="A3" s="102"/>
      <c r="B3" s="102"/>
      <c r="C3" s="102"/>
      <c r="D3" s="102"/>
      <c r="E3" s="397"/>
      <c r="F3" s="397"/>
      <c r="G3" s="397"/>
      <c r="H3" s="397"/>
      <c r="I3" s="397"/>
      <c r="J3" s="397"/>
      <c r="K3" s="397"/>
      <c r="L3" s="397"/>
      <c r="M3" s="397"/>
      <c r="N3" s="397"/>
      <c r="O3" s="397"/>
      <c r="P3" s="397"/>
      <c r="Q3" s="397"/>
      <c r="R3" s="397"/>
      <c r="S3" s="397"/>
      <c r="T3" s="104"/>
      <c r="U3" s="104"/>
      <c r="V3" s="398"/>
      <c r="W3" s="398"/>
      <c r="X3" s="398"/>
      <c r="Y3" s="398"/>
      <c r="Z3" s="398"/>
      <c r="AA3" s="398"/>
      <c r="AB3" s="398"/>
      <c r="AC3" s="398"/>
      <c r="AD3" s="398"/>
      <c r="AE3" s="398"/>
      <c r="AF3" s="398"/>
      <c r="AG3" s="398"/>
      <c r="AH3" s="398"/>
      <c r="AI3" s="398"/>
      <c r="AJ3" s="398"/>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399" t="s">
        <v>432</v>
      </c>
      <c r="C5" s="399"/>
      <c r="D5" s="399"/>
      <c r="E5" s="399"/>
      <c r="F5" s="399"/>
      <c r="G5" s="399"/>
      <c r="H5" s="399"/>
      <c r="I5" s="399"/>
      <c r="J5" s="399"/>
      <c r="K5" s="399"/>
      <c r="L5" s="399"/>
      <c r="M5" s="399"/>
      <c r="N5" s="399"/>
      <c r="O5" s="399"/>
      <c r="P5" s="399"/>
      <c r="Q5" s="399"/>
      <c r="R5" s="399"/>
      <c r="S5" s="399"/>
      <c r="T5" s="111"/>
      <c r="U5" s="111"/>
      <c r="V5" s="400" t="s">
        <v>433</v>
      </c>
      <c r="W5" s="400"/>
      <c r="X5" s="400"/>
      <c r="Y5" s="400"/>
      <c r="Z5" s="400"/>
      <c r="AA5" s="400"/>
      <c r="AB5" s="400"/>
      <c r="AC5" s="400"/>
      <c r="AD5" s="400"/>
      <c r="AE5" s="400"/>
      <c r="AF5" s="400"/>
      <c r="AG5" s="400"/>
      <c r="AH5" s="400"/>
      <c r="AI5" s="400"/>
      <c r="AJ5" s="400"/>
      <c r="AK5" s="400"/>
      <c r="AL5" s="400"/>
      <c r="AM5" s="400"/>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401" t="s">
        <v>440</v>
      </c>
      <c r="C7" s="401"/>
      <c r="D7" s="401"/>
      <c r="E7" s="401"/>
      <c r="F7" s="401"/>
      <c r="G7" s="401"/>
      <c r="H7" s="401"/>
      <c r="I7" s="401"/>
      <c r="J7" s="401"/>
      <c r="K7" s="401"/>
      <c r="L7" s="401"/>
      <c r="M7" s="401"/>
      <c r="N7" s="401"/>
      <c r="O7" s="401"/>
      <c r="P7" s="401"/>
      <c r="Q7" s="401"/>
      <c r="R7" s="401"/>
      <c r="S7" s="401"/>
      <c r="V7" s="402" t="s">
        <v>441</v>
      </c>
      <c r="W7" s="402"/>
      <c r="X7" s="402"/>
      <c r="Y7" s="402"/>
      <c r="Z7" s="402"/>
      <c r="AA7" s="402"/>
      <c r="AB7" s="402"/>
      <c r="AC7" s="402"/>
      <c r="AD7" s="402"/>
      <c r="AE7" s="402"/>
      <c r="AF7" s="402"/>
      <c r="AG7" s="402"/>
      <c r="AH7" s="402"/>
      <c r="AI7" s="402"/>
      <c r="AJ7" s="402"/>
      <c r="AK7" s="402"/>
      <c r="AL7" s="402"/>
      <c r="AM7" s="402"/>
      <c r="AN7" s="113"/>
      <c r="AO7" s="403"/>
      <c r="AP7" s="403"/>
      <c r="AQ7" s="403"/>
      <c r="AR7" s="403"/>
      <c r="AS7" s="403"/>
    </row>
    <row r="8" spans="1:45" ht="20.100000000000001" customHeight="1" x14ac:dyDescent="0.2">
      <c r="A8" s="112"/>
      <c r="B8" s="401"/>
      <c r="C8" s="401"/>
      <c r="D8" s="401"/>
      <c r="E8" s="401"/>
      <c r="F8" s="401"/>
      <c r="G8" s="401"/>
      <c r="H8" s="401"/>
      <c r="I8" s="401"/>
      <c r="J8" s="401"/>
      <c r="K8" s="401"/>
      <c r="L8" s="401"/>
      <c r="M8" s="401"/>
      <c r="N8" s="401"/>
      <c r="O8" s="401"/>
      <c r="P8" s="401"/>
      <c r="Q8" s="401"/>
      <c r="R8" s="401"/>
      <c r="S8" s="401"/>
      <c r="V8" s="402"/>
      <c r="W8" s="402"/>
      <c r="X8" s="402"/>
      <c r="Y8" s="402"/>
      <c r="Z8" s="402"/>
      <c r="AA8" s="402"/>
      <c r="AB8" s="402"/>
      <c r="AC8" s="402"/>
      <c r="AD8" s="402"/>
      <c r="AE8" s="402"/>
      <c r="AF8" s="402"/>
      <c r="AG8" s="402"/>
      <c r="AH8" s="402"/>
      <c r="AI8" s="402"/>
      <c r="AJ8" s="402"/>
      <c r="AK8" s="402"/>
      <c r="AL8" s="402"/>
      <c r="AM8" s="402"/>
      <c r="AN8" s="113"/>
      <c r="AO8" s="403"/>
      <c r="AP8" s="403"/>
      <c r="AQ8" s="403"/>
      <c r="AR8" s="403"/>
      <c r="AS8" s="403"/>
    </row>
    <row r="9" spans="1:45" ht="20.100000000000001" customHeight="1" x14ac:dyDescent="0.2">
      <c r="A9" s="114"/>
      <c r="B9" s="401"/>
      <c r="C9" s="401"/>
      <c r="D9" s="401"/>
      <c r="E9" s="401"/>
      <c r="F9" s="401"/>
      <c r="G9" s="401"/>
      <c r="H9" s="401"/>
      <c r="I9" s="401"/>
      <c r="J9" s="401"/>
      <c r="K9" s="401"/>
      <c r="L9" s="401"/>
      <c r="M9" s="401"/>
      <c r="N9" s="401"/>
      <c r="O9" s="401"/>
      <c r="P9" s="401"/>
      <c r="Q9" s="401"/>
      <c r="R9" s="401"/>
      <c r="S9" s="401"/>
      <c r="V9" s="402"/>
      <c r="W9" s="402"/>
      <c r="X9" s="402"/>
      <c r="Y9" s="402"/>
      <c r="Z9" s="402"/>
      <c r="AA9" s="402"/>
      <c r="AB9" s="402"/>
      <c r="AC9" s="402"/>
      <c r="AD9" s="402"/>
      <c r="AE9" s="402"/>
      <c r="AF9" s="402"/>
      <c r="AG9" s="402"/>
      <c r="AH9" s="402"/>
      <c r="AI9" s="402"/>
      <c r="AJ9" s="402"/>
      <c r="AK9" s="402"/>
      <c r="AL9" s="402"/>
      <c r="AM9" s="402"/>
      <c r="AN9" s="115"/>
      <c r="AO9" s="403"/>
      <c r="AP9" s="403"/>
      <c r="AQ9" s="403"/>
      <c r="AR9" s="403"/>
      <c r="AS9" s="403"/>
    </row>
    <row r="10" spans="1:45" ht="20.100000000000001" customHeight="1" x14ac:dyDescent="0.2">
      <c r="A10" s="114"/>
      <c r="B10" s="401"/>
      <c r="C10" s="401"/>
      <c r="D10" s="401"/>
      <c r="E10" s="401"/>
      <c r="F10" s="401"/>
      <c r="G10" s="401"/>
      <c r="H10" s="401"/>
      <c r="I10" s="401"/>
      <c r="J10" s="401"/>
      <c r="K10" s="401"/>
      <c r="L10" s="401"/>
      <c r="M10" s="401"/>
      <c r="N10" s="401"/>
      <c r="O10" s="401"/>
      <c r="P10" s="401"/>
      <c r="Q10" s="401"/>
      <c r="R10" s="401"/>
      <c r="S10" s="401"/>
      <c r="V10" s="402"/>
      <c r="W10" s="402"/>
      <c r="X10" s="402"/>
      <c r="Y10" s="402"/>
      <c r="Z10" s="402"/>
      <c r="AA10" s="402"/>
      <c r="AB10" s="402"/>
      <c r="AC10" s="402"/>
      <c r="AD10" s="402"/>
      <c r="AE10" s="402"/>
      <c r="AF10" s="402"/>
      <c r="AG10" s="402"/>
      <c r="AH10" s="402"/>
      <c r="AI10" s="402"/>
      <c r="AJ10" s="402"/>
      <c r="AK10" s="402"/>
      <c r="AL10" s="402"/>
      <c r="AM10" s="402"/>
      <c r="AN10" s="115"/>
      <c r="AO10" s="403"/>
      <c r="AP10" s="403"/>
      <c r="AQ10" s="403"/>
      <c r="AR10" s="403"/>
      <c r="AS10" s="403"/>
    </row>
    <row r="11" spans="1:45" ht="20.100000000000001" customHeight="1" x14ac:dyDescent="0.2">
      <c r="A11" s="114"/>
      <c r="B11" s="401"/>
      <c r="C11" s="401"/>
      <c r="D11" s="401"/>
      <c r="E11" s="401"/>
      <c r="F11" s="401"/>
      <c r="G11" s="401"/>
      <c r="H11" s="401"/>
      <c r="I11" s="401"/>
      <c r="J11" s="401"/>
      <c r="K11" s="401"/>
      <c r="L11" s="401"/>
      <c r="M11" s="401"/>
      <c r="N11" s="401"/>
      <c r="O11" s="401"/>
      <c r="P11" s="401"/>
      <c r="Q11" s="401"/>
      <c r="R11" s="401"/>
      <c r="S11" s="401"/>
      <c r="V11" s="402"/>
      <c r="W11" s="402"/>
      <c r="X11" s="402"/>
      <c r="Y11" s="402"/>
      <c r="Z11" s="402"/>
      <c r="AA11" s="402"/>
      <c r="AB11" s="402"/>
      <c r="AC11" s="402"/>
      <c r="AD11" s="402"/>
      <c r="AE11" s="402"/>
      <c r="AF11" s="402"/>
      <c r="AG11" s="402"/>
      <c r="AH11" s="402"/>
      <c r="AI11" s="402"/>
      <c r="AJ11" s="402"/>
      <c r="AK11" s="402"/>
      <c r="AL11" s="402"/>
      <c r="AM11" s="402"/>
      <c r="AN11" s="115"/>
      <c r="AO11" s="403"/>
      <c r="AP11" s="403"/>
      <c r="AQ11" s="403"/>
      <c r="AR11" s="403"/>
      <c r="AS11" s="403"/>
    </row>
    <row r="12" spans="1:45" ht="20.100000000000001" customHeight="1" x14ac:dyDescent="0.2">
      <c r="A12" s="114"/>
      <c r="B12" s="401"/>
      <c r="C12" s="401"/>
      <c r="D12" s="401"/>
      <c r="E12" s="401"/>
      <c r="F12" s="401"/>
      <c r="G12" s="401"/>
      <c r="H12" s="401"/>
      <c r="I12" s="401"/>
      <c r="J12" s="401"/>
      <c r="K12" s="401"/>
      <c r="L12" s="401"/>
      <c r="M12" s="401"/>
      <c r="N12" s="401"/>
      <c r="O12" s="401"/>
      <c r="P12" s="401"/>
      <c r="Q12" s="401"/>
      <c r="R12" s="401"/>
      <c r="S12" s="401"/>
      <c r="V12" s="402"/>
      <c r="W12" s="402"/>
      <c r="X12" s="402"/>
      <c r="Y12" s="402"/>
      <c r="Z12" s="402"/>
      <c r="AA12" s="402"/>
      <c r="AB12" s="402"/>
      <c r="AC12" s="402"/>
      <c r="AD12" s="402"/>
      <c r="AE12" s="402"/>
      <c r="AF12" s="402"/>
      <c r="AG12" s="402"/>
      <c r="AH12" s="402"/>
      <c r="AI12" s="402"/>
      <c r="AJ12" s="402"/>
      <c r="AK12" s="402"/>
      <c r="AL12" s="402"/>
      <c r="AM12" s="402"/>
      <c r="AN12" s="115"/>
      <c r="AO12" s="403"/>
      <c r="AP12" s="403"/>
      <c r="AQ12" s="403"/>
      <c r="AR12" s="403"/>
      <c r="AS12" s="403"/>
    </row>
    <row r="13" spans="1:45" ht="35.1" customHeight="1" x14ac:dyDescent="0.2">
      <c r="A13" s="114"/>
      <c r="B13" s="317"/>
      <c r="C13" s="317"/>
      <c r="D13" s="317"/>
      <c r="E13" s="317"/>
      <c r="F13" s="317"/>
      <c r="G13" s="317"/>
      <c r="H13" s="317"/>
      <c r="I13" s="317"/>
      <c r="J13" s="317"/>
      <c r="K13" s="317"/>
      <c r="L13" s="317"/>
      <c r="M13" s="317"/>
      <c r="N13" s="317"/>
      <c r="O13" s="317"/>
      <c r="P13" s="317"/>
      <c r="Q13" s="317"/>
      <c r="R13" s="317"/>
      <c r="S13" s="317"/>
      <c r="T13" s="111"/>
      <c r="U13" s="111"/>
      <c r="V13" s="318"/>
      <c r="W13" s="318"/>
      <c r="X13" s="318"/>
      <c r="Y13" s="318"/>
      <c r="Z13" s="318"/>
      <c r="AA13" s="318"/>
      <c r="AB13" s="318"/>
      <c r="AC13" s="318"/>
      <c r="AD13" s="318"/>
      <c r="AE13" s="318"/>
      <c r="AF13" s="318"/>
      <c r="AG13" s="318"/>
      <c r="AH13" s="318"/>
      <c r="AI13" s="318"/>
      <c r="AJ13" s="318"/>
      <c r="AK13" s="318"/>
      <c r="AL13" s="318"/>
      <c r="AM13" s="318"/>
      <c r="AN13" s="115"/>
      <c r="AO13" s="32"/>
      <c r="AP13" s="32"/>
      <c r="AQ13" s="32"/>
    </row>
    <row r="14" spans="1:45" ht="20.100000000000001" customHeight="1" x14ac:dyDescent="0.2">
      <c r="A14" s="114"/>
      <c r="B14" s="317"/>
      <c r="C14" s="317"/>
      <c r="D14" s="395" t="s">
        <v>434</v>
      </c>
      <c r="E14" s="395"/>
      <c r="F14" s="395"/>
      <c r="G14" s="395"/>
      <c r="H14" s="395"/>
      <c r="I14" s="395"/>
      <c r="J14" s="395"/>
      <c r="K14" s="395"/>
      <c r="L14" s="395"/>
      <c r="M14" s="395"/>
      <c r="N14" s="395"/>
      <c r="O14" s="395"/>
      <c r="P14" s="395"/>
      <c r="Q14" s="395"/>
      <c r="R14" s="395"/>
      <c r="S14" s="395"/>
      <c r="T14" s="395"/>
      <c r="U14" s="395"/>
      <c r="V14" s="395"/>
      <c r="W14" s="395"/>
      <c r="X14" s="395"/>
      <c r="Y14" s="395"/>
      <c r="Z14" s="395"/>
      <c r="AA14" s="395"/>
      <c r="AB14" s="395"/>
      <c r="AC14" s="395"/>
      <c r="AD14" s="395"/>
      <c r="AE14" s="395"/>
      <c r="AF14" s="395"/>
      <c r="AG14" s="395"/>
      <c r="AH14" s="395"/>
      <c r="AI14" s="395"/>
      <c r="AJ14" s="395"/>
      <c r="AK14" s="395"/>
      <c r="AL14" s="318"/>
      <c r="AM14" s="318"/>
      <c r="AN14" s="115"/>
      <c r="AO14" s="32"/>
      <c r="AP14" s="32"/>
      <c r="AQ14" s="32"/>
    </row>
    <row r="15" spans="1:45" ht="30" customHeight="1" x14ac:dyDescent="0.2">
      <c r="A15" s="114"/>
      <c r="B15" s="317"/>
      <c r="C15" s="317"/>
      <c r="D15" s="404" t="s">
        <v>435</v>
      </c>
      <c r="E15" s="404"/>
      <c r="F15" s="404"/>
      <c r="G15" s="404"/>
      <c r="H15" s="404"/>
      <c r="I15" s="404"/>
      <c r="J15" s="404"/>
      <c r="K15" s="404"/>
      <c r="L15" s="404"/>
      <c r="M15" s="404"/>
      <c r="N15" s="404"/>
      <c r="O15" s="404"/>
      <c r="P15" s="404"/>
      <c r="Q15" s="404"/>
      <c r="R15" s="404"/>
      <c r="S15" s="404"/>
      <c r="T15" s="404"/>
      <c r="U15" s="404"/>
      <c r="V15" s="404"/>
      <c r="W15" s="404"/>
      <c r="X15" s="404"/>
      <c r="Y15" s="404"/>
      <c r="Z15" s="404"/>
      <c r="AA15" s="404"/>
      <c r="AB15" s="404"/>
      <c r="AC15" s="404"/>
      <c r="AD15" s="404"/>
      <c r="AE15" s="404"/>
      <c r="AF15" s="404"/>
      <c r="AG15" s="404"/>
      <c r="AH15" s="404"/>
      <c r="AI15" s="404"/>
      <c r="AJ15" s="404"/>
      <c r="AK15" s="404"/>
      <c r="AL15" s="318"/>
      <c r="AM15" s="318"/>
      <c r="AN15" s="115"/>
      <c r="AO15" s="32"/>
      <c r="AP15" s="32"/>
      <c r="AQ15" s="32"/>
    </row>
    <row r="16" spans="1:45" ht="20.100000000000001" customHeight="1" x14ac:dyDescent="0.2">
      <c r="A16" s="114"/>
      <c r="B16" s="317"/>
      <c r="C16" s="317"/>
      <c r="D16" s="131"/>
      <c r="E16" s="131"/>
      <c r="F16" s="131"/>
      <c r="G16" s="131"/>
      <c r="H16" s="131"/>
      <c r="I16" s="131"/>
      <c r="J16" s="131"/>
      <c r="K16" s="131"/>
      <c r="L16" s="131"/>
      <c r="M16" s="131"/>
      <c r="N16" s="131"/>
      <c r="O16" s="131"/>
      <c r="P16" s="131"/>
      <c r="Q16" s="131"/>
      <c r="R16" s="131"/>
      <c r="S16" s="131"/>
      <c r="T16" s="111"/>
      <c r="U16" s="111"/>
      <c r="V16" s="318"/>
      <c r="W16" s="318"/>
      <c r="X16" s="318"/>
      <c r="Y16" s="318"/>
      <c r="Z16" s="318"/>
      <c r="AA16" s="318"/>
      <c r="AB16" s="318"/>
      <c r="AC16" s="318"/>
      <c r="AD16" s="318"/>
      <c r="AE16" s="318"/>
      <c r="AF16" s="318"/>
      <c r="AG16" s="318"/>
      <c r="AH16" s="318"/>
      <c r="AI16" s="318"/>
      <c r="AJ16" s="318"/>
      <c r="AK16" s="318"/>
      <c r="AL16" s="318"/>
      <c r="AM16" s="318"/>
      <c r="AN16" s="115"/>
      <c r="AO16" s="32"/>
      <c r="AP16" s="32"/>
      <c r="AQ16" s="32"/>
    </row>
    <row r="17" spans="1:43" ht="20.100000000000001" customHeight="1" x14ac:dyDescent="0.2">
      <c r="A17" s="114"/>
      <c r="B17" s="317"/>
      <c r="C17" s="317"/>
      <c r="D17" s="317"/>
      <c r="E17" s="317"/>
      <c r="F17" s="317"/>
      <c r="G17" s="317"/>
      <c r="H17" s="317"/>
      <c r="I17" s="317"/>
      <c r="J17" s="317"/>
      <c r="K17" s="317"/>
      <c r="L17" s="317"/>
      <c r="M17" s="317"/>
      <c r="N17" s="317"/>
      <c r="O17" s="317"/>
      <c r="P17" s="317"/>
      <c r="Q17" s="317"/>
      <c r="R17" s="317"/>
      <c r="S17" s="317"/>
      <c r="T17" s="111"/>
      <c r="U17" s="111"/>
      <c r="V17" s="318"/>
      <c r="W17" s="318"/>
      <c r="X17" s="318"/>
      <c r="Y17" s="318"/>
      <c r="Z17" s="318"/>
      <c r="AA17" s="318"/>
      <c r="AB17" s="318"/>
      <c r="AC17" s="318"/>
      <c r="AD17" s="318"/>
      <c r="AE17" s="318"/>
      <c r="AF17" s="318"/>
      <c r="AG17" s="318"/>
      <c r="AH17" s="318"/>
      <c r="AI17" s="318"/>
      <c r="AJ17" s="318"/>
      <c r="AK17" s="318"/>
      <c r="AL17" s="318"/>
      <c r="AM17" s="318"/>
      <c r="AN17" s="115"/>
      <c r="AO17" s="32"/>
      <c r="AP17" s="32"/>
      <c r="AQ17" s="32"/>
    </row>
    <row r="18" spans="1:43" ht="20.100000000000001" customHeight="1" x14ac:dyDescent="0.2">
      <c r="A18" s="114"/>
      <c r="B18" s="317"/>
      <c r="C18" s="317"/>
      <c r="D18" s="317"/>
      <c r="E18" s="317"/>
      <c r="F18" s="317"/>
      <c r="G18" s="317"/>
      <c r="H18" s="317"/>
      <c r="I18" s="317"/>
      <c r="J18" s="317"/>
      <c r="K18" s="317"/>
      <c r="L18" s="317"/>
      <c r="M18" s="317"/>
      <c r="N18" s="317"/>
      <c r="O18" s="317"/>
      <c r="P18" s="317"/>
      <c r="Q18" s="317"/>
      <c r="R18" s="317"/>
      <c r="S18" s="317"/>
      <c r="T18" s="111"/>
      <c r="U18" s="111"/>
      <c r="V18" s="318"/>
      <c r="W18" s="318"/>
      <c r="X18" s="318"/>
      <c r="Y18" s="318"/>
      <c r="Z18" s="318"/>
      <c r="AA18" s="318"/>
      <c r="AB18" s="318"/>
      <c r="AC18" s="318"/>
      <c r="AD18" s="318"/>
      <c r="AE18" s="318"/>
      <c r="AF18" s="318"/>
      <c r="AG18" s="318"/>
      <c r="AH18" s="318"/>
      <c r="AI18" s="318"/>
      <c r="AJ18" s="318"/>
      <c r="AK18" s="318"/>
      <c r="AL18" s="318"/>
      <c r="AM18" s="318"/>
      <c r="AN18" s="115"/>
      <c r="AO18" s="32"/>
      <c r="AP18" s="32"/>
      <c r="AQ18" s="32"/>
    </row>
    <row r="19" spans="1:43" ht="20.100000000000001" customHeight="1" x14ac:dyDescent="0.2">
      <c r="A19" s="114"/>
      <c r="B19" s="317"/>
      <c r="C19" s="317"/>
      <c r="D19" s="317"/>
      <c r="E19" s="317"/>
      <c r="F19" s="317"/>
      <c r="G19" s="317"/>
      <c r="H19" s="317"/>
      <c r="I19" s="317"/>
      <c r="J19" s="317"/>
      <c r="K19" s="317"/>
      <c r="L19" s="317"/>
      <c r="M19" s="317"/>
      <c r="N19" s="317"/>
      <c r="O19" s="317"/>
      <c r="P19" s="317"/>
      <c r="Q19" s="317"/>
      <c r="R19" s="317"/>
      <c r="S19" s="317"/>
      <c r="T19" s="111"/>
      <c r="U19" s="111"/>
      <c r="V19" s="318"/>
      <c r="W19" s="318"/>
      <c r="X19" s="318"/>
      <c r="Y19" s="318"/>
      <c r="Z19" s="318"/>
      <c r="AA19" s="318"/>
      <c r="AB19" s="318"/>
      <c r="AC19" s="318"/>
      <c r="AD19" s="318"/>
      <c r="AE19" s="318"/>
      <c r="AF19" s="318"/>
      <c r="AG19" s="318"/>
      <c r="AH19" s="318"/>
      <c r="AI19" s="318"/>
      <c r="AJ19" s="318"/>
      <c r="AK19" s="318"/>
      <c r="AL19" s="318"/>
      <c r="AM19" s="318"/>
      <c r="AN19" s="115"/>
      <c r="AO19" s="32"/>
      <c r="AP19" s="32"/>
      <c r="AQ19" s="32"/>
    </row>
    <row r="20" spans="1:43" ht="20.100000000000001" customHeight="1" x14ac:dyDescent="0.2">
      <c r="A20" s="114"/>
      <c r="B20" s="317"/>
      <c r="C20" s="317"/>
      <c r="D20" s="317"/>
      <c r="E20" s="317"/>
      <c r="F20" s="317"/>
      <c r="G20" s="317"/>
      <c r="H20" s="317"/>
      <c r="I20" s="317"/>
      <c r="J20" s="317"/>
      <c r="K20" s="317"/>
      <c r="L20" s="317"/>
      <c r="M20" s="317"/>
      <c r="N20" s="317"/>
      <c r="O20" s="317"/>
      <c r="P20" s="317"/>
      <c r="Q20" s="317"/>
      <c r="R20" s="317"/>
      <c r="S20" s="317"/>
      <c r="T20" s="111"/>
      <c r="U20" s="111"/>
      <c r="V20" s="318"/>
      <c r="W20" s="318"/>
      <c r="X20" s="318"/>
      <c r="Y20" s="318"/>
      <c r="Z20" s="318"/>
      <c r="AA20" s="318"/>
      <c r="AB20" s="318"/>
      <c r="AC20" s="318"/>
      <c r="AD20" s="318"/>
      <c r="AE20" s="318"/>
      <c r="AF20" s="318"/>
      <c r="AG20" s="318"/>
      <c r="AH20" s="318"/>
      <c r="AI20" s="318"/>
      <c r="AJ20" s="318"/>
      <c r="AK20" s="318"/>
      <c r="AL20" s="318"/>
      <c r="AM20" s="318"/>
      <c r="AN20" s="115"/>
      <c r="AO20" s="32"/>
      <c r="AP20" s="32"/>
      <c r="AQ20" s="32"/>
    </row>
    <row r="21" spans="1:43" ht="20.100000000000001" customHeight="1" x14ac:dyDescent="0.2">
      <c r="A21" s="114"/>
      <c r="B21" s="317"/>
      <c r="C21" s="317"/>
      <c r="D21" s="317"/>
      <c r="E21" s="317"/>
      <c r="F21" s="317"/>
      <c r="G21" s="317"/>
      <c r="H21" s="317"/>
      <c r="I21" s="317"/>
      <c r="J21" s="317"/>
      <c r="K21" s="317"/>
      <c r="L21" s="317"/>
      <c r="M21" s="317"/>
      <c r="N21" s="317"/>
      <c r="O21" s="317"/>
      <c r="P21" s="317"/>
      <c r="Q21" s="317"/>
      <c r="R21" s="317"/>
      <c r="S21" s="317"/>
      <c r="T21" s="111"/>
      <c r="U21" s="111"/>
      <c r="V21" s="318"/>
      <c r="W21" s="318"/>
      <c r="X21" s="318"/>
      <c r="Y21" s="318"/>
      <c r="Z21" s="318"/>
      <c r="AA21" s="318"/>
      <c r="AB21" s="318"/>
      <c r="AC21" s="318"/>
      <c r="AD21" s="318"/>
      <c r="AE21" s="318"/>
      <c r="AF21" s="318"/>
      <c r="AG21" s="318"/>
      <c r="AH21" s="318"/>
      <c r="AI21" s="318"/>
      <c r="AJ21" s="318"/>
      <c r="AK21" s="318"/>
      <c r="AL21" s="318"/>
      <c r="AM21" s="318"/>
      <c r="AN21" s="115"/>
      <c r="AO21" s="32"/>
      <c r="AP21" s="32"/>
      <c r="AQ21" s="32"/>
    </row>
    <row r="22" spans="1:43" ht="20.100000000000001" customHeight="1" x14ac:dyDescent="0.2">
      <c r="A22" s="114"/>
      <c r="B22" s="317"/>
      <c r="C22" s="317"/>
      <c r="D22" s="317"/>
      <c r="E22" s="317"/>
      <c r="F22" s="317"/>
      <c r="G22" s="317"/>
      <c r="H22" s="317"/>
      <c r="I22" s="317"/>
      <c r="J22" s="317"/>
      <c r="K22" s="317"/>
      <c r="L22" s="317"/>
      <c r="M22" s="317"/>
      <c r="N22" s="317"/>
      <c r="O22" s="317"/>
      <c r="P22" s="317"/>
      <c r="Q22" s="317"/>
      <c r="R22" s="317"/>
      <c r="S22" s="317"/>
      <c r="T22" s="111"/>
      <c r="U22" s="111"/>
      <c r="V22" s="318"/>
      <c r="W22" s="318"/>
      <c r="X22" s="318"/>
      <c r="Y22" s="318"/>
      <c r="Z22" s="318"/>
      <c r="AA22" s="318"/>
      <c r="AB22" s="318"/>
      <c r="AC22" s="318"/>
      <c r="AD22" s="318"/>
      <c r="AE22" s="318"/>
      <c r="AF22" s="318"/>
      <c r="AG22" s="318"/>
      <c r="AH22" s="318"/>
      <c r="AI22" s="318"/>
      <c r="AJ22" s="318"/>
      <c r="AK22" s="318"/>
      <c r="AL22" s="318"/>
      <c r="AM22" s="318"/>
      <c r="AN22" s="115"/>
      <c r="AO22" s="32"/>
      <c r="AP22" s="32"/>
      <c r="AQ22" s="32"/>
    </row>
    <row r="23" spans="1:43" ht="20.100000000000001" customHeight="1" x14ac:dyDescent="0.2">
      <c r="A23" s="114"/>
      <c r="B23" s="317"/>
      <c r="C23" s="317"/>
      <c r="D23" s="317"/>
      <c r="E23" s="317"/>
      <c r="F23" s="317"/>
      <c r="G23" s="317"/>
      <c r="H23" s="317"/>
      <c r="I23" s="317"/>
      <c r="J23" s="317"/>
      <c r="K23" s="317"/>
      <c r="L23" s="317"/>
      <c r="M23" s="317"/>
      <c r="N23" s="317"/>
      <c r="O23" s="317"/>
      <c r="P23" s="317"/>
      <c r="Q23" s="317"/>
      <c r="R23" s="317"/>
      <c r="S23" s="317"/>
      <c r="T23" s="111"/>
      <c r="U23" s="111"/>
      <c r="V23" s="318"/>
      <c r="W23" s="318"/>
      <c r="X23" s="318"/>
      <c r="Y23" s="318"/>
      <c r="Z23" s="318"/>
      <c r="AA23" s="318"/>
      <c r="AB23" s="318"/>
      <c r="AC23" s="318"/>
      <c r="AD23" s="318"/>
      <c r="AE23" s="318"/>
      <c r="AF23" s="318"/>
      <c r="AG23" s="318"/>
      <c r="AH23" s="318"/>
      <c r="AI23" s="318"/>
      <c r="AJ23" s="318"/>
      <c r="AK23" s="318"/>
      <c r="AL23" s="318"/>
      <c r="AM23" s="318"/>
      <c r="AN23" s="115"/>
      <c r="AO23" s="32"/>
      <c r="AP23" s="32"/>
      <c r="AQ23" s="32"/>
    </row>
    <row r="24" spans="1:43" ht="20.100000000000001" customHeight="1" x14ac:dyDescent="0.2">
      <c r="A24" s="114"/>
      <c r="B24" s="317"/>
      <c r="C24" s="317"/>
      <c r="D24" s="317"/>
      <c r="E24" s="317"/>
      <c r="F24" s="317"/>
      <c r="G24" s="317"/>
      <c r="H24" s="317"/>
      <c r="I24" s="317"/>
      <c r="J24" s="317"/>
      <c r="K24" s="317"/>
      <c r="L24" s="317"/>
      <c r="M24" s="317"/>
      <c r="N24" s="317"/>
      <c r="O24" s="317"/>
      <c r="P24" s="317"/>
      <c r="Q24" s="317"/>
      <c r="R24" s="317"/>
      <c r="S24" s="317"/>
      <c r="T24" s="111"/>
      <c r="U24" s="111"/>
      <c r="V24" s="318"/>
      <c r="W24" s="318"/>
      <c r="X24" s="318"/>
      <c r="Y24" s="318"/>
      <c r="Z24" s="318"/>
      <c r="AA24" s="318"/>
      <c r="AB24" s="318"/>
      <c r="AC24" s="318"/>
      <c r="AD24" s="318"/>
      <c r="AE24" s="318"/>
      <c r="AF24" s="318"/>
      <c r="AG24" s="318"/>
      <c r="AH24" s="318"/>
      <c r="AI24" s="318"/>
      <c r="AJ24" s="318"/>
      <c r="AK24" s="318"/>
      <c r="AL24" s="318"/>
      <c r="AM24" s="318"/>
      <c r="AN24" s="115"/>
      <c r="AO24" s="32"/>
      <c r="AP24" s="32"/>
      <c r="AQ24" s="32"/>
    </row>
    <row r="25" spans="1:43" ht="20.100000000000001" customHeight="1" x14ac:dyDescent="0.2">
      <c r="A25" s="114"/>
      <c r="B25" s="317"/>
      <c r="C25" s="317"/>
      <c r="D25" s="317"/>
      <c r="E25" s="317"/>
      <c r="F25" s="317"/>
      <c r="G25" s="317"/>
      <c r="H25" s="317"/>
      <c r="I25" s="317"/>
      <c r="J25" s="317"/>
      <c r="K25" s="317"/>
      <c r="L25" s="317"/>
      <c r="M25" s="317"/>
      <c r="N25" s="317"/>
      <c r="O25" s="317"/>
      <c r="P25" s="317"/>
      <c r="Q25" s="317"/>
      <c r="R25" s="317"/>
      <c r="S25" s="317"/>
      <c r="T25" s="111"/>
      <c r="U25" s="111"/>
      <c r="V25" s="318"/>
      <c r="W25" s="318"/>
      <c r="X25" s="318"/>
      <c r="Y25" s="318"/>
      <c r="Z25" s="318"/>
      <c r="AA25" s="318"/>
      <c r="AB25" s="318"/>
      <c r="AC25" s="318"/>
      <c r="AD25" s="318"/>
      <c r="AE25" s="318"/>
      <c r="AF25" s="318"/>
      <c r="AG25" s="318"/>
      <c r="AH25" s="318"/>
      <c r="AI25" s="318"/>
      <c r="AJ25" s="318"/>
      <c r="AK25" s="318"/>
      <c r="AL25" s="318"/>
      <c r="AM25" s="318"/>
      <c r="AN25" s="115"/>
      <c r="AO25" s="32"/>
      <c r="AP25" s="32"/>
      <c r="AQ25" s="32"/>
    </row>
    <row r="26" spans="1:43" ht="20.100000000000001" customHeight="1" x14ac:dyDescent="0.2">
      <c r="A26" s="114"/>
      <c r="B26" s="317"/>
      <c r="C26" s="317"/>
      <c r="D26" s="317"/>
      <c r="E26" s="317"/>
      <c r="F26" s="317"/>
      <c r="G26" s="317"/>
      <c r="H26" s="317"/>
      <c r="I26" s="317"/>
      <c r="J26" s="317"/>
      <c r="K26" s="317"/>
      <c r="L26" s="317"/>
      <c r="M26" s="317"/>
      <c r="N26" s="317"/>
      <c r="O26" s="317"/>
      <c r="P26" s="317"/>
      <c r="Q26" s="317"/>
      <c r="R26" s="317"/>
      <c r="S26" s="317"/>
      <c r="T26" s="111"/>
      <c r="U26" s="111"/>
      <c r="V26" s="318"/>
      <c r="W26" s="318"/>
      <c r="X26" s="318"/>
      <c r="Y26" s="318"/>
      <c r="Z26" s="318"/>
      <c r="AA26" s="318"/>
      <c r="AB26" s="318"/>
      <c r="AC26" s="318"/>
      <c r="AD26" s="318"/>
      <c r="AE26" s="318"/>
      <c r="AF26" s="318"/>
      <c r="AG26" s="318"/>
      <c r="AH26" s="318"/>
      <c r="AI26" s="318"/>
      <c r="AJ26" s="318"/>
      <c r="AK26" s="318"/>
      <c r="AL26" s="318"/>
      <c r="AM26" s="318"/>
      <c r="AN26" s="115"/>
      <c r="AO26" s="32"/>
      <c r="AP26" s="32"/>
      <c r="AQ26" s="32"/>
    </row>
    <row r="27" spans="1:43" ht="20.100000000000001" customHeight="1" x14ac:dyDescent="0.2">
      <c r="A27" s="114"/>
      <c r="B27" s="317"/>
      <c r="C27" s="317"/>
      <c r="D27" s="317"/>
      <c r="E27" s="317"/>
      <c r="F27" s="317"/>
      <c r="G27" s="317"/>
      <c r="H27" s="317"/>
      <c r="I27" s="317"/>
      <c r="J27" s="317"/>
      <c r="K27" s="317"/>
      <c r="L27" s="317"/>
      <c r="M27" s="317"/>
      <c r="N27" s="317"/>
      <c r="O27" s="317"/>
      <c r="P27" s="317"/>
      <c r="Q27" s="317"/>
      <c r="R27" s="317"/>
      <c r="S27" s="317"/>
      <c r="T27" s="111"/>
      <c r="U27" s="111"/>
      <c r="V27" s="318"/>
      <c r="W27" s="318"/>
      <c r="X27" s="318"/>
      <c r="Y27" s="318"/>
      <c r="Z27" s="318"/>
      <c r="AA27" s="318"/>
      <c r="AB27" s="318"/>
      <c r="AC27" s="318"/>
      <c r="AD27" s="318"/>
      <c r="AE27" s="318"/>
      <c r="AF27" s="318"/>
      <c r="AG27" s="318"/>
      <c r="AH27" s="318"/>
      <c r="AI27" s="318"/>
      <c r="AJ27" s="318"/>
      <c r="AK27" s="318"/>
      <c r="AL27" s="318"/>
      <c r="AM27" s="318"/>
      <c r="AN27" s="115"/>
      <c r="AO27" s="32"/>
      <c r="AP27" s="32"/>
      <c r="AQ27" s="32"/>
    </row>
    <row r="28" spans="1:43" ht="12" customHeight="1" x14ac:dyDescent="0.2"/>
  </sheetData>
  <mergeCells count="9">
    <mergeCell ref="AO7:AS12"/>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28"/>
  <sheetViews>
    <sheetView rightToLeft="1" tabSelected="1" view="pageBreakPreview" zoomScaleSheetLayoutView="100" workbookViewId="0">
      <selection activeCell="G18" sqref="G18"/>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97"/>
      <c r="F2" s="397"/>
      <c r="G2" s="397"/>
      <c r="H2" s="397"/>
      <c r="I2" s="397"/>
      <c r="J2" s="397"/>
      <c r="K2" s="397"/>
      <c r="L2" s="397"/>
      <c r="M2" s="397"/>
      <c r="N2" s="397"/>
      <c r="O2" s="397"/>
      <c r="P2" s="397"/>
      <c r="Q2" s="397"/>
      <c r="R2" s="397"/>
      <c r="S2" s="397"/>
      <c r="V2" s="398"/>
      <c r="W2" s="398"/>
      <c r="X2" s="398"/>
      <c r="Y2" s="398"/>
      <c r="Z2" s="398"/>
      <c r="AA2" s="398"/>
      <c r="AB2" s="398"/>
      <c r="AC2" s="398"/>
      <c r="AD2" s="398"/>
      <c r="AE2" s="398"/>
      <c r="AF2" s="398"/>
      <c r="AG2" s="398"/>
      <c r="AH2" s="398"/>
      <c r="AI2" s="398"/>
      <c r="AJ2" s="398"/>
    </row>
    <row r="3" spans="1:43" ht="14.25" x14ac:dyDescent="0.2">
      <c r="A3" s="102"/>
      <c r="B3" s="102"/>
      <c r="C3" s="102"/>
      <c r="D3" s="102"/>
      <c r="E3" s="397"/>
      <c r="F3" s="397"/>
      <c r="G3" s="397"/>
      <c r="H3" s="397"/>
      <c r="I3" s="397"/>
      <c r="J3" s="397"/>
      <c r="K3" s="397"/>
      <c r="L3" s="397"/>
      <c r="M3" s="397"/>
      <c r="N3" s="397"/>
      <c r="O3" s="397"/>
      <c r="P3" s="397"/>
      <c r="Q3" s="397"/>
      <c r="R3" s="397"/>
      <c r="S3" s="397"/>
      <c r="T3" s="104"/>
      <c r="U3" s="104"/>
      <c r="V3" s="398"/>
      <c r="W3" s="398"/>
      <c r="X3" s="398"/>
      <c r="Y3" s="398"/>
      <c r="Z3" s="398"/>
      <c r="AA3" s="398"/>
      <c r="AB3" s="398"/>
      <c r="AC3" s="398"/>
      <c r="AD3" s="398"/>
      <c r="AE3" s="398"/>
      <c r="AF3" s="398"/>
      <c r="AG3" s="398"/>
      <c r="AH3" s="398"/>
      <c r="AI3" s="398"/>
      <c r="AJ3" s="398"/>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24.95" customHeight="1" x14ac:dyDescent="0.2">
      <c r="A5" s="112"/>
      <c r="B5" s="399" t="s">
        <v>436</v>
      </c>
      <c r="C5" s="399"/>
      <c r="D5" s="399"/>
      <c r="E5" s="399"/>
      <c r="F5" s="399"/>
      <c r="G5" s="399"/>
      <c r="H5" s="399"/>
      <c r="I5" s="399"/>
      <c r="J5" s="399"/>
      <c r="K5" s="399"/>
      <c r="L5" s="399"/>
      <c r="M5" s="399"/>
      <c r="N5" s="399"/>
      <c r="O5" s="399"/>
      <c r="P5" s="399"/>
      <c r="Q5" s="399"/>
      <c r="R5" s="399"/>
      <c r="S5" s="399"/>
      <c r="T5" s="111"/>
      <c r="U5" s="111"/>
      <c r="V5" s="400" t="s">
        <v>437</v>
      </c>
      <c r="W5" s="400"/>
      <c r="X5" s="400"/>
      <c r="Y5" s="400"/>
      <c r="Z5" s="400"/>
      <c r="AA5" s="400"/>
      <c r="AB5" s="400"/>
      <c r="AC5" s="400"/>
      <c r="AD5" s="400"/>
      <c r="AE5" s="400"/>
      <c r="AF5" s="400"/>
      <c r="AG5" s="400"/>
      <c r="AH5" s="400"/>
      <c r="AI5" s="400"/>
      <c r="AJ5" s="400"/>
      <c r="AK5" s="400"/>
      <c r="AL5" s="400"/>
      <c r="AM5" s="400"/>
      <c r="AN5" s="113"/>
      <c r="AO5" s="32"/>
      <c r="AP5" s="32"/>
      <c r="AQ5" s="32"/>
    </row>
    <row r="6" spans="1:43"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5" customHeight="1" x14ac:dyDescent="0.2">
      <c r="A7" s="112"/>
      <c r="B7" s="401" t="s">
        <v>450</v>
      </c>
      <c r="C7" s="401"/>
      <c r="D7" s="401"/>
      <c r="E7" s="401"/>
      <c r="F7" s="401"/>
      <c r="G7" s="401"/>
      <c r="H7" s="401"/>
      <c r="I7" s="401"/>
      <c r="J7" s="401"/>
      <c r="K7" s="401"/>
      <c r="L7" s="401"/>
      <c r="M7" s="401"/>
      <c r="N7" s="401"/>
      <c r="O7" s="401"/>
      <c r="P7" s="401"/>
      <c r="Q7" s="401"/>
      <c r="R7" s="401"/>
      <c r="S7" s="401"/>
      <c r="V7" s="402" t="s">
        <v>451</v>
      </c>
      <c r="W7" s="402"/>
      <c r="X7" s="402"/>
      <c r="Y7" s="402"/>
      <c r="Z7" s="402"/>
      <c r="AA7" s="402"/>
      <c r="AB7" s="402"/>
      <c r="AC7" s="402"/>
      <c r="AD7" s="402"/>
      <c r="AE7" s="402"/>
      <c r="AF7" s="402"/>
      <c r="AG7" s="402"/>
      <c r="AH7" s="402"/>
      <c r="AI7" s="402"/>
      <c r="AJ7" s="402"/>
      <c r="AK7" s="402"/>
      <c r="AL7" s="402"/>
      <c r="AM7" s="402"/>
      <c r="AN7" s="113"/>
      <c r="AO7" s="32"/>
      <c r="AP7" s="32"/>
      <c r="AQ7" s="32"/>
    </row>
    <row r="8" spans="1:43" ht="15" customHeight="1" x14ac:dyDescent="0.2">
      <c r="A8" s="112"/>
      <c r="B8" s="401"/>
      <c r="C8" s="401"/>
      <c r="D8" s="401"/>
      <c r="E8" s="401"/>
      <c r="F8" s="401"/>
      <c r="G8" s="401"/>
      <c r="H8" s="401"/>
      <c r="I8" s="401"/>
      <c r="J8" s="401"/>
      <c r="K8" s="401"/>
      <c r="L8" s="401"/>
      <c r="M8" s="401"/>
      <c r="N8" s="401"/>
      <c r="O8" s="401"/>
      <c r="P8" s="401"/>
      <c r="Q8" s="401"/>
      <c r="R8" s="401"/>
      <c r="S8" s="401"/>
      <c r="V8" s="402"/>
      <c r="W8" s="402"/>
      <c r="X8" s="402"/>
      <c r="Y8" s="402"/>
      <c r="Z8" s="402"/>
      <c r="AA8" s="402"/>
      <c r="AB8" s="402"/>
      <c r="AC8" s="402"/>
      <c r="AD8" s="402"/>
      <c r="AE8" s="402"/>
      <c r="AF8" s="402"/>
      <c r="AG8" s="402"/>
      <c r="AH8" s="402"/>
      <c r="AI8" s="402"/>
      <c r="AJ8" s="402"/>
      <c r="AK8" s="402"/>
      <c r="AL8" s="402"/>
      <c r="AM8" s="402"/>
      <c r="AN8" s="113"/>
      <c r="AO8" s="32"/>
      <c r="AP8" s="32"/>
      <c r="AQ8" s="32"/>
    </row>
    <row r="9" spans="1:43" ht="15" customHeight="1" x14ac:dyDescent="0.2">
      <c r="A9" s="114"/>
      <c r="B9" s="401"/>
      <c r="C9" s="401"/>
      <c r="D9" s="401"/>
      <c r="E9" s="401"/>
      <c r="F9" s="401"/>
      <c r="G9" s="401"/>
      <c r="H9" s="401"/>
      <c r="I9" s="401"/>
      <c r="J9" s="401"/>
      <c r="K9" s="401"/>
      <c r="L9" s="401"/>
      <c r="M9" s="401"/>
      <c r="N9" s="401"/>
      <c r="O9" s="401"/>
      <c r="P9" s="401"/>
      <c r="Q9" s="401"/>
      <c r="R9" s="401"/>
      <c r="S9" s="401"/>
      <c r="V9" s="402"/>
      <c r="W9" s="402"/>
      <c r="X9" s="402"/>
      <c r="Y9" s="402"/>
      <c r="Z9" s="402"/>
      <c r="AA9" s="402"/>
      <c r="AB9" s="402"/>
      <c r="AC9" s="402"/>
      <c r="AD9" s="402"/>
      <c r="AE9" s="402"/>
      <c r="AF9" s="402"/>
      <c r="AG9" s="402"/>
      <c r="AH9" s="402"/>
      <c r="AI9" s="402"/>
      <c r="AJ9" s="402"/>
      <c r="AK9" s="402"/>
      <c r="AL9" s="402"/>
      <c r="AM9" s="402"/>
      <c r="AN9" s="115"/>
      <c r="AO9" s="32"/>
      <c r="AP9" s="32"/>
      <c r="AQ9" s="32"/>
    </row>
    <row r="10" spans="1:43" ht="15" customHeight="1" x14ac:dyDescent="0.2">
      <c r="A10" s="114"/>
      <c r="B10" s="401"/>
      <c r="C10" s="401"/>
      <c r="D10" s="401"/>
      <c r="E10" s="401"/>
      <c r="F10" s="401"/>
      <c r="G10" s="401"/>
      <c r="H10" s="401"/>
      <c r="I10" s="401"/>
      <c r="J10" s="401"/>
      <c r="K10" s="401"/>
      <c r="L10" s="401"/>
      <c r="M10" s="401"/>
      <c r="N10" s="401"/>
      <c r="O10" s="401"/>
      <c r="P10" s="401"/>
      <c r="Q10" s="401"/>
      <c r="R10" s="401"/>
      <c r="S10" s="401"/>
      <c r="V10" s="402"/>
      <c r="W10" s="402"/>
      <c r="X10" s="402"/>
      <c r="Y10" s="402"/>
      <c r="Z10" s="402"/>
      <c r="AA10" s="402"/>
      <c r="AB10" s="402"/>
      <c r="AC10" s="402"/>
      <c r="AD10" s="402"/>
      <c r="AE10" s="402"/>
      <c r="AF10" s="402"/>
      <c r="AG10" s="402"/>
      <c r="AH10" s="402"/>
      <c r="AI10" s="402"/>
      <c r="AJ10" s="402"/>
      <c r="AK10" s="402"/>
      <c r="AL10" s="402"/>
      <c r="AM10" s="402"/>
      <c r="AN10" s="115"/>
      <c r="AO10" s="32"/>
      <c r="AP10" s="32"/>
      <c r="AQ10" s="32"/>
    </row>
    <row r="11" spans="1:43" ht="15" customHeight="1" x14ac:dyDescent="0.2">
      <c r="A11" s="114"/>
      <c r="B11" s="401"/>
      <c r="C11" s="401"/>
      <c r="D11" s="401"/>
      <c r="E11" s="401"/>
      <c r="F11" s="401"/>
      <c r="G11" s="401"/>
      <c r="H11" s="401"/>
      <c r="I11" s="401"/>
      <c r="J11" s="401"/>
      <c r="K11" s="401"/>
      <c r="L11" s="401"/>
      <c r="M11" s="401"/>
      <c r="N11" s="401"/>
      <c r="O11" s="401"/>
      <c r="P11" s="401"/>
      <c r="Q11" s="401"/>
      <c r="R11" s="401"/>
      <c r="S11" s="401"/>
      <c r="V11" s="402"/>
      <c r="W11" s="402"/>
      <c r="X11" s="402"/>
      <c r="Y11" s="402"/>
      <c r="Z11" s="402"/>
      <c r="AA11" s="402"/>
      <c r="AB11" s="402"/>
      <c r="AC11" s="402"/>
      <c r="AD11" s="402"/>
      <c r="AE11" s="402"/>
      <c r="AF11" s="402"/>
      <c r="AG11" s="402"/>
      <c r="AH11" s="402"/>
      <c r="AI11" s="402"/>
      <c r="AJ11" s="402"/>
      <c r="AK11" s="402"/>
      <c r="AL11" s="402"/>
      <c r="AM11" s="402"/>
      <c r="AN11" s="115"/>
      <c r="AO11" s="32"/>
      <c r="AP11" s="32"/>
      <c r="AQ11" s="32"/>
    </row>
    <row r="12" spans="1:43" ht="15" customHeight="1" x14ac:dyDescent="0.2">
      <c r="A12" s="114"/>
      <c r="B12" s="401"/>
      <c r="C12" s="401"/>
      <c r="D12" s="401"/>
      <c r="E12" s="401"/>
      <c r="F12" s="401"/>
      <c r="G12" s="401"/>
      <c r="H12" s="401"/>
      <c r="I12" s="401"/>
      <c r="J12" s="401"/>
      <c r="K12" s="401"/>
      <c r="L12" s="401"/>
      <c r="M12" s="401"/>
      <c r="N12" s="401"/>
      <c r="O12" s="401"/>
      <c r="P12" s="401"/>
      <c r="Q12" s="401"/>
      <c r="R12" s="401"/>
      <c r="S12" s="401"/>
      <c r="V12" s="402"/>
      <c r="W12" s="402"/>
      <c r="X12" s="402"/>
      <c r="Y12" s="402"/>
      <c r="Z12" s="402"/>
      <c r="AA12" s="402"/>
      <c r="AB12" s="402"/>
      <c r="AC12" s="402"/>
      <c r="AD12" s="402"/>
      <c r="AE12" s="402"/>
      <c r="AF12" s="402"/>
      <c r="AG12" s="402"/>
      <c r="AH12" s="402"/>
      <c r="AI12" s="402"/>
      <c r="AJ12" s="402"/>
      <c r="AK12" s="402"/>
      <c r="AL12" s="402"/>
      <c r="AM12" s="402"/>
      <c r="AN12" s="115"/>
      <c r="AO12" s="32"/>
      <c r="AP12" s="32"/>
      <c r="AQ12" s="32"/>
    </row>
    <row r="13" spans="1:43" ht="35.1" customHeight="1" x14ac:dyDescent="0.2">
      <c r="A13" s="114"/>
      <c r="B13" s="317"/>
      <c r="C13" s="317"/>
      <c r="D13" s="317"/>
      <c r="E13" s="317"/>
      <c r="F13" s="317"/>
      <c r="G13" s="317"/>
      <c r="H13" s="317"/>
      <c r="I13" s="317"/>
      <c r="J13" s="317"/>
      <c r="K13" s="317"/>
      <c r="L13" s="317"/>
      <c r="M13" s="317"/>
      <c r="N13" s="317"/>
      <c r="O13" s="317"/>
      <c r="P13" s="317"/>
      <c r="Q13" s="317"/>
      <c r="R13" s="317"/>
      <c r="S13" s="317"/>
      <c r="T13" s="111"/>
      <c r="U13" s="111"/>
      <c r="V13" s="318"/>
      <c r="W13" s="318"/>
      <c r="X13" s="318"/>
      <c r="Y13" s="318"/>
      <c r="Z13" s="318"/>
      <c r="AA13" s="318"/>
      <c r="AB13" s="318"/>
      <c r="AC13" s="318"/>
      <c r="AD13" s="318"/>
      <c r="AE13" s="318"/>
      <c r="AF13" s="318"/>
      <c r="AG13" s="318"/>
      <c r="AH13" s="318"/>
      <c r="AI13" s="318"/>
      <c r="AJ13" s="318"/>
      <c r="AK13" s="318"/>
      <c r="AL13" s="318"/>
      <c r="AM13" s="318"/>
      <c r="AN13" s="115"/>
      <c r="AO13" s="32"/>
      <c r="AP13" s="32"/>
      <c r="AQ13" s="32"/>
    </row>
    <row r="14" spans="1:43" ht="20.100000000000001" customHeight="1" x14ac:dyDescent="0.2">
      <c r="A14" s="114"/>
      <c r="B14" s="317"/>
      <c r="C14" s="317"/>
      <c r="D14" s="395" t="s">
        <v>438</v>
      </c>
      <c r="E14" s="395"/>
      <c r="F14" s="395"/>
      <c r="G14" s="395"/>
      <c r="H14" s="395"/>
      <c r="I14" s="395"/>
      <c r="J14" s="395"/>
      <c r="K14" s="395"/>
      <c r="L14" s="395"/>
      <c r="M14" s="395"/>
      <c r="N14" s="395"/>
      <c r="O14" s="395"/>
      <c r="P14" s="395"/>
      <c r="Q14" s="395"/>
      <c r="R14" s="395"/>
      <c r="S14" s="395"/>
      <c r="T14" s="395"/>
      <c r="U14" s="395"/>
      <c r="V14" s="395"/>
      <c r="W14" s="395"/>
      <c r="X14" s="395"/>
      <c r="Y14" s="395"/>
      <c r="Z14" s="395"/>
      <c r="AA14" s="395"/>
      <c r="AB14" s="395"/>
      <c r="AC14" s="395"/>
      <c r="AD14" s="395"/>
      <c r="AE14" s="395"/>
      <c r="AF14" s="395"/>
      <c r="AG14" s="395"/>
      <c r="AH14" s="395"/>
      <c r="AI14" s="395"/>
      <c r="AJ14" s="395"/>
      <c r="AK14" s="395"/>
      <c r="AL14" s="318"/>
      <c r="AM14" s="318"/>
      <c r="AN14" s="115"/>
      <c r="AO14" s="32"/>
      <c r="AP14" s="32"/>
      <c r="AQ14" s="32"/>
    </row>
    <row r="15" spans="1:43" ht="30" customHeight="1" x14ac:dyDescent="0.2">
      <c r="A15" s="114"/>
      <c r="B15" s="317"/>
      <c r="C15" s="317"/>
      <c r="D15" s="404" t="s">
        <v>439</v>
      </c>
      <c r="E15" s="404"/>
      <c r="F15" s="404"/>
      <c r="G15" s="404"/>
      <c r="H15" s="404"/>
      <c r="I15" s="404"/>
      <c r="J15" s="404"/>
      <c r="K15" s="404"/>
      <c r="L15" s="404"/>
      <c r="M15" s="404"/>
      <c r="N15" s="404"/>
      <c r="O15" s="404"/>
      <c r="P15" s="404"/>
      <c r="Q15" s="404"/>
      <c r="R15" s="404"/>
      <c r="S15" s="404"/>
      <c r="T15" s="404"/>
      <c r="U15" s="404"/>
      <c r="V15" s="404"/>
      <c r="W15" s="404"/>
      <c r="X15" s="404"/>
      <c r="Y15" s="404"/>
      <c r="Z15" s="404"/>
      <c r="AA15" s="404"/>
      <c r="AB15" s="404"/>
      <c r="AC15" s="404"/>
      <c r="AD15" s="404"/>
      <c r="AE15" s="404"/>
      <c r="AF15" s="404"/>
      <c r="AG15" s="404"/>
      <c r="AH15" s="404"/>
      <c r="AI15" s="404"/>
      <c r="AJ15" s="404"/>
      <c r="AK15" s="404"/>
      <c r="AL15" s="318"/>
      <c r="AM15" s="318"/>
      <c r="AN15" s="115"/>
      <c r="AO15" s="32"/>
      <c r="AP15" s="32"/>
      <c r="AQ15" s="32"/>
    </row>
    <row r="16" spans="1:43" ht="20.100000000000001" customHeight="1" x14ac:dyDescent="0.2">
      <c r="A16" s="114"/>
      <c r="B16" s="317"/>
      <c r="C16" s="317"/>
      <c r="D16" s="131"/>
      <c r="E16" s="131"/>
      <c r="F16" s="131"/>
      <c r="G16" s="131"/>
      <c r="H16" s="131"/>
      <c r="I16" s="131"/>
      <c r="J16" s="131"/>
      <c r="K16" s="131"/>
      <c r="L16" s="131"/>
      <c r="M16" s="131"/>
      <c r="N16" s="131"/>
      <c r="O16" s="131"/>
      <c r="P16" s="131"/>
      <c r="Q16" s="131"/>
      <c r="R16" s="131"/>
      <c r="S16" s="131"/>
      <c r="T16" s="111"/>
      <c r="U16" s="111"/>
      <c r="V16" s="318"/>
      <c r="W16" s="318"/>
      <c r="X16" s="318"/>
      <c r="Y16" s="318"/>
      <c r="Z16" s="318"/>
      <c r="AA16" s="318"/>
      <c r="AB16" s="318"/>
      <c r="AC16" s="318"/>
      <c r="AD16" s="318"/>
      <c r="AE16" s="318"/>
      <c r="AF16" s="318"/>
      <c r="AG16" s="318"/>
      <c r="AH16" s="318"/>
      <c r="AI16" s="318"/>
      <c r="AJ16" s="318"/>
      <c r="AK16" s="318"/>
      <c r="AL16" s="318"/>
      <c r="AM16" s="318"/>
      <c r="AN16" s="115"/>
      <c r="AO16" s="32"/>
      <c r="AP16" s="32"/>
      <c r="AQ16" s="32"/>
    </row>
    <row r="17" spans="1:43" ht="20.100000000000001" customHeight="1" x14ac:dyDescent="0.2">
      <c r="A17" s="114"/>
      <c r="B17" s="317"/>
      <c r="C17" s="317"/>
      <c r="D17" s="317"/>
      <c r="E17" s="317"/>
      <c r="F17" s="317"/>
      <c r="G17" s="317"/>
      <c r="H17" s="317"/>
      <c r="I17" s="317"/>
      <c r="J17" s="317"/>
      <c r="K17" s="317"/>
      <c r="L17" s="317"/>
      <c r="M17" s="317"/>
      <c r="N17" s="317"/>
      <c r="O17" s="317"/>
      <c r="P17" s="317"/>
      <c r="Q17" s="317"/>
      <c r="R17" s="317"/>
      <c r="S17" s="317"/>
      <c r="T17" s="111"/>
      <c r="U17" s="111"/>
      <c r="V17" s="318"/>
      <c r="W17" s="318"/>
      <c r="X17" s="318"/>
      <c r="Y17" s="318"/>
      <c r="Z17" s="318"/>
      <c r="AA17" s="318"/>
      <c r="AB17" s="318"/>
      <c r="AC17" s="318"/>
      <c r="AD17" s="318"/>
      <c r="AE17" s="318"/>
      <c r="AF17" s="318"/>
      <c r="AG17" s="318"/>
      <c r="AH17" s="318"/>
      <c r="AI17" s="318"/>
      <c r="AJ17" s="318"/>
      <c r="AK17" s="318"/>
      <c r="AL17" s="318"/>
      <c r="AM17" s="318"/>
      <c r="AN17" s="115"/>
      <c r="AO17" s="32"/>
      <c r="AP17" s="32"/>
      <c r="AQ17" s="32"/>
    </row>
    <row r="18" spans="1:43" ht="20.100000000000001" customHeight="1" x14ac:dyDescent="0.2">
      <c r="A18" s="114"/>
      <c r="B18" s="317"/>
      <c r="C18" s="317"/>
      <c r="D18" s="317"/>
      <c r="E18" s="317"/>
      <c r="F18" s="317"/>
      <c r="G18" s="317"/>
      <c r="H18" s="317"/>
      <c r="I18" s="317"/>
      <c r="J18" s="317"/>
      <c r="K18" s="317"/>
      <c r="L18" s="317"/>
      <c r="M18" s="317"/>
      <c r="N18" s="317"/>
      <c r="O18" s="317"/>
      <c r="P18" s="317"/>
      <c r="Q18" s="317"/>
      <c r="R18" s="317"/>
      <c r="S18" s="317"/>
      <c r="T18" s="111"/>
      <c r="U18" s="111"/>
      <c r="V18" s="318"/>
      <c r="W18" s="318"/>
      <c r="X18" s="318"/>
      <c r="Y18" s="318"/>
      <c r="Z18" s="318"/>
      <c r="AA18" s="318"/>
      <c r="AB18" s="318"/>
      <c r="AC18" s="318"/>
      <c r="AD18" s="318"/>
      <c r="AE18" s="318"/>
      <c r="AF18" s="318"/>
      <c r="AG18" s="318"/>
      <c r="AH18" s="318"/>
      <c r="AI18" s="318"/>
      <c r="AJ18" s="318"/>
      <c r="AK18" s="318"/>
      <c r="AL18" s="318"/>
      <c r="AM18" s="318"/>
      <c r="AN18" s="115"/>
      <c r="AO18" s="32"/>
      <c r="AP18" s="32"/>
      <c r="AQ18" s="32"/>
    </row>
    <row r="19" spans="1:43" ht="20.100000000000001" customHeight="1" x14ac:dyDescent="0.2">
      <c r="A19" s="114"/>
      <c r="B19" s="317"/>
      <c r="C19" s="317"/>
      <c r="D19" s="317"/>
      <c r="E19" s="317"/>
      <c r="F19" s="317"/>
      <c r="G19" s="317"/>
      <c r="H19" s="317"/>
      <c r="I19" s="317"/>
      <c r="J19" s="317"/>
      <c r="K19" s="317"/>
      <c r="L19" s="317"/>
      <c r="M19" s="317"/>
      <c r="N19" s="317"/>
      <c r="O19" s="317"/>
      <c r="P19" s="317"/>
      <c r="Q19" s="317"/>
      <c r="R19" s="317"/>
      <c r="S19" s="317"/>
      <c r="T19" s="111"/>
      <c r="U19" s="111"/>
      <c r="V19" s="318"/>
      <c r="W19" s="318"/>
      <c r="X19" s="318"/>
      <c r="Y19" s="318"/>
      <c r="Z19" s="318"/>
      <c r="AA19" s="318"/>
      <c r="AB19" s="318"/>
      <c r="AC19" s="318"/>
      <c r="AD19" s="318"/>
      <c r="AE19" s="318"/>
      <c r="AF19" s="318"/>
      <c r="AG19" s="318"/>
      <c r="AH19" s="318"/>
      <c r="AI19" s="318"/>
      <c r="AJ19" s="318"/>
      <c r="AK19" s="318"/>
      <c r="AL19" s="318"/>
      <c r="AM19" s="318"/>
      <c r="AN19" s="115"/>
      <c r="AO19" s="32"/>
      <c r="AP19" s="32"/>
      <c r="AQ19" s="32"/>
    </row>
    <row r="20" spans="1:43" ht="20.100000000000001" customHeight="1" x14ac:dyDescent="0.2">
      <c r="A20" s="114"/>
      <c r="B20" s="317"/>
      <c r="C20" s="317"/>
      <c r="D20" s="317"/>
      <c r="E20" s="317"/>
      <c r="F20" s="317"/>
      <c r="G20" s="317"/>
      <c r="H20" s="317"/>
      <c r="I20" s="317"/>
      <c r="J20" s="317"/>
      <c r="K20" s="317"/>
      <c r="L20" s="317"/>
      <c r="M20" s="317"/>
      <c r="N20" s="317"/>
      <c r="O20" s="317"/>
      <c r="P20" s="317"/>
      <c r="Q20" s="317"/>
      <c r="R20" s="317"/>
      <c r="S20" s="317"/>
      <c r="T20" s="111"/>
      <c r="U20" s="111"/>
      <c r="V20" s="318"/>
      <c r="W20" s="318"/>
      <c r="X20" s="318"/>
      <c r="Y20" s="318"/>
      <c r="Z20" s="318"/>
      <c r="AA20" s="318"/>
      <c r="AB20" s="318"/>
      <c r="AC20" s="318"/>
      <c r="AD20" s="318"/>
      <c r="AE20" s="318"/>
      <c r="AF20" s="318"/>
      <c r="AG20" s="318"/>
      <c r="AH20" s="318"/>
      <c r="AI20" s="318"/>
      <c r="AJ20" s="318"/>
      <c r="AK20" s="318"/>
      <c r="AL20" s="318"/>
      <c r="AM20" s="318"/>
      <c r="AN20" s="115"/>
      <c r="AO20" s="32"/>
      <c r="AP20" s="32"/>
      <c r="AQ20" s="32"/>
    </row>
    <row r="21" spans="1:43" ht="20.100000000000001" customHeight="1" x14ac:dyDescent="0.2">
      <c r="A21" s="114"/>
      <c r="B21" s="317"/>
      <c r="C21" s="317"/>
      <c r="D21" s="317"/>
      <c r="E21" s="317"/>
      <c r="F21" s="317"/>
      <c r="G21" s="317"/>
      <c r="H21" s="317"/>
      <c r="I21" s="317"/>
      <c r="J21" s="317"/>
      <c r="K21" s="317"/>
      <c r="L21" s="317"/>
      <c r="M21" s="317"/>
      <c r="N21" s="317"/>
      <c r="O21" s="317"/>
      <c r="P21" s="317"/>
      <c r="Q21" s="317"/>
      <c r="R21" s="317"/>
      <c r="S21" s="317"/>
      <c r="T21" s="111"/>
      <c r="U21" s="111"/>
      <c r="V21" s="318"/>
      <c r="W21" s="318"/>
      <c r="X21" s="318"/>
      <c r="Y21" s="318"/>
      <c r="Z21" s="318"/>
      <c r="AA21" s="318"/>
      <c r="AB21" s="318"/>
      <c r="AC21" s="318"/>
      <c r="AD21" s="318"/>
      <c r="AE21" s="318"/>
      <c r="AF21" s="318"/>
      <c r="AG21" s="318"/>
      <c r="AH21" s="318"/>
      <c r="AI21" s="318"/>
      <c r="AJ21" s="318"/>
      <c r="AK21" s="318"/>
      <c r="AL21" s="318"/>
      <c r="AM21" s="318"/>
      <c r="AN21" s="115"/>
      <c r="AO21" s="32"/>
      <c r="AP21" s="32"/>
      <c r="AQ21" s="32"/>
    </row>
    <row r="22" spans="1:43" ht="20.100000000000001" customHeight="1" x14ac:dyDescent="0.2">
      <c r="A22" s="114"/>
      <c r="B22" s="317"/>
      <c r="C22" s="317"/>
      <c r="D22" s="317"/>
      <c r="E22" s="317"/>
      <c r="F22" s="317"/>
      <c r="G22" s="317"/>
      <c r="H22" s="317"/>
      <c r="I22" s="317"/>
      <c r="J22" s="317"/>
      <c r="K22" s="317"/>
      <c r="L22" s="317"/>
      <c r="M22" s="317"/>
      <c r="N22" s="317"/>
      <c r="O22" s="317"/>
      <c r="P22" s="317"/>
      <c r="Q22" s="317"/>
      <c r="R22" s="317"/>
      <c r="S22" s="317"/>
      <c r="T22" s="111"/>
      <c r="U22" s="111"/>
      <c r="V22" s="318"/>
      <c r="W22" s="318"/>
      <c r="X22" s="318"/>
      <c r="Y22" s="318"/>
      <c r="Z22" s="318"/>
      <c r="AA22" s="318"/>
      <c r="AB22" s="318"/>
      <c r="AC22" s="318"/>
      <c r="AD22" s="318"/>
      <c r="AE22" s="318"/>
      <c r="AF22" s="318"/>
      <c r="AG22" s="318"/>
      <c r="AH22" s="318"/>
      <c r="AI22" s="318"/>
      <c r="AJ22" s="318"/>
      <c r="AK22" s="318"/>
      <c r="AL22" s="318"/>
      <c r="AM22" s="318"/>
      <c r="AN22" s="115"/>
      <c r="AO22" s="32"/>
      <c r="AP22" s="32"/>
      <c r="AQ22" s="32"/>
    </row>
    <row r="23" spans="1:43" ht="20.100000000000001" customHeight="1" x14ac:dyDescent="0.2">
      <c r="A23" s="114"/>
      <c r="B23" s="317"/>
      <c r="C23" s="317"/>
      <c r="D23" s="317"/>
      <c r="E23" s="317"/>
      <c r="F23" s="317"/>
      <c r="G23" s="317"/>
      <c r="H23" s="317"/>
      <c r="I23" s="317"/>
      <c r="J23" s="317"/>
      <c r="K23" s="317"/>
      <c r="L23" s="317"/>
      <c r="M23" s="317"/>
      <c r="N23" s="317"/>
      <c r="O23" s="317"/>
      <c r="P23" s="317"/>
      <c r="Q23" s="317"/>
      <c r="R23" s="317"/>
      <c r="S23" s="317"/>
      <c r="T23" s="111"/>
      <c r="U23" s="111"/>
      <c r="V23" s="318"/>
      <c r="W23" s="318"/>
      <c r="X23" s="318"/>
      <c r="Y23" s="318"/>
      <c r="Z23" s="318"/>
      <c r="AA23" s="318"/>
      <c r="AB23" s="318"/>
      <c r="AC23" s="318"/>
      <c r="AD23" s="318"/>
      <c r="AE23" s="318"/>
      <c r="AF23" s="318"/>
      <c r="AG23" s="318"/>
      <c r="AH23" s="318"/>
      <c r="AI23" s="318"/>
      <c r="AJ23" s="318"/>
      <c r="AK23" s="318"/>
      <c r="AL23" s="318"/>
      <c r="AM23" s="318"/>
      <c r="AN23" s="115"/>
      <c r="AO23" s="32"/>
      <c r="AP23" s="32"/>
      <c r="AQ23" s="32"/>
    </row>
    <row r="24" spans="1:43" ht="20.100000000000001" customHeight="1" x14ac:dyDescent="0.2">
      <c r="A24" s="114"/>
      <c r="B24" s="317"/>
      <c r="C24" s="317"/>
      <c r="D24" s="317"/>
      <c r="E24" s="317"/>
      <c r="F24" s="317"/>
      <c r="G24" s="317"/>
      <c r="H24" s="317"/>
      <c r="I24" s="317"/>
      <c r="J24" s="317"/>
      <c r="K24" s="317"/>
      <c r="L24" s="317"/>
      <c r="M24" s="317"/>
      <c r="N24" s="317"/>
      <c r="O24" s="317"/>
      <c r="P24" s="317"/>
      <c r="Q24" s="317"/>
      <c r="R24" s="317"/>
      <c r="S24" s="317"/>
      <c r="T24" s="111"/>
      <c r="U24" s="111"/>
      <c r="V24" s="318"/>
      <c r="W24" s="318"/>
      <c r="X24" s="318"/>
      <c r="Y24" s="318"/>
      <c r="Z24" s="318"/>
      <c r="AA24" s="318"/>
      <c r="AB24" s="318"/>
      <c r="AC24" s="318"/>
      <c r="AD24" s="318"/>
      <c r="AE24" s="318"/>
      <c r="AF24" s="318"/>
      <c r="AG24" s="318"/>
      <c r="AH24" s="318"/>
      <c r="AI24" s="318"/>
      <c r="AJ24" s="318"/>
      <c r="AK24" s="318"/>
      <c r="AL24" s="318"/>
      <c r="AM24" s="318"/>
      <c r="AN24" s="115"/>
      <c r="AO24" s="32"/>
      <c r="AP24" s="32"/>
      <c r="AQ24" s="32"/>
    </row>
    <row r="25" spans="1:43" ht="20.100000000000001" customHeight="1" x14ac:dyDescent="0.2">
      <c r="A25" s="114"/>
      <c r="B25" s="317"/>
      <c r="C25" s="317"/>
      <c r="D25" s="317"/>
      <c r="E25" s="317"/>
      <c r="F25" s="317"/>
      <c r="G25" s="317"/>
      <c r="H25" s="317"/>
      <c r="I25" s="317"/>
      <c r="J25" s="317"/>
      <c r="K25" s="317"/>
      <c r="L25" s="317"/>
      <c r="M25" s="317"/>
      <c r="N25" s="317"/>
      <c r="O25" s="317"/>
      <c r="P25" s="317"/>
      <c r="Q25" s="317"/>
      <c r="R25" s="317"/>
      <c r="S25" s="317"/>
      <c r="T25" s="111"/>
      <c r="U25" s="111"/>
      <c r="V25" s="318"/>
      <c r="W25" s="318"/>
      <c r="X25" s="318"/>
      <c r="Y25" s="318"/>
      <c r="Z25" s="318"/>
      <c r="AA25" s="318"/>
      <c r="AB25" s="318"/>
      <c r="AC25" s="318"/>
      <c r="AD25" s="318"/>
      <c r="AE25" s="318"/>
      <c r="AF25" s="318"/>
      <c r="AG25" s="318"/>
      <c r="AH25" s="318"/>
      <c r="AI25" s="318"/>
      <c r="AJ25" s="318"/>
      <c r="AK25" s="318"/>
      <c r="AL25" s="318"/>
      <c r="AM25" s="318"/>
      <c r="AN25" s="115"/>
      <c r="AO25" s="32"/>
      <c r="AP25" s="32"/>
      <c r="AQ25" s="32"/>
    </row>
    <row r="26" spans="1:43" ht="20.100000000000001" customHeight="1" x14ac:dyDescent="0.2">
      <c r="A26" s="114"/>
      <c r="B26" s="317"/>
      <c r="C26" s="317"/>
      <c r="D26" s="317"/>
      <c r="E26" s="317"/>
      <c r="F26" s="317"/>
      <c r="G26" s="317"/>
      <c r="H26" s="317"/>
      <c r="I26" s="317"/>
      <c r="J26" s="317"/>
      <c r="K26" s="317"/>
      <c r="L26" s="317"/>
      <c r="M26" s="317"/>
      <c r="N26" s="317"/>
      <c r="O26" s="317"/>
      <c r="P26" s="317"/>
      <c r="Q26" s="317"/>
      <c r="R26" s="317"/>
      <c r="S26" s="317"/>
      <c r="T26" s="111"/>
      <c r="U26" s="111"/>
      <c r="V26" s="318"/>
      <c r="W26" s="318"/>
      <c r="X26" s="318"/>
      <c r="Y26" s="318"/>
      <c r="Z26" s="318"/>
      <c r="AA26" s="318"/>
      <c r="AB26" s="318"/>
      <c r="AC26" s="318"/>
      <c r="AD26" s="318"/>
      <c r="AE26" s="318"/>
      <c r="AF26" s="318"/>
      <c r="AG26" s="318"/>
      <c r="AH26" s="318"/>
      <c r="AI26" s="318"/>
      <c r="AJ26" s="318"/>
      <c r="AK26" s="318"/>
      <c r="AL26" s="318"/>
      <c r="AM26" s="318"/>
      <c r="AN26" s="115"/>
      <c r="AO26" s="32"/>
      <c r="AP26" s="32"/>
      <c r="AQ26" s="32"/>
    </row>
    <row r="27" spans="1:43" ht="20.100000000000001" customHeight="1" x14ac:dyDescent="0.2">
      <c r="A27" s="114"/>
      <c r="B27" s="317"/>
      <c r="C27" s="317"/>
      <c r="D27" s="317"/>
      <c r="E27" s="317"/>
      <c r="F27" s="317"/>
      <c r="G27" s="317"/>
      <c r="H27" s="317"/>
      <c r="I27" s="317"/>
      <c r="J27" s="317"/>
      <c r="K27" s="317"/>
      <c r="L27" s="317"/>
      <c r="M27" s="317"/>
      <c r="N27" s="317"/>
      <c r="O27" s="317"/>
      <c r="P27" s="317"/>
      <c r="Q27" s="317"/>
      <c r="R27" s="317"/>
      <c r="S27" s="317"/>
      <c r="T27" s="111"/>
      <c r="U27" s="111"/>
      <c r="V27" s="318"/>
      <c r="W27" s="318"/>
      <c r="X27" s="318"/>
      <c r="Y27" s="318"/>
      <c r="Z27" s="318"/>
      <c r="AA27" s="318"/>
      <c r="AB27" s="318"/>
      <c r="AC27" s="318"/>
      <c r="AD27" s="318"/>
      <c r="AE27" s="318"/>
      <c r="AF27" s="318"/>
      <c r="AG27" s="318"/>
      <c r="AH27" s="318"/>
      <c r="AI27" s="318"/>
      <c r="AJ27" s="318"/>
      <c r="AK27" s="318"/>
      <c r="AL27" s="318"/>
      <c r="AM27" s="318"/>
      <c r="AN27" s="115"/>
      <c r="AO27" s="32"/>
      <c r="AP27" s="32"/>
      <c r="AQ27" s="32"/>
    </row>
    <row r="28" spans="1:43" ht="12" customHeight="1" x14ac:dyDescent="0.2"/>
  </sheetData>
  <mergeCells count="8">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Q35"/>
  <sheetViews>
    <sheetView rightToLeft="1" tabSelected="1" view="pageBreakPreview" zoomScale="120" zoomScaleSheetLayoutView="120" workbookViewId="0">
      <selection activeCell="G18" sqref="G18"/>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1" spans="1:43" ht="8.25" customHeight="1" x14ac:dyDescent="0.2"/>
    <row r="2" spans="1:43" x14ac:dyDescent="0.2">
      <c r="E2" s="397"/>
      <c r="F2" s="397"/>
      <c r="G2" s="397"/>
      <c r="H2" s="397"/>
      <c r="I2" s="397"/>
      <c r="J2" s="397"/>
      <c r="K2" s="397"/>
      <c r="L2" s="397"/>
      <c r="M2" s="397"/>
      <c r="N2" s="397"/>
      <c r="O2" s="397"/>
      <c r="P2" s="397"/>
      <c r="Q2" s="397"/>
      <c r="R2" s="397"/>
      <c r="S2" s="397"/>
      <c r="V2" s="398"/>
      <c r="W2" s="398"/>
      <c r="X2" s="398"/>
      <c r="Y2" s="398"/>
      <c r="Z2" s="398"/>
      <c r="AA2" s="398"/>
      <c r="AB2" s="398"/>
      <c r="AC2" s="398"/>
      <c r="AD2" s="398"/>
      <c r="AE2" s="398"/>
      <c r="AF2" s="398"/>
      <c r="AG2" s="398"/>
      <c r="AH2" s="398"/>
      <c r="AI2" s="398"/>
      <c r="AJ2" s="398"/>
    </row>
    <row r="3" spans="1:43" ht="14.25" x14ac:dyDescent="0.2">
      <c r="A3" s="102"/>
      <c r="B3" s="102"/>
      <c r="C3" s="102"/>
      <c r="D3" s="102"/>
      <c r="E3" s="397"/>
      <c r="F3" s="397"/>
      <c r="G3" s="397"/>
      <c r="H3" s="397"/>
      <c r="I3" s="397"/>
      <c r="J3" s="397"/>
      <c r="K3" s="397"/>
      <c r="L3" s="397"/>
      <c r="M3" s="397"/>
      <c r="N3" s="397"/>
      <c r="O3" s="397"/>
      <c r="P3" s="397"/>
      <c r="Q3" s="397"/>
      <c r="R3" s="397"/>
      <c r="S3" s="397"/>
      <c r="T3" s="104"/>
      <c r="U3" s="104"/>
      <c r="V3" s="398"/>
      <c r="W3" s="398"/>
      <c r="X3" s="398"/>
      <c r="Y3" s="398"/>
      <c r="Z3" s="398"/>
      <c r="AA3" s="398"/>
      <c r="AB3" s="398"/>
      <c r="AC3" s="398"/>
      <c r="AD3" s="398"/>
      <c r="AE3" s="398"/>
      <c r="AF3" s="398"/>
      <c r="AG3" s="398"/>
      <c r="AH3" s="398"/>
      <c r="AI3" s="398"/>
      <c r="AJ3" s="398"/>
      <c r="AK3" s="32"/>
      <c r="AL3" s="32"/>
      <c r="AM3" s="32"/>
    </row>
    <row r="4" spans="1:43" ht="4.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33" customHeight="1" x14ac:dyDescent="0.2">
      <c r="A5" s="112"/>
      <c r="B5" s="399" t="s">
        <v>453</v>
      </c>
      <c r="C5" s="399"/>
      <c r="D5" s="399"/>
      <c r="E5" s="399"/>
      <c r="F5" s="399"/>
      <c r="G5" s="399"/>
      <c r="H5" s="399"/>
      <c r="I5" s="399"/>
      <c r="J5" s="399"/>
      <c r="K5" s="399"/>
      <c r="L5" s="399"/>
      <c r="M5" s="399"/>
      <c r="N5" s="399"/>
      <c r="O5" s="399"/>
      <c r="P5" s="399"/>
      <c r="Q5" s="399"/>
      <c r="R5" s="399"/>
      <c r="S5" s="399"/>
      <c r="T5" s="111"/>
      <c r="U5" s="111"/>
      <c r="V5" s="400" t="s">
        <v>452</v>
      </c>
      <c r="W5" s="400"/>
      <c r="X5" s="400"/>
      <c r="Y5" s="400"/>
      <c r="Z5" s="400"/>
      <c r="AA5" s="400"/>
      <c r="AB5" s="400"/>
      <c r="AC5" s="400"/>
      <c r="AD5" s="400"/>
      <c r="AE5" s="400"/>
      <c r="AF5" s="400"/>
      <c r="AG5" s="400"/>
      <c r="AH5" s="400"/>
      <c r="AI5" s="400"/>
      <c r="AJ5" s="400"/>
      <c r="AK5" s="400"/>
      <c r="AL5" s="400"/>
      <c r="AM5" s="400"/>
      <c r="AN5" s="113"/>
      <c r="AO5" s="32"/>
      <c r="AP5" s="32"/>
      <c r="AQ5" s="32"/>
    </row>
    <row r="6" spans="1:43" ht="3"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8.95" customHeight="1" x14ac:dyDescent="0.2">
      <c r="A7" s="112"/>
      <c r="B7" s="401" t="s">
        <v>454</v>
      </c>
      <c r="C7" s="401"/>
      <c r="D7" s="401"/>
      <c r="E7" s="401"/>
      <c r="F7" s="401"/>
      <c r="G7" s="401"/>
      <c r="H7" s="401"/>
      <c r="I7" s="401"/>
      <c r="J7" s="401"/>
      <c r="K7" s="401"/>
      <c r="L7" s="401"/>
      <c r="M7" s="401"/>
      <c r="N7" s="401"/>
      <c r="O7" s="401"/>
      <c r="P7" s="401"/>
      <c r="Q7" s="401"/>
      <c r="R7" s="401"/>
      <c r="S7" s="401"/>
      <c r="T7" s="137"/>
      <c r="U7" s="137"/>
      <c r="V7" s="405" t="s">
        <v>455</v>
      </c>
      <c r="W7" s="405"/>
      <c r="X7" s="405"/>
      <c r="Y7" s="405"/>
      <c r="Z7" s="405"/>
      <c r="AA7" s="405"/>
      <c r="AB7" s="405"/>
      <c r="AC7" s="405"/>
      <c r="AD7" s="405"/>
      <c r="AE7" s="405"/>
      <c r="AF7" s="405"/>
      <c r="AG7" s="405"/>
      <c r="AH7" s="405"/>
      <c r="AI7" s="405"/>
      <c r="AJ7" s="405"/>
      <c r="AK7" s="405"/>
      <c r="AL7" s="405"/>
      <c r="AM7" s="405"/>
      <c r="AN7" s="113"/>
      <c r="AO7" s="32"/>
      <c r="AP7" s="32"/>
      <c r="AQ7" s="32"/>
    </row>
    <row r="8" spans="1:43" ht="18.95" customHeight="1" x14ac:dyDescent="0.2">
      <c r="A8" s="112"/>
      <c r="B8" s="401"/>
      <c r="C8" s="401"/>
      <c r="D8" s="401"/>
      <c r="E8" s="401"/>
      <c r="F8" s="401"/>
      <c r="G8" s="401"/>
      <c r="H8" s="401"/>
      <c r="I8" s="401"/>
      <c r="J8" s="401"/>
      <c r="K8" s="401"/>
      <c r="L8" s="401"/>
      <c r="M8" s="401"/>
      <c r="N8" s="401"/>
      <c r="O8" s="401"/>
      <c r="P8" s="401"/>
      <c r="Q8" s="401"/>
      <c r="R8" s="401"/>
      <c r="S8" s="401"/>
      <c r="T8" s="138"/>
      <c r="U8" s="138"/>
      <c r="V8" s="405"/>
      <c r="W8" s="405"/>
      <c r="X8" s="405"/>
      <c r="Y8" s="405"/>
      <c r="Z8" s="405"/>
      <c r="AA8" s="405"/>
      <c r="AB8" s="405"/>
      <c r="AC8" s="405"/>
      <c r="AD8" s="405"/>
      <c r="AE8" s="405"/>
      <c r="AF8" s="405"/>
      <c r="AG8" s="405"/>
      <c r="AH8" s="405"/>
      <c r="AI8" s="405"/>
      <c r="AJ8" s="405"/>
      <c r="AK8" s="405"/>
      <c r="AL8" s="405"/>
      <c r="AM8" s="405"/>
      <c r="AN8" s="113"/>
      <c r="AO8" s="32"/>
      <c r="AP8" s="32"/>
      <c r="AQ8" s="32"/>
    </row>
    <row r="9" spans="1:43" ht="18.95" customHeight="1" x14ac:dyDescent="0.2">
      <c r="A9" s="114"/>
      <c r="B9" s="401"/>
      <c r="C9" s="401"/>
      <c r="D9" s="401"/>
      <c r="E9" s="401"/>
      <c r="F9" s="401"/>
      <c r="G9" s="401"/>
      <c r="H9" s="401"/>
      <c r="I9" s="401"/>
      <c r="J9" s="401"/>
      <c r="K9" s="401"/>
      <c r="L9" s="401"/>
      <c r="M9" s="401"/>
      <c r="N9" s="401"/>
      <c r="O9" s="401"/>
      <c r="P9" s="401"/>
      <c r="Q9" s="401"/>
      <c r="R9" s="401"/>
      <c r="S9" s="401"/>
      <c r="T9" s="132"/>
      <c r="U9" s="132"/>
      <c r="V9" s="405"/>
      <c r="W9" s="405"/>
      <c r="X9" s="405"/>
      <c r="Y9" s="405"/>
      <c r="Z9" s="405"/>
      <c r="AA9" s="405"/>
      <c r="AB9" s="405"/>
      <c r="AC9" s="405"/>
      <c r="AD9" s="405"/>
      <c r="AE9" s="405"/>
      <c r="AF9" s="405"/>
      <c r="AG9" s="405"/>
      <c r="AH9" s="405"/>
      <c r="AI9" s="405"/>
      <c r="AJ9" s="405"/>
      <c r="AK9" s="405"/>
      <c r="AL9" s="405"/>
      <c r="AM9" s="405"/>
      <c r="AN9" s="115"/>
      <c r="AO9" s="32"/>
      <c r="AP9" s="32"/>
      <c r="AQ9" s="32"/>
    </row>
    <row r="10" spans="1:43" ht="18.95" customHeight="1" x14ac:dyDescent="0.2">
      <c r="A10" s="114"/>
      <c r="B10" s="401"/>
      <c r="C10" s="401"/>
      <c r="D10" s="401"/>
      <c r="E10" s="401"/>
      <c r="F10" s="401"/>
      <c r="G10" s="401"/>
      <c r="H10" s="401"/>
      <c r="I10" s="401"/>
      <c r="J10" s="401"/>
      <c r="K10" s="401"/>
      <c r="L10" s="401"/>
      <c r="M10" s="401"/>
      <c r="N10" s="401"/>
      <c r="O10" s="401"/>
      <c r="P10" s="401"/>
      <c r="Q10" s="401"/>
      <c r="R10" s="401"/>
      <c r="S10" s="401"/>
      <c r="T10" s="132"/>
      <c r="U10" s="132"/>
      <c r="V10" s="405"/>
      <c r="W10" s="405"/>
      <c r="X10" s="405"/>
      <c r="Y10" s="405"/>
      <c r="Z10" s="405"/>
      <c r="AA10" s="405"/>
      <c r="AB10" s="405"/>
      <c r="AC10" s="405"/>
      <c r="AD10" s="405"/>
      <c r="AE10" s="405"/>
      <c r="AF10" s="405"/>
      <c r="AG10" s="405"/>
      <c r="AH10" s="405"/>
      <c r="AI10" s="405"/>
      <c r="AJ10" s="405"/>
      <c r="AK10" s="405"/>
      <c r="AL10" s="405"/>
      <c r="AM10" s="405"/>
      <c r="AN10" s="115"/>
      <c r="AO10" s="32"/>
      <c r="AP10" s="32"/>
      <c r="AQ10" s="32"/>
    </row>
    <row r="11" spans="1:43" ht="18.95" customHeight="1" x14ac:dyDescent="0.2">
      <c r="A11" s="114"/>
      <c r="B11" s="401"/>
      <c r="C11" s="401"/>
      <c r="D11" s="401"/>
      <c r="E11" s="401"/>
      <c r="F11" s="401"/>
      <c r="G11" s="401"/>
      <c r="H11" s="401"/>
      <c r="I11" s="401"/>
      <c r="J11" s="401"/>
      <c r="K11" s="401"/>
      <c r="L11" s="401"/>
      <c r="M11" s="401"/>
      <c r="N11" s="401"/>
      <c r="O11" s="401"/>
      <c r="P11" s="401"/>
      <c r="Q11" s="401"/>
      <c r="R11" s="401"/>
      <c r="S11" s="401"/>
      <c r="V11" s="405"/>
      <c r="W11" s="405"/>
      <c r="X11" s="405"/>
      <c r="Y11" s="405"/>
      <c r="Z11" s="405"/>
      <c r="AA11" s="405"/>
      <c r="AB11" s="405"/>
      <c r="AC11" s="405"/>
      <c r="AD11" s="405"/>
      <c r="AE11" s="405"/>
      <c r="AF11" s="405"/>
      <c r="AG11" s="405"/>
      <c r="AH11" s="405"/>
      <c r="AI11" s="405"/>
      <c r="AJ11" s="405"/>
      <c r="AK11" s="405"/>
      <c r="AL11" s="405"/>
      <c r="AM11" s="405"/>
      <c r="AN11" s="115"/>
      <c r="AO11" s="32"/>
      <c r="AP11" s="319"/>
      <c r="AQ11" s="32"/>
    </row>
    <row r="12" spans="1:43" ht="18.95" customHeight="1" x14ac:dyDescent="0.2">
      <c r="A12" s="114"/>
      <c r="B12" s="401"/>
      <c r="C12" s="401"/>
      <c r="D12" s="401"/>
      <c r="E12" s="401"/>
      <c r="F12" s="401"/>
      <c r="G12" s="401"/>
      <c r="H12" s="401"/>
      <c r="I12" s="401"/>
      <c r="J12" s="401"/>
      <c r="K12" s="401"/>
      <c r="L12" s="401"/>
      <c r="M12" s="401"/>
      <c r="N12" s="401"/>
      <c r="O12" s="401"/>
      <c r="P12" s="401"/>
      <c r="Q12" s="401"/>
      <c r="R12" s="401"/>
      <c r="S12" s="401"/>
      <c r="V12" s="405"/>
      <c r="W12" s="405"/>
      <c r="X12" s="405"/>
      <c r="Y12" s="405"/>
      <c r="Z12" s="405"/>
      <c r="AA12" s="405"/>
      <c r="AB12" s="405"/>
      <c r="AC12" s="405"/>
      <c r="AD12" s="405"/>
      <c r="AE12" s="405"/>
      <c r="AF12" s="405"/>
      <c r="AG12" s="405"/>
      <c r="AH12" s="405"/>
      <c r="AI12" s="405"/>
      <c r="AJ12" s="405"/>
      <c r="AK12" s="405"/>
      <c r="AL12" s="405"/>
      <c r="AM12" s="405"/>
      <c r="AN12" s="115"/>
      <c r="AO12" s="32"/>
      <c r="AP12" s="32"/>
      <c r="AQ12" s="32"/>
    </row>
    <row r="13" spans="1:43" ht="18.95" customHeight="1" x14ac:dyDescent="0.2">
      <c r="A13" s="114"/>
      <c r="B13" s="401"/>
      <c r="C13" s="401"/>
      <c r="D13" s="401"/>
      <c r="E13" s="401"/>
      <c r="F13" s="401"/>
      <c r="G13" s="401"/>
      <c r="H13" s="401"/>
      <c r="I13" s="401"/>
      <c r="J13" s="401"/>
      <c r="K13" s="401"/>
      <c r="L13" s="401"/>
      <c r="M13" s="401"/>
      <c r="N13" s="401"/>
      <c r="O13" s="401"/>
      <c r="P13" s="401"/>
      <c r="Q13" s="401"/>
      <c r="R13" s="401"/>
      <c r="S13" s="401"/>
      <c r="V13" s="405"/>
      <c r="W13" s="405"/>
      <c r="X13" s="405"/>
      <c r="Y13" s="405"/>
      <c r="Z13" s="405"/>
      <c r="AA13" s="405"/>
      <c r="AB13" s="405"/>
      <c r="AC13" s="405"/>
      <c r="AD13" s="405"/>
      <c r="AE13" s="405"/>
      <c r="AF13" s="405"/>
      <c r="AG13" s="405"/>
      <c r="AH13" s="405"/>
      <c r="AI13" s="405"/>
      <c r="AJ13" s="405"/>
      <c r="AK13" s="405"/>
      <c r="AL13" s="405"/>
      <c r="AM13" s="405"/>
      <c r="AN13" s="115"/>
      <c r="AO13" s="32"/>
      <c r="AP13" s="32"/>
      <c r="AQ13" s="32"/>
    </row>
    <row r="14" spans="1:43" ht="18.95" customHeight="1" x14ac:dyDescent="0.2">
      <c r="A14" s="114"/>
      <c r="B14" s="401"/>
      <c r="C14" s="401"/>
      <c r="D14" s="401"/>
      <c r="E14" s="401"/>
      <c r="F14" s="401"/>
      <c r="G14" s="401"/>
      <c r="H14" s="401"/>
      <c r="I14" s="401"/>
      <c r="J14" s="401"/>
      <c r="K14" s="401"/>
      <c r="L14" s="401"/>
      <c r="M14" s="401"/>
      <c r="N14" s="401"/>
      <c r="O14" s="401"/>
      <c r="P14" s="401"/>
      <c r="Q14" s="401"/>
      <c r="R14" s="401"/>
      <c r="S14" s="401"/>
      <c r="V14" s="405"/>
      <c r="W14" s="405"/>
      <c r="X14" s="405"/>
      <c r="Y14" s="405"/>
      <c r="Z14" s="405"/>
      <c r="AA14" s="405"/>
      <c r="AB14" s="405"/>
      <c r="AC14" s="405"/>
      <c r="AD14" s="405"/>
      <c r="AE14" s="405"/>
      <c r="AF14" s="405"/>
      <c r="AG14" s="405"/>
      <c r="AH14" s="405"/>
      <c r="AI14" s="405"/>
      <c r="AJ14" s="405"/>
      <c r="AK14" s="405"/>
      <c r="AL14" s="405"/>
      <c r="AM14" s="405"/>
      <c r="AN14" s="115"/>
      <c r="AO14" s="32"/>
      <c r="AP14" s="32"/>
      <c r="AQ14" s="32"/>
    </row>
    <row r="15" spans="1:43" ht="18.95" customHeight="1" x14ac:dyDescent="0.2">
      <c r="A15" s="114"/>
      <c r="B15" s="401"/>
      <c r="C15" s="401"/>
      <c r="D15" s="401"/>
      <c r="E15" s="401"/>
      <c r="F15" s="401"/>
      <c r="G15" s="401"/>
      <c r="H15" s="401"/>
      <c r="I15" s="401"/>
      <c r="J15" s="401"/>
      <c r="K15" s="401"/>
      <c r="L15" s="401"/>
      <c r="M15" s="401"/>
      <c r="N15" s="401"/>
      <c r="O15" s="401"/>
      <c r="P15" s="401"/>
      <c r="Q15" s="401"/>
      <c r="R15" s="401"/>
      <c r="S15" s="401"/>
      <c r="T15" s="111"/>
      <c r="U15" s="111"/>
      <c r="V15" s="405"/>
      <c r="W15" s="405"/>
      <c r="X15" s="405"/>
      <c r="Y15" s="405"/>
      <c r="Z15" s="405"/>
      <c r="AA15" s="405"/>
      <c r="AB15" s="405"/>
      <c r="AC15" s="405"/>
      <c r="AD15" s="405"/>
      <c r="AE15" s="405"/>
      <c r="AF15" s="405"/>
      <c r="AG15" s="405"/>
      <c r="AH15" s="405"/>
      <c r="AI15" s="405"/>
      <c r="AJ15" s="405"/>
      <c r="AK15" s="405"/>
      <c r="AL15" s="405"/>
      <c r="AM15" s="405"/>
      <c r="AN15" s="115"/>
      <c r="AO15" s="32"/>
      <c r="AP15" s="32"/>
      <c r="AQ15" s="32"/>
    </row>
    <row r="16" spans="1:43" ht="31.5" customHeight="1" x14ac:dyDescent="0.2">
      <c r="A16" s="114"/>
      <c r="B16" s="401"/>
      <c r="C16" s="401"/>
      <c r="D16" s="401"/>
      <c r="E16" s="401"/>
      <c r="F16" s="401"/>
      <c r="G16" s="401"/>
      <c r="H16" s="401"/>
      <c r="I16" s="401"/>
      <c r="J16" s="401"/>
      <c r="K16" s="401"/>
      <c r="L16" s="401"/>
      <c r="M16" s="401"/>
      <c r="N16" s="401"/>
      <c r="O16" s="401"/>
      <c r="P16" s="401"/>
      <c r="Q16" s="401"/>
      <c r="R16" s="401"/>
      <c r="S16" s="401"/>
      <c r="T16" s="111"/>
      <c r="U16" s="111"/>
      <c r="V16" s="405"/>
      <c r="W16" s="405"/>
      <c r="X16" s="405"/>
      <c r="Y16" s="405"/>
      <c r="Z16" s="405"/>
      <c r="AA16" s="405"/>
      <c r="AB16" s="405"/>
      <c r="AC16" s="405"/>
      <c r="AD16" s="405"/>
      <c r="AE16" s="405"/>
      <c r="AF16" s="405"/>
      <c r="AG16" s="405"/>
      <c r="AH16" s="405"/>
      <c r="AI16" s="405"/>
      <c r="AJ16" s="405"/>
      <c r="AK16" s="405"/>
      <c r="AL16" s="405"/>
      <c r="AM16" s="405"/>
      <c r="AN16" s="115"/>
      <c r="AO16" s="32"/>
      <c r="AP16" s="32"/>
      <c r="AQ16" s="32"/>
    </row>
    <row r="17" spans="1:43" ht="3.75" customHeight="1" x14ac:dyDescent="0.2">
      <c r="A17" s="102"/>
      <c r="B17" s="102"/>
      <c r="C17" s="102"/>
      <c r="D17" s="102"/>
      <c r="E17" s="102"/>
      <c r="F17" s="102"/>
      <c r="G17" s="102"/>
      <c r="H17" s="102"/>
      <c r="I17" s="102"/>
      <c r="J17" s="102"/>
      <c r="K17" s="102"/>
      <c r="L17" s="102"/>
      <c r="M17" s="102"/>
      <c r="N17" s="102"/>
      <c r="O17" s="102"/>
      <c r="P17" s="102"/>
      <c r="Q17" s="102"/>
      <c r="R17" s="102"/>
      <c r="S17" s="102"/>
      <c r="T17" s="111"/>
      <c r="U17" s="111"/>
      <c r="V17" s="104"/>
      <c r="W17" s="104"/>
      <c r="X17" s="104"/>
      <c r="Y17" s="104"/>
      <c r="Z17" s="104"/>
      <c r="AA17" s="104"/>
      <c r="AB17" s="104"/>
      <c r="AC17" s="104"/>
      <c r="AD17" s="104"/>
      <c r="AE17" s="104"/>
      <c r="AF17" s="104"/>
      <c r="AG17" s="104"/>
      <c r="AH17" s="104"/>
      <c r="AI17" s="104"/>
      <c r="AJ17" s="104"/>
      <c r="AK17" s="104"/>
      <c r="AL17" s="104"/>
      <c r="AM17" s="104"/>
      <c r="AN17" s="104"/>
      <c r="AO17" s="32"/>
      <c r="AP17" s="32"/>
      <c r="AQ17" s="32"/>
    </row>
    <row r="18" spans="1:43" ht="18.75" customHeight="1" x14ac:dyDescent="0.2">
      <c r="A18" s="112"/>
      <c r="B18" s="399" t="s">
        <v>442</v>
      </c>
      <c r="C18" s="399"/>
      <c r="D18" s="399"/>
      <c r="E18" s="399"/>
      <c r="F18" s="399"/>
      <c r="G18" s="399"/>
      <c r="H18" s="399"/>
      <c r="I18" s="399"/>
      <c r="J18" s="399"/>
      <c r="K18" s="399"/>
      <c r="L18" s="399"/>
      <c r="M18" s="399"/>
      <c r="N18" s="399"/>
      <c r="O18" s="399"/>
      <c r="P18" s="399"/>
      <c r="Q18" s="399"/>
      <c r="R18" s="399"/>
      <c r="S18" s="399"/>
      <c r="T18" s="111"/>
      <c r="U18" s="111"/>
      <c r="V18" s="400" t="s">
        <v>444</v>
      </c>
      <c r="W18" s="400"/>
      <c r="X18" s="400"/>
      <c r="Y18" s="400"/>
      <c r="Z18" s="400"/>
      <c r="AA18" s="400"/>
      <c r="AB18" s="400"/>
      <c r="AC18" s="400"/>
      <c r="AD18" s="400"/>
      <c r="AE18" s="400"/>
      <c r="AF18" s="400"/>
      <c r="AG18" s="400"/>
      <c r="AH18" s="400"/>
      <c r="AI18" s="400"/>
      <c r="AJ18" s="400"/>
      <c r="AK18" s="400"/>
      <c r="AL18" s="400"/>
      <c r="AM18" s="400"/>
      <c r="AN18" s="113"/>
      <c r="AO18" s="32"/>
      <c r="AP18" s="32"/>
      <c r="AQ18" s="352"/>
    </row>
    <row r="19" spans="1:43" ht="3" customHeight="1" x14ac:dyDescent="0.2">
      <c r="A19" s="102"/>
      <c r="B19" s="102"/>
      <c r="C19" s="102"/>
      <c r="D19" s="102"/>
      <c r="E19" s="102"/>
      <c r="F19" s="102"/>
      <c r="G19" s="102"/>
      <c r="H19" s="102"/>
      <c r="I19" s="102"/>
      <c r="J19" s="102"/>
      <c r="K19" s="102"/>
      <c r="L19" s="102"/>
      <c r="M19" s="102"/>
      <c r="N19" s="102"/>
      <c r="O19" s="102"/>
      <c r="P19" s="102"/>
      <c r="Q19" s="102"/>
      <c r="R19" s="102"/>
      <c r="S19" s="102"/>
      <c r="T19" s="111"/>
      <c r="U19" s="111"/>
      <c r="V19" s="104"/>
      <c r="W19" s="104"/>
      <c r="X19" s="104"/>
      <c r="Y19" s="104"/>
      <c r="Z19" s="104"/>
      <c r="AA19" s="104"/>
      <c r="AB19" s="104"/>
      <c r="AC19" s="104"/>
      <c r="AD19" s="104"/>
      <c r="AE19" s="104"/>
      <c r="AF19" s="104"/>
      <c r="AG19" s="104"/>
      <c r="AH19" s="104"/>
      <c r="AI19" s="104"/>
      <c r="AJ19" s="104"/>
      <c r="AK19" s="104"/>
      <c r="AL19" s="104"/>
      <c r="AM19" s="104"/>
      <c r="AN19" s="104"/>
      <c r="AO19" s="32"/>
      <c r="AP19" s="32"/>
      <c r="AQ19" s="32"/>
    </row>
    <row r="20" spans="1:43" ht="17.100000000000001" customHeight="1" x14ac:dyDescent="0.2">
      <c r="A20" s="112"/>
      <c r="B20" s="401" t="s">
        <v>443</v>
      </c>
      <c r="C20" s="401"/>
      <c r="D20" s="401"/>
      <c r="E20" s="401"/>
      <c r="F20" s="401"/>
      <c r="G20" s="401"/>
      <c r="H20" s="401"/>
      <c r="I20" s="401"/>
      <c r="J20" s="401"/>
      <c r="K20" s="401"/>
      <c r="L20" s="401"/>
      <c r="M20" s="401"/>
      <c r="N20" s="401"/>
      <c r="O20" s="401"/>
      <c r="P20" s="401"/>
      <c r="Q20" s="401"/>
      <c r="R20" s="401"/>
      <c r="S20" s="401"/>
      <c r="T20" s="133"/>
      <c r="U20" s="133"/>
      <c r="V20" s="405" t="s">
        <v>445</v>
      </c>
      <c r="W20" s="405"/>
      <c r="X20" s="405"/>
      <c r="Y20" s="405"/>
      <c r="Z20" s="405"/>
      <c r="AA20" s="405"/>
      <c r="AB20" s="405"/>
      <c r="AC20" s="405"/>
      <c r="AD20" s="405"/>
      <c r="AE20" s="405"/>
      <c r="AF20" s="405"/>
      <c r="AG20" s="405"/>
      <c r="AH20" s="405"/>
      <c r="AI20" s="405"/>
      <c r="AJ20" s="405"/>
      <c r="AK20" s="405"/>
      <c r="AL20" s="405"/>
      <c r="AM20" s="405"/>
      <c r="AN20" s="113"/>
      <c r="AO20" s="32"/>
      <c r="AP20" s="32"/>
      <c r="AQ20" s="32"/>
    </row>
    <row r="21" spans="1:43" ht="17.100000000000001" customHeight="1" x14ac:dyDescent="0.2">
      <c r="A21" s="112"/>
      <c r="B21" s="401"/>
      <c r="C21" s="401"/>
      <c r="D21" s="401"/>
      <c r="E21" s="401"/>
      <c r="F21" s="401"/>
      <c r="G21" s="401"/>
      <c r="H21" s="401"/>
      <c r="I21" s="401"/>
      <c r="J21" s="401"/>
      <c r="K21" s="401"/>
      <c r="L21" s="401"/>
      <c r="M21" s="401"/>
      <c r="N21" s="401"/>
      <c r="O21" s="401"/>
      <c r="P21" s="401"/>
      <c r="Q21" s="401"/>
      <c r="R21" s="401"/>
      <c r="S21" s="401"/>
      <c r="T21" s="131"/>
      <c r="U21" s="131"/>
      <c r="V21" s="405"/>
      <c r="W21" s="405"/>
      <c r="X21" s="405"/>
      <c r="Y21" s="405"/>
      <c r="Z21" s="405"/>
      <c r="AA21" s="405"/>
      <c r="AB21" s="405"/>
      <c r="AC21" s="405"/>
      <c r="AD21" s="405"/>
      <c r="AE21" s="405"/>
      <c r="AF21" s="405"/>
      <c r="AG21" s="405"/>
      <c r="AH21" s="405"/>
      <c r="AI21" s="405"/>
      <c r="AJ21" s="405"/>
      <c r="AK21" s="405"/>
      <c r="AL21" s="405"/>
      <c r="AM21" s="405"/>
      <c r="AN21" s="113"/>
      <c r="AO21" s="32"/>
      <c r="AP21" s="32"/>
      <c r="AQ21" s="32"/>
    </row>
    <row r="22" spans="1:43" ht="17.100000000000001" customHeight="1" x14ac:dyDescent="0.2">
      <c r="A22" s="114"/>
      <c r="B22" s="401"/>
      <c r="C22" s="401"/>
      <c r="D22" s="401"/>
      <c r="E22" s="401"/>
      <c r="F22" s="401"/>
      <c r="G22" s="401"/>
      <c r="H22" s="401"/>
      <c r="I22" s="401"/>
      <c r="J22" s="401"/>
      <c r="K22" s="401"/>
      <c r="L22" s="401"/>
      <c r="M22" s="401"/>
      <c r="N22" s="401"/>
      <c r="O22" s="401"/>
      <c r="P22" s="401"/>
      <c r="Q22" s="401"/>
      <c r="R22" s="401"/>
      <c r="S22" s="401"/>
      <c r="T22" s="132"/>
      <c r="U22" s="132"/>
      <c r="V22" s="405"/>
      <c r="W22" s="405"/>
      <c r="X22" s="405"/>
      <c r="Y22" s="405"/>
      <c r="Z22" s="405"/>
      <c r="AA22" s="405"/>
      <c r="AB22" s="405"/>
      <c r="AC22" s="405"/>
      <c r="AD22" s="405"/>
      <c r="AE22" s="405"/>
      <c r="AF22" s="405"/>
      <c r="AG22" s="405"/>
      <c r="AH22" s="405"/>
      <c r="AI22" s="405"/>
      <c r="AJ22" s="405"/>
      <c r="AK22" s="405"/>
      <c r="AL22" s="405"/>
      <c r="AM22" s="405"/>
      <c r="AN22" s="115"/>
      <c r="AO22" s="32"/>
      <c r="AP22" s="32"/>
      <c r="AQ22" s="32"/>
    </row>
    <row r="23" spans="1:43" ht="17.100000000000001" customHeight="1" x14ac:dyDescent="0.2">
      <c r="A23" s="114"/>
      <c r="B23" s="401"/>
      <c r="C23" s="401"/>
      <c r="D23" s="401"/>
      <c r="E23" s="401"/>
      <c r="F23" s="401"/>
      <c r="G23" s="401"/>
      <c r="H23" s="401"/>
      <c r="I23" s="401"/>
      <c r="J23" s="401"/>
      <c r="K23" s="401"/>
      <c r="L23" s="401"/>
      <c r="M23" s="401"/>
      <c r="N23" s="401"/>
      <c r="O23" s="401"/>
      <c r="P23" s="401"/>
      <c r="Q23" s="401"/>
      <c r="R23" s="401"/>
      <c r="S23" s="401"/>
      <c r="T23" s="132"/>
      <c r="U23" s="132"/>
      <c r="V23" s="405"/>
      <c r="W23" s="405"/>
      <c r="X23" s="405"/>
      <c r="Y23" s="405"/>
      <c r="Z23" s="405"/>
      <c r="AA23" s="405"/>
      <c r="AB23" s="405"/>
      <c r="AC23" s="405"/>
      <c r="AD23" s="405"/>
      <c r="AE23" s="405"/>
      <c r="AF23" s="405"/>
      <c r="AG23" s="405"/>
      <c r="AH23" s="405"/>
      <c r="AI23" s="405"/>
      <c r="AJ23" s="405"/>
      <c r="AK23" s="405"/>
      <c r="AL23" s="405"/>
      <c r="AM23" s="405"/>
      <c r="AN23" s="115"/>
      <c r="AO23" s="32"/>
      <c r="AP23" s="32"/>
      <c r="AQ23" s="32"/>
    </row>
    <row r="24" spans="1:43" ht="17.100000000000001" customHeight="1" x14ac:dyDescent="0.2">
      <c r="A24" s="114"/>
      <c r="B24" s="401"/>
      <c r="C24" s="401"/>
      <c r="D24" s="401"/>
      <c r="E24" s="401"/>
      <c r="F24" s="401"/>
      <c r="G24" s="401"/>
      <c r="H24" s="401"/>
      <c r="I24" s="401"/>
      <c r="J24" s="401"/>
      <c r="K24" s="401"/>
      <c r="L24" s="401"/>
      <c r="M24" s="401"/>
      <c r="N24" s="401"/>
      <c r="O24" s="401"/>
      <c r="P24" s="401"/>
      <c r="Q24" s="401"/>
      <c r="R24" s="401"/>
      <c r="S24" s="401"/>
      <c r="V24" s="405"/>
      <c r="W24" s="405"/>
      <c r="X24" s="405"/>
      <c r="Y24" s="405"/>
      <c r="Z24" s="405"/>
      <c r="AA24" s="405"/>
      <c r="AB24" s="405"/>
      <c r="AC24" s="405"/>
      <c r="AD24" s="405"/>
      <c r="AE24" s="405"/>
      <c r="AF24" s="405"/>
      <c r="AG24" s="405"/>
      <c r="AH24" s="405"/>
      <c r="AI24" s="405"/>
      <c r="AJ24" s="405"/>
      <c r="AK24" s="405"/>
      <c r="AL24" s="405"/>
      <c r="AM24" s="405"/>
      <c r="AN24" s="115"/>
      <c r="AO24" s="32"/>
      <c r="AP24" s="32"/>
      <c r="AQ24" s="32"/>
    </row>
    <row r="25" spans="1:43" ht="4.5" customHeight="1" x14ac:dyDescent="0.2">
      <c r="A25" s="102"/>
      <c r="B25" s="102"/>
      <c r="C25" s="102"/>
      <c r="D25" s="102"/>
      <c r="E25" s="102"/>
      <c r="F25" s="102"/>
      <c r="G25" s="102"/>
      <c r="H25" s="102"/>
      <c r="I25" s="102"/>
      <c r="J25" s="102"/>
      <c r="K25" s="102"/>
      <c r="L25" s="102"/>
      <c r="M25" s="102"/>
      <c r="N25" s="102"/>
      <c r="O25" s="102"/>
      <c r="P25" s="102"/>
      <c r="Q25" s="102"/>
      <c r="R25" s="102"/>
      <c r="S25" s="102"/>
      <c r="T25" s="111"/>
      <c r="U25" s="111"/>
      <c r="V25" s="104"/>
      <c r="W25" s="104"/>
      <c r="X25" s="104"/>
      <c r="Y25" s="104"/>
      <c r="Z25" s="104"/>
      <c r="AA25" s="104"/>
      <c r="AB25" s="104"/>
      <c r="AC25" s="104"/>
      <c r="AD25" s="104"/>
      <c r="AE25" s="104"/>
      <c r="AF25" s="104"/>
      <c r="AG25" s="104"/>
      <c r="AH25" s="104"/>
      <c r="AI25" s="104"/>
      <c r="AJ25" s="104"/>
      <c r="AK25" s="104"/>
      <c r="AL25" s="104"/>
      <c r="AM25" s="104"/>
      <c r="AN25" s="104"/>
      <c r="AO25" s="32"/>
      <c r="AP25" s="32"/>
      <c r="AQ25" s="32"/>
    </row>
    <row r="26" spans="1:43" ht="26.25" customHeight="1" x14ac:dyDescent="0.2">
      <c r="A26" s="112"/>
      <c r="B26" s="399" t="s">
        <v>380</v>
      </c>
      <c r="C26" s="399"/>
      <c r="D26" s="399"/>
      <c r="E26" s="399"/>
      <c r="F26" s="399"/>
      <c r="G26" s="399"/>
      <c r="H26" s="399"/>
      <c r="I26" s="399"/>
      <c r="J26" s="399"/>
      <c r="K26" s="399"/>
      <c r="L26" s="399"/>
      <c r="M26" s="399"/>
      <c r="N26" s="399"/>
      <c r="O26" s="399"/>
      <c r="P26" s="399"/>
      <c r="Q26" s="399"/>
      <c r="R26" s="399"/>
      <c r="S26" s="399"/>
      <c r="T26" s="111"/>
      <c r="U26" s="111"/>
      <c r="V26" s="407" t="s">
        <v>381</v>
      </c>
      <c r="W26" s="407"/>
      <c r="X26" s="407"/>
      <c r="Y26" s="407"/>
      <c r="Z26" s="407"/>
      <c r="AA26" s="407"/>
      <c r="AB26" s="407"/>
      <c r="AC26" s="407"/>
      <c r="AD26" s="407"/>
      <c r="AE26" s="407"/>
      <c r="AF26" s="407"/>
      <c r="AG26" s="407"/>
      <c r="AH26" s="407"/>
      <c r="AI26" s="407"/>
      <c r="AJ26" s="407"/>
      <c r="AK26" s="407"/>
      <c r="AL26" s="407"/>
      <c r="AM26" s="407"/>
      <c r="AN26" s="113"/>
      <c r="AO26" s="32"/>
      <c r="AP26" s="32"/>
      <c r="AQ26" s="32"/>
    </row>
    <row r="27" spans="1:43" ht="2.25" customHeight="1" x14ac:dyDescent="0.2">
      <c r="A27" s="102"/>
      <c r="B27" s="102"/>
      <c r="C27" s="102"/>
      <c r="D27" s="102"/>
      <c r="E27" s="102"/>
      <c r="F27" s="102"/>
      <c r="G27" s="102"/>
      <c r="H27" s="102"/>
      <c r="I27" s="102"/>
      <c r="J27" s="102"/>
      <c r="K27" s="102"/>
      <c r="L27" s="102"/>
      <c r="M27" s="102"/>
      <c r="N27" s="102"/>
      <c r="O27" s="102"/>
      <c r="P27" s="102"/>
      <c r="Q27" s="102"/>
      <c r="R27" s="102"/>
      <c r="S27" s="102"/>
      <c r="T27" s="111"/>
      <c r="U27" s="111"/>
      <c r="V27" s="104"/>
      <c r="W27" s="104"/>
      <c r="X27" s="104"/>
      <c r="Y27" s="104"/>
      <c r="Z27" s="104"/>
      <c r="AA27" s="104"/>
      <c r="AB27" s="104"/>
      <c r="AC27" s="104"/>
      <c r="AD27" s="104"/>
      <c r="AE27" s="104"/>
      <c r="AF27" s="104"/>
      <c r="AG27" s="104"/>
      <c r="AH27" s="104"/>
      <c r="AI27" s="104"/>
      <c r="AJ27" s="104"/>
      <c r="AK27" s="104"/>
      <c r="AL27" s="104"/>
      <c r="AM27" s="104"/>
      <c r="AN27" s="104"/>
      <c r="AO27" s="32"/>
      <c r="AP27" s="32"/>
      <c r="AQ27" s="32"/>
    </row>
    <row r="28" spans="1:43" ht="18" customHeight="1" x14ac:dyDescent="0.2">
      <c r="A28" s="112"/>
      <c r="B28" s="401" t="s">
        <v>446</v>
      </c>
      <c r="C28" s="401"/>
      <c r="D28" s="401"/>
      <c r="E28" s="401"/>
      <c r="F28" s="401"/>
      <c r="G28" s="401"/>
      <c r="H28" s="401"/>
      <c r="I28" s="401"/>
      <c r="J28" s="401"/>
      <c r="K28" s="401"/>
      <c r="L28" s="401"/>
      <c r="M28" s="401"/>
      <c r="N28" s="401"/>
      <c r="O28" s="401"/>
      <c r="P28" s="401"/>
      <c r="Q28" s="401"/>
      <c r="R28" s="401"/>
      <c r="S28" s="401"/>
      <c r="T28" s="133"/>
      <c r="U28" s="133"/>
      <c r="V28" s="405" t="s">
        <v>447</v>
      </c>
      <c r="W28" s="405"/>
      <c r="X28" s="405"/>
      <c r="Y28" s="405"/>
      <c r="Z28" s="405"/>
      <c r="AA28" s="405"/>
      <c r="AB28" s="405"/>
      <c r="AC28" s="405"/>
      <c r="AD28" s="405"/>
      <c r="AE28" s="405"/>
      <c r="AF28" s="405"/>
      <c r="AG28" s="405"/>
      <c r="AH28" s="405"/>
      <c r="AI28" s="405"/>
      <c r="AJ28" s="405"/>
      <c r="AK28" s="405"/>
      <c r="AL28" s="405"/>
      <c r="AM28" s="405"/>
      <c r="AN28" s="113"/>
      <c r="AO28" s="32"/>
      <c r="AP28" s="32"/>
      <c r="AQ28" s="32"/>
    </row>
    <row r="29" spans="1:43" ht="18" customHeight="1" x14ac:dyDescent="0.2">
      <c r="A29" s="112"/>
      <c r="B29" s="401"/>
      <c r="C29" s="401"/>
      <c r="D29" s="401"/>
      <c r="E29" s="401"/>
      <c r="F29" s="401"/>
      <c r="G29" s="401"/>
      <c r="H29" s="401"/>
      <c r="I29" s="401"/>
      <c r="J29" s="401"/>
      <c r="K29" s="401"/>
      <c r="L29" s="401"/>
      <c r="M29" s="401"/>
      <c r="N29" s="401"/>
      <c r="O29" s="401"/>
      <c r="P29" s="401"/>
      <c r="Q29" s="401"/>
      <c r="R29" s="401"/>
      <c r="S29" s="401"/>
      <c r="T29" s="131"/>
      <c r="U29" s="131"/>
      <c r="V29" s="405"/>
      <c r="W29" s="405"/>
      <c r="X29" s="405"/>
      <c r="Y29" s="405"/>
      <c r="Z29" s="405"/>
      <c r="AA29" s="405"/>
      <c r="AB29" s="405"/>
      <c r="AC29" s="405"/>
      <c r="AD29" s="405"/>
      <c r="AE29" s="405"/>
      <c r="AF29" s="405"/>
      <c r="AG29" s="405"/>
      <c r="AH29" s="405"/>
      <c r="AI29" s="405"/>
      <c r="AJ29" s="405"/>
      <c r="AK29" s="405"/>
      <c r="AL29" s="405"/>
      <c r="AM29" s="405"/>
      <c r="AN29" s="113"/>
      <c r="AO29" s="32"/>
      <c r="AP29" s="32"/>
      <c r="AQ29" s="32"/>
    </row>
    <row r="30" spans="1:43" ht="18" customHeight="1" x14ac:dyDescent="0.2">
      <c r="A30" s="114"/>
      <c r="B30" s="401"/>
      <c r="C30" s="401"/>
      <c r="D30" s="401"/>
      <c r="E30" s="401"/>
      <c r="F30" s="401"/>
      <c r="G30" s="401"/>
      <c r="H30" s="401"/>
      <c r="I30" s="401"/>
      <c r="J30" s="401"/>
      <c r="K30" s="401"/>
      <c r="L30" s="401"/>
      <c r="M30" s="401"/>
      <c r="N30" s="401"/>
      <c r="O30" s="401"/>
      <c r="P30" s="401"/>
      <c r="Q30" s="401"/>
      <c r="R30" s="401"/>
      <c r="S30" s="401"/>
      <c r="T30" s="132"/>
      <c r="U30" s="132"/>
      <c r="V30" s="405"/>
      <c r="W30" s="405"/>
      <c r="X30" s="405"/>
      <c r="Y30" s="405"/>
      <c r="Z30" s="405"/>
      <c r="AA30" s="405"/>
      <c r="AB30" s="405"/>
      <c r="AC30" s="405"/>
      <c r="AD30" s="405"/>
      <c r="AE30" s="405"/>
      <c r="AF30" s="405"/>
      <c r="AG30" s="405"/>
      <c r="AH30" s="405"/>
      <c r="AI30" s="405"/>
      <c r="AJ30" s="405"/>
      <c r="AK30" s="405"/>
      <c r="AL30" s="405"/>
      <c r="AM30" s="405"/>
      <c r="AN30" s="115"/>
      <c r="AO30" s="32"/>
      <c r="AP30" s="32"/>
      <c r="AQ30" s="32"/>
    </row>
    <row r="31" spans="1:43" ht="18" customHeight="1" x14ac:dyDescent="0.2">
      <c r="A31" s="114"/>
      <c r="B31" s="401"/>
      <c r="C31" s="401"/>
      <c r="D31" s="401"/>
      <c r="E31" s="401"/>
      <c r="F31" s="401"/>
      <c r="G31" s="401"/>
      <c r="H31" s="401"/>
      <c r="I31" s="401"/>
      <c r="J31" s="401"/>
      <c r="K31" s="401"/>
      <c r="L31" s="401"/>
      <c r="M31" s="401"/>
      <c r="N31" s="401"/>
      <c r="O31" s="401"/>
      <c r="P31" s="401"/>
      <c r="Q31" s="401"/>
      <c r="R31" s="401"/>
      <c r="S31" s="401"/>
      <c r="T31" s="132"/>
      <c r="U31" s="132"/>
      <c r="V31" s="405"/>
      <c r="W31" s="405"/>
      <c r="X31" s="405"/>
      <c r="Y31" s="405"/>
      <c r="Z31" s="405"/>
      <c r="AA31" s="405"/>
      <c r="AB31" s="405"/>
      <c r="AC31" s="405"/>
      <c r="AD31" s="405"/>
      <c r="AE31" s="405"/>
      <c r="AF31" s="405"/>
      <c r="AG31" s="405"/>
      <c r="AH31" s="405"/>
      <c r="AI31" s="405"/>
      <c r="AJ31" s="405"/>
      <c r="AK31" s="405"/>
      <c r="AL31" s="405"/>
      <c r="AM31" s="405"/>
      <c r="AN31" s="115"/>
      <c r="AO31" s="32"/>
      <c r="AP31" s="32"/>
      <c r="AQ31" s="32"/>
    </row>
    <row r="32" spans="1:43" ht="18" customHeight="1" x14ac:dyDescent="0.2">
      <c r="A32" s="114"/>
      <c r="B32" s="401"/>
      <c r="C32" s="401"/>
      <c r="D32" s="401"/>
      <c r="E32" s="401"/>
      <c r="F32" s="401"/>
      <c r="G32" s="401"/>
      <c r="H32" s="401"/>
      <c r="I32" s="401"/>
      <c r="J32" s="401"/>
      <c r="K32" s="401"/>
      <c r="L32" s="401"/>
      <c r="M32" s="401"/>
      <c r="N32" s="401"/>
      <c r="O32" s="401"/>
      <c r="P32" s="401"/>
      <c r="Q32" s="401"/>
      <c r="R32" s="401"/>
      <c r="S32" s="401"/>
      <c r="V32" s="405"/>
      <c r="W32" s="405"/>
      <c r="X32" s="405"/>
      <c r="Y32" s="405"/>
      <c r="Z32" s="405"/>
      <c r="AA32" s="405"/>
      <c r="AB32" s="405"/>
      <c r="AC32" s="405"/>
      <c r="AD32" s="405"/>
      <c r="AE32" s="405"/>
      <c r="AF32" s="405"/>
      <c r="AG32" s="405"/>
      <c r="AH32" s="405"/>
      <c r="AI32" s="405"/>
      <c r="AJ32" s="405"/>
      <c r="AK32" s="405"/>
      <c r="AL32" s="405"/>
      <c r="AM32" s="405"/>
      <c r="AN32" s="115"/>
      <c r="AO32" s="32"/>
      <c r="AP32" s="32"/>
      <c r="AQ32" s="32"/>
    </row>
    <row r="33" spans="1:43" ht="18" customHeight="1" x14ac:dyDescent="0.2">
      <c r="A33" s="114"/>
      <c r="B33" s="401"/>
      <c r="C33" s="401"/>
      <c r="D33" s="401"/>
      <c r="E33" s="401"/>
      <c r="F33" s="401"/>
      <c r="G33" s="401"/>
      <c r="H33" s="401"/>
      <c r="I33" s="401"/>
      <c r="J33" s="401"/>
      <c r="K33" s="401"/>
      <c r="L33" s="401"/>
      <c r="M33" s="401"/>
      <c r="N33" s="401"/>
      <c r="O33" s="401"/>
      <c r="P33" s="401"/>
      <c r="Q33" s="401"/>
      <c r="R33" s="401"/>
      <c r="S33" s="401"/>
      <c r="V33" s="405"/>
      <c r="W33" s="405"/>
      <c r="X33" s="405"/>
      <c r="Y33" s="405"/>
      <c r="Z33" s="405"/>
      <c r="AA33" s="405"/>
      <c r="AB33" s="405"/>
      <c r="AC33" s="405"/>
      <c r="AD33" s="405"/>
      <c r="AE33" s="405"/>
      <c r="AF33" s="405"/>
      <c r="AG33" s="405"/>
      <c r="AH33" s="405"/>
      <c r="AI33" s="405"/>
      <c r="AJ33" s="405"/>
      <c r="AK33" s="405"/>
      <c r="AL33" s="405"/>
      <c r="AM33" s="405"/>
      <c r="AN33" s="115"/>
      <c r="AO33" s="32"/>
      <c r="AP33" s="32"/>
      <c r="AQ33" s="32"/>
    </row>
    <row r="34" spans="1:43" ht="23.25" customHeight="1" x14ac:dyDescent="0.2">
      <c r="B34" s="401"/>
      <c r="C34" s="401"/>
      <c r="D34" s="401"/>
      <c r="E34" s="401"/>
      <c r="F34" s="401"/>
      <c r="G34" s="401"/>
      <c r="H34" s="401"/>
      <c r="I34" s="401"/>
      <c r="J34" s="401"/>
      <c r="K34" s="401"/>
      <c r="L34" s="401"/>
      <c r="M34" s="401"/>
      <c r="N34" s="401"/>
      <c r="O34" s="401"/>
      <c r="P34" s="401"/>
      <c r="Q34" s="401"/>
      <c r="R34" s="401"/>
      <c r="S34" s="401"/>
      <c r="V34" s="405"/>
      <c r="W34" s="405"/>
      <c r="X34" s="405"/>
      <c r="Y34" s="405"/>
      <c r="Z34" s="405"/>
      <c r="AA34" s="405"/>
      <c r="AB34" s="405"/>
      <c r="AC34" s="405"/>
      <c r="AD34" s="405"/>
      <c r="AE34" s="405"/>
      <c r="AF34" s="405"/>
      <c r="AG34" s="405"/>
      <c r="AH34" s="405"/>
      <c r="AI34" s="405"/>
      <c r="AJ34" s="405"/>
      <c r="AK34" s="405"/>
      <c r="AL34" s="405"/>
      <c r="AM34" s="405"/>
    </row>
    <row r="35" spans="1:43" ht="26.25" customHeight="1" x14ac:dyDescent="0.2">
      <c r="B35" s="358" t="s">
        <v>417</v>
      </c>
      <c r="C35" s="359"/>
      <c r="D35" s="359"/>
      <c r="E35" s="359"/>
      <c r="F35" s="359"/>
      <c r="G35" s="359"/>
      <c r="H35" s="359"/>
      <c r="I35" s="359"/>
      <c r="J35" s="359"/>
      <c r="K35" s="359"/>
      <c r="L35" s="359"/>
      <c r="M35" s="359"/>
      <c r="N35" s="359"/>
      <c r="O35" s="359"/>
      <c r="P35" s="359"/>
      <c r="Q35" s="359"/>
      <c r="R35" s="359"/>
      <c r="S35" s="359"/>
      <c r="T35" s="359"/>
      <c r="U35" s="359"/>
      <c r="V35" s="406" t="s">
        <v>418</v>
      </c>
      <c r="W35" s="406"/>
      <c r="X35" s="406"/>
      <c r="Y35" s="406"/>
      <c r="Z35" s="406"/>
      <c r="AA35" s="406"/>
      <c r="AB35" s="406"/>
      <c r="AC35" s="406"/>
      <c r="AD35" s="406"/>
      <c r="AE35" s="406"/>
      <c r="AF35" s="406"/>
      <c r="AG35" s="406"/>
      <c r="AH35" s="406"/>
      <c r="AI35" s="406"/>
      <c r="AJ35" s="406"/>
      <c r="AK35" s="406"/>
      <c r="AL35" s="406"/>
      <c r="AM35" s="406"/>
    </row>
  </sheetData>
  <mergeCells count="15">
    <mergeCell ref="V35:AM35"/>
    <mergeCell ref="B28:S34"/>
    <mergeCell ref="V28:AM34"/>
    <mergeCell ref="B18:S18"/>
    <mergeCell ref="V18:AM18"/>
    <mergeCell ref="B20:S24"/>
    <mergeCell ref="V20:AM24"/>
    <mergeCell ref="B26:S26"/>
    <mergeCell ref="V26:AM26"/>
    <mergeCell ref="E2:S3"/>
    <mergeCell ref="V2:AJ3"/>
    <mergeCell ref="B5:S5"/>
    <mergeCell ref="V5:AM5"/>
    <mergeCell ref="B7:S16"/>
    <mergeCell ref="V7:AM16"/>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tabSelected="1" view="pageBreakPreview" zoomScale="120" zoomScaleSheetLayoutView="120" zoomScalePageLayoutView="85" workbookViewId="0">
      <selection activeCell="G18" sqref="G18"/>
    </sheetView>
  </sheetViews>
  <sheetFormatPr defaultColWidth="9.140625" defaultRowHeight="24.95" customHeight="1" x14ac:dyDescent="0.2"/>
  <cols>
    <col min="1" max="1" width="25.7109375" style="2" customWidth="1"/>
    <col min="2" max="6" width="16.28515625" style="2" customWidth="1"/>
    <col min="7" max="7" width="25.7109375" style="2" customWidth="1"/>
    <col min="8" max="16384" width="9.140625" style="2"/>
  </cols>
  <sheetData>
    <row r="1" spans="1:11" ht="18.75" customHeight="1" x14ac:dyDescent="0.2"/>
    <row r="2" spans="1:11" s="1" customFormat="1" ht="20.25" customHeight="1" x14ac:dyDescent="0.25">
      <c r="A2" s="408" t="s">
        <v>129</v>
      </c>
      <c r="B2" s="408"/>
      <c r="C2" s="408"/>
      <c r="D2" s="408"/>
      <c r="E2" s="408"/>
      <c r="F2" s="408"/>
      <c r="G2" s="408"/>
      <c r="H2" s="168"/>
      <c r="I2" s="168"/>
      <c r="J2" s="168"/>
      <c r="K2" s="168"/>
    </row>
    <row r="3" spans="1:11" s="1" customFormat="1" ht="21" customHeight="1" x14ac:dyDescent="0.2">
      <c r="A3" s="409" t="s">
        <v>345</v>
      </c>
      <c r="B3" s="409"/>
      <c r="C3" s="409"/>
      <c r="D3" s="409"/>
      <c r="E3" s="409"/>
      <c r="F3" s="409"/>
      <c r="G3" s="409"/>
      <c r="H3" s="169"/>
      <c r="I3" s="169"/>
      <c r="J3" s="169"/>
      <c r="K3" s="169"/>
    </row>
    <row r="4" spans="1:11" s="1" customFormat="1" ht="20.25" customHeight="1" x14ac:dyDescent="0.25">
      <c r="A4" s="410" t="s">
        <v>424</v>
      </c>
      <c r="B4" s="410"/>
      <c r="C4" s="410"/>
      <c r="D4" s="410"/>
      <c r="E4" s="410"/>
      <c r="F4" s="410"/>
      <c r="G4" s="410"/>
      <c r="H4" s="141"/>
      <c r="I4" s="141"/>
      <c r="J4" s="141"/>
      <c r="K4" s="141"/>
    </row>
    <row r="5" spans="1:11" s="1" customFormat="1" ht="20.25" customHeight="1" x14ac:dyDescent="0.2">
      <c r="A5" s="411" t="s">
        <v>421</v>
      </c>
      <c r="B5" s="411"/>
      <c r="C5" s="411"/>
      <c r="D5" s="411"/>
      <c r="E5" s="411"/>
      <c r="F5" s="411"/>
      <c r="G5" s="411"/>
      <c r="H5" s="142"/>
      <c r="I5" s="142"/>
      <c r="J5" s="142"/>
      <c r="K5" s="142"/>
    </row>
    <row r="6" spans="1:11" s="1" customFormat="1" ht="20.25" customHeight="1" x14ac:dyDescent="0.2">
      <c r="A6" s="151"/>
      <c r="B6" s="151"/>
      <c r="C6" s="151"/>
      <c r="D6" s="151"/>
      <c r="E6" s="151"/>
    </row>
    <row r="7" spans="1:11" s="9" customFormat="1" ht="21" customHeight="1" x14ac:dyDescent="0.2">
      <c r="A7" s="36" t="s">
        <v>0</v>
      </c>
      <c r="B7" s="10"/>
      <c r="C7" s="8"/>
      <c r="D7" s="8"/>
      <c r="E7" s="13"/>
      <c r="G7" s="3" t="s">
        <v>48</v>
      </c>
      <c r="K7" s="13"/>
    </row>
    <row r="8" spans="1:11" s="4" customFormat="1" ht="21" customHeight="1" x14ac:dyDescent="0.2">
      <c r="A8" s="412" t="s">
        <v>285</v>
      </c>
      <c r="B8" s="41" t="s">
        <v>133</v>
      </c>
      <c r="C8" s="41" t="s">
        <v>135</v>
      </c>
      <c r="D8" s="41" t="s">
        <v>1</v>
      </c>
      <c r="E8" s="41" t="s">
        <v>2</v>
      </c>
      <c r="F8" s="41" t="s">
        <v>3</v>
      </c>
      <c r="G8" s="414" t="s">
        <v>150</v>
      </c>
    </row>
    <row r="9" spans="1:11" s="4" customFormat="1" ht="36.75" customHeight="1" x14ac:dyDescent="0.2">
      <c r="A9" s="413"/>
      <c r="B9" s="42" t="s">
        <v>134</v>
      </c>
      <c r="C9" s="42" t="s">
        <v>136</v>
      </c>
      <c r="D9" s="42" t="s">
        <v>4</v>
      </c>
      <c r="E9" s="42" t="s">
        <v>5</v>
      </c>
      <c r="F9" s="42" t="s">
        <v>6</v>
      </c>
      <c r="G9" s="415"/>
    </row>
    <row r="10" spans="1:11" s="4" customFormat="1" ht="27" customHeight="1" x14ac:dyDescent="0.2">
      <c r="A10" s="177" t="s">
        <v>15</v>
      </c>
      <c r="B10" s="223">
        <v>2072597</v>
      </c>
      <c r="C10" s="223">
        <v>1892655</v>
      </c>
      <c r="D10" s="223">
        <v>1812230</v>
      </c>
      <c r="E10" s="223">
        <v>1810927</v>
      </c>
      <c r="F10" s="223">
        <v>80425</v>
      </c>
      <c r="G10" s="175" t="s">
        <v>16</v>
      </c>
    </row>
    <row r="11" spans="1:11" s="4" customFormat="1" ht="27" customHeight="1" x14ac:dyDescent="0.2">
      <c r="A11" s="178" t="s">
        <v>17</v>
      </c>
      <c r="B11" s="224">
        <v>645944</v>
      </c>
      <c r="C11" s="224">
        <v>493116</v>
      </c>
      <c r="D11" s="224">
        <v>285609</v>
      </c>
      <c r="E11" s="224">
        <v>283964</v>
      </c>
      <c r="F11" s="224">
        <v>207507</v>
      </c>
      <c r="G11" s="176" t="s">
        <v>18</v>
      </c>
    </row>
    <row r="12" spans="1:11" s="5" customFormat="1" ht="27" customHeight="1" x14ac:dyDescent="0.2">
      <c r="A12" s="157" t="s">
        <v>7</v>
      </c>
      <c r="B12" s="243">
        <f>SUM(B10:B11)</f>
        <v>2718541</v>
      </c>
      <c r="C12" s="243">
        <f>SUM(C10:C11)</f>
        <v>2385771</v>
      </c>
      <c r="D12" s="243">
        <f>SUM(D10:D11)</f>
        <v>2097839</v>
      </c>
      <c r="E12" s="243">
        <f>SUM(E10:E11)</f>
        <v>2094891</v>
      </c>
      <c r="F12" s="243">
        <f>SUM(F10:F11)</f>
        <v>287932</v>
      </c>
      <c r="G12" s="70" t="s">
        <v>8</v>
      </c>
    </row>
    <row r="13" spans="1:11" ht="12.75" x14ac:dyDescent="0.2">
      <c r="K13" s="314"/>
    </row>
    <row r="14" spans="1:11" ht="20.25" x14ac:dyDescent="0.2">
      <c r="A14" s="7"/>
      <c r="B14" s="314"/>
      <c r="C14" s="314"/>
      <c r="D14" s="314"/>
      <c r="E14" s="314"/>
      <c r="F14" s="314"/>
    </row>
    <row r="15" spans="1:11" ht="12.75" x14ac:dyDescent="0.2">
      <c r="A15" s="8"/>
    </row>
    <row r="16" spans="1:11" ht="12.75" x14ac:dyDescent="0.2">
      <c r="A16" s="8"/>
    </row>
    <row r="17" spans="1:5" ht="12.75" x14ac:dyDescent="0.2">
      <c r="A17" s="8"/>
      <c r="E17" s="363" t="s">
        <v>382</v>
      </c>
    </row>
    <row r="18" spans="1:5" ht="12.75" x14ac:dyDescent="0.2">
      <c r="A18" s="8"/>
    </row>
    <row r="19" spans="1:5" ht="12.75" x14ac:dyDescent="0.2">
      <c r="A19" s="8"/>
      <c r="E19" s="362"/>
    </row>
    <row r="20" spans="1:5" ht="12.75" x14ac:dyDescent="0.2">
      <c r="A20" s="8"/>
    </row>
    <row r="21" spans="1:5" ht="12.75" x14ac:dyDescent="0.2">
      <c r="A21" s="8"/>
    </row>
  </sheetData>
  <mergeCells count="6">
    <mergeCell ref="A2:G2"/>
    <mergeCell ref="A3:G3"/>
    <mergeCell ref="A4:G4"/>
    <mergeCell ref="A5:G5"/>
    <mergeCell ref="A8:A9"/>
    <mergeCell ref="G8:G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24</Value>
    </TaxCatchAll>
    <Title_Ar xmlns="1b323878-974e-4c19-bf08-965c80d4ad54">النشرة الفصلية - مسح القوى العاملة، الربع الرابع  2020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LaborForce</TermName>
          <TermId xmlns="http://schemas.microsoft.com/office/infopath/2007/PartnerControls">c53619e7-ada7-43dc-aae7-04a07492f1d1</TermId>
        </TermInfo>
      </Terms>
    </o322c83fb95240b8896db068e57a2bc9>
    <Description_Ar xmlns="1b323878-974e-4c19-bf08-965c80d4ad54">النشرة الفصلية - مسح القوى العاملة، الربع الرابع  2020
</Description_Ar>
    <Enabled xmlns="1b323878-974e-4c19-bf08-965c80d4ad54">true</Enabled>
    <PublishingDate xmlns="1b323878-974e-4c19-bf08-965c80d4ad54">2022-07-25T08:14:41+00:00</PublishingDate>
    <CategoryDescription xmlns="http://schemas.microsoft.com/sharepoint.v3">Quarterly Bulletin - Labor Force Survey, Fourth Quarter (Q4) 2020</CategoryDescription>
  </documentManagement>
</p:properties>
</file>

<file path=customXml/itemProps1.xml><?xml version="1.0" encoding="utf-8"?>
<ds:datastoreItem xmlns:ds="http://schemas.openxmlformats.org/officeDocument/2006/customXml" ds:itemID="{ED08751A-3B45-4B66-9C96-14A5631F23CC}"/>
</file>

<file path=customXml/itemProps2.xml><?xml version="1.0" encoding="utf-8"?>
<ds:datastoreItem xmlns:ds="http://schemas.openxmlformats.org/officeDocument/2006/customXml" ds:itemID="{8163145C-60EC-48E6-9AE8-BE7E7869F762}">
  <ds:schemaRefs>
    <ds:schemaRef ds:uri="http://schemas.microsoft.com/sharepoint/v3/contenttype/forms"/>
  </ds:schemaRefs>
</ds:datastoreItem>
</file>

<file path=customXml/itemProps3.xml><?xml version="1.0" encoding="utf-8"?>
<ds:datastoreItem xmlns:ds="http://schemas.openxmlformats.org/officeDocument/2006/customXml" ds:itemID="{C159061C-C471-4FB6-8478-85B39CE9EACB}">
  <ds:schemaRefs>
    <ds:schemaRef ds:uri="http://schemas.microsoft.com/office/2006/metadata/properties"/>
    <ds:schemaRef ds:uri="http://schemas.microsoft.com/sharepoint/v3"/>
    <ds:schemaRef ds:uri="http://schemas.openxmlformats.org/package/2006/metadata/core-properties"/>
    <ds:schemaRef ds:uri="423524d6-f9d7-4b47-aadf-7b8f6888b7b0"/>
    <ds:schemaRef ds:uri="b1657202-86a7-46c3-ba71-02bb0da5a392"/>
    <ds:schemaRef ds:uri="http://www.w3.org/XML/1998/namespace"/>
    <ds:schemaRef ds:uri="http://schemas.microsoft.com/office/2006/documentManagement/types"/>
    <ds:schemaRef ds:uri="http://purl.org/dc/elements/1.1/"/>
    <ds:schemaRef ds:uri="http://purl.org/dc/dcmitype/"/>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35</vt:i4>
      </vt:variant>
    </vt:vector>
  </HeadingPairs>
  <TitlesOfParts>
    <vt:vector size="70" baseType="lpstr">
      <vt:lpstr>cover page</vt:lpstr>
      <vt:lpstr>CONTENTS</vt:lpstr>
      <vt:lpstr>Preface</vt:lpstr>
      <vt:lpstr>Introduction</vt:lpstr>
      <vt:lpstr>Executive Summary 1</vt:lpstr>
      <vt:lpstr>Executive Summary 2</vt:lpstr>
      <vt:lpstr>Executive Summary 3</vt:lpstr>
      <vt:lpstr>Executive Summary 4</vt:lpstr>
      <vt:lpstr>1</vt:lpstr>
      <vt:lpstr>2</vt:lpstr>
      <vt:lpstr>Figure 1</vt:lpstr>
      <vt:lpstr>Figure 2</vt:lpstr>
      <vt:lpstr>3</vt:lpstr>
      <vt:lpstr>4</vt:lpstr>
      <vt:lpstr>5</vt:lpstr>
      <vt:lpstr>6</vt:lpstr>
      <vt:lpstr>7</vt:lpstr>
      <vt:lpstr>8</vt:lpstr>
      <vt:lpstr>9</vt:lpstr>
      <vt:lpstr>Figure 3</vt:lpstr>
      <vt:lpstr>Figure 4</vt:lpstr>
      <vt:lpstr>10</vt:lpstr>
      <vt:lpstr>Figure 5</vt:lpstr>
      <vt:lpstr>11</vt:lpstr>
      <vt:lpstr>12</vt:lpstr>
      <vt:lpstr>Figure 6</vt:lpstr>
      <vt:lpstr>Figure 7</vt:lpstr>
      <vt:lpstr>13</vt:lpstr>
      <vt:lpstr>Figure 8</vt:lpstr>
      <vt:lpstr>14</vt:lpstr>
      <vt:lpstr>Figure 9</vt:lpstr>
      <vt:lpstr>Figure 10</vt:lpstr>
      <vt:lpstr>15</vt:lpstr>
      <vt:lpstr>Figure 11</vt:lpstr>
      <vt:lpstr>Figure 12</vt:lpstr>
      <vt:lpstr>'1'!Print_Area</vt:lpstr>
      <vt:lpstr>'10'!Print_Area</vt:lpstr>
      <vt:lpstr>'11'!Print_Area</vt:lpstr>
      <vt:lpstr>'12'!Print_Area</vt:lpstr>
      <vt:lpstr>'13'!Print_Area</vt:lpstr>
      <vt:lpstr>'14'!Print_Area</vt:lpstr>
      <vt:lpstr>'15'!Print_Area</vt:lpstr>
      <vt:lpstr>'2'!Print_Area</vt:lpstr>
      <vt:lpstr>'3'!Print_Area</vt:lpstr>
      <vt:lpstr>'4'!Print_Area</vt:lpstr>
      <vt:lpstr>'5'!Print_Area</vt:lpstr>
      <vt:lpstr>'6'!Print_Area</vt:lpstr>
      <vt:lpstr>'7'!Print_Area</vt:lpstr>
      <vt:lpstr>'8'!Print_Area</vt:lpstr>
      <vt:lpstr>'9'!Print_Area</vt:lpstr>
      <vt:lpstr>CONTENTS!Print_Area</vt:lpstr>
      <vt:lpstr>'cover page'!Print_Area</vt:lpstr>
      <vt:lpstr>'Executive Summary 1'!Print_Area</vt:lpstr>
      <vt:lpstr>'Executive Summary 2'!Print_Area</vt:lpstr>
      <vt:lpstr>'Executive Summary 3'!Print_Area</vt:lpstr>
      <vt:lpstr>'Figure 1'!Print_Area</vt:lpstr>
      <vt:lpstr>'Figure 10'!Print_Area</vt:lpstr>
      <vt:lpstr>'Figure 11'!Print_Area</vt:lpstr>
      <vt:lpstr>'Figure 12'!Print_Area</vt:lpstr>
      <vt:lpstr>'Figure 2'!Print_Area</vt:lpstr>
      <vt:lpstr>'Figure 3'!Print_Area</vt:lpstr>
      <vt:lpstr>'Figure 4'!Print_Area</vt:lpstr>
      <vt:lpstr>'Figure 5'!Print_Area</vt:lpstr>
      <vt:lpstr>'Figure 6'!Print_Area</vt:lpstr>
      <vt:lpstr>'Figure 7'!Print_Area</vt:lpstr>
      <vt:lpstr>'Figure 8'!Print_Area</vt:lpstr>
      <vt:lpstr>'Figure 9'!Print_Area</vt:lpstr>
      <vt:lpstr>Introduction!Print_Area</vt:lpstr>
      <vt:lpstr>CONTENTS!Print_Titles</vt:lpstr>
      <vt:lpstr>Introduction!Print_Titles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Bulletin - Labor Force Survey, Fourth Quarter (Q4) 2020</dc:title>
  <dc:creator>Saber Abd El_Zaher</dc:creator>
  <cp:keywords>LaborForceSurvey; Qatar; Statistics; LaborForce; Social; SocialStatistics; Doha; Planning and Statistics Authority; PSA</cp:keywords>
  <cp:lastModifiedBy>Census Operations User18</cp:lastModifiedBy>
  <cp:lastPrinted>2021-08-23T13:57:30Z</cp:lastPrinted>
  <dcterms:created xsi:type="dcterms:W3CDTF">2013-04-23T08:46:36Z</dcterms:created>
  <dcterms:modified xsi:type="dcterms:W3CDTF">2021-08-23T14:09:47Z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643;#PSA|0e57c6e0-7d64-49c5-8339-fa33dddca9a5;#179;#Qatar|f05dbc2b-1feb-4985-afc3-58e9ce18885a;#178;#Planning and Statistics Authority|e65649f4-24d1-441c-884c-448bd6b7a8f9;#640;#Statistics|43e67556-4a22-4c31-b67a-99a39b12edc5;#696;#Social|b870f775-17cf-4583-94c8-030f022bd19d;#648;#SocialStatistics|2b73b922-b446-405e-be2d-f6a1ac6e9092;#656;#LaborForce|2610ddd0-b4c1-4be7-bb96-861407c6255d;#684;#LaborForceSurvey|e441417d-c127-43c2-bb62-4292206d9a6e;#180;#Doha|95bcfa1f-5c00-4b42-9a00-19cd0e84fcf0</vt:lpwstr>
  </property>
  <property fmtid="{D5CDD505-2E9C-101B-9397-08002B2CF9AE}" pid="4" name="CategoryDescription">
    <vt:lpwstr>Quarterly Bulletin - Labor Force Survey, Fourth Quarter (Q4) 2020</vt:lpwstr>
  </property>
  <property fmtid="{D5CDD505-2E9C-101B-9397-08002B2CF9AE}" pid="5" name="Hashtags">
    <vt:lpwstr>24;#LaborForce|c53619e7-ada7-43dc-aae7-04a07492f1d1</vt:lpwstr>
  </property>
</Properties>
</file>