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in Quach\Documents\Work Applications\USOPC\reapplicationforassociatesporttechnologydataanalys\"/>
    </mc:Choice>
  </mc:AlternateContent>
  <xr:revisionPtr revIDLastSave="0" documentId="13_ncr:1_{62620EA9-F6D4-45DF-89F9-D35A9833A018}" xr6:coauthVersionLast="47" xr6:coauthVersionMax="47" xr10:uidLastSave="{00000000-0000-0000-0000-000000000000}"/>
  <bookViews>
    <workbookView xWindow="-28920" yWindow="-120" windowWidth="29040" windowHeight="15720" xr2:uid="{57C8CD09-EA6F-42C8-9399-1DF2DDB33A3E}"/>
  </bookViews>
  <sheets>
    <sheet name="NGBDataOutputExtract_Cleaned" sheetId="2" r:id="rId1"/>
  </sheets>
  <definedNames>
    <definedName name="ExternalData_1" localSheetId="0" hidden="1">NGBDataOutputExtract_Cleaned!$A$1:$N$105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2" i="2" a="1"/>
  <c r="K2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3" i="2" a="1"/>
  <c r="J3" i="2" s="1"/>
  <c r="J4" i="2" a="1"/>
  <c r="J4" i="2" s="1"/>
  <c r="J5" i="2" a="1"/>
  <c r="J5" i="2" s="1"/>
  <c r="J2" i="2" a="1"/>
  <c r="J2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 s="1"/>
  <c r="H98" i="2" a="1"/>
  <c r="H98" i="2" s="1"/>
  <c r="H99" i="2" a="1"/>
  <c r="H99" i="2" s="1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 s="1"/>
  <c r="H79" i="2" a="1"/>
  <c r="H79" i="2" s="1"/>
  <c r="H80" i="2" a="1"/>
  <c r="H80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60" i="2" a="1"/>
  <c r="H60" i="2" s="1"/>
  <c r="H61" i="2" a="1"/>
  <c r="H61" i="2" s="1"/>
  <c r="H45" i="2" a="1"/>
  <c r="H45" i="2" s="1"/>
  <c r="H46" i="2" a="1"/>
  <c r="H46" i="2" s="1"/>
  <c r="H47" i="2" a="1"/>
  <c r="H47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41" i="2" a="1"/>
  <c r="H41" i="2" s="1"/>
  <c r="H42" i="2" a="1"/>
  <c r="H42" i="2" s="1"/>
  <c r="H43" i="2" a="1"/>
  <c r="H43" i="2" s="1"/>
  <c r="H44" i="2" a="1"/>
  <c r="H44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9" i="2" a="1"/>
  <c r="H9" i="2" s="1"/>
  <c r="H10" i="2" a="1"/>
  <c r="H10" i="2" s="1"/>
  <c r="H11" i="2" a="1"/>
  <c r="H11" i="2" s="1"/>
  <c r="H12" i="2" a="1"/>
  <c r="H12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2" i="2" a="1"/>
  <c r="H2" i="2" s="1"/>
  <c r="H3" i="2" a="1"/>
  <c r="H3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2" i="2" a="1"/>
  <c r="F2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" i="2" a="1"/>
  <c r="E10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4" i="2" a="1"/>
  <c r="E4" i="2" s="1"/>
  <c r="E3" i="2" a="1"/>
  <c r="E3" i="2" s="1"/>
  <c r="E2" i="2" a="1"/>
  <c r="E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6" i="2" a="1"/>
  <c r="D6" i="2" s="1"/>
  <c r="D7" i="2" a="1"/>
  <c r="D7" i="2" s="1"/>
  <c r="D5" i="2" a="1"/>
  <c r="D5" i="2" s="1"/>
  <c r="D4" i="2" a="1"/>
  <c r="D4" i="2" s="1"/>
  <c r="D3" i="2" a="1"/>
  <c r="D3" i="2" s="1"/>
  <c r="D2" i="2" a="1"/>
  <c r="D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A4F35-8284-44EF-96F8-1B177CD700D3}" keepAlive="1" name="Query - NGBHealthDataOutputExtract" description="Connection to the 'NGBHealthDataOutputExtract' query in the workbook." type="5" refreshedVersion="8" background="1" saveData="1">
    <dbPr connection="Provider=Microsoft.Mashup.OleDb.1;Data Source=$Workbook$;Location=NGBHealthDataOutputExtract;Extended Properties=&quot;&quot;" command="SELECT * FROM [NGBHealthDataOutputExtrac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<sst xmlns="http://schemas.openxmlformats.org/spreadsheetml/2006/main" count="222" uniqueCount="82">
  <si>
    <t>Overall Parent NGB</t>
  </si>
  <si>
    <t>Overall Year</t>
  </si>
  <si>
    <t>Financial Year</t>
  </si>
  <si>
    <t>Membership Bucket Def</t>
  </si>
  <si>
    <t>Revenue Bucket Def</t>
  </si>
  <si>
    <t>Staff Bucket Def</t>
  </si>
  <si>
    <t>CEO Salary</t>
  </si>
  <si>
    <t>Membership Bucket</t>
  </si>
  <si>
    <t>Membership Size</t>
  </si>
  <si>
    <t>Revenue Bucket</t>
  </si>
  <si>
    <t>Staff Bucket</t>
  </si>
  <si>
    <t>Staff Size</t>
  </si>
  <si>
    <t>Total Expenses</t>
  </si>
  <si>
    <t>Total Revenue</t>
  </si>
  <si>
    <t>US Bobsled &amp; Skeleton Federation</t>
  </si>
  <si>
    <t>Jul 1 - Jun 30</t>
  </si>
  <si>
    <t/>
  </si>
  <si>
    <t>US Ski and Snowboard Association</t>
  </si>
  <si>
    <t>May 1 - Apr 30</t>
  </si>
  <si>
    <t>USA Hockey</t>
  </si>
  <si>
    <t>Sept 1 - Aug 31</t>
  </si>
  <si>
    <t>US Figure Skating</t>
  </si>
  <si>
    <t>US Luge Association</t>
  </si>
  <si>
    <t>Aug 1 - July 31</t>
  </si>
  <si>
    <t>US Speed Skating</t>
  </si>
  <si>
    <t>Jun 1 - May 31</t>
  </si>
  <si>
    <t>USA Curling</t>
  </si>
  <si>
    <t>US Biathlon Association</t>
  </si>
  <si>
    <t>US Soccer Federation</t>
  </si>
  <si>
    <t>Apr 1 - Mar 31</t>
  </si>
  <si>
    <t>USA Judo</t>
  </si>
  <si>
    <t>Jan 1 - Dec 31</t>
  </si>
  <si>
    <t>USA Basketball</t>
  </si>
  <si>
    <t>Oct 1 - Sept 30</t>
  </si>
  <si>
    <t>USA Baseball</t>
  </si>
  <si>
    <t>Nov 1 - Oct 31</t>
  </si>
  <si>
    <t>USA Racquetball</t>
  </si>
  <si>
    <t>USA Climbing</t>
  </si>
  <si>
    <t>USA Diving</t>
  </si>
  <si>
    <t>USA Archery</t>
  </si>
  <si>
    <t>USA Roller Sports</t>
  </si>
  <si>
    <t>USA Water Pold</t>
  </si>
  <si>
    <t>USA Water Polo</t>
  </si>
  <si>
    <t>US Squash</t>
  </si>
  <si>
    <t>USA Skateboarding</t>
  </si>
  <si>
    <t>USA Weightlifting</t>
  </si>
  <si>
    <t>USA Team Handball</t>
  </si>
  <si>
    <t>USA Artistic Swimming</t>
  </si>
  <si>
    <t>USA Cycling</t>
  </si>
  <si>
    <t>USA Field Hockey</t>
  </si>
  <si>
    <t>USA Golf</t>
  </si>
  <si>
    <t>USA Surfing</t>
  </si>
  <si>
    <t>USA Track &amp; Field</t>
  </si>
  <si>
    <t>National Wheelchair Basketball Association</t>
  </si>
  <si>
    <t>US Tennis Association</t>
  </si>
  <si>
    <t>USA Gymnastics</t>
  </si>
  <si>
    <t>USA Shooting</t>
  </si>
  <si>
    <t>USA Pentathlon</t>
  </si>
  <si>
    <t>US Association of Blind Athletes</t>
  </si>
  <si>
    <t>USA Table Tennis</t>
  </si>
  <si>
    <t>USA Bobsled &amp; Skeleton</t>
  </si>
  <si>
    <t>USA Water Skiing</t>
  </si>
  <si>
    <t>USA Fencings</t>
  </si>
  <si>
    <t>US Sailing</t>
  </si>
  <si>
    <t>USA Triathlon</t>
  </si>
  <si>
    <t>USA Fencing</t>
  </si>
  <si>
    <t>USA Badminton</t>
  </si>
  <si>
    <t>US Equestrian Federation</t>
  </si>
  <si>
    <t>Dec 1 - Nov 30</t>
  </si>
  <si>
    <t>USA Boxing</t>
  </si>
  <si>
    <t>USA Wrestling</t>
  </si>
  <si>
    <t>USA Swimming</t>
  </si>
  <si>
    <t>USA Rugby</t>
  </si>
  <si>
    <t>USA Softball</t>
  </si>
  <si>
    <t>USA National Karate-Do Federation</t>
  </si>
  <si>
    <t>USA Volleyball</t>
  </si>
  <si>
    <t>US Rowing</t>
  </si>
  <si>
    <t>U.S. Paralympics Swimming</t>
  </si>
  <si>
    <t>US National Karate-Do Federation</t>
  </si>
  <si>
    <t>US Bowling Congress</t>
  </si>
  <si>
    <t>American Canoe Association</t>
  </si>
  <si>
    <t>USA 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</si>
</sst>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" fontId="0" fillId="0" borderId="0" xfId="0" quotePrefix="1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14D927-D43A-41B5-8C0D-62D82C172265}" autoFormatId="16" applyNumberFormats="0" applyBorderFormats="0" applyFontFormats="0" applyPatternFormats="0" applyAlignmentFormats="0" applyWidthHeightFormats="0">
  <queryTableRefresh nextId="15">
    <queryTableFields count="14">
      <queryTableField id="1" name="Overall Parent NGB" tableColumnId="1"/>
      <queryTableField id="2" name="Overall Year" tableColumnId="2"/>
      <queryTableField id="3" name="Financial Year" tableColumnId="3"/>
      <queryTableField id="4" name="Membership Bucket Def" tableColumnId="4"/>
      <queryTableField id="5" name="Revenue Bucket Def" tableColumnId="5"/>
      <queryTableField id="6" name="Staff Bucket Def" tableColumnId="6"/>
      <queryTableField id="7" name="CEO Salary" tableColumnId="7"/>
      <queryTableField id="8" name="Membership Bucket" tableColumnId="8"/>
      <queryTableField id="9" name="Membership Size" tableColumnId="9"/>
      <queryTableField id="10" name="Revenue Bucket" tableColumnId="10"/>
      <queryTableField id="11" name="Staff Bucket" tableColumnId="11"/>
      <queryTableField id="12" name="Staff Size" tableColumnId="12"/>
      <queryTableField id="13" name="Total Expenses" tableColumnId="13"/>
      <queryTableField id="14" name="Total Revenu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98E692-2C8C-4020-9B47-82F1FF07FE02}" name="NGBHealthDataOutputExtract" displayName="NGBHealthDataOutputExtract" ref="A1:N105" tableType="queryTable" totalsRowShown="0">
  <autoFilter ref="A1:N105" xr:uid="{F898E692-2C8C-4020-9B47-82F1FF07FE02}"/>
  <tableColumns count="14">
    <tableColumn id="1" xr3:uid="{0E5088BA-8380-4F91-B7B0-6C5F444BA546}" uniqueName="1" name="Overall Parent NGB" queryTableFieldId="1" dataDxfId="4"/>
    <tableColumn id="2" xr3:uid="{F03DF2BC-8414-44F8-BB12-7306AA0A371A}" uniqueName="2" name="Overall Year" queryTableFieldId="2"/>
    <tableColumn id="3" xr3:uid="{CEF05B01-B67F-4714-B6A6-F139CA3AF807}" uniqueName="3" name="Financial Year" queryTableFieldId="3" dataDxfId="3"/>
    <tableColumn id="4" xr3:uid="{E4B5C76B-4BD7-423B-9FE3-80359681C186}" uniqueName="4" name="Membership Bucket Def" queryTableFieldId="4" dataDxfId="2"/>
    <tableColumn id="5" xr3:uid="{B29DC788-EE84-4A2C-9A21-A09CAD122DBF}" uniqueName="5" name="Revenue Bucket Def" queryTableFieldId="5" dataDxfId="1"/>
    <tableColumn id="6" xr3:uid="{D20C6C58-3EBD-4EA1-AFAA-496AA0788337}" uniqueName="6" name="Staff Bucket Def" queryTableFieldId="6" dataDxfId="0"/>
    <tableColumn id="7" xr3:uid="{AF30AC6D-A0F9-4D23-A5C5-673742D903DB}" uniqueName="7" name="CEO Salary" queryTableFieldId="7" dataCellStyle="Currency"/>
    <tableColumn id="8" xr3:uid="{97DF8B88-157D-487F-B526-C5C8F9860784}" uniqueName="8" name="Membership Bucket" queryTableFieldId="8"/>
    <tableColumn id="9" xr3:uid="{B5E31CD1-7D1C-434B-A67B-BDF553ABA86D}" uniqueName="9" name="Membership Size" queryTableFieldId="9"/>
    <tableColumn id="10" xr3:uid="{C5153018-D235-4899-9F7D-3D0E0DBD2954}" uniqueName="10" name="Revenue Bucket" queryTableFieldId="10"/>
    <tableColumn id="11" xr3:uid="{1571F8FA-C42D-4748-8674-51213787B9C6}" uniqueName="11" name="Staff Bucket" queryTableFieldId="11"/>
    <tableColumn id="12" xr3:uid="{04091F18-15EA-419E-B5F4-0C293E2AA9C0}" uniqueName="12" name="Staff Size" queryTableFieldId="12"/>
    <tableColumn id="13" xr3:uid="{737C7A1D-47B1-4DF2-8D53-775D91042BFA}" uniqueName="13" name="Total Expenses" queryTableFieldId="13" dataCellStyle="Currency"/>
    <tableColumn id="14" xr3:uid="{260D95D7-F8D5-47CD-8F75-A69A2F512441}" uniqueName="14" name="Total Revenue" queryTableFieldId="14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8DF5-2DFF-4889-A04B-D21479E5BF76}">
  <dimension ref="A1:N105"/>
  <sheetViews>
    <sheetView tabSelected="1" workbookViewId="0">
      <selection activeCell="M93" sqref="M93"/>
    </sheetView>
  </sheetViews>
  <sheetFormatPr defaultColWidth="38" defaultRowHeight="15" x14ac:dyDescent="0.25"/>
  <cols>
    <col min="1" max="1" width="40.7109375" bestFit="1" customWidth="1"/>
    <col min="2" max="2" width="14.140625" bestFit="1" customWidth="1"/>
    <col min="3" max="3" width="15.85546875" bestFit="1" customWidth="1"/>
    <col min="4" max="4" width="25.28515625" bestFit="1" customWidth="1"/>
    <col min="5" max="5" width="21.85546875" bestFit="1" customWidth="1"/>
    <col min="6" max="6" width="18.5703125" customWidth="1"/>
    <col min="7" max="7" width="14.5703125" style="1" bestFit="1" customWidth="1"/>
    <col min="8" max="8" width="21.42578125" bestFit="1" customWidth="1"/>
    <col min="9" max="9" width="18.85546875" bestFit="1" customWidth="1"/>
    <col min="10" max="10" width="18" bestFit="1" customWidth="1"/>
    <col min="11" max="11" width="14.140625" bestFit="1" customWidth="1"/>
    <col min="12" max="12" width="11.7109375" bestFit="1" customWidth="1"/>
    <col min="13" max="13" width="18.42578125" style="1" bestFit="1" customWidth="1"/>
    <col min="14" max="14" width="17.71093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A2" t="s">
        <v>80</v>
      </c>
      <c r="B2">
        <v>2019</v>
      </c>
      <c r="C2" t="s">
        <v>31</v>
      </c>
      <c r="D2" t="str" cm="1">
        <f t="array" ref="D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" t="str" cm="1">
        <f t="array" ref="E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2" s="2" t="str" cm="1">
        <f t="array" ref="F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2" s="1">
        <v>131275</v>
      </c>
      <c r="H2" t="str" cm="1">
        <f t="array" ref="H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">
        <v>39000</v>
      </c>
      <c r="J2" t="str" cm="1">
        <f t="array" ref="J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2" t="str" cm="1">
        <f t="array" ref="K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2">
        <v>23</v>
      </c>
      <c r="M2" s="1">
        <v>1771380</v>
      </c>
      <c r="N2" s="1">
        <v>1608120</v>
      </c>
    </row>
    <row r="3" spans="1:14" x14ac:dyDescent="0.25">
      <c r="A3" t="s">
        <v>80</v>
      </c>
      <c r="B3">
        <v>2018</v>
      </c>
      <c r="C3" t="s">
        <v>31</v>
      </c>
      <c r="D3" t="str" cm="1">
        <f t="array" ref="D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3" t="str" cm="1">
        <f t="array" ref="E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3" s="2" t="str" cm="1">
        <f t="array" ref="F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3" t="str" cm="1">
        <f t="array" ref="H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3">
        <v>39000</v>
      </c>
      <c r="J3" t="str" cm="1">
        <f t="array" ref="J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3" t="str" cm="1">
        <f t="array" ref="K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3" s="1">
        <v>2215373</v>
      </c>
      <c r="N3" s="1">
        <v>1885245</v>
      </c>
    </row>
    <row r="4" spans="1:14" x14ac:dyDescent="0.25">
      <c r="A4" t="s">
        <v>53</v>
      </c>
      <c r="B4">
        <v>2019</v>
      </c>
      <c r="C4" t="s">
        <v>16</v>
      </c>
      <c r="D4" t="str" cm="1">
        <f t="array" ref="D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4" t="str" cm="1">
        <f t="array" ref="E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4" s="2" t="str" cm="1">
        <f t="array" ref="F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4" t="str" cm="1">
        <f t="array" ref="H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4" t="str" cm="1">
        <f t="array" ref="J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4" t="str" cm="1">
        <f t="array" ref="K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4" s="1">
        <v>891768</v>
      </c>
      <c r="N4" s="1">
        <v>1037162</v>
      </c>
    </row>
    <row r="5" spans="1:14" x14ac:dyDescent="0.25">
      <c r="A5" t="s">
        <v>53</v>
      </c>
      <c r="B5">
        <v>2018</v>
      </c>
      <c r="C5" t="s">
        <v>16</v>
      </c>
      <c r="D5" t="str" cm="1">
        <f t="array" ref="D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5" t="str" cm="1">
        <f t="array" ref="E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5" s="2" t="str" cm="1">
        <f t="array" ref="F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5" t="str" cm="1">
        <f t="array" ref="H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5">
        <v>2932</v>
      </c>
      <c r="J5" t="str" cm="1">
        <f t="array" ref="J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5" t="str" cm="1">
        <f t="array" ref="K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5" s="1">
        <v>1077619</v>
      </c>
      <c r="N5" s="1">
        <v>902591</v>
      </c>
    </row>
    <row r="6" spans="1:14" x14ac:dyDescent="0.25">
      <c r="A6" t="s">
        <v>77</v>
      </c>
      <c r="B6">
        <v>2018</v>
      </c>
      <c r="C6" t="s">
        <v>16</v>
      </c>
      <c r="D6" t="str" cm="1">
        <f t="array" ref="D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6" t="str" cm="1">
        <f t="array" ref="E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6" s="2" t="str" cm="1">
        <f t="array" ref="F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6" t="str" cm="1">
        <f t="array" ref="H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6" t="str" cm="1">
        <f t="array" ref="J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6" t="str" cm="1">
        <f t="array" ref="K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</row>
    <row r="7" spans="1:14" x14ac:dyDescent="0.25">
      <c r="A7" t="s">
        <v>58</v>
      </c>
      <c r="B7">
        <v>2018</v>
      </c>
      <c r="C7" t="s">
        <v>31</v>
      </c>
      <c r="D7" t="str" cm="1">
        <f t="array" ref="D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" t="str" cm="1">
        <f t="array" ref="E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" s="2" t="str" cm="1">
        <f t="array" ref="F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7" t="str" cm="1">
        <f t="array" ref="H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">
        <v>8000</v>
      </c>
      <c r="J7" t="str" cm="1">
        <f t="array" ref="J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" t="str" cm="1">
        <f t="array" ref="K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7" s="1">
        <v>1005419</v>
      </c>
      <c r="N7" s="1">
        <v>1293493</v>
      </c>
    </row>
    <row r="8" spans="1:14" x14ac:dyDescent="0.25">
      <c r="A8" t="s">
        <v>58</v>
      </c>
      <c r="B8">
        <v>2019</v>
      </c>
      <c r="C8" t="s">
        <v>31</v>
      </c>
      <c r="D8" t="str" cm="1">
        <f t="array" ref="D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8" t="str" cm="1">
        <f t="array" ref="E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8" s="2" t="str" cm="1">
        <f t="array" ref="F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8" t="str" cm="1">
        <f t="array" ref="H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8">
        <v>8009</v>
      </c>
      <c r="J8" t="str" cm="1">
        <f t="array" ref="J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8" t="str" cm="1">
        <f t="array" ref="K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8" s="1">
        <v>1302421</v>
      </c>
      <c r="N8" s="1">
        <v>1235087</v>
      </c>
    </row>
    <row r="9" spans="1:14" x14ac:dyDescent="0.25">
      <c r="A9" t="s">
        <v>27</v>
      </c>
      <c r="B9">
        <v>2018</v>
      </c>
      <c r="C9" t="s">
        <v>15</v>
      </c>
      <c r="D9" t="str" cm="1">
        <f t="array" ref="D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9" t="str" cm="1">
        <f t="array" ref="E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9" s="2" t="str" cm="1">
        <f t="array" ref="F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9" s="1">
        <v>140000</v>
      </c>
      <c r="H9" t="str" cm="1">
        <f t="array" ref="H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9">
        <v>900</v>
      </c>
      <c r="J9" t="str" cm="1">
        <f t="array" ref="J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9" t="str" cm="1">
        <f t="array" ref="K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9">
        <v>10</v>
      </c>
      <c r="M9" s="1">
        <v>3264943</v>
      </c>
      <c r="N9" s="1">
        <v>2970268</v>
      </c>
    </row>
    <row r="10" spans="1:14" x14ac:dyDescent="0.25">
      <c r="A10" t="s">
        <v>27</v>
      </c>
      <c r="B10">
        <v>2019</v>
      </c>
      <c r="C10" t="s">
        <v>15</v>
      </c>
      <c r="D10" t="str" cm="1">
        <f t="array" ref="D1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10" t="str" cm="1">
        <f t="array" ref="E1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0" s="2" t="str" cm="1">
        <f t="array" ref="F1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0" s="1">
        <v>153787</v>
      </c>
      <c r="H10" t="str" cm="1">
        <f t="array" ref="H1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10">
        <v>900</v>
      </c>
      <c r="J10" t="str" cm="1">
        <f t="array" ref="J1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0" t="str" cm="1">
        <f t="array" ref="K1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0">
        <v>12</v>
      </c>
      <c r="M10" s="1">
        <v>2453282</v>
      </c>
      <c r="N10" s="1">
        <v>2678056</v>
      </c>
    </row>
    <row r="11" spans="1:14" x14ac:dyDescent="0.25">
      <c r="A11" t="s">
        <v>14</v>
      </c>
      <c r="B11">
        <v>2018</v>
      </c>
      <c r="C11" t="s">
        <v>15</v>
      </c>
      <c r="D11" t="str" cm="1">
        <f t="array" ref="D1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11" t="str" cm="1">
        <f t="array" ref="E1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1" s="2" t="str" cm="1">
        <f t="array" ref="F1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1" s="1">
        <v>205260</v>
      </c>
      <c r="H11" t="str" cm="1">
        <f t="array" ref="H1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11">
        <v>164</v>
      </c>
      <c r="J11" t="str" cm="1">
        <f t="array" ref="J1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1" t="str" cm="1">
        <f t="array" ref="K1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1">
        <v>16</v>
      </c>
      <c r="M11" s="1">
        <v>3569432</v>
      </c>
      <c r="N11" s="1">
        <v>4035656</v>
      </c>
    </row>
    <row r="12" spans="1:14" x14ac:dyDescent="0.25">
      <c r="A12" t="s">
        <v>79</v>
      </c>
      <c r="B12">
        <v>2019</v>
      </c>
      <c r="C12" t="s">
        <v>31</v>
      </c>
      <c r="D12" t="str" cm="1">
        <f t="array" ref="D1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2" t="str" cm="1">
        <f t="array" ref="E1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2" s="2" t="str" cm="1">
        <f t="array" ref="F1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12" s="1">
        <v>414681</v>
      </c>
      <c r="H12" t="str" cm="1">
        <f t="array" ref="H1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2">
        <v>1418000</v>
      </c>
      <c r="J12" t="str" cm="1">
        <f t="array" ref="J1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2" t="str" cm="1">
        <f t="array" ref="K1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12">
        <v>119</v>
      </c>
      <c r="M12" s="1">
        <v>36668317</v>
      </c>
      <c r="N12" s="1">
        <v>37670636</v>
      </c>
    </row>
    <row r="13" spans="1:14" x14ac:dyDescent="0.25">
      <c r="A13" t="s">
        <v>79</v>
      </c>
      <c r="B13">
        <v>2018</v>
      </c>
      <c r="C13" t="s">
        <v>31</v>
      </c>
      <c r="D13" t="str" cm="1">
        <f t="array" ref="D1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3" t="str" cm="1">
        <f t="array" ref="E1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3" s="2" t="str" cm="1">
        <f t="array" ref="F1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13" s="1">
        <v>402730</v>
      </c>
      <c r="H13" t="str" cm="1">
        <f t="array" ref="H1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3">
        <v>1418000</v>
      </c>
      <c r="J13" t="str" cm="1">
        <f t="array" ref="J1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3" t="str" cm="1">
        <f t="array" ref="K1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13">
        <v>119</v>
      </c>
      <c r="M13" s="1">
        <v>33896135</v>
      </c>
      <c r="N13" s="1">
        <v>34336746</v>
      </c>
    </row>
    <row r="14" spans="1:14" x14ac:dyDescent="0.25">
      <c r="A14" t="s">
        <v>67</v>
      </c>
      <c r="B14">
        <v>2018</v>
      </c>
      <c r="C14" t="s">
        <v>68</v>
      </c>
      <c r="D14" t="str" cm="1">
        <f t="array" ref="D1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4" t="str" cm="1">
        <f t="array" ref="E1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4" s="2" t="str" cm="1">
        <f t="array" ref="F1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14" s="1">
        <v>437282</v>
      </c>
      <c r="H14" t="str" cm="1">
        <f t="array" ref="H1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4">
        <v>105000</v>
      </c>
      <c r="J14" t="str" cm="1">
        <f t="array" ref="J1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4" t="str" cm="1">
        <f t="array" ref="K1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14">
        <v>181</v>
      </c>
      <c r="M14" s="1">
        <v>32855804</v>
      </c>
      <c r="N14" s="1">
        <v>32873200</v>
      </c>
    </row>
    <row r="15" spans="1:14" x14ac:dyDescent="0.25">
      <c r="A15" t="s">
        <v>67</v>
      </c>
      <c r="B15">
        <v>2019</v>
      </c>
      <c r="C15" t="s">
        <v>68</v>
      </c>
      <c r="D15" t="str" cm="1">
        <f t="array" ref="D1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5" t="str" cm="1">
        <f t="array" ref="E1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5" s="2" t="str" cm="1">
        <f t="array" ref="F1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15" s="1">
        <v>413876</v>
      </c>
      <c r="H15" t="str" cm="1">
        <f t="array" ref="H1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5">
        <v>145000</v>
      </c>
      <c r="J15" t="str" cm="1">
        <f t="array" ref="J1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5" t="str" cm="1">
        <f t="array" ref="K1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15">
        <v>187</v>
      </c>
      <c r="M15" s="1">
        <v>33423683</v>
      </c>
      <c r="N15" s="1">
        <v>33631239</v>
      </c>
    </row>
    <row r="16" spans="1:14" x14ac:dyDescent="0.25">
      <c r="A16" t="s">
        <v>21</v>
      </c>
      <c r="B16">
        <v>2018</v>
      </c>
      <c r="C16" t="s">
        <v>15</v>
      </c>
      <c r="D16" t="str" cm="1">
        <f t="array" ref="D1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6" t="str" cm="1">
        <f t="array" ref="E1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6" s="2" t="str" cm="1">
        <f t="array" ref="F1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16" s="1">
        <v>363036</v>
      </c>
      <c r="H16" t="str" cm="1">
        <f t="array" ref="H1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6">
        <v>170000</v>
      </c>
      <c r="J16" t="str" cm="1">
        <f t="array" ref="J1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6" t="str" cm="1">
        <f t="array" ref="K1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16">
        <v>58</v>
      </c>
      <c r="M16" s="1">
        <v>23225838</v>
      </c>
      <c r="N16" s="1">
        <v>26918443</v>
      </c>
    </row>
    <row r="17" spans="1:14" x14ac:dyDescent="0.25">
      <c r="A17" t="s">
        <v>21</v>
      </c>
      <c r="B17">
        <v>2019</v>
      </c>
      <c r="C17" t="s">
        <v>15</v>
      </c>
      <c r="D17" t="str" cm="1">
        <f t="array" ref="D1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7" t="str" cm="1">
        <f t="array" ref="E1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17" s="2" t="str" cm="1">
        <f t="array" ref="F1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17" s="1">
        <v>403206</v>
      </c>
      <c r="H17" t="str" cm="1">
        <f t="array" ref="H1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7">
        <v>192000</v>
      </c>
      <c r="J17" t="str" cm="1">
        <f t="array" ref="J1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17" t="str" cm="1">
        <f t="array" ref="K1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17">
        <v>62</v>
      </c>
      <c r="M17" s="1">
        <v>21990503</v>
      </c>
      <c r="N17" s="1">
        <v>24026729</v>
      </c>
    </row>
    <row r="18" spans="1:14" x14ac:dyDescent="0.25">
      <c r="A18" t="s">
        <v>22</v>
      </c>
      <c r="B18">
        <v>2018</v>
      </c>
      <c r="C18" t="s">
        <v>23</v>
      </c>
      <c r="D18" t="str" cm="1">
        <f t="array" ref="D1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18" t="str" cm="1">
        <f t="array" ref="E1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8" s="2" t="str" cm="1">
        <f t="array" ref="F1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8" s="1">
        <v>133894</v>
      </c>
      <c r="H18" t="str" cm="1">
        <f t="array" ref="H1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18">
        <v>722</v>
      </c>
      <c r="J18" t="str" cm="1">
        <f t="array" ref="J1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8" t="str" cm="1">
        <f t="array" ref="K1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8">
        <v>21</v>
      </c>
      <c r="M18" s="1">
        <v>3466759</v>
      </c>
      <c r="N18" s="1">
        <v>3404516</v>
      </c>
    </row>
    <row r="19" spans="1:14" x14ac:dyDescent="0.25">
      <c r="A19" t="s">
        <v>22</v>
      </c>
      <c r="B19">
        <v>2019</v>
      </c>
      <c r="C19" t="s">
        <v>23</v>
      </c>
      <c r="D19" t="str" cm="1">
        <f t="array" ref="D1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19" t="str" cm="1">
        <f t="array" ref="E1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9" s="2" t="str" cm="1">
        <f t="array" ref="F1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9" s="1">
        <v>130412</v>
      </c>
      <c r="H19" t="str" cm="1">
        <f t="array" ref="H1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19">
        <v>722</v>
      </c>
      <c r="J19" t="str" cm="1">
        <f t="array" ref="J1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9" t="str" cm="1">
        <f t="array" ref="K1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9">
        <v>24</v>
      </c>
      <c r="M19" s="1">
        <v>3681600</v>
      </c>
      <c r="N19" s="1">
        <v>3557017</v>
      </c>
    </row>
    <row r="20" spans="1:14" x14ac:dyDescent="0.25">
      <c r="A20" t="s">
        <v>78</v>
      </c>
      <c r="B20">
        <v>2018</v>
      </c>
      <c r="C20" t="s">
        <v>31</v>
      </c>
      <c r="D20" t="str" cm="1">
        <f t="array" ref="D2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20" t="str" cm="1">
        <f t="array" ref="E2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20" s="2" t="str" cm="1">
        <f t="array" ref="F2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20" s="1">
        <v>107500</v>
      </c>
      <c r="H20" t="str" cm="1">
        <f t="array" ref="H2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20">
        <v>3000</v>
      </c>
      <c r="J20" t="str" cm="1">
        <f t="array" ref="J2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20" t="str" cm="1">
        <f t="array" ref="K2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20">
        <v>5</v>
      </c>
      <c r="M20" s="1">
        <v>1286706</v>
      </c>
      <c r="N20" s="1">
        <v>1351584</v>
      </c>
    </row>
    <row r="21" spans="1:14" x14ac:dyDescent="0.25">
      <c r="A21" t="s">
        <v>76</v>
      </c>
      <c r="B21">
        <v>2019</v>
      </c>
      <c r="C21" t="s">
        <v>31</v>
      </c>
      <c r="D21" t="str" cm="1">
        <f t="array" ref="D2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1" t="str" cm="1">
        <f t="array" ref="E2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21" s="2" t="str" cm="1">
        <f t="array" ref="F2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21" s="1">
        <v>211150</v>
      </c>
      <c r="H21" t="str" cm="1">
        <f t="array" ref="H2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1">
        <v>80000</v>
      </c>
      <c r="J21" t="str" cm="1">
        <f t="array" ref="J2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21" t="str" cm="1">
        <f t="array" ref="K2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21">
        <v>51</v>
      </c>
      <c r="M21" s="1">
        <v>12655881</v>
      </c>
      <c r="N21" s="1">
        <v>12191821</v>
      </c>
    </row>
    <row r="22" spans="1:14" x14ac:dyDescent="0.25">
      <c r="A22" t="s">
        <v>76</v>
      </c>
      <c r="B22">
        <v>2018</v>
      </c>
      <c r="C22" t="s">
        <v>31</v>
      </c>
      <c r="D22" t="str" cm="1">
        <f t="array" ref="D2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2" t="str" cm="1">
        <f t="array" ref="E2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22" s="2" t="str" cm="1">
        <f t="array" ref="F2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22" s="1">
        <v>204730</v>
      </c>
      <c r="H22" t="str" cm="1">
        <f t="array" ref="H2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2">
        <v>80000</v>
      </c>
      <c r="J22" t="str" cm="1">
        <f t="array" ref="J2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22" t="str" cm="1">
        <f t="array" ref="K2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22">
        <v>48</v>
      </c>
      <c r="M22" s="1">
        <v>11521079</v>
      </c>
      <c r="N22" s="1">
        <v>11146684</v>
      </c>
    </row>
    <row r="23" spans="1:14" x14ac:dyDescent="0.25">
      <c r="A23" t="s">
        <v>63</v>
      </c>
      <c r="B23">
        <v>2019</v>
      </c>
      <c r="C23" t="s">
        <v>31</v>
      </c>
      <c r="D23" t="str" cm="1">
        <f t="array" ref="D2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3" t="str" cm="1">
        <f t="array" ref="E2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23" s="2" t="str" cm="1">
        <f t="array" ref="F2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23" s="1">
        <v>221708</v>
      </c>
      <c r="H23" t="str" cm="1">
        <f t="array" ref="H2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3">
        <v>46000</v>
      </c>
      <c r="J23" t="str" cm="1">
        <f t="array" ref="J2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23" t="str" cm="1">
        <f t="array" ref="K2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23">
        <v>52</v>
      </c>
      <c r="M23" s="1">
        <v>11561591</v>
      </c>
      <c r="N23" s="1">
        <v>10050098</v>
      </c>
    </row>
    <row r="24" spans="1:14" x14ac:dyDescent="0.25">
      <c r="A24" t="s">
        <v>63</v>
      </c>
      <c r="B24">
        <v>2018</v>
      </c>
      <c r="C24" t="s">
        <v>31</v>
      </c>
      <c r="D24" t="str" cm="1">
        <f t="array" ref="D2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4" t="str" cm="1">
        <f t="array" ref="E2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24" s="2" t="str" cm="1">
        <f t="array" ref="F2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24" s="1">
        <v>283513</v>
      </c>
      <c r="H24" t="str" cm="1">
        <f t="array" ref="H2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4">
        <v>46000</v>
      </c>
      <c r="J24" t="str" cm="1">
        <f t="array" ref="J2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24" t="str" cm="1">
        <f t="array" ref="K2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24">
        <v>68</v>
      </c>
      <c r="M24" s="1">
        <v>11820292</v>
      </c>
      <c r="N24" s="1">
        <v>13225017</v>
      </c>
    </row>
    <row r="25" spans="1:14" x14ac:dyDescent="0.25">
      <c r="A25" t="s">
        <v>17</v>
      </c>
      <c r="B25">
        <v>2018</v>
      </c>
      <c r="C25" t="s">
        <v>18</v>
      </c>
      <c r="D25" t="str" cm="1">
        <f t="array" ref="D2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5" t="str" cm="1">
        <f t="array" ref="E2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25" s="2" t="str" cm="1">
        <f t="array" ref="F2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25" s="1">
        <v>528429</v>
      </c>
      <c r="H25" t="str" cm="1">
        <f t="array" ref="H2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5">
        <v>34500</v>
      </c>
      <c r="J25" t="str" cm="1">
        <f t="array" ref="J2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25" t="str" cm="1">
        <f t="array" ref="K2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25">
        <v>228</v>
      </c>
      <c r="M25" s="1">
        <v>42843411</v>
      </c>
      <c r="N25" s="1">
        <v>43867166</v>
      </c>
    </row>
    <row r="26" spans="1:14" x14ac:dyDescent="0.25">
      <c r="A26" t="s">
        <v>17</v>
      </c>
      <c r="B26">
        <v>2019</v>
      </c>
      <c r="C26" t="s">
        <v>18</v>
      </c>
      <c r="D26" t="str" cm="1">
        <f t="array" ref="D2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26" t="str" cm="1">
        <f t="array" ref="E2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26" s="2" t="str" cm="1">
        <f t="array" ref="F2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26" s="1">
        <v>317029</v>
      </c>
      <c r="H26" t="str" cm="1">
        <f t="array" ref="H2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26">
        <v>35500</v>
      </c>
      <c r="J26" t="str" cm="1">
        <f t="array" ref="J2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26" t="str" cm="1">
        <f t="array" ref="K2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26">
        <v>249</v>
      </c>
      <c r="M26" s="1">
        <v>43041276</v>
      </c>
      <c r="N26" s="1">
        <v>47502031</v>
      </c>
    </row>
    <row r="27" spans="1:14" x14ac:dyDescent="0.25">
      <c r="A27" t="s">
        <v>28</v>
      </c>
      <c r="B27">
        <v>2018</v>
      </c>
      <c r="C27" t="s">
        <v>29</v>
      </c>
      <c r="D27" t="str" cm="1">
        <f t="array" ref="D2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27" t="str" cm="1">
        <f t="array" ref="E2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27" s="2" t="str" cm="1">
        <f t="array" ref="F2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27" s="1">
        <v>836517</v>
      </c>
      <c r="H27" t="str" cm="1">
        <f t="array" ref="H2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27">
        <v>4729000</v>
      </c>
      <c r="J27" t="str" cm="1">
        <f t="array" ref="J2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27" t="str" cm="1">
        <f t="array" ref="K2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27">
        <v>1487</v>
      </c>
      <c r="M27" s="1">
        <v>109192197</v>
      </c>
      <c r="N27" s="1">
        <v>107453931</v>
      </c>
    </row>
    <row r="28" spans="1:14" x14ac:dyDescent="0.25">
      <c r="A28" t="s">
        <v>28</v>
      </c>
      <c r="B28">
        <v>2019</v>
      </c>
      <c r="C28" t="s">
        <v>29</v>
      </c>
      <c r="D28" t="str" cm="1">
        <f t="array" ref="D2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28" t="str" cm="1">
        <f t="array" ref="E2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28" s="2" t="str" cm="1">
        <f t="array" ref="F2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28" s="1">
        <v>930879</v>
      </c>
      <c r="H28" t="str" cm="1">
        <f t="array" ref="H2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28">
        <v>4126000</v>
      </c>
      <c r="J28" t="str" cm="1">
        <f t="array" ref="J2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28" t="str" cm="1">
        <f t="array" ref="K2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28">
        <v>1228</v>
      </c>
      <c r="M28" s="1">
        <v>131804573</v>
      </c>
      <c r="N28" s="1">
        <v>114695674</v>
      </c>
    </row>
    <row r="29" spans="1:14" x14ac:dyDescent="0.25">
      <c r="A29" t="s">
        <v>24</v>
      </c>
      <c r="B29">
        <v>2018</v>
      </c>
      <c r="C29" t="s">
        <v>25</v>
      </c>
      <c r="D29" t="str" cm="1">
        <f t="array" ref="D2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29" t="str" cm="1">
        <f t="array" ref="E2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29" s="2" t="str" cm="1">
        <f t="array" ref="F2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29" s="1">
        <v>227846</v>
      </c>
      <c r="H29" t="str" cm="1">
        <f t="array" ref="H2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29">
        <v>2300</v>
      </c>
      <c r="J29" t="str" cm="1">
        <f t="array" ref="J2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29" t="str" cm="1">
        <f t="array" ref="K2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29">
        <v>19</v>
      </c>
      <c r="M29" s="1">
        <v>5108952</v>
      </c>
      <c r="N29" s="1">
        <v>5359268</v>
      </c>
    </row>
    <row r="30" spans="1:14" x14ac:dyDescent="0.25">
      <c r="A30" t="s">
        <v>24</v>
      </c>
      <c r="B30">
        <v>2019</v>
      </c>
      <c r="C30" t="s">
        <v>25</v>
      </c>
      <c r="D30" t="str" cm="1">
        <f t="array" ref="D3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30" t="str" cm="1">
        <f t="array" ref="E3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30" s="2" t="str" cm="1">
        <f t="array" ref="F3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30" s="1">
        <v>231673</v>
      </c>
      <c r="H30" t="str" cm="1">
        <f t="array" ref="H3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30">
        <v>2300</v>
      </c>
      <c r="J30" t="str" cm="1">
        <f t="array" ref="J3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30" t="str" cm="1">
        <f t="array" ref="K3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30">
        <v>20</v>
      </c>
      <c r="M30" s="1">
        <v>4310661</v>
      </c>
      <c r="N30" s="1">
        <v>4363762</v>
      </c>
    </row>
    <row r="31" spans="1:14" x14ac:dyDescent="0.25">
      <c r="A31" t="s">
        <v>43</v>
      </c>
      <c r="B31">
        <v>2018</v>
      </c>
      <c r="C31" t="s">
        <v>15</v>
      </c>
      <c r="D31" t="str" cm="1">
        <f t="array" ref="D3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31" t="str" cm="1">
        <f t="array" ref="E3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31" s="2" t="str" cm="1">
        <f t="array" ref="F3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31" s="1">
        <v>242837</v>
      </c>
      <c r="H31" t="str" cm="1">
        <f t="array" ref="H3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31">
        <v>19300</v>
      </c>
      <c r="J31" t="str" cm="1">
        <f t="array" ref="J3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31" t="str" cm="1">
        <f t="array" ref="K3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31">
        <v>36</v>
      </c>
      <c r="M31" s="1">
        <v>5827679</v>
      </c>
      <c r="N31" s="1">
        <v>4256920</v>
      </c>
    </row>
    <row r="32" spans="1:14" x14ac:dyDescent="0.25">
      <c r="A32" t="s">
        <v>43</v>
      </c>
      <c r="B32">
        <v>2019</v>
      </c>
      <c r="C32" t="s">
        <v>15</v>
      </c>
      <c r="D32" t="str" cm="1">
        <f t="array" ref="D3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32" t="str" cm="1">
        <f t="array" ref="E3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32" s="2" t="str" cm="1">
        <f t="array" ref="F3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32" s="1">
        <v>224200</v>
      </c>
      <c r="H32" t="str" cm="1">
        <f t="array" ref="H3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32">
        <v>17300</v>
      </c>
      <c r="J32" t="str" cm="1">
        <f t="array" ref="J3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32" t="str" cm="1">
        <f t="array" ref="K3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32">
        <v>35</v>
      </c>
      <c r="M32" s="1">
        <v>6808671</v>
      </c>
      <c r="N32" s="1">
        <v>16856078</v>
      </c>
    </row>
    <row r="33" spans="1:14" x14ac:dyDescent="0.25">
      <c r="A33" t="s">
        <v>54</v>
      </c>
      <c r="B33">
        <v>2019</v>
      </c>
      <c r="C33" t="s">
        <v>31</v>
      </c>
      <c r="D33" t="str" cm="1">
        <f t="array" ref="D3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33" t="str" cm="1">
        <f t="array" ref="E3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33" s="2" t="str" cm="1">
        <f t="array" ref="F3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33" s="1">
        <v>1353232</v>
      </c>
      <c r="H33" t="str" cm="1">
        <f t="array" ref="H3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33">
        <v>654627</v>
      </c>
      <c r="J33" t="str" cm="1">
        <f t="array" ref="J3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33" t="str" cm="1">
        <f t="array" ref="K3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33">
        <v>936</v>
      </c>
      <c r="M33" s="1">
        <v>494186000</v>
      </c>
      <c r="N33" s="1">
        <v>506958000</v>
      </c>
    </row>
    <row r="34" spans="1:14" x14ac:dyDescent="0.25">
      <c r="A34" t="s">
        <v>54</v>
      </c>
      <c r="B34">
        <v>2018</v>
      </c>
      <c r="C34" t="s">
        <v>31</v>
      </c>
      <c r="D34" t="str" cm="1">
        <f t="array" ref="D3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34" t="str" cm="1">
        <f t="array" ref="E3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34" s="2" t="str" cm="1">
        <f t="array" ref="F3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34" s="1">
        <v>1424872</v>
      </c>
      <c r="H34" t="str" cm="1">
        <f t="array" ref="H3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34">
        <v>654627</v>
      </c>
      <c r="J34" t="str" cm="1">
        <f t="array" ref="J3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34" t="str" cm="1">
        <f t="array" ref="K3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34">
        <v>875</v>
      </c>
      <c r="M34" s="1">
        <v>461016000</v>
      </c>
      <c r="N34" s="1">
        <v>447076000</v>
      </c>
    </row>
    <row r="35" spans="1:14" x14ac:dyDescent="0.25">
      <c r="A35" t="s">
        <v>39</v>
      </c>
      <c r="B35">
        <v>2018</v>
      </c>
      <c r="C35" t="s">
        <v>31</v>
      </c>
      <c r="D35" t="str" cm="1">
        <f t="array" ref="D3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35" t="str" cm="1">
        <f t="array" ref="E3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35" s="2" t="str" cm="1">
        <f t="array" ref="F3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35" s="1">
        <v>161743</v>
      </c>
      <c r="H35" t="str" cm="1">
        <f t="array" ref="H3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35">
        <v>20000</v>
      </c>
      <c r="J35" t="str" cm="1">
        <f t="array" ref="J3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35" t="str" cm="1">
        <f t="array" ref="K3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35">
        <v>18</v>
      </c>
      <c r="M35" s="1">
        <v>4284537</v>
      </c>
      <c r="N35" s="1">
        <v>4127034</v>
      </c>
    </row>
    <row r="36" spans="1:14" x14ac:dyDescent="0.25">
      <c r="A36" t="s">
        <v>39</v>
      </c>
      <c r="B36">
        <v>2019</v>
      </c>
      <c r="C36" t="s">
        <v>31</v>
      </c>
      <c r="D36" t="str" cm="1">
        <f t="array" ref="D3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36" t="str" cm="1">
        <f t="array" ref="E3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36" s="2" t="str" cm="1">
        <f t="array" ref="F3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36" s="1">
        <v>234678</v>
      </c>
      <c r="H36" t="str" cm="1">
        <f t="array" ref="H3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36">
        <v>21000</v>
      </c>
      <c r="J36" t="str" cm="1">
        <f t="array" ref="J3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36" t="str" cm="1">
        <f t="array" ref="K3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36">
        <v>20</v>
      </c>
      <c r="M36" s="1">
        <v>4976231</v>
      </c>
      <c r="N36" s="1">
        <v>5132180</v>
      </c>
    </row>
    <row r="37" spans="1:14" x14ac:dyDescent="0.25">
      <c r="A37" t="s">
        <v>47</v>
      </c>
      <c r="B37">
        <v>2018</v>
      </c>
      <c r="C37" t="s">
        <v>31</v>
      </c>
      <c r="D37" t="str" cm="1">
        <f t="array" ref="D3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37" t="str" cm="1">
        <f t="array" ref="E3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37" s="2" t="str" cm="1">
        <f t="array" ref="F3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37" s="1">
        <v>5820</v>
      </c>
      <c r="H37" t="str" cm="1">
        <f t="array" ref="H3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37">
        <v>6000</v>
      </c>
      <c r="J37" t="str" cm="1">
        <f t="array" ref="J3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37" t="str" cm="1">
        <f t="array" ref="K3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37">
        <v>7</v>
      </c>
      <c r="M37" s="1">
        <v>1599130</v>
      </c>
      <c r="N37" s="1">
        <v>1709853</v>
      </c>
    </row>
    <row r="38" spans="1:14" x14ac:dyDescent="0.25">
      <c r="A38" t="s">
        <v>47</v>
      </c>
      <c r="B38">
        <v>2019</v>
      </c>
      <c r="C38" t="s">
        <v>31</v>
      </c>
      <c r="D38" t="str" cm="1">
        <f t="array" ref="D3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38" t="str" cm="1">
        <f t="array" ref="E3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38" s="2" t="str" cm="1">
        <f t="array" ref="F3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38" t="str" cm="1">
        <f t="array" ref="H3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38">
        <v>6000</v>
      </c>
      <c r="J38" t="str" cm="1">
        <f t="array" ref="J3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38" t="str" cm="1">
        <f t="array" ref="K3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</row>
    <row r="39" spans="1:14" x14ac:dyDescent="0.25">
      <c r="A39" t="s">
        <v>66</v>
      </c>
      <c r="B39">
        <v>2018</v>
      </c>
      <c r="C39" t="s">
        <v>31</v>
      </c>
      <c r="D39" t="str" cm="1">
        <f t="array" ref="D3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39" t="str" cm="1">
        <f t="array" ref="E3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39" s="2" t="str" cm="1">
        <f t="array" ref="F3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39" s="1">
        <v>135000</v>
      </c>
      <c r="H39" t="str" cm="1">
        <f t="array" ref="H3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39">
        <v>4000</v>
      </c>
      <c r="J39" t="str" cm="1">
        <f t="array" ref="J3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39" t="str" cm="1">
        <f t="array" ref="K3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39">
        <v>4</v>
      </c>
      <c r="M39" s="1">
        <v>909201</v>
      </c>
      <c r="N39" s="1">
        <v>1114302</v>
      </c>
    </row>
    <row r="40" spans="1:14" x14ac:dyDescent="0.25">
      <c r="A40" t="s">
        <v>66</v>
      </c>
      <c r="B40">
        <v>2019</v>
      </c>
      <c r="C40" t="s">
        <v>31</v>
      </c>
      <c r="D40" t="str" cm="1">
        <f t="array" ref="D4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40" t="str" cm="1">
        <f t="array" ref="E4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40" s="2" t="str" cm="1">
        <f t="array" ref="F4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40" t="str" cm="1">
        <f t="array" ref="H4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40">
        <v>4000</v>
      </c>
      <c r="J40" t="str" cm="1">
        <f t="array" ref="J4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40" t="str" cm="1">
        <f t="array" ref="K4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40" s="1">
        <v>1008403</v>
      </c>
      <c r="N40" s="1">
        <v>999436</v>
      </c>
    </row>
    <row r="41" spans="1:14" x14ac:dyDescent="0.25">
      <c r="A41" t="s">
        <v>34</v>
      </c>
      <c r="B41">
        <v>2018</v>
      </c>
      <c r="C41" t="s">
        <v>35</v>
      </c>
      <c r="D41" t="str" cm="1">
        <f t="array" ref="D4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41" t="str" cm="1">
        <f t="array" ref="E4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41" s="2" t="str" cm="1">
        <f t="array" ref="F4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41" s="1">
        <v>294842</v>
      </c>
      <c r="H41" t="str" cm="1">
        <f t="array" ref="H4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41" t="str" cm="1">
        <f t="array" ref="J4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41" t="str" cm="1">
        <f t="array" ref="K4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41">
        <v>144</v>
      </c>
      <c r="M41" s="1">
        <v>16340625</v>
      </c>
      <c r="N41" s="1">
        <v>19623483</v>
      </c>
    </row>
    <row r="42" spans="1:14" x14ac:dyDescent="0.25">
      <c r="A42" t="s">
        <v>34</v>
      </c>
      <c r="B42">
        <v>2019</v>
      </c>
      <c r="C42" t="s">
        <v>35</v>
      </c>
      <c r="D42" t="str" cm="1">
        <f t="array" ref="D4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42" t="str" cm="1">
        <f t="array" ref="E4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42" s="2" t="str" cm="1">
        <f t="array" ref="F4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42" s="1">
        <v>309128</v>
      </c>
      <c r="H42" t="str" cm="1">
        <f t="array" ref="H4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42" t="str" cm="1">
        <f t="array" ref="J4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42" t="str" cm="1">
        <f t="array" ref="K4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42">
        <v>148</v>
      </c>
      <c r="M42" s="1">
        <v>18499194</v>
      </c>
      <c r="N42" s="1">
        <v>18104451</v>
      </c>
    </row>
    <row r="43" spans="1:14" x14ac:dyDescent="0.25">
      <c r="A43" t="s">
        <v>32</v>
      </c>
      <c r="B43">
        <v>2018</v>
      </c>
      <c r="C43" t="s">
        <v>33</v>
      </c>
      <c r="D43" t="str" cm="1">
        <f t="array" ref="D4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43" t="str" cm="1">
        <f t="array" ref="E4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43" s="2" t="str" cm="1">
        <f t="array" ref="F4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3" s="1">
        <v>440905</v>
      </c>
      <c r="H43" t="str" cm="1">
        <f t="array" ref="H4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43" t="str" cm="1">
        <f t="array" ref="J4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43" t="str" cm="1">
        <f t="array" ref="K4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3">
        <v>28</v>
      </c>
      <c r="M43" s="1">
        <v>12049104</v>
      </c>
      <c r="N43" s="1">
        <v>15276667</v>
      </c>
    </row>
    <row r="44" spans="1:14" x14ac:dyDescent="0.25">
      <c r="A44" t="s">
        <v>32</v>
      </c>
      <c r="B44">
        <v>2019</v>
      </c>
      <c r="C44" t="s">
        <v>33</v>
      </c>
      <c r="D44" t="str" cm="1">
        <f t="array" ref="D4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44" t="str" cm="1">
        <f t="array" ref="E4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44" s="2" t="str" cm="1">
        <f t="array" ref="F4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4" s="1">
        <v>469439</v>
      </c>
      <c r="H44" t="str" cm="1">
        <f t="array" ref="H4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44" t="str" cm="1">
        <f t="array" ref="J4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44" t="str" cm="1">
        <f t="array" ref="K4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4">
        <v>29</v>
      </c>
      <c r="M44" s="1">
        <v>15926578</v>
      </c>
      <c r="N44" s="1">
        <v>14973815</v>
      </c>
    </row>
    <row r="45" spans="1:14" x14ac:dyDescent="0.25">
      <c r="A45" t="s">
        <v>60</v>
      </c>
      <c r="B45">
        <v>2019</v>
      </c>
      <c r="C45" t="s">
        <v>15</v>
      </c>
      <c r="D45" t="str" cm="1">
        <f t="array" ref="D4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45" t="str" cm="1">
        <f t="array" ref="E4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45" s="2" t="str" cm="1">
        <f t="array" ref="F4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5" s="1">
        <v>212087</v>
      </c>
      <c r="H45" t="str" cm="1">
        <f t="array" ref="H4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45">
        <v>164</v>
      </c>
      <c r="J45" t="str" cm="1">
        <f t="array" ref="J4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45" t="str" cm="1">
        <f t="array" ref="K4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5">
        <v>24</v>
      </c>
      <c r="M45" s="1">
        <v>3539634</v>
      </c>
      <c r="N45" s="1">
        <v>3168479</v>
      </c>
    </row>
    <row r="46" spans="1:14" x14ac:dyDescent="0.25">
      <c r="A46" t="s">
        <v>69</v>
      </c>
      <c r="B46">
        <v>2018</v>
      </c>
      <c r="C46" t="s">
        <v>31</v>
      </c>
      <c r="D46" t="str" cm="1">
        <f t="array" ref="D4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46" t="str" cm="1">
        <f t="array" ref="E4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46" s="2" t="str" cm="1">
        <f t="array" ref="F4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6" s="1">
        <v>128171</v>
      </c>
      <c r="H46" t="str" cm="1">
        <f t="array" ref="H4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46">
        <v>44382</v>
      </c>
      <c r="J46" t="str" cm="1">
        <f t="array" ref="J4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46" t="str" cm="1">
        <f t="array" ref="K4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6">
        <v>22</v>
      </c>
      <c r="M46" s="1">
        <v>6360251</v>
      </c>
      <c r="N46" s="1">
        <v>5346576</v>
      </c>
    </row>
    <row r="47" spans="1:14" x14ac:dyDescent="0.25">
      <c r="A47" t="s">
        <v>69</v>
      </c>
      <c r="B47">
        <v>2019</v>
      </c>
      <c r="C47" t="s">
        <v>31</v>
      </c>
      <c r="D47" t="str" cm="1">
        <f t="array" ref="D4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47" t="str" cm="1">
        <f t="array" ref="E4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47" s="2" t="str" cm="1">
        <f t="array" ref="F4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7" s="1">
        <v>127903</v>
      </c>
      <c r="H47" t="str" cm="1">
        <f t="array" ref="H4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47">
        <v>44647</v>
      </c>
      <c r="J47" t="str" cm="1">
        <f t="array" ref="J4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47" t="str" cm="1">
        <f t="array" ref="K4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7">
        <v>22</v>
      </c>
      <c r="M47" s="1">
        <v>5921876</v>
      </c>
      <c r="N47" s="1">
        <v>5667602</v>
      </c>
    </row>
    <row r="48" spans="1:14" x14ac:dyDescent="0.25">
      <c r="A48" t="s">
        <v>37</v>
      </c>
      <c r="B48">
        <v>2019</v>
      </c>
      <c r="C48" t="s">
        <v>20</v>
      </c>
      <c r="D48" t="str" cm="1">
        <f t="array" ref="D4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48" t="str" cm="1">
        <f t="array" ref="E4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48" s="2" t="str" cm="1">
        <f t="array" ref="F4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48" s="1">
        <v>68307</v>
      </c>
      <c r="H48" t="str" cm="1">
        <f t="array" ref="H4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48">
        <v>15200</v>
      </c>
      <c r="J48" t="str" cm="1">
        <f t="array" ref="J4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48" t="str" cm="1">
        <f t="array" ref="K4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8">
        <v>12</v>
      </c>
      <c r="M48" s="1">
        <v>4261045</v>
      </c>
      <c r="N48" s="1">
        <v>4327059</v>
      </c>
    </row>
    <row r="49" spans="1:14" x14ac:dyDescent="0.25">
      <c r="A49" t="s">
        <v>37</v>
      </c>
      <c r="B49">
        <v>2018</v>
      </c>
      <c r="C49" t="s">
        <v>20</v>
      </c>
      <c r="D49" t="str" cm="1">
        <f t="array" ref="D4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49" t="str" cm="1">
        <f t="array" ref="E4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49" s="2" t="str" cm="1">
        <f t="array" ref="F4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H49" t="str" cm="1">
        <f t="array" ref="H4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49">
        <v>9760</v>
      </c>
      <c r="J49" t="str" cm="1">
        <f t="array" ref="J4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49" t="str" cm="1">
        <f t="array" ref="K4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49">
        <v>10</v>
      </c>
      <c r="M49" s="1">
        <v>3380770</v>
      </c>
      <c r="N49" s="1">
        <v>3344660</v>
      </c>
    </row>
    <row r="50" spans="1:14" x14ac:dyDescent="0.25">
      <c r="A50" t="s">
        <v>26</v>
      </c>
      <c r="B50">
        <v>2018</v>
      </c>
      <c r="C50" t="s">
        <v>15</v>
      </c>
      <c r="D50" t="str" cm="1">
        <f t="array" ref="D5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50" t="str" cm="1">
        <f t="array" ref="E5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0" s="2" t="str" cm="1">
        <f t="array" ref="F5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0" s="1">
        <v>110401</v>
      </c>
      <c r="H50" t="str" cm="1">
        <f t="array" ref="H5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50">
        <v>22500</v>
      </c>
      <c r="J50" t="str" cm="1">
        <f t="array" ref="J5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0" t="str" cm="1">
        <f t="array" ref="K5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0">
        <v>12</v>
      </c>
      <c r="M50" s="1">
        <v>3086110</v>
      </c>
      <c r="N50" s="1">
        <v>3106165</v>
      </c>
    </row>
    <row r="51" spans="1:14" x14ac:dyDescent="0.25">
      <c r="A51" t="s">
        <v>26</v>
      </c>
      <c r="B51">
        <v>2019</v>
      </c>
      <c r="C51" t="s">
        <v>15</v>
      </c>
      <c r="D51" t="str" cm="1">
        <f t="array" ref="D5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51" t="str" cm="1">
        <f t="array" ref="E5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1" s="2" t="str" cm="1">
        <f t="array" ref="F5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1" s="1">
        <v>135029</v>
      </c>
      <c r="H51" t="str" cm="1">
        <f t="array" ref="H5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51">
        <v>23000</v>
      </c>
      <c r="J51" t="str" cm="1">
        <f t="array" ref="J5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1" t="str" cm="1">
        <f t="array" ref="K5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1">
        <v>11</v>
      </c>
      <c r="M51" s="1">
        <v>2911218</v>
      </c>
      <c r="N51" s="1">
        <v>3063513</v>
      </c>
    </row>
    <row r="52" spans="1:14" x14ac:dyDescent="0.25">
      <c r="A52" t="s">
        <v>48</v>
      </c>
      <c r="B52">
        <v>2018</v>
      </c>
      <c r="C52" t="s">
        <v>31</v>
      </c>
      <c r="D52" t="str" cm="1">
        <f t="array" ref="D5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52" t="str" cm="1">
        <f t="array" ref="E5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52" s="2" t="str" cm="1">
        <f t="array" ref="F5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52" s="1">
        <v>425190</v>
      </c>
      <c r="H52" t="str" cm="1">
        <f t="array" ref="H5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52">
        <v>100000</v>
      </c>
      <c r="J52" t="str" cm="1">
        <f t="array" ref="J5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52" t="str" cm="1">
        <f t="array" ref="K5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52">
        <v>72</v>
      </c>
      <c r="M52" s="1">
        <v>16081663</v>
      </c>
      <c r="N52" s="1">
        <v>14286305</v>
      </c>
    </row>
    <row r="53" spans="1:14" x14ac:dyDescent="0.25">
      <c r="A53" t="s">
        <v>48</v>
      </c>
      <c r="B53">
        <v>2019</v>
      </c>
      <c r="C53" t="s">
        <v>31</v>
      </c>
      <c r="D53" t="str" cm="1">
        <f t="array" ref="D5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53" t="str" cm="1">
        <f t="array" ref="E5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53" s="2" t="str" cm="1">
        <f t="array" ref="F5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53" s="1">
        <v>304802</v>
      </c>
      <c r="H53" t="str" cm="1">
        <f t="array" ref="H5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53">
        <v>100000</v>
      </c>
      <c r="J53" t="str" cm="1">
        <f t="array" ref="J5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53" t="str" cm="1">
        <f t="array" ref="K5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53">
        <v>77</v>
      </c>
      <c r="M53" s="1">
        <v>17068468</v>
      </c>
      <c r="N53" s="1">
        <v>16744891</v>
      </c>
    </row>
    <row r="54" spans="1:14" x14ac:dyDescent="0.25">
      <c r="A54" t="s">
        <v>38</v>
      </c>
      <c r="B54">
        <v>2018</v>
      </c>
      <c r="C54" t="s">
        <v>31</v>
      </c>
      <c r="D54" t="str" cm="1">
        <f t="array" ref="D5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54" t="str" cm="1">
        <f t="array" ref="E5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4" s="2" t="str" cm="1">
        <f t="array" ref="F5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4" s="1">
        <v>37500</v>
      </c>
      <c r="H54" t="str" cm="1">
        <f t="array" ref="H5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54">
        <v>9700</v>
      </c>
      <c r="J54" t="str" cm="1">
        <f t="array" ref="J5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4" t="str" cm="1">
        <f t="array" ref="K5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4">
        <v>16</v>
      </c>
      <c r="M54" s="1">
        <v>3261696</v>
      </c>
      <c r="N54" s="1">
        <v>2541286</v>
      </c>
    </row>
    <row r="55" spans="1:14" x14ac:dyDescent="0.25">
      <c r="A55" t="s">
        <v>38</v>
      </c>
      <c r="B55">
        <v>2019</v>
      </c>
      <c r="C55" t="s">
        <v>31</v>
      </c>
      <c r="D55" t="str" cm="1">
        <f t="array" ref="D5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55" t="str" cm="1">
        <f t="array" ref="E5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5" s="2" t="str" cm="1">
        <f t="array" ref="F5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5" s="1">
        <v>98600</v>
      </c>
      <c r="H55" t="str" cm="1">
        <f t="array" ref="H5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55">
        <v>9700</v>
      </c>
      <c r="J55" t="str" cm="1">
        <f t="array" ref="J5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5" t="str" cm="1">
        <f t="array" ref="K5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5">
        <v>11</v>
      </c>
      <c r="M55" s="1">
        <v>3031964</v>
      </c>
      <c r="N55" s="1">
        <v>2976637</v>
      </c>
    </row>
    <row r="56" spans="1:14" x14ac:dyDescent="0.25">
      <c r="A56" t="s">
        <v>65</v>
      </c>
      <c r="B56">
        <v>2018</v>
      </c>
      <c r="C56" t="s">
        <v>23</v>
      </c>
      <c r="D56" t="str" cm="1">
        <f t="array" ref="D5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56" t="str" cm="1">
        <f t="array" ref="E5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56" s="2" t="str" cm="1">
        <f t="array" ref="F5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6" s="1">
        <v>162214</v>
      </c>
      <c r="H56" t="str" cm="1">
        <f t="array" ref="H5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56">
        <v>35000</v>
      </c>
      <c r="J56" t="str" cm="1">
        <f t="array" ref="J5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56" t="str" cm="1">
        <f t="array" ref="K5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6">
        <v>21</v>
      </c>
      <c r="M56" s="1">
        <v>9838859</v>
      </c>
      <c r="N56" s="1">
        <v>10013165</v>
      </c>
    </row>
    <row r="57" spans="1:14" x14ac:dyDescent="0.25">
      <c r="A57" t="s">
        <v>62</v>
      </c>
      <c r="B57">
        <v>2019</v>
      </c>
      <c r="C57" t="s">
        <v>23</v>
      </c>
      <c r="D57" t="str" cm="1">
        <f t="array" ref="D5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57" t="str" cm="1">
        <f t="array" ref="E5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57" s="2" t="str" cm="1">
        <f t="array" ref="F5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57" s="1">
        <v>161889</v>
      </c>
      <c r="H57" t="str" cm="1">
        <f t="array" ref="H5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57">
        <v>35000</v>
      </c>
      <c r="J57" t="str" cm="1">
        <f t="array" ref="J5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57" t="str" cm="1">
        <f t="array" ref="K5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57">
        <v>22</v>
      </c>
      <c r="M57" s="1">
        <v>10717405</v>
      </c>
      <c r="N57" s="1">
        <v>11294563</v>
      </c>
    </row>
    <row r="58" spans="1:14" x14ac:dyDescent="0.25">
      <c r="A58" t="s">
        <v>49</v>
      </c>
      <c r="B58">
        <v>2019</v>
      </c>
      <c r="C58" t="s">
        <v>31</v>
      </c>
      <c r="D58" t="str" cm="1">
        <f t="array" ref="D5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58" t="str" cm="1">
        <f t="array" ref="E5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8" s="2" t="str" cm="1">
        <f t="array" ref="F5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58" s="1">
        <v>201517</v>
      </c>
      <c r="H58" t="str" cm="1">
        <f t="array" ref="H5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58">
        <v>30307</v>
      </c>
      <c r="J58" t="str" cm="1">
        <f t="array" ref="J5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8" t="str" cm="1">
        <f t="array" ref="K5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58">
        <v>31</v>
      </c>
      <c r="M58" s="1">
        <v>9469722</v>
      </c>
      <c r="N58" s="1">
        <v>9479952</v>
      </c>
    </row>
    <row r="59" spans="1:14" x14ac:dyDescent="0.25">
      <c r="A59" t="s">
        <v>49</v>
      </c>
      <c r="B59">
        <v>2018</v>
      </c>
      <c r="C59" t="s">
        <v>31</v>
      </c>
      <c r="D59" t="str" cm="1">
        <f t="array" ref="D5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59" t="str" cm="1">
        <f t="array" ref="E5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59" s="2" t="str" cm="1">
        <f t="array" ref="F5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59" s="1">
        <v>201867</v>
      </c>
      <c r="H59" t="str" cm="1">
        <f t="array" ref="H5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59">
        <v>28856</v>
      </c>
      <c r="J59" t="str" cm="1">
        <f t="array" ref="J5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59" t="str" cm="1">
        <f t="array" ref="K5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59">
        <v>31</v>
      </c>
      <c r="M59" s="1">
        <v>9745818</v>
      </c>
      <c r="N59" s="1">
        <v>9779772</v>
      </c>
    </row>
    <row r="60" spans="1:14" x14ac:dyDescent="0.25">
      <c r="A60" t="s">
        <v>50</v>
      </c>
      <c r="B60">
        <v>2019</v>
      </c>
      <c r="C60" t="s">
        <v>31</v>
      </c>
      <c r="D60" t="str" cm="1">
        <f t="array" ref="D6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60" t="str" cm="1">
        <f t="array" ref="E6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60" s="2" t="str" cm="1">
        <f t="array" ref="F6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60" t="str" cm="1">
        <f t="array" ref="H6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60" t="str" cm="1">
        <f t="array" ref="J6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60" t="str" cm="1">
        <f t="array" ref="K6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60" s="1">
        <v>72958</v>
      </c>
      <c r="N60" s="1">
        <v>268789</v>
      </c>
    </row>
    <row r="61" spans="1:14" x14ac:dyDescent="0.25">
      <c r="A61" t="s">
        <v>50</v>
      </c>
      <c r="B61">
        <v>2018</v>
      </c>
      <c r="C61" t="s">
        <v>31</v>
      </c>
      <c r="D61" t="str" cm="1">
        <f t="array" ref="D6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61" t="str" cm="1">
        <f t="array" ref="E6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61" s="2" t="str" cm="1">
        <f t="array" ref="F6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61" s="1">
        <v>31264</v>
      </c>
      <c r="H61" t="str" cm="1">
        <f t="array" ref="H6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61" t="str" cm="1">
        <f t="array" ref="J6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61" t="str" cm="1">
        <f t="array" ref="K6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61">
        <v>0</v>
      </c>
      <c r="M61" s="1">
        <v>62539</v>
      </c>
      <c r="N61" s="1">
        <v>166101</v>
      </c>
    </row>
    <row r="62" spans="1:14" x14ac:dyDescent="0.25">
      <c r="A62" t="s">
        <v>55</v>
      </c>
      <c r="B62">
        <v>2018</v>
      </c>
      <c r="C62" t="s">
        <v>31</v>
      </c>
      <c r="D62" t="str" cm="1">
        <f t="array" ref="D6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62" t="str" cm="1">
        <f t="array" ref="E6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62" s="2" t="str" cm="1">
        <f t="array" ref="F6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62" s="1">
        <v>15753</v>
      </c>
      <c r="H62" t="str" cm="1">
        <f t="array" ref="H6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62">
        <v>190000</v>
      </c>
      <c r="J62" t="str" cm="1">
        <f t="array" ref="J6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62" t="str" cm="1">
        <f t="array" ref="K6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62">
        <v>80</v>
      </c>
    </row>
    <row r="63" spans="1:14" x14ac:dyDescent="0.25">
      <c r="A63" t="s">
        <v>55</v>
      </c>
      <c r="B63">
        <v>2019</v>
      </c>
      <c r="C63" t="s">
        <v>31</v>
      </c>
      <c r="D63" t="str" cm="1">
        <f t="array" ref="D6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63" t="str" cm="1">
        <f t="array" ref="E6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63" s="2" t="str" cm="1">
        <f t="array" ref="F6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63" s="1">
        <v>387849</v>
      </c>
      <c r="H63" t="str" cm="1">
        <f t="array" ref="H6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63">
        <v>209000</v>
      </c>
      <c r="J63" t="str" cm="1">
        <f t="array" ref="J6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63" t="str" cm="1">
        <f t="array" ref="K6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63">
        <v>61</v>
      </c>
    </row>
    <row r="64" spans="1:14" x14ac:dyDescent="0.25">
      <c r="A64" t="s">
        <v>19</v>
      </c>
      <c r="B64">
        <v>2018</v>
      </c>
      <c r="C64" t="s">
        <v>20</v>
      </c>
      <c r="D64" t="str" cm="1">
        <f t="array" ref="D6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64" t="str" cm="1">
        <f t="array" ref="E6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64" s="2" t="str" cm="1">
        <f t="array" ref="F6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64" s="1">
        <v>369527</v>
      </c>
      <c r="H64" t="str" cm="1">
        <f t="array" ref="H6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64">
        <v>637744</v>
      </c>
      <c r="J64" t="str" cm="1">
        <f t="array" ref="J6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64" t="str" cm="1">
        <f t="array" ref="K6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64">
        <v>133</v>
      </c>
      <c r="M64" s="1">
        <v>47911905</v>
      </c>
      <c r="N64" s="1">
        <v>53288638</v>
      </c>
    </row>
    <row r="65" spans="1:14" x14ac:dyDescent="0.25">
      <c r="A65" t="s">
        <v>19</v>
      </c>
      <c r="B65">
        <v>2019</v>
      </c>
      <c r="C65" t="s">
        <v>20</v>
      </c>
      <c r="D65" t="str" cm="1">
        <f t="array" ref="D6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65" t="str" cm="1">
        <f t="array" ref="E6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65" s="2" t="str" cm="1">
        <f t="array" ref="F6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65" s="1">
        <v>393496</v>
      </c>
      <c r="H65" t="str" cm="1">
        <f t="array" ref="H6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65">
        <v>646120</v>
      </c>
      <c r="J65" t="str" cm="1">
        <f t="array" ref="J6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65" t="str" cm="1">
        <f t="array" ref="K6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65">
        <v>135</v>
      </c>
      <c r="M65" s="1">
        <v>46778650</v>
      </c>
      <c r="N65" s="1">
        <v>43446732</v>
      </c>
    </row>
    <row r="66" spans="1:14" x14ac:dyDescent="0.25">
      <c r="A66" t="s">
        <v>30</v>
      </c>
      <c r="B66">
        <v>2018</v>
      </c>
      <c r="C66" t="s">
        <v>31</v>
      </c>
      <c r="D66" t="str" cm="1">
        <f t="array" ref="D6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66" t="str" cm="1">
        <f t="array" ref="E6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66" s="2" t="str" cm="1">
        <f t="array" ref="F6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66" s="1">
        <v>114039</v>
      </c>
      <c r="H66" t="str" cm="1">
        <f t="array" ref="H6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66">
        <v>10000</v>
      </c>
      <c r="J66" t="str" cm="1">
        <f t="array" ref="J6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66" t="str" cm="1">
        <f t="array" ref="K6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66">
        <v>10</v>
      </c>
      <c r="M66" s="1">
        <v>1946557</v>
      </c>
      <c r="N66" s="1">
        <v>1973528</v>
      </c>
    </row>
    <row r="67" spans="1:14" x14ac:dyDescent="0.25">
      <c r="A67" t="s">
        <v>30</v>
      </c>
      <c r="B67">
        <v>2019</v>
      </c>
      <c r="C67" t="s">
        <v>31</v>
      </c>
      <c r="D67" t="str" cm="1">
        <f t="array" ref="D6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67" t="str" cm="1">
        <f t="array" ref="E6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67" s="2" t="str" cm="1">
        <f t="array" ref="F6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67" s="1">
        <v>114039</v>
      </c>
      <c r="H67" t="str" cm="1">
        <f t="array" ref="H6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67">
        <v>10300</v>
      </c>
      <c r="J67" t="str" cm="1">
        <f t="array" ref="J6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67" t="str" cm="1">
        <f t="array" ref="K6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67">
        <v>9</v>
      </c>
      <c r="M67" s="1">
        <v>2060330</v>
      </c>
      <c r="N67" s="1">
        <v>2108099</v>
      </c>
    </row>
    <row r="68" spans="1:14" x14ac:dyDescent="0.25">
      <c r="A68" t="s">
        <v>74</v>
      </c>
      <c r="B68">
        <v>2019</v>
      </c>
      <c r="C68" t="s">
        <v>31</v>
      </c>
      <c r="D68" t="str" cm="1">
        <f t="array" ref="D6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68" t="str" cm="1">
        <f t="array" ref="E6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68" s="2" t="str" cm="1">
        <f t="array" ref="F6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68" s="1">
        <v>130000</v>
      </c>
      <c r="H68" t="str" cm="1">
        <f t="array" ref="H6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68">
        <v>3000</v>
      </c>
      <c r="J68" t="str" cm="1">
        <f t="array" ref="J6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68" t="str" cm="1">
        <f t="array" ref="K6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68">
        <v>5</v>
      </c>
      <c r="M68" s="1">
        <v>1448296</v>
      </c>
      <c r="N68" s="1">
        <v>1595104</v>
      </c>
    </row>
    <row r="69" spans="1:14" x14ac:dyDescent="0.25">
      <c r="A69" t="s">
        <v>57</v>
      </c>
      <c r="B69">
        <v>2019</v>
      </c>
      <c r="C69" t="s">
        <v>31</v>
      </c>
      <c r="D69" t="str" cm="1">
        <f t="array" ref="D6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69" t="str" cm="1">
        <f t="array" ref="E6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69" s="2" t="str" cm="1">
        <f t="array" ref="F6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69" t="str" cm="1">
        <f t="array" ref="H6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69">
        <v>1000</v>
      </c>
      <c r="J69" t="str" cm="1">
        <f t="array" ref="J6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69" t="str" cm="1">
        <f t="array" ref="K6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69" s="1">
        <v>698677</v>
      </c>
      <c r="N69" s="1">
        <v>685974</v>
      </c>
    </row>
    <row r="70" spans="1:14" x14ac:dyDescent="0.25">
      <c r="A70" t="s">
        <v>57</v>
      </c>
      <c r="B70">
        <v>2018</v>
      </c>
      <c r="C70" t="s">
        <v>31</v>
      </c>
      <c r="D70" t="str" cm="1">
        <f t="array" ref="D7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0" t="str" cm="1">
        <f t="array" ref="E7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0" s="2" t="str" cm="1">
        <f t="array" ref="F7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70" t="str" cm="1">
        <f t="array" ref="H7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0">
        <v>1000</v>
      </c>
      <c r="J70" t="str" cm="1">
        <f t="array" ref="J7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0" t="str" cm="1">
        <f t="array" ref="K7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70" s="1">
        <v>466461</v>
      </c>
      <c r="N70" s="1">
        <v>537572</v>
      </c>
    </row>
    <row r="71" spans="1:14" x14ac:dyDescent="0.25">
      <c r="A71" t="s">
        <v>36</v>
      </c>
      <c r="B71">
        <v>2019</v>
      </c>
      <c r="C71" t="s">
        <v>31</v>
      </c>
      <c r="D71" t="str" cm="1">
        <f t="array" ref="D7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71" t="str" cm="1">
        <f t="array" ref="E7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1" s="2" t="str" cm="1">
        <f t="array" ref="F7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71" s="1">
        <v>92615</v>
      </c>
      <c r="H71" t="str" cm="1">
        <f t="array" ref="H7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71">
        <v>12000</v>
      </c>
      <c r="J71" t="str" cm="1">
        <f t="array" ref="J7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1" t="str" cm="1">
        <f t="array" ref="K7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71">
        <v>5</v>
      </c>
      <c r="M71" s="1">
        <v>1406833</v>
      </c>
      <c r="N71" s="1">
        <v>1345295</v>
      </c>
    </row>
    <row r="72" spans="1:14" x14ac:dyDescent="0.25">
      <c r="A72" t="s">
        <v>36</v>
      </c>
      <c r="B72">
        <v>2018</v>
      </c>
      <c r="C72" t="s">
        <v>31</v>
      </c>
      <c r="D72" t="str" cm="1">
        <f t="array" ref="D7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72" t="str" cm="1">
        <f t="array" ref="E7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2" s="2" t="str" cm="1">
        <f t="array" ref="F7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72" s="1">
        <v>59054</v>
      </c>
      <c r="H72" t="str" cm="1">
        <f t="array" ref="H7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72">
        <v>12500</v>
      </c>
      <c r="J72" t="str" cm="1">
        <f t="array" ref="J7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2" t="str" cm="1">
        <f t="array" ref="K7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72">
        <v>7</v>
      </c>
      <c r="M72" s="1">
        <v>1383915</v>
      </c>
      <c r="N72" s="1">
        <v>1356057</v>
      </c>
    </row>
    <row r="73" spans="1:14" x14ac:dyDescent="0.25">
      <c r="A73" t="s">
        <v>40</v>
      </c>
      <c r="B73">
        <v>2019</v>
      </c>
      <c r="C73" t="s">
        <v>31</v>
      </c>
      <c r="D73" t="str" cm="1">
        <f t="array" ref="D7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3" t="str" cm="1">
        <f t="array" ref="E7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3" s="2" t="str" cm="1">
        <f t="array" ref="F7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73" s="1">
        <v>72080</v>
      </c>
      <c r="H73" t="str" cm="1">
        <f t="array" ref="H7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3">
        <v>7500</v>
      </c>
      <c r="J73" t="str" cm="1">
        <f t="array" ref="J7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3" t="str" cm="1">
        <f t="array" ref="K7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73">
        <v>11</v>
      </c>
      <c r="M73" s="1">
        <v>1348173</v>
      </c>
      <c r="N73" s="1">
        <v>1228195</v>
      </c>
    </row>
    <row r="74" spans="1:14" x14ac:dyDescent="0.25">
      <c r="A74" t="s">
        <v>40</v>
      </c>
      <c r="B74">
        <v>2018</v>
      </c>
      <c r="C74" t="s">
        <v>31</v>
      </c>
      <c r="D74" t="str" cm="1">
        <f t="array" ref="D7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4" t="str" cm="1">
        <f t="array" ref="E7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74" s="2" t="str" cm="1">
        <f t="array" ref="F7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74" s="1">
        <v>43820</v>
      </c>
      <c r="H74" t="str" cm="1">
        <f t="array" ref="H7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4">
        <v>7000</v>
      </c>
      <c r="J74" t="str" cm="1">
        <f t="array" ref="J7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74" t="str" cm="1">
        <f t="array" ref="K7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74">
        <v>8</v>
      </c>
      <c r="M74" s="1">
        <v>1524976</v>
      </c>
      <c r="N74" s="1">
        <v>1488768</v>
      </c>
    </row>
    <row r="75" spans="1:14" x14ac:dyDescent="0.25">
      <c r="A75" t="s">
        <v>72</v>
      </c>
      <c r="B75">
        <v>2018</v>
      </c>
      <c r="C75" t="s">
        <v>31</v>
      </c>
      <c r="D75" t="str" cm="1">
        <f t="array" ref="D7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75" t="str" cm="1">
        <f t="array" ref="E7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75" s="2" t="str" cm="1">
        <f t="array" ref="F7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75" s="1">
        <v>100391</v>
      </c>
      <c r="H75" t="str" cm="1">
        <f t="array" ref="H7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75">
        <v>123000</v>
      </c>
      <c r="J75" t="str" cm="1">
        <f t="array" ref="J7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75" t="str" cm="1">
        <f t="array" ref="K7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75">
        <v>62</v>
      </c>
      <c r="M75" s="1">
        <v>31612359</v>
      </c>
      <c r="N75" s="1">
        <v>27365385</v>
      </c>
    </row>
    <row r="76" spans="1:14" x14ac:dyDescent="0.25">
      <c r="A76" t="s">
        <v>72</v>
      </c>
      <c r="B76">
        <v>2019</v>
      </c>
      <c r="C76" t="s">
        <v>31</v>
      </c>
      <c r="D76" t="str" cm="1">
        <f t="array" ref="D7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76" t="str" cm="1">
        <f t="array" ref="E7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76" s="2" t="str" cm="1">
        <f t="array" ref="F7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76" s="1">
        <v>216265</v>
      </c>
      <c r="H76" t="str" cm="1">
        <f t="array" ref="H7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76">
        <v>123000</v>
      </c>
      <c r="J76" t="str" cm="1">
        <f t="array" ref="J7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76" t="str" cm="1">
        <f t="array" ref="K7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76">
        <v>62</v>
      </c>
    </row>
    <row r="77" spans="1:14" x14ac:dyDescent="0.25">
      <c r="A77" t="s">
        <v>56</v>
      </c>
      <c r="B77">
        <v>2019</v>
      </c>
      <c r="C77" t="s">
        <v>31</v>
      </c>
      <c r="D77" t="str" cm="1">
        <f t="array" ref="D7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7" t="str" cm="1">
        <f t="array" ref="E7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77" s="2" t="str" cm="1">
        <f t="array" ref="F7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77" s="1">
        <v>207288</v>
      </c>
      <c r="H77" t="str" cm="1">
        <f t="array" ref="H7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7">
        <v>5436</v>
      </c>
      <c r="J77" t="str" cm="1">
        <f t="array" ref="J7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77" t="str" cm="1">
        <f t="array" ref="K7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77">
        <v>31</v>
      </c>
      <c r="M77" s="1">
        <v>6723590</v>
      </c>
      <c r="N77" s="1">
        <v>6700824</v>
      </c>
    </row>
    <row r="78" spans="1:14" x14ac:dyDescent="0.25">
      <c r="A78" t="s">
        <v>56</v>
      </c>
      <c r="B78">
        <v>2018</v>
      </c>
      <c r="C78" t="s">
        <v>31</v>
      </c>
      <c r="D78" t="str" cm="1">
        <f t="array" ref="D7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78" t="str" cm="1">
        <f t="array" ref="E7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78" s="2" t="str" cm="1">
        <f t="array" ref="F7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78" s="1">
        <v>248819</v>
      </c>
      <c r="H78" t="str" cm="1">
        <f t="array" ref="H7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78">
        <v>5436</v>
      </c>
      <c r="J78" t="str" cm="1">
        <f t="array" ref="J7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78" t="str" cm="1">
        <f t="array" ref="K7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78">
        <v>35</v>
      </c>
      <c r="M78" s="1">
        <v>8420832</v>
      </c>
      <c r="N78" s="1">
        <v>6811421</v>
      </c>
    </row>
    <row r="79" spans="1:14" x14ac:dyDescent="0.25">
      <c r="A79" t="s">
        <v>44</v>
      </c>
      <c r="B79">
        <v>2018</v>
      </c>
      <c r="C79" t="s">
        <v>31</v>
      </c>
      <c r="D79" t="str" cm="1">
        <f t="array" ref="D7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79" t="str" cm="1">
        <f t="array" ref="E7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79" s="2" t="str" cm="1">
        <f t="array" ref="F7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79" t="str" cm="1">
        <f t="array" ref="H7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79" t="str" cm="1">
        <f t="array" ref="J7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79" t="str" cm="1">
        <f t="array" ref="K7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</row>
    <row r="80" spans="1:14" x14ac:dyDescent="0.25">
      <c r="A80" t="s">
        <v>44</v>
      </c>
      <c r="B80">
        <v>2019</v>
      </c>
      <c r="C80" t="s">
        <v>31</v>
      </c>
      <c r="D80" t="str" cm="1">
        <f t="array" ref="D8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/>
      </c>
      <c r="E80" t="str" cm="1">
        <f t="array" ref="E8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/>
      </c>
      <c r="F80" s="2" t="str" cm="1">
        <f t="array" ref="F8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80" t="str" cm="1">
        <f t="array" ref="H8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/>
      </c>
      <c r="J80" t="str" cm="1">
        <f t="array" ref="J8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/>
      </c>
      <c r="K80" t="str" cm="1">
        <f t="array" ref="K8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</row>
    <row r="81" spans="1:14" x14ac:dyDescent="0.25">
      <c r="A81" t="s">
        <v>73</v>
      </c>
      <c r="B81">
        <v>2018</v>
      </c>
      <c r="C81" t="s">
        <v>31</v>
      </c>
      <c r="D81" t="str" cm="1">
        <f t="array" ref="D8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81" t="str" cm="1">
        <f t="array" ref="E8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81" s="2" t="str" cm="1">
        <f t="array" ref="F8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81" s="1">
        <v>159919</v>
      </c>
      <c r="H81" t="str" cm="1">
        <f t="array" ref="H8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81">
        <v>2200000</v>
      </c>
      <c r="J81" t="str" cm="1">
        <f t="array" ref="J8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81" t="str" cm="1">
        <f t="array" ref="K8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81">
        <v>147</v>
      </c>
      <c r="M81" s="1">
        <v>12153733</v>
      </c>
      <c r="N81" s="1">
        <v>12148685</v>
      </c>
    </row>
    <row r="82" spans="1:14" x14ac:dyDescent="0.25">
      <c r="A82" t="s">
        <v>73</v>
      </c>
      <c r="B82">
        <v>2019</v>
      </c>
      <c r="C82" t="s">
        <v>31</v>
      </c>
      <c r="D82" t="str" cm="1">
        <f t="array" ref="D8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82" t="str" cm="1">
        <f t="array" ref="E8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82" s="2" t="str" cm="1">
        <f t="array" ref="F8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82" s="1">
        <v>162961</v>
      </c>
      <c r="H82" t="str" cm="1">
        <f t="array" ref="H8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82">
        <v>1500000</v>
      </c>
      <c r="J82" t="str" cm="1">
        <f t="array" ref="J8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82" t="str" cm="1">
        <f t="array" ref="K8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82">
        <v>155</v>
      </c>
      <c r="M82" s="1">
        <v>12969635</v>
      </c>
      <c r="N82" s="1">
        <v>12899321</v>
      </c>
    </row>
    <row r="83" spans="1:14" x14ac:dyDescent="0.25">
      <c r="A83" t="s">
        <v>51</v>
      </c>
      <c r="B83">
        <v>2019</v>
      </c>
      <c r="C83" t="s">
        <v>31</v>
      </c>
      <c r="D83" t="str" cm="1">
        <f t="array" ref="D8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83" t="str" cm="1">
        <f t="array" ref="E8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83" s="2" t="str" cm="1">
        <f t="array" ref="F8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G83" s="1">
        <v>79182</v>
      </c>
      <c r="H83" t="str" cm="1">
        <f t="array" ref="H8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83">
        <v>6548</v>
      </c>
      <c r="J83" t="str" cm="1">
        <f t="array" ref="J8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83" t="str" cm="1">
        <f t="array" ref="K8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83" s="1">
        <v>851081</v>
      </c>
      <c r="N83" s="1">
        <v>805867</v>
      </c>
    </row>
    <row r="84" spans="1:14" x14ac:dyDescent="0.25">
      <c r="A84" t="s">
        <v>71</v>
      </c>
      <c r="B84">
        <v>2018</v>
      </c>
      <c r="C84" t="s">
        <v>31</v>
      </c>
      <c r="D84" t="str" cm="1">
        <f t="array" ref="D8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84" t="str" cm="1">
        <f t="array" ref="E8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84" s="2" t="str" cm="1">
        <f t="array" ref="F8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84" s="1">
        <v>721101</v>
      </c>
      <c r="H84" t="str" cm="1">
        <f t="array" ref="H8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84">
        <v>400000</v>
      </c>
      <c r="J84" t="str" cm="1">
        <f t="array" ref="J8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84" t="str" cm="1">
        <f t="array" ref="K8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84">
        <v>106</v>
      </c>
      <c r="M84" s="1">
        <v>41156083</v>
      </c>
      <c r="N84" s="1">
        <v>34602788</v>
      </c>
    </row>
    <row r="85" spans="1:14" x14ac:dyDescent="0.25">
      <c r="A85" t="s">
        <v>71</v>
      </c>
      <c r="B85">
        <v>2019</v>
      </c>
      <c r="C85" t="s">
        <v>31</v>
      </c>
      <c r="D85" t="str" cm="1">
        <f t="array" ref="D8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85" t="str" cm="1">
        <f t="array" ref="E8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85" s="2" t="str" cm="1">
        <f t="array" ref="F8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85" s="1">
        <v>792207</v>
      </c>
      <c r="H85" t="str" cm="1">
        <f t="array" ref="H8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85">
        <v>400000</v>
      </c>
      <c r="J85" t="str" cm="1">
        <f t="array" ref="J8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85" t="str" cm="1">
        <f t="array" ref="K8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85">
        <v>103</v>
      </c>
      <c r="M85" s="1">
        <v>44315915</v>
      </c>
      <c r="N85" s="1">
        <v>47616000</v>
      </c>
    </row>
    <row r="86" spans="1:14" x14ac:dyDescent="0.25">
      <c r="A86" t="s">
        <v>59</v>
      </c>
      <c r="B86">
        <v>2018</v>
      </c>
      <c r="C86" t="s">
        <v>31</v>
      </c>
      <c r="D86" t="str" cm="1">
        <f t="array" ref="D8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86" t="str" cm="1">
        <f t="array" ref="E8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86" s="2" t="str" cm="1">
        <f t="array" ref="F8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86" s="1">
        <v>195532</v>
      </c>
      <c r="H86" t="str" cm="1">
        <f t="array" ref="H8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86">
        <v>7471</v>
      </c>
      <c r="J86" t="str" cm="1">
        <f t="array" ref="J8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86" t="str" cm="1">
        <f t="array" ref="K8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86">
        <v>11</v>
      </c>
      <c r="M86" s="1">
        <v>3539062</v>
      </c>
      <c r="N86" s="1">
        <v>3506399</v>
      </c>
    </row>
    <row r="87" spans="1:14" x14ac:dyDescent="0.25">
      <c r="A87" t="s">
        <v>59</v>
      </c>
      <c r="B87">
        <v>2019</v>
      </c>
      <c r="C87" t="s">
        <v>31</v>
      </c>
      <c r="D87" t="str" cm="1">
        <f t="array" ref="D8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87" t="str" cm="1">
        <f t="array" ref="E8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87" s="2" t="str" cm="1">
        <f t="array" ref="F8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87" s="1">
        <v>82543</v>
      </c>
      <c r="H87" t="str" cm="1">
        <f t="array" ref="H8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87">
        <v>7388</v>
      </c>
      <c r="J87" t="str" cm="1">
        <f t="array" ref="J8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87" t="str" cm="1">
        <f t="array" ref="K8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87">
        <v>11</v>
      </c>
      <c r="M87" s="1">
        <v>2636296</v>
      </c>
      <c r="N87" s="1">
        <v>2580601</v>
      </c>
    </row>
    <row r="88" spans="1:14" x14ac:dyDescent="0.25">
      <c r="A88" t="s">
        <v>81</v>
      </c>
      <c r="B88">
        <v>2019</v>
      </c>
      <c r="C88" t="s">
        <v>31</v>
      </c>
      <c r="D88" t="str" cm="1">
        <f t="array" ref="D8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88" t="str" cm="1">
        <f t="array" ref="E8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88" s="2" t="str" cm="1">
        <f t="array" ref="F8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88" s="1">
        <v>157190</v>
      </c>
      <c r="H88" t="str" cm="1">
        <f t="array" ref="H8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88">
        <v>16869</v>
      </c>
      <c r="J88" t="str" cm="1">
        <f t="array" ref="J8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88" t="str" cm="1">
        <f t="array" ref="K8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88">
        <v>15</v>
      </c>
      <c r="M88" s="1">
        <v>4121669</v>
      </c>
      <c r="N88" s="1">
        <v>4011308</v>
      </c>
    </row>
    <row r="89" spans="1:14" x14ac:dyDescent="0.25">
      <c r="A89" t="s">
        <v>81</v>
      </c>
      <c r="B89">
        <v>2018</v>
      </c>
      <c r="C89" t="s">
        <v>31</v>
      </c>
      <c r="D89" t="str" cm="1">
        <f t="array" ref="D8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89" t="str" cm="1">
        <f t="array" ref="E8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89" s="2" t="str" cm="1">
        <f t="array" ref="F8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89" s="1">
        <v>124016</v>
      </c>
      <c r="H89" t="str" cm="1">
        <f t="array" ref="H8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89">
        <v>16869</v>
      </c>
      <c r="J89" t="str" cm="1">
        <f t="array" ref="J8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89" t="str" cm="1">
        <f t="array" ref="K8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89">
        <v>11</v>
      </c>
      <c r="M89" s="1">
        <v>3513812</v>
      </c>
      <c r="N89" s="1">
        <v>3726585</v>
      </c>
    </row>
    <row r="90" spans="1:14" x14ac:dyDescent="0.25">
      <c r="A90" t="s">
        <v>46</v>
      </c>
      <c r="B90">
        <v>2018</v>
      </c>
      <c r="C90" t="s">
        <v>15</v>
      </c>
      <c r="D90" t="str" cm="1">
        <f t="array" ref="D9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90" t="str" cm="1">
        <f t="array" ref="E9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90" s="2" t="str" cm="1">
        <f t="array" ref="F9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90" s="1">
        <v>113854</v>
      </c>
      <c r="H90" t="str" cm="1">
        <f t="array" ref="H9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90">
        <v>800</v>
      </c>
      <c r="J90" t="str" cm="1">
        <f t="array" ref="J9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90" t="str" cm="1">
        <f t="array" ref="K9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90">
        <v>4</v>
      </c>
      <c r="M90" s="1">
        <v>639966</v>
      </c>
      <c r="N90" s="1">
        <v>611965</v>
      </c>
    </row>
    <row r="91" spans="1:14" x14ac:dyDescent="0.25">
      <c r="A91" t="s">
        <v>46</v>
      </c>
      <c r="B91">
        <v>2019</v>
      </c>
      <c r="C91" t="s">
        <v>15</v>
      </c>
      <c r="D91" t="str" cm="1">
        <f t="array" ref="D9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&lt; 9,999</v>
      </c>
      <c r="E91" t="str" cm="1">
        <f t="array" ref="E9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91" s="2" t="str" cm="1">
        <f t="array" ref="F9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&lt; 10</v>
      </c>
      <c r="G91" s="1">
        <v>100000</v>
      </c>
      <c r="H91" t="str" cm="1">
        <f t="array" ref="H9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4</v>
      </c>
      <c r="I91">
        <v>800</v>
      </c>
      <c r="J91" t="str" cm="1">
        <f t="array" ref="J9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91" t="str" cm="1">
        <f t="array" ref="K9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4</v>
      </c>
      <c r="L91">
        <v>3</v>
      </c>
      <c r="M91" s="1">
        <v>517489</v>
      </c>
      <c r="N91" s="1">
        <v>512624</v>
      </c>
    </row>
    <row r="92" spans="1:14" x14ac:dyDescent="0.25">
      <c r="A92" t="s">
        <v>52</v>
      </c>
      <c r="B92">
        <v>2019</v>
      </c>
      <c r="C92" t="s">
        <v>31</v>
      </c>
      <c r="D92" t="str" cm="1">
        <f t="array" ref="D9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2" t="str" cm="1">
        <f t="array" ref="E9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92" s="2" t="str" cm="1">
        <f t="array" ref="F9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/>
      </c>
      <c r="H92" t="str" cm="1">
        <f t="array" ref="H9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2">
        <v>130000</v>
      </c>
      <c r="J92" t="str" cm="1">
        <f t="array" ref="J9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92" t="str" cm="1">
        <f t="array" ref="K9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/>
      </c>
      <c r="M92" s="1">
        <v>37236290</v>
      </c>
      <c r="N92" s="1">
        <v>35809490</v>
      </c>
    </row>
    <row r="93" spans="1:14" x14ac:dyDescent="0.25">
      <c r="A93" t="s">
        <v>52</v>
      </c>
      <c r="B93">
        <v>2018</v>
      </c>
      <c r="C93" t="s">
        <v>31</v>
      </c>
      <c r="D93" t="str" cm="1">
        <f t="array" ref="D9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3" t="str" cm="1">
        <f t="array" ref="E9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93" s="2" t="str" cm="1">
        <f t="array" ref="F9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93" s="1">
        <v>4294650</v>
      </c>
      <c r="H93" t="str" cm="1">
        <f t="array" ref="H9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3">
        <v>131137</v>
      </c>
      <c r="J93" t="str" cm="1">
        <f t="array" ref="J9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93" t="str" cm="1">
        <f t="array" ref="K9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93">
        <v>105</v>
      </c>
      <c r="M93" s="1">
        <v>33708787</v>
      </c>
      <c r="N93" s="1">
        <v>34467171</v>
      </c>
    </row>
    <row r="94" spans="1:14" x14ac:dyDescent="0.25">
      <c r="A94" t="s">
        <v>64</v>
      </c>
      <c r="B94">
        <v>2018</v>
      </c>
      <c r="C94" t="s">
        <v>31</v>
      </c>
      <c r="D94" t="str" cm="1">
        <f t="array" ref="D9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4" t="str" cm="1">
        <f t="array" ref="E9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94" s="2" t="str" cm="1">
        <f t="array" ref="F9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94" s="1">
        <v>413480</v>
      </c>
      <c r="H94" t="str" cm="1">
        <f t="array" ref="H9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4">
        <v>400000</v>
      </c>
      <c r="J94" t="str" cm="1">
        <f t="array" ref="J9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94" t="str" cm="1">
        <f t="array" ref="K9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94">
        <v>96</v>
      </c>
      <c r="M94" s="1">
        <v>17330335</v>
      </c>
      <c r="N94" s="1">
        <v>15510635</v>
      </c>
    </row>
    <row r="95" spans="1:14" x14ac:dyDescent="0.25">
      <c r="A95" t="s">
        <v>64</v>
      </c>
      <c r="B95">
        <v>2019</v>
      </c>
      <c r="C95" t="s">
        <v>31</v>
      </c>
      <c r="D95" t="str" cm="1">
        <f t="array" ref="D9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5" t="str" cm="1">
        <f t="array" ref="E9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95" s="2" t="str" cm="1">
        <f t="array" ref="F9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95" s="1">
        <v>469265</v>
      </c>
      <c r="H95" t="str" cm="1">
        <f t="array" ref="H9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5">
        <v>400000</v>
      </c>
      <c r="J95" t="str" cm="1">
        <f t="array" ref="J9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95" t="str" cm="1">
        <f t="array" ref="K9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95">
        <v>92</v>
      </c>
      <c r="M95" s="1">
        <v>18171846</v>
      </c>
      <c r="N95" s="1">
        <v>18172685</v>
      </c>
    </row>
    <row r="96" spans="1:14" x14ac:dyDescent="0.25">
      <c r="A96" t="s">
        <v>75</v>
      </c>
      <c r="B96">
        <v>2018</v>
      </c>
      <c r="C96" t="s">
        <v>31</v>
      </c>
      <c r="D96" t="str" cm="1">
        <f t="array" ref="D96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6" t="str" cm="1">
        <f t="array" ref="E96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96" s="2" t="str" cm="1">
        <f t="array" ref="F96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96" s="1">
        <v>488804</v>
      </c>
      <c r="H96" t="str" cm="1">
        <f t="array" ref="H96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6">
        <v>360000</v>
      </c>
      <c r="J96" t="str" cm="1">
        <f t="array" ref="J96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96" t="str" cm="1">
        <f t="array" ref="K96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96">
        <v>99</v>
      </c>
      <c r="M96" s="1">
        <v>29617603</v>
      </c>
      <c r="N96" s="1">
        <v>31703481</v>
      </c>
    </row>
    <row r="97" spans="1:14" x14ac:dyDescent="0.25">
      <c r="A97" t="s">
        <v>75</v>
      </c>
      <c r="B97">
        <v>2019</v>
      </c>
      <c r="C97" t="s">
        <v>31</v>
      </c>
      <c r="D97" t="str" cm="1">
        <f t="array" ref="D97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97" t="str" cm="1">
        <f t="array" ref="E97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&gt;$20M</v>
      </c>
      <c r="F97" s="2" t="str" cm="1">
        <f t="array" ref="F97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97" s="1">
        <v>488951</v>
      </c>
      <c r="H97" t="str" cm="1">
        <f t="array" ref="H97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97">
        <v>360000</v>
      </c>
      <c r="J97" t="str" cm="1">
        <f t="array" ref="J97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1</v>
      </c>
      <c r="K97" t="str" cm="1">
        <f t="array" ref="K97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97">
        <v>101</v>
      </c>
      <c r="M97" s="1">
        <v>36750334</v>
      </c>
      <c r="N97" s="1">
        <v>39171067</v>
      </c>
    </row>
    <row r="98" spans="1:14" x14ac:dyDescent="0.25">
      <c r="A98" t="s">
        <v>41</v>
      </c>
      <c r="B98">
        <v>2019</v>
      </c>
      <c r="C98" t="s">
        <v>31</v>
      </c>
      <c r="D98" t="str" cm="1">
        <f t="array" ref="D98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98" t="str" cm="1">
        <f t="array" ref="E98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98" s="2" t="str" cm="1">
        <f t="array" ref="F98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98" s="1">
        <v>478251</v>
      </c>
      <c r="H98" t="str" cm="1">
        <f t="array" ref="H98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98">
        <v>50000</v>
      </c>
      <c r="J98" t="str" cm="1">
        <f t="array" ref="J98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98" t="str" cm="1">
        <f t="array" ref="K98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98">
        <v>330</v>
      </c>
      <c r="M98" s="1">
        <v>12777651</v>
      </c>
      <c r="N98" s="1">
        <v>14948827</v>
      </c>
    </row>
    <row r="99" spans="1:14" x14ac:dyDescent="0.25">
      <c r="A99" t="s">
        <v>42</v>
      </c>
      <c r="B99">
        <v>2018</v>
      </c>
      <c r="C99" t="s">
        <v>31</v>
      </c>
      <c r="D99" t="str" cm="1">
        <f t="array" ref="D99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30,000-99,999</v>
      </c>
      <c r="E99" t="str" cm="1">
        <f t="array" ref="E99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99" s="2" t="str" cm="1">
        <f t="array" ref="F99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&gt; 100</v>
      </c>
      <c r="G99" s="1">
        <v>493622</v>
      </c>
      <c r="H99" t="str" cm="1">
        <f t="array" ref="H99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2</v>
      </c>
      <c r="I99">
        <v>45000</v>
      </c>
      <c r="J99" t="str" cm="1">
        <f t="array" ref="J99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99" t="str" cm="1">
        <f t="array" ref="K99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1</v>
      </c>
      <c r="L99">
        <v>296</v>
      </c>
      <c r="M99" s="1">
        <v>11392825</v>
      </c>
      <c r="N99" s="1">
        <v>11674108</v>
      </c>
    </row>
    <row r="100" spans="1:14" x14ac:dyDescent="0.25">
      <c r="A100" t="s">
        <v>61</v>
      </c>
      <c r="B100">
        <v>2018</v>
      </c>
      <c r="C100" t="s">
        <v>31</v>
      </c>
      <c r="D100" t="str" cm="1">
        <f t="array" ref="D100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100" t="str" cm="1">
        <f t="array" ref="E100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100" s="2" t="str" cm="1">
        <f t="array" ref="F100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00" s="1">
        <v>46578</v>
      </c>
      <c r="H100" t="str" cm="1">
        <f t="array" ref="H100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100">
        <v>15000</v>
      </c>
      <c r="J100" t="str" cm="1">
        <f t="array" ref="J100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100" t="str" cm="1">
        <f t="array" ref="K100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00">
        <v>11</v>
      </c>
      <c r="M100" s="1">
        <v>1887924</v>
      </c>
      <c r="N100" s="1">
        <v>1735139</v>
      </c>
    </row>
    <row r="101" spans="1:14" x14ac:dyDescent="0.25">
      <c r="A101" t="s">
        <v>61</v>
      </c>
      <c r="B101">
        <v>2019</v>
      </c>
      <c r="C101" t="s">
        <v>31</v>
      </c>
      <c r="D101" t="str" cm="1">
        <f t="array" ref="D101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101" t="str" cm="1">
        <f t="array" ref="E101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&lt; $2M</v>
      </c>
      <c r="F101" s="2" t="str" cm="1">
        <f t="array" ref="F101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01" s="1">
        <v>136750</v>
      </c>
      <c r="H101" t="str" cm="1">
        <f t="array" ref="H101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101">
        <v>15000</v>
      </c>
      <c r="J101" t="str" cm="1">
        <f t="array" ref="J101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4</v>
      </c>
      <c r="K101" t="str" cm="1">
        <f t="array" ref="K101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01">
        <v>11</v>
      </c>
      <c r="M101" s="1">
        <v>1927860</v>
      </c>
      <c r="N101" s="1">
        <v>1853263</v>
      </c>
    </row>
    <row r="102" spans="1:14" x14ac:dyDescent="0.25">
      <c r="A102" t="s">
        <v>45</v>
      </c>
      <c r="B102">
        <v>2019</v>
      </c>
      <c r="C102" t="s">
        <v>31</v>
      </c>
      <c r="D102" t="str" cm="1">
        <f t="array" ref="D102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102" t="str" cm="1">
        <f t="array" ref="E102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02" s="2" t="str" cm="1">
        <f t="array" ref="F102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02" s="1">
        <v>164568</v>
      </c>
      <c r="H102" t="str" cm="1">
        <f t="array" ref="H102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102">
        <v>27000</v>
      </c>
      <c r="J102" t="str" cm="1">
        <f t="array" ref="J102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02" t="str" cm="1">
        <f t="array" ref="K102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02">
        <v>15</v>
      </c>
      <c r="M102" s="1">
        <v>7614522</v>
      </c>
      <c r="N102" s="1">
        <v>7921753</v>
      </c>
    </row>
    <row r="103" spans="1:14" x14ac:dyDescent="0.25">
      <c r="A103" t="s">
        <v>45</v>
      </c>
      <c r="B103">
        <v>2018</v>
      </c>
      <c r="C103" t="s">
        <v>31</v>
      </c>
      <c r="D103" t="str" cm="1">
        <f t="array" ref="D103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10,000-29,999</v>
      </c>
      <c r="E103" t="str" cm="1">
        <f t="array" ref="E103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$2M-$10M</v>
      </c>
      <c r="F103" s="2" t="str" cm="1">
        <f t="array" ref="F103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10 - 30</v>
      </c>
      <c r="G103" s="1">
        <v>140657</v>
      </c>
      <c r="H103" t="str" cm="1">
        <f t="array" ref="H103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3</v>
      </c>
      <c r="I103">
        <v>27000</v>
      </c>
      <c r="J103" t="str" cm="1">
        <f t="array" ref="J103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3</v>
      </c>
      <c r="K103" t="str" cm="1">
        <f t="array" ref="K103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3</v>
      </c>
      <c r="L103">
        <v>18</v>
      </c>
      <c r="M103" s="1">
        <v>6334150</v>
      </c>
      <c r="N103" s="1">
        <v>5929626</v>
      </c>
    </row>
    <row r="104" spans="1:14" x14ac:dyDescent="0.25">
      <c r="A104" t="s">
        <v>70</v>
      </c>
      <c r="B104">
        <v>2019</v>
      </c>
      <c r="C104" t="s">
        <v>20</v>
      </c>
      <c r="D104" t="str" cm="1">
        <f t="array" ref="D104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04" t="str" cm="1">
        <f t="array" ref="E104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104" s="2" t="str" cm="1">
        <f t="array" ref="F104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104" s="1">
        <v>385130</v>
      </c>
      <c r="H104" t="str" cm="1">
        <f t="array" ref="H104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04">
        <v>235000</v>
      </c>
      <c r="J104" t="str" cm="1">
        <f t="array" ref="J104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104" t="str" cm="1">
        <f t="array" ref="K104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104">
        <v>54</v>
      </c>
      <c r="M104" s="1">
        <v>15617662</v>
      </c>
      <c r="N104" s="1">
        <v>13934266</v>
      </c>
    </row>
    <row r="105" spans="1:14" x14ac:dyDescent="0.25">
      <c r="A105" t="s">
        <v>70</v>
      </c>
      <c r="B105">
        <v>2018</v>
      </c>
      <c r="C105" t="s">
        <v>20</v>
      </c>
      <c r="D105" t="str" cm="1">
        <f t="array" ref="D105">_xlfn.IFS(ISBLANK(NGBHealthDataOutputExtract[[#This Row],[Membership Size]]),"",NGBHealthDataOutputExtract[[#This Row],[Membership Size]]&lt;10000, "&lt; 9,999", AND(NGBHealthDataOutputExtract[[#This Row],[Membership Size]] &gt;= 10000, NGBHealthDataOutputExtract[[#This Row],[Membership Size]] &lt; 30000), "10,000-29,999", AND(NGBHealthDataOutputExtract[[#This Row],[Membership Size]] &gt;= 30000, NGBHealthDataOutputExtract[[#This Row],[Membership Size]] &lt; 100000), "30,000-99,999", NGBHealthDataOutputExtract[[#This Row],[Membership Size]]&gt;=100000, "&gt;=100,000")</f>
        <v>&gt;=100,000</v>
      </c>
      <c r="E105" t="str" cm="1">
        <f t="array" ref="E105">_xlfn.IFS(ISBLANK(NGBHealthDataOutputExtract[[#This Row],[Total Revenue]]),"",NGBHealthDataOutputExtract[[#This Row],[Total Revenue]]&lt;2000000, "&lt; $2M", AND(NGBHealthDataOutputExtract[[#This Row],[Total Revenue]] &gt;= 2000000, NGBHealthDataOutputExtract[[#This Row],[Total Revenue]] &lt; 10000000), "$2M-$10M", AND(NGBHealthDataOutputExtract[[#This Row],[Total Revenue]] &gt;= 10000000, NGBHealthDataOutputExtract[[#This Row],[Total Revenue]] &lt; 20000000), "$10M-$20M", NGBHealthDataOutputExtract[[#This Row],[Total Revenue]]&gt;=20000000, "&gt;$20M")</f>
        <v>$10M-$20M</v>
      </c>
      <c r="F105" s="2" t="str" cm="1">
        <f t="array" ref="F105">_xlfn.IFS(ISBLANK(NGBHealthDataOutputExtract[[#This Row],[Staff Size]]),"",NGBHealthDataOutputExtract[[#This Row],[Staff Size]]&lt;10, "&lt; 10", AND(NGBHealthDataOutputExtract[[#This Row],[Staff Size]] &gt;= 10, NGBHealthDataOutputExtract[[#This Row],[Staff Size]] &lt; 30), "10 - 30", AND(NGBHealthDataOutputExtract[[#This Row],[Staff Size]] &gt;= 30, NGBHealthDataOutputExtract[[#This Row],[Staff Size]] &lt; 100), "30 - 100", NGBHealthDataOutputExtract[[#This Row],[Staff Size]]&gt;=100, "&gt; 100")</f>
        <v>30 - 100</v>
      </c>
      <c r="G105" s="1">
        <v>341605</v>
      </c>
      <c r="H105" t="str" cm="1">
        <f t="array" ref="H105">_xlfn.IFS(ISBLANK(NGBHealthDataOutputExtract[[#This Row],[Membership Size]]),"",NGBHealthDataOutputExtract[[#This Row],[Membership Size]]&lt;10000, "4", AND(NGBHealthDataOutputExtract[[#This Row],[Membership Size]] &gt;= 10000, NGBHealthDataOutputExtract[[#This Row],[Membership Size]] &lt; 30000), "3", AND(NGBHealthDataOutputExtract[[#This Row],[Membership Size]] &gt;= 30000, NGBHealthDataOutputExtract[[#This Row],[Membership Size]] &lt; 100000), "2", NGBHealthDataOutputExtract[[#This Row],[Membership Size]]&gt;=100000, "1")</f>
        <v>1</v>
      </c>
      <c r="I105">
        <v>230000</v>
      </c>
      <c r="J105" t="str" cm="1">
        <f t="array" ref="J105">_xlfn.IFS(ISBLANK(NGBHealthDataOutputExtract[[#This Row],[Total Revenue]]),"",NGBHealthDataOutputExtract[[#This Row],[Total Revenue]]&lt;2000000, "4", AND(NGBHealthDataOutputExtract[[#This Row],[Total Revenue]] &gt;= 2000000, NGBHealthDataOutputExtract[[#This Row],[Total Revenue]] &lt; 10000000), "3", AND(NGBHealthDataOutputExtract[[#This Row],[Total Revenue]] &gt;= 10000000, NGBHealthDataOutputExtract[[#This Row],[Total Revenue]] &lt; 20000000), "2", NGBHealthDataOutputExtract[[#This Row],[Total Revenue]]&gt;=20000000, "1")</f>
        <v>2</v>
      </c>
      <c r="K105" t="str" cm="1">
        <f t="array" ref="K105">_xlfn.IFS(ISBLANK(NGBHealthDataOutputExtract[[#This Row],[Staff Size]]),"",NGBHealthDataOutputExtract[[#This Row],[Staff Size]]&lt;10, "4", AND(NGBHealthDataOutputExtract[[#This Row],[Staff Size]] &gt;= 10, NGBHealthDataOutputExtract[[#This Row],[Staff Size]] &lt; 30), "3", AND(NGBHealthDataOutputExtract[[#This Row],[Staff Size]] &gt;= 30, NGBHealthDataOutputExtract[[#This Row],[Staff Size]] &lt; 100), "2", NGBHealthDataOutputExtract[[#This Row],[Staff Size]]&gt;=100, "1")</f>
        <v>2</v>
      </c>
      <c r="L105">
        <v>55</v>
      </c>
      <c r="M105" s="1">
        <v>13856913</v>
      </c>
      <c r="N105" s="1">
        <v>15797789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39277-DDE5-4F58-ADB7-62F66D301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NGBDataOutputExtract_Cleaned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Quach</dc:creator>
  <cp:lastModifiedBy>Devin Quach</cp:lastModifiedBy>
  <dcterms:created xsi:type="dcterms:W3CDTF">2025-04-21T17:44:34Z</dcterms:created>
  <dcterms:modified xsi:type="dcterms:W3CDTF">2025-04-23T22:27:25Z</dcterms:modified>
</cp:coreProperties>
</file>