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aid\Desktop\Bootcamp\Excel Homework\"/>
    </mc:Choice>
  </mc:AlternateContent>
  <xr:revisionPtr revIDLastSave="0" documentId="13_ncr:1_{8C4E7E94-C887-418A-B6A8-D7AE29C41AE8}" xr6:coauthVersionLast="43" xr6:coauthVersionMax="43" xr10:uidLastSave="{00000000-0000-0000-0000-000000000000}"/>
  <bookViews>
    <workbookView xWindow="-96" yWindow="-96" windowWidth="23232" windowHeight="12552" activeTab="1" xr2:uid="{00000000-000D-0000-FFFF-FFFF00000000}"/>
  </bookViews>
  <sheets>
    <sheet name="Success by Category" sheetId="4" r:id="rId1"/>
    <sheet name="Success by Sub-Category" sheetId="5" r:id="rId2"/>
    <sheet name="Success by Month" sheetId="6" r:id="rId3"/>
    <sheet name="Kickstarter Data Set" sheetId="1" r:id="rId4"/>
    <sheet name="Bonus" sheetId="7" r:id="rId5"/>
    <sheet name="Sheet1" sheetId="8" r:id="rId6"/>
  </sheets>
  <definedNames>
    <definedName name="_xlnm._FilterDatabase" localSheetId="3" hidden="1">'Kickstarter Data Set'!$A$1:$T$4115</definedName>
  </definedNames>
  <calcPr calcId="191029"/>
  <pivotCaches>
    <pivotCache cacheId="2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D2" i="7" l="1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D3" i="7"/>
  <c r="C3" i="7"/>
  <c r="B13" i="7"/>
  <c r="B12" i="7"/>
  <c r="B11" i="7"/>
  <c r="B10" i="7"/>
  <c r="B9" i="7"/>
  <c r="B8" i="7"/>
  <c r="B7" i="7"/>
  <c r="B6" i="7"/>
  <c r="B5" i="7"/>
  <c r="B4" i="7"/>
  <c r="C2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R2" i="1"/>
  <c r="Q255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7" l="1"/>
  <c r="G10" i="7" s="1"/>
  <c r="E11" i="7"/>
  <c r="F11" i="7" s="1"/>
  <c r="E9" i="7"/>
  <c r="G9" i="7" s="1"/>
  <c r="E8" i="7"/>
  <c r="G8" i="7" s="1"/>
  <c r="E6" i="7"/>
  <c r="F6" i="7" s="1"/>
  <c r="E5" i="7"/>
  <c r="H5" i="7" s="1"/>
  <c r="E12" i="7"/>
  <c r="F12" i="7" s="1"/>
  <c r="E13" i="7"/>
  <c r="H13" i="7" s="1"/>
  <c r="E4" i="7"/>
  <c r="F4" i="7" s="1"/>
  <c r="E3" i="7"/>
  <c r="H3" i="7" s="1"/>
  <c r="E7" i="7"/>
  <c r="F7" i="7" s="1"/>
  <c r="E2" i="7"/>
  <c r="H2" i="7" s="1"/>
  <c r="H12" i="7" l="1"/>
  <c r="H10" i="7"/>
  <c r="F10" i="7"/>
  <c r="G6" i="7"/>
  <c r="H6" i="7"/>
  <c r="F13" i="7"/>
  <c r="H11" i="7"/>
  <c r="G11" i="7"/>
  <c r="H9" i="7"/>
  <c r="F9" i="7"/>
  <c r="H8" i="7"/>
  <c r="F8" i="7"/>
  <c r="G5" i="7"/>
  <c r="F5" i="7"/>
  <c r="G12" i="7"/>
  <c r="G13" i="7"/>
  <c r="G4" i="7"/>
  <c r="H4" i="7"/>
  <c r="F3" i="7"/>
  <c r="G3" i="7"/>
  <c r="H7" i="7"/>
  <c r="G7" i="7"/>
  <c r="G2" i="7"/>
  <c r="F2" i="7"/>
</calcChain>
</file>

<file path=xl/sharedStrings.xml><?xml version="1.0" encoding="utf-8"?>
<sst xmlns="http://schemas.openxmlformats.org/spreadsheetml/2006/main" count="24833" uniqueCount="8402">
  <si>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</si>
  <si>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</si>
  <si>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</si>
  <si>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</si>
  <si>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</si>
  <si>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</si>
  <si>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</si>
  <si>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</si>
  <si>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</si>
  <si>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</si>
  <si>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</si>
  <si>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</si>
  <si>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</si>
  <si>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</si>
  <si>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</si>
  <si>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</si>
  <si>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</si>
  <si>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</si>
  <si>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</si>
  <si>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</si>
  <si>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</si>
  <si>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</si>
  <si>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</si>
  <si>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</si>
  <si>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</si>
  <si>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</si>
  <si>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</si>
  <si>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</si>
  <si>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</si>
  <si>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</si>
  <si>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</si>
  <si>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</si>
  <si>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</si>
  <si>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</si>
  <si>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</si>
  <si>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</si>
  <si>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</si>
  <si>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</si>
  <si>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</si>
  <si>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</si>
  <si>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</si>
  <si>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</si>
  <si>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</si>
  <si>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</si>
  <si>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</si>
  <si>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</si>
  <si>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</si>
  <si>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</si>
  <si>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</si>
  <si>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</si>
  <si>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</si>
  <si>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</si>
  <si>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</si>
  <si>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</si>
  <si>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</si>
  <si>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</si>
  <si>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</si>
  <si>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</si>
  <si>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</si>
  <si>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</si>
  <si>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</si>
  <si>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</si>
  <si>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</si>
  <si>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</si>
  <si>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</si>
  <si>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</si>
  <si>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</si>
  <si>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</si>
  <si>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</si>
  <si>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</si>
  <si>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</si>
  <si>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</si>
  <si>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</si>
  <si>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</si>
  <si>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</si>
  <si>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</si>
  <si>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</si>
  <si>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</si>
  <si>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</si>
  <si>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</si>
  <si>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</si>
  <si>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</si>
  <si>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</si>
  <si>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</si>
  <si>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</si>
  <si>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</si>
  <si>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</si>
  <si>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</si>
  <si>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</si>
  <si>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</si>
  <si>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</si>
  <si>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</si>
  <si>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</si>
  <si>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</si>
  <si>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</si>
  <si>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</si>
  <si>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</si>
  <si>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</si>
  <si>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</si>
  <si>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</si>
  <si>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</si>
  <si>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</si>
  <si>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</si>
  <si>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</si>
  <si>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</si>
  <si>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</si>
  <si>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</si>
  <si>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</si>
  <si>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</si>
  <si>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</si>
  <si>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</si>
  <si>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</si>
  <si>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</si>
  <si>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</si>
  <si>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</si>
  <si>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</si>
  <si>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</si>
  <si>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</si>
  <si>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</si>
  <si>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</si>
  <si>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</si>
  <si>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</si>
  <si>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</si>
  <si>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</si>
  <si>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</si>
  <si>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</si>
  <si>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</si>
  <si>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</si>
  <si>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</si>
  <si>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</si>
  <si>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</si>
  <si>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</si>
  <si>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</si>
  <si>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</si>
  <si>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</si>
  <si>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</si>
  <si>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</si>
  <si>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</si>
  <si>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</si>
  <si>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</si>
  <si>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</si>
  <si>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</si>
  <si>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</si>
  <si>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</si>
  <si>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</si>
  <si>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</si>
  <si>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</si>
  <si>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</si>
  <si>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</si>
  <si>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</si>
  <si>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</si>
  <si>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</si>
  <si>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</si>
  <si>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</si>
  <si>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</si>
  <si>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</si>
  <si>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</si>
  <si>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</si>
  <si>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</si>
  <si>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</si>
  <si>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</si>
  <si>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</si>
  <si>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</si>
  <si>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</si>
  <si>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</si>
  <si>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</si>
  <si>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</si>
  <si>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</si>
  <si>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</si>
  <si>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</si>
  <si>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</si>
  <si>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</si>
  <si>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</si>
  <si>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</si>
  <si>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</si>
  <si>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</si>
  <si>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</si>
  <si>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</si>
  <si>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</si>
  <si>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</si>
  <si>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</si>
  <si>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</si>
  <si>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</si>
  <si>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</si>
  <si>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</si>
  <si>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</si>
  <si>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</si>
  <si>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</si>
  <si>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</si>
  <si>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</si>
  <si>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</si>
  <si>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</si>
  <si>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</si>
  <si>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</si>
  <si>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</si>
  <si>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</si>
  <si>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</si>
  <si>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</si>
  <si>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</si>
  <si>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</si>
  <si>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</si>
  <si>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</si>
  <si>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</si>
  <si>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</si>
  <si>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</si>
  <si>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</si>
  <si>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</si>
  <si>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</si>
  <si>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</si>
  <si>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</si>
  <si>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</si>
  <si>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</si>
  <si>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</si>
  <si>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</si>
  <si>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</si>
  <si>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</si>
  <si>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</si>
  <si>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</si>
  <si>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</si>
  <si>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</si>
  <si>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</si>
  <si>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</si>
  <si>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</si>
  <si>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</si>
  <si>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</si>
  <si>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</si>
  <si>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</si>
  <si>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</si>
  <si>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</si>
  <si>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</si>
  <si>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</si>
  <si>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</si>
  <si>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</si>
  <si>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</si>
  <si>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</si>
  <si>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</si>
  <si>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</si>
  <si>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</si>
  <si>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</si>
  <si>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</si>
  <si>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</si>
  <si>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</si>
  <si>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</si>
  <si>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</si>
  <si>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</si>
  <si>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</si>
  <si>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</si>
  <si>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</si>
  <si>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</si>
  <si>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</si>
  <si>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</si>
  <si>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</si>
  <si>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</si>
  <si>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</si>
  <si>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</si>
  <si>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</si>
  <si>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</si>
  <si>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</si>
  <si>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</si>
  <si>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</si>
  <si>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</si>
  <si>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</si>
  <si>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</si>
  <si>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</si>
  <si>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</si>
  <si>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</si>
  <si>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</si>
  <si>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</si>
  <si>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</si>
  <si>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</si>
  <si>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</si>
  <si>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</si>
  <si>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</si>
  <si>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</si>
  <si>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</si>
  <si>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</si>
  <si>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</si>
  <si>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</si>
  <si>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</si>
  <si>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</si>
  <si>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</si>
  <si>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</si>
  <si>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</si>
  <si>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</si>
  <si>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</si>
  <si>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</si>
  <si>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</si>
  <si>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</si>
  <si>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</si>
  <si>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</si>
  <si>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</si>
  <si>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</si>
  <si>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</si>
  <si>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</si>
  <si>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</si>
  <si>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</si>
  <si>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</si>
  <si>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</si>
  <si>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</si>
  <si>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</si>
  <si>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</si>
  <si>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</si>
  <si>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</si>
  <si>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</si>
  <si>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</si>
  <si>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</si>
  <si>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</si>
  <si>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</si>
  <si>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</si>
  <si>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</si>
  <si>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</si>
  <si>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</si>
  <si>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</si>
  <si>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</si>
  <si>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</si>
  <si>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</si>
  <si>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</si>
  <si>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</si>
  <si>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</si>
  <si>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</si>
  <si>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</si>
  <si>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</si>
  <si>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</si>
  <si>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</si>
  <si>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</si>
  <si>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</si>
  <si>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</si>
  <si>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</si>
  <si>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</si>
  <si>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</si>
  <si>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</si>
  <si>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</si>
  <si>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</si>
  <si>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</si>
  <si>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</si>
  <si>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</si>
  <si>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</si>
  <si>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</si>
  <si>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</si>
  <si>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</si>
  <si>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</si>
  <si>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</si>
  <si>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</si>
  <si>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</si>
  <si>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</si>
  <si>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</si>
  <si>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</si>
  <si>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</si>
  <si>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</si>
  <si>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</si>
  <si>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</si>
  <si>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</si>
  <si>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</si>
  <si>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</si>
  <si>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</si>
  <si>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</si>
  <si>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</si>
  <si>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</si>
  <si>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</si>
  <si>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</si>
  <si>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</si>
  <si>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</si>
  <si>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</si>
  <si>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</si>
  <si>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</si>
  <si>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</si>
  <si>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</si>
  <si>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</si>
  <si>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</si>
  <si>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</si>
  <si>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</si>
  <si>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</si>
  <si>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</si>
  <si>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</si>
  <si>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</si>
  <si>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</si>
  <si>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</si>
  <si>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</si>
  <si>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</si>
  <si>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</si>
  <si>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</si>
  <si>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</si>
  <si>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</si>
  <si>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</si>
  <si>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</si>
  <si>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</si>
  <si>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</si>
  <si>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</si>
  <si>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</si>
  <si>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</si>
  <si>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</si>
  <si>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</si>
  <si>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</si>
  <si>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</si>
  <si>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</si>
  <si>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</si>
  <si>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</si>
  <si>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</si>
  <si>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</si>
  <si>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</si>
  <si>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</si>
  <si>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</si>
  <si>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</si>
  <si>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</si>
  <si>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</si>
  <si>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</si>
  <si>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</si>
  <si>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</si>
  <si>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</si>
  <si>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</si>
  <si>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</si>
  <si>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</si>
  <si>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</si>
  <si>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</si>
  <si>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</si>
  <si>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</si>
  <si>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</si>
  <si>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</si>
  <si>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</si>
  <si>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</si>
  <si>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</si>
  <si>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</si>
  <si>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</si>
  <si>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</si>
  <si>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</si>
  <si>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</si>
  <si>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</si>
  <si>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</si>
  <si>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</si>
  <si>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</si>
  <si>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</si>
  <si>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</si>
  <si>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</si>
  <si>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</si>
  <si>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</si>
  <si>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</si>
  <si>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</si>
  <si>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</si>
  <si>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</si>
  <si>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</si>
  <si>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</si>
  <si>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</si>
  <si>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</si>
  <si>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</si>
  <si>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</si>
  <si>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</si>
  <si>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</si>
  <si>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</si>
  <si>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</si>
  <si>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</si>
  <si>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</si>
  <si>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</si>
  <si>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</si>
  <si>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</si>
  <si>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</si>
  <si>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</si>
  <si>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</si>
  <si>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</si>
  <si>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</si>
  <si>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</si>
  <si>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</si>
  <si>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</si>
  <si>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</si>
  <si>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</si>
  <si>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</si>
  <si>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</si>
  <si>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</si>
  <si>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</si>
  <si>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</si>
  <si>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</si>
  <si>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</si>
  <si>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</si>
  <si>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</si>
  <si>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</si>
  <si>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</si>
  <si>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</si>
  <si>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</si>
  <si>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</si>
  <si>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</si>
  <si>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</si>
  <si>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</si>
  <si>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</si>
  <si>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</si>
  <si>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</si>
  <si>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</si>
  <si>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</si>
  <si>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</si>
  <si>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</si>
  <si>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</si>
  <si>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</si>
  <si>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</si>
  <si>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</si>
  <si>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</si>
  <si>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</si>
  <si>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</si>
  <si>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</si>
  <si>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</si>
  <si>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</si>
  <si>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</si>
  <si>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</si>
  <si>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</si>
  <si>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</si>
  <si>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</si>
  <si>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</si>
  <si>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</si>
  <si>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</si>
  <si>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</si>
  <si>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</si>
  <si>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</si>
  <si>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</si>
  <si>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</si>
  <si>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</si>
  <si>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</si>
  <si>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</si>
  <si>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</si>
  <si>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</si>
  <si>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</si>
  <si>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</si>
  <si>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</si>
  <si>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</si>
  <si>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</si>
  <si>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</si>
  <si>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</si>
  <si>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</si>
  <si>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</si>
  <si>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</si>
  <si>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</si>
  <si>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</si>
  <si>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</si>
  <si>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</si>
  <si>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</si>
  <si>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</si>
  <si>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</si>
  <si>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</si>
  <si>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</si>
  <si>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</si>
  <si>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</si>
  <si>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</si>
  <si>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</si>
  <si>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</si>
  <si>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</si>
  <si>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</si>
  <si>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</si>
  <si>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</si>
  <si>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</si>
  <si>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</si>
  <si>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</si>
  <si>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</si>
  <si>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</si>
  <si>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</si>
  <si>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</si>
  <si>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</si>
  <si>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</si>
  <si>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</si>
  <si>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</si>
  <si>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</si>
  <si>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</si>
  <si>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</si>
  <si>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</si>
  <si>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</si>
  <si>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</si>
  <si>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</si>
  <si>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</si>
  <si>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</si>
  <si>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</si>
  <si>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</si>
  <si>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</si>
  <si>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</si>
  <si>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</si>
  <si>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</si>
  <si>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</si>
  <si>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</si>
  <si>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</si>
  <si>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</si>
  <si>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</si>
  <si>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</si>
  <si>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</si>
  <si>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</si>
  <si>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</si>
  <si>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</si>
  <si>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</si>
  <si>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</si>
  <si>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</si>
  <si>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</si>
  <si>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</si>
  <si>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</si>
  <si>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</si>
  <si>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</si>
  <si>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</si>
  <si>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</si>
  <si>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</si>
  <si>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</si>
  <si>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</si>
  <si>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</si>
  <si>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</si>
  <si>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</si>
  <si>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</si>
  <si>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</si>
  <si>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</si>
  <si>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</si>
  <si>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</si>
  <si>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</si>
  <si>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</si>
  <si>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</si>
  <si>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</si>
  <si>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</si>
  <si>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</si>
  <si>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</si>
  <si>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</si>
  <si>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</si>
  <si>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</si>
  <si>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</si>
  <si>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</si>
  <si>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</si>
  <si>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</si>
  <si>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</si>
  <si>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</si>
  <si>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</si>
  <si>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</si>
  <si>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</si>
  <si>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</si>
  <si>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</si>
  <si>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</si>
  <si>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</si>
  <si>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</si>
  <si>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</si>
  <si>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</si>
  <si>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</si>
  <si>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</si>
  <si>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</si>
  <si>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</si>
  <si>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</si>
  <si>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</si>
  <si>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</si>
  <si>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</si>
  <si>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</si>
  <si>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</si>
  <si>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</si>
  <si>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</si>
  <si>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</si>
  <si>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</si>
  <si>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</si>
  <si>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</si>
  <si>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</si>
  <si>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</si>
  <si>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</si>
  <si>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</si>
  <si>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</si>
  <si>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</si>
  <si>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</si>
  <si>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</si>
  <si>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</si>
  <si>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</si>
  <si>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</si>
  <si>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</si>
  <si>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</si>
  <si>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</si>
  <si>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</si>
  <si>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</si>
  <si>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</si>
  <si>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</si>
  <si>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</si>
  <si>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</si>
  <si>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</si>
  <si>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</si>
  <si>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</si>
  <si>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</si>
  <si>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</si>
  <si>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</si>
  <si>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</si>
  <si>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</si>
  <si>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</si>
  <si>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</si>
  <si>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</si>
  <si>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</si>
  <si>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</si>
  <si>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</si>
  <si>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</si>
  <si>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</si>
  <si>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</si>
  <si>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</si>
  <si>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</si>
  <si>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</si>
  <si>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</si>
  <si>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</si>
  <si>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</si>
  <si>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</si>
  <si>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</si>
  <si>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</si>
  <si>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</si>
  <si>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</si>
  <si>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</si>
  <si>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</si>
  <si>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</si>
  <si>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</si>
  <si>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</si>
  <si>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</si>
  <si>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</si>
  <si>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</si>
  <si>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</si>
  <si>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</si>
  <si>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</si>
  <si>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</si>
  <si>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</si>
  <si>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</si>
  <si>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</si>
  <si>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</si>
  <si>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</si>
  <si>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</si>
  <si>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</si>
  <si>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</si>
  <si>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</si>
  <si>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</si>
  <si>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</si>
  <si>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</si>
  <si>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</si>
  <si>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</si>
  <si>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</si>
  <si>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</si>
  <si>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</si>
  <si>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</si>
  <si>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</si>
  <si>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</si>
  <si>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</si>
  <si>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</si>
  <si>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</si>
  <si>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</si>
  <si>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</si>
  <si>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</si>
  <si>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</si>
  <si>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</si>
  <si>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</si>
  <si>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</si>
  <si>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</si>
  <si>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</si>
  <si>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</si>
  <si>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</si>
  <si>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</si>
  <si>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</si>
  <si>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</si>
  <si>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</si>
  <si>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</si>
  <si>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</si>
  <si>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</si>
  <si>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</si>
  <si>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</si>
  <si>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</si>
  <si>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</si>
  <si>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</si>
  <si>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</si>
  <si>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</si>
  <si>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</si>
  <si>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</si>
  <si>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</si>
  <si>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</si>
  <si>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</si>
  <si>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</si>
  <si>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</si>
  <si>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</si>
  <si>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</si>
  <si>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</si>
  <si>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</si>
  <si>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</si>
  <si>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</si>
  <si>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</si>
  <si>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</si>
  <si>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</si>
  <si>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</si>
  <si>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</si>
  <si>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</si>
  <si>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</si>
  <si>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</si>
  <si>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</si>
  <si>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</si>
  <si>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</si>
  <si>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</si>
  <si>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</si>
  <si>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</si>
  <si>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</si>
  <si>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</si>
  <si>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</si>
  <si>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</si>
  <si>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</si>
  <si>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</si>
  <si>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</si>
  <si>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</si>
  <si>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</si>
  <si>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</si>
  <si>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</si>
  <si>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</si>
  <si>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</si>
  <si>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</si>
  <si>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</si>
  <si>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</si>
  <si>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</si>
  <si>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</si>
  <si>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</si>
  <si>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</si>
  <si>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</si>
  <si>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</si>
  <si>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</si>
  <si>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</si>
  <si>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</si>
  <si>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</si>
  <si>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</si>
  <si>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</si>
  <si>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</si>
  <si>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</si>
  <si>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</si>
  <si>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</si>
  <si>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</si>
  <si>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</si>
  <si>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</si>
  <si>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</si>
  <si>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</si>
  <si>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</si>
  <si>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</si>
  <si>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</si>
  <si>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</si>
  <si>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</si>
  <si>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</si>
  <si>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</si>
  <si>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</si>
  <si>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</si>
  <si>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</si>
  <si>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</si>
  <si>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</si>
  <si>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</si>
  <si>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</si>
  <si>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</si>
  <si>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</si>
  <si>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</si>
  <si>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</si>
  <si>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</si>
  <si>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</si>
  <si>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</si>
  <si>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</si>
  <si>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</si>
  <si>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</si>
  <si>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</si>
  <si>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</si>
  <si>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</si>
  <si>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</si>
  <si>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</si>
  <si>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</si>
  <si>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</si>
  <si>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</si>
  <si>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</si>
  <si>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</si>
  <si>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</si>
  <si>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</si>
  <si>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</si>
  <si>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</si>
  <si>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</si>
  <si>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</si>
  <si>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</si>
  <si>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</si>
  <si>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</si>
  <si>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</si>
  <si>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</si>
  <si>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</si>
  <si>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</si>
  <si>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</si>
  <si>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</si>
  <si>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</si>
  <si>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</si>
  <si>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</si>
  <si>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</si>
  <si>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</si>
  <si>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</si>
  <si>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</si>
  <si>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</si>
  <si>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</si>
  <si>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</si>
  <si>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</si>
  <si>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</si>
  <si>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</si>
  <si>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</si>
  <si>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</si>
  <si>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</si>
  <si>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</si>
  <si>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</si>
  <si>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</si>
  <si>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</si>
  <si>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</si>
  <si>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</si>
  <si>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</si>
  <si>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</si>
  <si>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</si>
  <si>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</si>
  <si>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</si>
  <si>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</si>
  <si>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</si>
  <si>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</si>
  <si>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</si>
  <si>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</si>
  <si>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</si>
  <si>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</si>
  <si>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</si>
  <si>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</si>
  <si>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</si>
  <si>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</si>
  <si>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</si>
  <si>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</si>
  <si>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</si>
  <si>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</si>
  <si>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</si>
  <si>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</si>
  <si>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</si>
  <si>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</si>
  <si>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</si>
  <si>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</si>
  <si>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</si>
  <si>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</si>
  <si>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</si>
  <si>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</si>
  <si>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</si>
  <si>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</si>
  <si>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</si>
  <si>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</si>
  <si>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</si>
  <si>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</si>
  <si>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</si>
  <si>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</si>
  <si>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</si>
  <si>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</si>
  <si>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</si>
  <si>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</si>
  <si>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</si>
  <si>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</si>
  <si>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</si>
  <si>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</si>
  <si>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</si>
  <si>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</si>
  <si>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</si>
  <si>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</si>
  <si>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</si>
  <si>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</si>
  <si>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</si>
  <si>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</si>
  <si>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</si>
  <si>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</si>
  <si>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</si>
  <si>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</si>
  <si>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</si>
  <si>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</si>
  <si>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</si>
  <si>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</si>
  <si>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</si>
  <si>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</si>
  <si>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</si>
  <si>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</si>
  <si>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</si>
  <si>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</si>
  <si>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</si>
  <si>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</si>
  <si>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</si>
  <si>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</si>
  <si>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</si>
  <si>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</si>
  <si>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</si>
  <si>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</si>
  <si>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</si>
  <si>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</si>
  <si>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</si>
  <si>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</si>
  <si>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</si>
  <si>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</si>
  <si>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</si>
  <si>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</si>
  <si>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</si>
  <si>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</si>
  <si>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</si>
  <si>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</si>
  <si>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</si>
  <si>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</si>
  <si>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</si>
  <si>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</si>
  <si>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</si>
  <si>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</si>
  <si>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</si>
  <si>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</si>
  <si>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</si>
  <si>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</si>
  <si>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</si>
  <si>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</si>
  <si>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</si>
  <si>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</si>
  <si>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</si>
  <si>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</si>
  <si>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</si>
  <si>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</si>
  <si>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</si>
  <si>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</si>
  <si>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</si>
  <si>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</si>
  <si>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</si>
  <si>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</si>
  <si>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</si>
  <si>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</si>
  <si>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</si>
  <si>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</si>
  <si>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</si>
  <si>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</si>
  <si>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</si>
  <si>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</si>
  <si>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</si>
  <si>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</si>
  <si>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</si>
  <si>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</si>
  <si>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</si>
  <si>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</si>
  <si>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</si>
  <si>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</si>
  <si>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</si>
  <si>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</si>
  <si>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</si>
  <si>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</si>
  <si>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</si>
  <si>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</si>
  <si>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</si>
  <si>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</si>
  <si>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</si>
  <si>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</si>
  <si>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</si>
  <si>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</si>
  <si>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</si>
  <si>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</si>
  <si>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</si>
  <si>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</si>
  <si>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</si>
  <si>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</si>
  <si>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</si>
  <si>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</si>
  <si>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</si>
  <si>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</si>
  <si>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</si>
  <si>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</si>
  <si>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</si>
  <si>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</si>
  <si>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</si>
  <si>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</si>
  <si>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</si>
  <si>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</si>
  <si>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</si>
  <si>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</si>
  <si>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</si>
  <si>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</si>
  <si>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</si>
  <si>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</si>
  <si>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</si>
  <si>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</si>
  <si>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</si>
  <si>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</si>
  <si>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</si>
  <si>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</si>
  <si>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</si>
  <si>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</si>
  <si>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</si>
  <si>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</si>
  <si>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</si>
  <si>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</si>
  <si>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</si>
  <si>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</si>
  <si>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</si>
  <si>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</si>
  <si>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</si>
  <si>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</si>
  <si>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</si>
  <si>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</si>
  <si>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</si>
  <si>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</si>
  <si>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</si>
  <si>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</si>
  <si>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</si>
  <si>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</si>
  <si>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</si>
  <si>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</si>
  <si>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</si>
  <si>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</si>
  <si>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</si>
  <si>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</si>
  <si>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</si>
  <si>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</si>
  <si>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</si>
  <si>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</si>
  <si>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</si>
  <si>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</si>
  <si>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</si>
  <si>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</si>
  <si>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</si>
  <si>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</si>
  <si>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</si>
  <si>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</si>
  <si>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</si>
  <si>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</si>
  <si>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</si>
  <si>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</si>
  <si>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</si>
  <si>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</si>
  <si>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</si>
  <si>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</si>
  <si>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</si>
  <si>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</si>
  <si>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</si>
  <si>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</si>
  <si>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</si>
  <si>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</si>
  <si>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</si>
  <si>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</si>
  <si>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</si>
  <si>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</si>
  <si>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</si>
  <si>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</si>
  <si>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</si>
  <si>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</si>
  <si>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</si>
  <si>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</si>
  <si>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</si>
  <si>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</si>
  <si>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</si>
  <si>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</si>
  <si>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</si>
  <si>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</si>
  <si>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</si>
  <si>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</si>
  <si>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</si>
  <si>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</si>
  <si>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</si>
  <si>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</si>
  <si>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</si>
  <si>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</si>
  <si>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</si>
  <si>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</si>
  <si>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</si>
  <si>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</si>
  <si>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</si>
  <si>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</si>
  <si>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</si>
  <si>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</si>
  <si>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</si>
  <si>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</si>
  <si>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</si>
  <si>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</si>
  <si>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</si>
  <si>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</si>
  <si>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</si>
  <si>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</si>
  <si>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</si>
  <si>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</si>
  <si>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</si>
  <si>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</si>
  <si>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</si>
  <si>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</si>
  <si>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</si>
  <si>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</si>
  <si>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</si>
  <si>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</si>
  <si>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</si>
  <si>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</si>
  <si>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</si>
  <si>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</si>
  <si>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</si>
  <si>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</si>
  <si>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</si>
  <si>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</si>
  <si>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</si>
  <si>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</si>
  <si>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</si>
  <si>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</si>
  <si>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</si>
  <si>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</si>
  <si>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</si>
  <si>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</si>
  <si>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</si>
  <si>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</si>
  <si>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</si>
  <si>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</si>
  <si>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</si>
  <si>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</si>
  <si>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</si>
  <si>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</si>
  <si>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</si>
  <si>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</si>
  <si>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</si>
  <si>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</si>
  <si>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</si>
  <si>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</si>
  <si>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</si>
  <si>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</si>
  <si>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</si>
  <si>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</si>
  <si>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</si>
  <si>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</si>
  <si>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</si>
  <si>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</si>
  <si>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</si>
  <si>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</si>
  <si>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</si>
  <si>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</si>
  <si>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</si>
  <si>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</si>
  <si>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</si>
  <si>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</si>
  <si>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</si>
  <si>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</si>
  <si>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</si>
  <si>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</si>
  <si>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</si>
  <si>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</si>
  <si>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</si>
  <si>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</si>
  <si>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</si>
  <si>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</si>
  <si>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</si>
  <si>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</si>
  <si>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</si>
  <si>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</si>
  <si>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</si>
  <si>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</si>
  <si>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</si>
  <si>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</si>
  <si>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</si>
  <si>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</si>
  <si>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</si>
  <si>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</si>
  <si>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</si>
  <si>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</si>
  <si>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</si>
  <si>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</si>
  <si>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</si>
  <si>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</si>
  <si>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</si>
  <si>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</si>
  <si>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</si>
  <si>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</si>
  <si>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</si>
  <si>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</si>
  <si>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</si>
  <si>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</si>
  <si>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</si>
  <si>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</si>
  <si>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</si>
  <si>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</si>
  <si>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</si>
  <si>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</si>
  <si>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</si>
  <si>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</si>
  <si>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</si>
  <si>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</si>
  <si>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</si>
  <si>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</si>
  <si>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</si>
  <si>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</si>
  <si>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</si>
  <si>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</si>
  <si>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</si>
  <si>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</si>
  <si>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</si>
  <si>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</si>
  <si>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</si>
  <si>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</si>
  <si>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</si>
  <si>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</si>
  <si>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</si>
  <si>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</si>
  <si>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</si>
  <si>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</si>
  <si>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</si>
  <si>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</si>
  <si>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</si>
  <si>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</si>
  <si>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</si>
  <si>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</si>
  <si>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</si>
  <si>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</si>
  <si>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</si>
  <si>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</si>
  <si>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</si>
  <si>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</si>
  <si>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</si>
  <si>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</si>
  <si>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</si>
  <si>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</si>
  <si>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</si>
  <si>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</si>
  <si>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</si>
  <si>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</si>
  <si>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</si>
  <si>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</si>
  <si>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</si>
  <si>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</si>
  <si>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</si>
  <si>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</si>
  <si>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</si>
  <si>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</si>
  <si>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</si>
  <si>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</si>
  <si>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</si>
  <si>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</si>
  <si>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</si>
  <si>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</si>
  <si>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</si>
  <si>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</si>
  <si>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</si>
  <si>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</si>
  <si>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</si>
  <si>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</si>
  <si>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</si>
  <si>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</si>
  <si>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</si>
  <si>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</si>
  <si>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</si>
  <si>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</si>
  <si>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</si>
  <si>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</si>
  <si>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</si>
  <si>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</si>
  <si>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</si>
  <si>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</si>
  <si>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</si>
  <si>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</si>
  <si>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</si>
  <si>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</si>
  <si>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</si>
  <si>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</si>
  <si>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</si>
  <si>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</si>
  <si>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</si>
  <si>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</si>
  <si>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</si>
  <si>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</si>
  <si>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</si>
  <si>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</si>
  <si>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</si>
  <si>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</si>
  <si>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</si>
  <si>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</si>
  <si>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</si>
  <si>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</si>
  <si>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</si>
  <si>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</si>
  <si>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</si>
  <si>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</si>
  <si>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</si>
  <si>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</si>
  <si>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</si>
  <si>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</si>
  <si>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</si>
  <si>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</si>
  <si>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</si>
  <si>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</si>
  <si>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</si>
  <si>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</si>
  <si>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</si>
  <si>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</si>
  <si>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</si>
  <si>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</si>
  <si>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</si>
  <si>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</si>
  <si>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</si>
  <si>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</si>
  <si>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</si>
  <si>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</si>
  <si>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</si>
  <si>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</si>
  <si>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</si>
  <si>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</si>
  <si>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</si>
  <si>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</si>
  <si>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</si>
  <si>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</si>
  <si>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</si>
  <si>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</si>
  <si>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</si>
  <si>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</si>
  <si>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</si>
  <si>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</si>
  <si>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</si>
  <si>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</si>
  <si>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</si>
  <si>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</si>
  <si>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</si>
  <si>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</si>
  <si>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</si>
  <si>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</si>
  <si>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</si>
  <si>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</si>
  <si>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</si>
  <si>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</si>
  <si>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</si>
  <si>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</si>
  <si>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</si>
  <si>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</si>
  <si>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</si>
  <si>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</si>
  <si>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</si>
  <si>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</si>
  <si>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</si>
  <si>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</si>
  <si>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</si>
  <si>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</si>
  <si>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</si>
  <si>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</si>
  <si>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</si>
  <si>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</si>
  <si>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</si>
  <si>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</si>
  <si>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</si>
  <si>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</si>
  <si>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</si>
  <si>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</si>
  <si>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</si>
  <si>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</si>
  <si>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</si>
  <si>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</si>
  <si>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</si>
  <si>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</si>
  <si>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</si>
  <si>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</si>
  <si>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</si>
  <si>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</si>
  <si>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</si>
  <si>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</si>
  <si>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</si>
  <si>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</si>
  <si>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</si>
  <si>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</si>
  <si>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</si>
  <si>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</si>
  <si>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</si>
  <si>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</si>
  <si>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</si>
  <si>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</si>
  <si>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</si>
  <si>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</si>
  <si>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</si>
  <si>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</si>
  <si>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</si>
  <si>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</si>
  <si>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</si>
  <si>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</si>
  <si>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</si>
  <si>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</si>
  <si>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</si>
  <si>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</si>
  <si>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</si>
  <si>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</si>
  <si>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</si>
  <si>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</si>
  <si>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</si>
  <si>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</si>
  <si>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</si>
  <si>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</si>
  <si>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</si>
  <si>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</si>
  <si>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</si>
  <si>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</si>
  <si>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</si>
  <si>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</si>
  <si>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</si>
  <si>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</si>
  <si>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</si>
  <si>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</si>
  <si>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</si>
  <si>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</si>
  <si>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</si>
  <si>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</si>
  <si>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</si>
  <si>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</si>
  <si>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</si>
  <si>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</si>
  <si>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</si>
  <si>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</si>
  <si>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</si>
  <si>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</si>
  <si>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</si>
  <si>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</si>
  <si>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</si>
  <si>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</si>
  <si>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</si>
  <si>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</si>
  <si>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</si>
  <si>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</si>
  <si>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</si>
  <si>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</si>
  <si>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</si>
  <si>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</si>
  <si>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</si>
  <si>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</si>
  <si>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</si>
  <si>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</si>
  <si>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</si>
  <si>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</si>
  <si>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</si>
  <si>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</si>
  <si>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</si>
  <si>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</si>
  <si>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</si>
  <si>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</si>
  <si>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</si>
  <si>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</si>
  <si>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</si>
  <si>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</si>
  <si>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</si>
  <si>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</si>
  <si>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</si>
  <si>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</si>
  <si>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</si>
  <si>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</si>
  <si>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</si>
  <si>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</si>
  <si>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</si>
  <si>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</si>
  <si>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</si>
  <si>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</si>
  <si>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</si>
  <si>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</si>
  <si>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</si>
  <si>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</si>
  <si>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</si>
  <si>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</si>
  <si>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</si>
  <si>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</si>
  <si>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</si>
  <si>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</si>
  <si>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</si>
  <si>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</si>
  <si>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</si>
  <si>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</si>
  <si>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</si>
  <si>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</si>
  <si>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</si>
  <si>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</si>
  <si>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</si>
  <si>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</si>
  <si>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</si>
  <si>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</si>
  <si>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</si>
  <si>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</si>
  <si>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</si>
  <si>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</si>
  <si>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</si>
  <si>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</si>
  <si>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</si>
  <si>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</si>
  <si>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</si>
  <si>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</si>
  <si>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</si>
  <si>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</si>
  <si>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</si>
  <si>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</si>
  <si>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</si>
  <si>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</si>
  <si>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</si>
  <si>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</si>
  <si>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</si>
  <si>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</si>
  <si>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</si>
  <si>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</si>
  <si>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</si>
  <si>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</si>
  <si>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</si>
  <si>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</si>
  <si>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</si>
  <si>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</si>
  <si>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</si>
  <si>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</si>
  <si>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</si>
  <si>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</si>
  <si>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</si>
  <si>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</si>
  <si>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</si>
  <si>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</si>
  <si>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</si>
  <si>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</si>
  <si>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</si>
  <si>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</si>
  <si>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</si>
  <si>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</si>
  <si>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</si>
  <si>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</si>
  <si>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</si>
  <si>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</si>
  <si>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</si>
  <si>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</si>
  <si>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</si>
  <si>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</si>
  <si>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</si>
  <si>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</si>
  <si>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</si>
  <si>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</si>
  <si>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</si>
  <si>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</si>
  <si>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</si>
  <si>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</si>
  <si>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</si>
  <si>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</si>
  <si>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</si>
  <si>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</si>
  <si>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</si>
  <si>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</si>
  <si>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</si>
  <si>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</si>
  <si>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</si>
  <si>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</si>
  <si>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</si>
  <si>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</si>
  <si>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</si>
  <si>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</si>
  <si>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</si>
  <si>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</si>
  <si>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</si>
  <si>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</si>
  <si>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</si>
  <si>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</si>
  <si>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</si>
  <si>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</si>
  <si>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</si>
  <si>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</si>
  <si>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</si>
  <si>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</si>
  <si>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</si>
  <si>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</si>
  <si>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</si>
  <si>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</si>
  <si>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</si>
  <si>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</si>
  <si>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</si>
  <si>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</si>
  <si>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</si>
  <si>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</si>
  <si>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</si>
  <si>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</si>
  <si>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</si>
  <si>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</si>
  <si>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</si>
  <si>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</si>
  <si>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</si>
  <si>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</si>
  <si>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</si>
  <si>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</si>
  <si>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</si>
  <si>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</si>
  <si>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</si>
  <si>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</si>
  <si>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</si>
  <si>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</si>
  <si>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</si>
  <si>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</si>
  <si>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</si>
  <si>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</si>
  <si>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</si>
  <si>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</si>
  <si>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</si>
  <si>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</si>
  <si>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</si>
  <si>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</si>
  <si>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</si>
  <si>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</si>
  <si>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</si>
  <si>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</si>
  <si>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</si>
  <si>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</si>
  <si>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</si>
  <si>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</si>
  <si>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</si>
  <si>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</si>
  <si>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</si>
  <si>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</si>
  <si>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</si>
  <si>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</si>
  <si>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</si>
  <si>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</si>
  <si>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</si>
  <si>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</si>
  <si>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</si>
  <si>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</si>
  <si>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</si>
  <si>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</si>
  <si>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</si>
  <si>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</si>
  <si>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</si>
  <si>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</si>
  <si>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</si>
  <si>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</si>
  <si>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</si>
  <si>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</si>
  <si>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</si>
  <si>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</si>
  <si>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</si>
  <si>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</si>
  <si>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</si>
  <si>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</si>
  <si>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</si>
  <si>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</si>
  <si>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</si>
  <si>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</si>
  <si>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</si>
  <si>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</si>
  <si>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</si>
  <si>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</si>
  <si>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</si>
  <si>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</si>
  <si>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</si>
  <si>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</si>
  <si>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</si>
  <si>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</si>
  <si>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</si>
  <si>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</si>
  <si>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</si>
  <si>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</si>
  <si>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</si>
  <si>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</si>
  <si>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</si>
  <si>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</si>
  <si>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</si>
  <si>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</si>
  <si>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</si>
  <si>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</si>
  <si>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</si>
  <si>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</si>
  <si>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</si>
  <si>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</si>
  <si>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</si>
  <si>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</si>
  <si>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</si>
  <si>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</si>
  <si>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</si>
  <si>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</si>
  <si>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</si>
  <si>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</si>
  <si>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</si>
  <si>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</si>
  <si>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</si>
  <si>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</si>
  <si>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</si>
  <si>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</si>
  <si>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</si>
  <si>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</si>
  <si>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</si>
  <si>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</si>
  <si>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</si>
  <si>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</si>
  <si>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</si>
  <si>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</si>
  <si>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</si>
  <si>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</si>
  <si>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</si>
  <si>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</si>
  <si>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</si>
  <si>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</si>
  <si>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</si>
  <si>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</si>
  <si>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</si>
  <si>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</si>
  <si>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</si>
  <si>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</si>
  <si>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</si>
  <si>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</si>
  <si>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</si>
  <si>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</si>
  <si>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</si>
  <si>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</si>
  <si>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</si>
  <si>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</si>
  <si>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</si>
  <si>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</si>
  <si>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</si>
  <si>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</si>
  <si>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</si>
  <si>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</si>
  <si>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</si>
  <si>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</si>
  <si>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</si>
  <si>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</si>
  <si>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</si>
  <si>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</si>
  <si>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</si>
  <si>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</si>
  <si>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</si>
  <si>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</si>
  <si>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</si>
  <si>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</si>
  <si>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</si>
  <si>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</si>
  <si>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</si>
  <si>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</si>
  <si>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</si>
  <si>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</si>
  <si>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</si>
  <si>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</si>
  <si>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</si>
  <si>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</si>
  <si>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</si>
  <si>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</si>
  <si>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</si>
  <si>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</si>
  <si>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</si>
  <si>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</si>
  <si>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</si>
  <si>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</si>
  <si>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</si>
  <si>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</si>
  <si>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</si>
  <si>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</si>
  <si>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</si>
  <si>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</si>
  <si>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</si>
  <si>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</si>
  <si>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</si>
  <si>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</si>
  <si>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</si>
  <si>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</si>
  <si>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</si>
  <si>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</si>
  <si>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</si>
  <si>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</si>
  <si>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</si>
  <si>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</si>
  <si>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</si>
  <si>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</si>
  <si>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</si>
  <si>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</si>
  <si>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</si>
  <si>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</si>
  <si>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</si>
  <si>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</si>
  <si>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</si>
  <si>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</si>
  <si>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</si>
  <si>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</si>
  <si>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</si>
  <si>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</si>
  <si>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</si>
  <si>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</si>
  <si>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</si>
  <si>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</si>
  <si>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</si>
  <si>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</si>
  <si>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</si>
  <si>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</si>
  <si>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</si>
  <si>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</si>
  <si>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</si>
  <si>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</si>
  <si>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</si>
  <si>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</si>
  <si>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</si>
  <si>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</si>
  <si>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</si>
  <si>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</si>
  <si>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</si>
  <si>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</si>
  <si>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</si>
  <si>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</si>
  <si>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</si>
  <si>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</si>
  <si>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</si>
  <si>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</si>
  <si>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</si>
  <si>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</si>
  <si>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</si>
  <si>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</si>
  <si>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</si>
  <si>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</si>
  <si>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</si>
  <si>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</si>
  <si>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</si>
  <si>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</si>
  <si>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</si>
  <si>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</si>
  <si>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</si>
  <si>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</si>
  <si>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</si>
  <si>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</si>
  <si>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</si>
  <si>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</si>
  <si>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</si>
  <si>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</si>
  <si>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</si>
  <si>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</si>
  <si>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</si>
  <si>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</si>
  <si>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</si>
  <si>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</si>
  <si>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</si>
  <si>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</si>
  <si>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</si>
  <si>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</si>
  <si>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</si>
  <si>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</si>
  <si>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</si>
  <si>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</si>
  <si>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</si>
  <si>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</si>
  <si>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</si>
  <si>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</si>
  <si>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</si>
  <si>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</si>
  <si>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</si>
  <si>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</si>
  <si>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</si>
  <si>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</si>
  <si>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</si>
  <si>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</si>
  <si>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</si>
  <si>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</si>
  <si>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</si>
  <si>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</si>
  <si>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</si>
  <si>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</si>
  <si>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</si>
  <si>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</si>
  <si>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</si>
  <si>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</si>
  <si>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</si>
  <si>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</si>
  <si>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</si>
  <si>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</si>
  <si>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</si>
  <si>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</si>
  <si>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</si>
  <si>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</si>
  <si>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</si>
  <si>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</si>
  <si>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</si>
  <si>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</si>
  <si>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</si>
  <si>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</si>
  <si>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</si>
  <si>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</si>
  <si>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</si>
  <si>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</si>
  <si>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</si>
  <si>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</si>
  <si>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</si>
  <si>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</si>
  <si>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</si>
  <si>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</si>
  <si>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</si>
  <si>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</si>
  <si>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</si>
  <si>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</si>
  <si>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</si>
  <si>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</si>
  <si>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</si>
  <si>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</si>
  <si>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</si>
  <si>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</si>
  <si>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</si>
  <si>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</si>
  <si>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</si>
  <si>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</si>
  <si>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</si>
  <si>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</si>
  <si>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</si>
  <si>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</si>
  <si>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</si>
  <si>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</si>
  <si>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</si>
  <si>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</si>
  <si>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</si>
  <si>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</si>
  <si>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</si>
  <si>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</si>
  <si>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</si>
  <si>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</si>
  <si>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</si>
  <si>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</si>
  <si>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</si>
  <si>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</si>
  <si>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</si>
  <si>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</si>
  <si>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</si>
  <si>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</si>
  <si>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</si>
  <si>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</si>
  <si>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</si>
  <si>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</si>
  <si>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</si>
  <si>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</si>
  <si>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</si>
  <si>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</si>
  <si>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</si>
  <si>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</si>
  <si>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</si>
  <si>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</si>
  <si>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</si>
  <si>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</si>
  <si>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</si>
  <si>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</si>
  <si>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</si>
  <si>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</si>
  <si>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</si>
  <si>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</si>
  <si>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</si>
  <si>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</si>
  <si>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</si>
  <si>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</si>
  <si>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</si>
  <si>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</si>
  <si>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</si>
  <si>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</si>
  <si>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</si>
  <si>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</si>
  <si>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</si>
  <si>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</si>
  <si>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</si>
  <si>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</si>
  <si>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</si>
  <si>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</si>
  <si>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</si>
  <si>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</si>
  <si>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</si>
  <si>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</si>
  <si>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</si>
  <si>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</si>
  <si>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</si>
  <si>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</si>
  <si>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</si>
  <si>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</si>
  <si>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</si>
  <si>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</si>
  <si>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</si>
  <si>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</si>
  <si>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</si>
  <si>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</si>
  <si>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</si>
  <si>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</si>
  <si>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</si>
  <si>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</si>
  <si>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</si>
  <si>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</si>
  <si>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</si>
  <si>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</si>
  <si>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</si>
  <si>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</si>
  <si>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</si>
  <si>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</si>
  <si>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</si>
  <si>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</si>
  <si>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</si>
  <si>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</si>
  <si>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</si>
  <si>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</si>
  <si>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</si>
  <si>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</si>
  <si>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</si>
  <si>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</si>
  <si>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</si>
  <si>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</si>
  <si>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</si>
  <si>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</si>
  <si>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</si>
  <si>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</si>
  <si>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</si>
  <si>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</si>
  <si>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</si>
  <si>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</si>
  <si>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</si>
  <si>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</si>
  <si>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</si>
  <si>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</si>
  <si>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</si>
  <si>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</si>
  <si>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</si>
  <si>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</si>
  <si>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</si>
  <si>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</si>
  <si>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</si>
  <si>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</si>
  <si>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</si>
  <si>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</si>
  <si>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</si>
  <si>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</si>
  <si>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</si>
  <si>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</si>
  <si>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</si>
  <si>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</si>
  <si>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</si>
  <si>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</si>
  <si>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</si>
  <si>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</si>
  <si>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</si>
  <si>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</si>
  <si>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</si>
  <si>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</si>
  <si>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</si>
  <si>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</si>
  <si>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</si>
  <si>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</si>
  <si>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</si>
  <si>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</si>
  <si>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</si>
  <si>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</si>
  <si>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</si>
  <si>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</si>
  <si>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</si>
  <si>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</si>
  <si>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</si>
  <si>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</si>
  <si>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</si>
  <si>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</si>
  <si>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</si>
  <si>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</si>
  <si>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</si>
  <si>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</si>
  <si>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</si>
  <si>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</si>
  <si>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</si>
  <si>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</si>
  <si>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</si>
  <si>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</si>
  <si>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</si>
  <si>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</si>
  <si>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</si>
  <si>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</si>
  <si>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</si>
  <si>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</si>
  <si>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</si>
  <si>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</si>
  <si>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</si>
  <si>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</si>
  <si>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</si>
  <si>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</si>
  <si>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</si>
  <si>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</si>
  <si>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</si>
  <si>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</si>
  <si>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</si>
  <si>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</si>
  <si>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</si>
  <si>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</si>
  <si>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</si>
  <si>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</si>
  <si>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</si>
  <si>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</si>
  <si>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</si>
  <si>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</si>
  <si>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</si>
  <si>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</si>
  <si>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</si>
  <si>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</si>
  <si>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</si>
  <si>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</si>
  <si>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</si>
  <si>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</si>
  <si>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</si>
  <si>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</si>
  <si>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</si>
  <si>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</si>
  <si>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</si>
  <si>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</si>
  <si>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</si>
  <si>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</si>
  <si>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</si>
  <si>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</si>
  <si>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</si>
  <si>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</si>
  <si>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</si>
  <si>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</si>
  <si>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</si>
  <si>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</si>
  <si>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</si>
  <si>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</si>
  <si>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</si>
  <si>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</si>
  <si>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</si>
  <si>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</si>
  <si>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</si>
  <si>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</si>
  <si>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</si>
  <si>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</si>
  <si>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</si>
  <si>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</si>
  <si>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</si>
  <si>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</si>
  <si>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</si>
  <si>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</si>
  <si>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</si>
  <si>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</si>
  <si>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</si>
  <si>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</si>
  <si>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</si>
  <si>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</si>
  <si>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</si>
  <si>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</si>
  <si>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</si>
  <si>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</si>
  <si>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</si>
  <si>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</si>
  <si>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</si>
  <si>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</si>
  <si>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</si>
  <si>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</si>
  <si>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</si>
  <si>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</si>
  <si>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</si>
  <si>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</si>
  <si>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</si>
  <si>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</si>
  <si>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</si>
  <si>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</si>
  <si>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</si>
  <si>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</si>
  <si>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</si>
  <si>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</si>
  <si>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</si>
  <si>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</si>
  <si>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</si>
  <si>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</si>
  <si>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</si>
  <si>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</si>
  <si>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</si>
  <si>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</si>
  <si>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</si>
  <si>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</si>
  <si>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</si>
  <si>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</si>
  <si>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</si>
  <si>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</si>
  <si>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</si>
  <si>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</si>
  <si>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</si>
  <si>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</si>
  <si>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</si>
  <si>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</si>
  <si>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</si>
  <si>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</si>
  <si>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</si>
  <si>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</si>
  <si>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</si>
  <si>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</si>
  <si>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</si>
  <si>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</si>
  <si>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</si>
  <si>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</si>
  <si>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</si>
  <si>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</si>
  <si>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</si>
  <si>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</si>
  <si>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</si>
  <si>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</si>
  <si>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</si>
  <si>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</si>
  <si>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</si>
  <si>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</si>
  <si>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</si>
  <si>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</si>
  <si>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</si>
  <si>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</si>
  <si>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</si>
  <si>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</si>
  <si>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</si>
  <si>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</si>
  <si>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</si>
  <si>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</si>
  <si>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</si>
  <si>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</si>
  <si>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</si>
  <si>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</si>
  <si>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</si>
  <si>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</si>
  <si>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</si>
  <si>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</si>
  <si>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</si>
  <si>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</si>
  <si>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</si>
  <si>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</si>
  <si>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</si>
  <si>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</si>
  <si>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</si>
  <si>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</si>
  <si>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</si>
  <si>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</si>
  <si>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</si>
  <si>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</si>
  <si>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</si>
  <si>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</si>
  <si>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</si>
  <si>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</si>
  <si>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</si>
  <si>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</si>
  <si>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</si>
  <si>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</si>
  <si>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</si>
  <si>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</si>
  <si>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</si>
  <si>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</si>
  <si>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</si>
  <si>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</si>
  <si>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</si>
  <si>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</si>
  <si>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</si>
  <si>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</si>
  <si>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</si>
  <si>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</si>
  <si>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</si>
  <si>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</si>
  <si>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</si>
  <si>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</si>
  <si>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</si>
  <si>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</si>
  <si>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</si>
  <si>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</si>
  <si>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</si>
  <si>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</si>
  <si>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</si>
  <si>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</si>
  <si>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</si>
  <si>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</si>
  <si>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</si>
  <si>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</si>
  <si>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</si>
  <si>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</si>
  <si>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</si>
  <si>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</si>
  <si>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</si>
  <si>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</si>
  <si>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</si>
  <si>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</si>
  <si>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</si>
  <si>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</si>
  <si>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</si>
  <si>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</si>
  <si>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</si>
  <si>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</si>
  <si>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</si>
  <si>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</si>
  <si>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</si>
  <si>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</si>
  <si>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</si>
  <si>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</si>
  <si>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</si>
  <si>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</si>
  <si>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</si>
  <si>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</si>
  <si>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</si>
  <si>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</si>
  <si>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</si>
  <si>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</si>
  <si>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</si>
  <si>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</si>
  <si>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</si>
  <si>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</si>
  <si>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</si>
  <si>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</si>
  <si>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</si>
  <si>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</si>
  <si>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</si>
  <si>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</si>
  <si>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</si>
  <si>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</si>
  <si>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</si>
  <si>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</si>
  <si>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</si>
  <si>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</si>
  <si>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</si>
  <si>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</si>
  <si>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</si>
  <si>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</si>
  <si>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</si>
  <si>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</si>
  <si>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</si>
  <si>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</si>
  <si>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</si>
  <si>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</si>
  <si>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</si>
  <si>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</si>
  <si>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</si>
  <si>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</si>
  <si>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</si>
  <si>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</si>
  <si>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</si>
  <si>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</si>
  <si>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</si>
  <si>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</si>
  <si>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</si>
  <si>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</si>
  <si>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</si>
  <si>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</si>
  <si>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</si>
  <si>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</si>
  <si>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</si>
  <si>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</si>
  <si>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</si>
  <si>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</si>
  <si>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</si>
  <si>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</si>
  <si>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</si>
  <si>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</si>
  <si>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</si>
  <si>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</si>
  <si>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</si>
  <si>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</si>
  <si>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</si>
  <si>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</si>
  <si>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</si>
  <si>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</si>
  <si>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</si>
  <si>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</si>
  <si>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</si>
  <si>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</si>
  <si>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</si>
  <si>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</si>
  <si>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</si>
  <si>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</si>
  <si>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</si>
  <si>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</si>
  <si>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</si>
  <si>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</si>
  <si>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</si>
  <si>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</si>
  <si>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</si>
  <si>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</si>
  <si>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</si>
  <si>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</si>
  <si>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</si>
  <si>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</si>
  <si>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</si>
  <si>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</si>
  <si>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</si>
  <si>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</si>
  <si>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</si>
  <si>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</si>
  <si>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</si>
  <si>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</si>
  <si>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</si>
  <si>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</si>
  <si>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</si>
  <si>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</si>
  <si>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</si>
  <si>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</si>
  <si>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</si>
  <si>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</si>
  <si>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</si>
  <si>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</si>
  <si>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</si>
  <si>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</si>
  <si>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</si>
  <si>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</si>
  <si>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</si>
  <si>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</si>
  <si>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</si>
  <si>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</si>
  <si>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</si>
  <si>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</si>
  <si>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</si>
  <si>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</si>
  <si>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</si>
  <si>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</si>
  <si>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</si>
  <si>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</si>
  <si>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</si>
  <si>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</si>
  <si>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</si>
  <si>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</si>
  <si>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</si>
  <si>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</si>
  <si>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</si>
  <si>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</si>
  <si>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</si>
  <si>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</si>
  <si>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</si>
  <si>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</si>
  <si>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</si>
  <si>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</si>
  <si>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</si>
  <si>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</si>
  <si>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</si>
  <si>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</si>
  <si>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</si>
  <si>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</si>
  <si>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</si>
  <si>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</si>
  <si>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</si>
  <si>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</si>
  <si>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</si>
  <si>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</si>
  <si>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</si>
  <si>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</si>
  <si>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</si>
  <si>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</si>
  <si>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</si>
  <si>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</si>
  <si>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</si>
  <si>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</si>
  <si>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</si>
  <si>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</si>
  <si>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</si>
  <si>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</si>
  <si>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</si>
  <si>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</si>
  <si>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</si>
  <si>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</si>
  <si>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</si>
  <si>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</si>
  <si>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</si>
  <si>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</si>
  <si>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</si>
  <si>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</si>
  <si>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</si>
  <si>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</si>
  <si>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</si>
  <si>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</si>
  <si>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</si>
  <si>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</si>
  <si>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</si>
  <si>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</si>
  <si>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</si>
  <si>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</si>
  <si>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</si>
  <si>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</si>
  <si>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</si>
  <si>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</si>
  <si>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</si>
  <si>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</si>
  <si>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</si>
  <si>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</si>
  <si>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</si>
  <si>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</si>
  <si>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</si>
  <si>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</si>
  <si>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</si>
  <si>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</si>
  <si>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</si>
  <si>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</si>
  <si>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</si>
  <si>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</si>
  <si>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</si>
  <si>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</si>
  <si>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</si>
  <si>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</si>
  <si>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</si>
  <si>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</si>
  <si>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</si>
  <si>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</si>
  <si>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</si>
  <si>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</si>
  <si>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</si>
  <si>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</si>
  <si>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</si>
  <si>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</si>
  <si>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</si>
  <si>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</si>
  <si>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</si>
  <si>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</si>
  <si>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</si>
  <si>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</si>
  <si>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</si>
  <si>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</si>
  <si>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</si>
  <si>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</si>
  <si>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</si>
  <si>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</si>
  <si>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</si>
  <si>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</si>
  <si>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</si>
  <si>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</si>
  <si>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</si>
  <si>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</si>
  <si>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</si>
  <si>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</si>
  <si>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</si>
  <si>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</si>
  <si>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</si>
  <si>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</si>
  <si>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</si>
  <si>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</si>
  <si>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</si>
  <si>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</si>
  <si>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</si>
  <si>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</si>
  <si>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</si>
  <si>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</si>
  <si>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</si>
  <si>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</si>
  <si>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</si>
  <si>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</si>
  <si>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</si>
  <si>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</si>
  <si>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</si>
  <si>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</si>
  <si>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</si>
  <si>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</si>
  <si>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</si>
  <si>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</si>
  <si>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</si>
  <si>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</si>
  <si>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</si>
  <si>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</si>
  <si>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</si>
  <si>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</si>
  <si>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</si>
  <si>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</si>
  <si>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</si>
  <si>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</si>
  <si>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</si>
  <si>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</si>
  <si>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</si>
  <si>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</si>
  <si>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</si>
  <si>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</si>
  <si>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</si>
  <si>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</si>
  <si>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</si>
  <si>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</si>
  <si>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</si>
  <si>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</si>
  <si>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</si>
  <si>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</si>
  <si>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</si>
  <si>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</si>
  <si>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</si>
  <si>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</si>
  <si>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</si>
  <si>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</si>
  <si>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</si>
  <si>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</si>
  <si>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</si>
  <si>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</si>
  <si>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</si>
  <si>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</si>
  <si>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</si>
  <si>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</si>
  <si>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</si>
  <si>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</si>
  <si>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</si>
  <si>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</si>
  <si>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</si>
  <si>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</si>
  <si>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</si>
  <si>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</si>
  <si>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</si>
  <si>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</si>
  <si>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</si>
  <si>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</si>
  <si>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</si>
  <si>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</si>
  <si>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</si>
  <si>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</si>
  <si>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</si>
  <si>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</si>
  <si>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</si>
  <si>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</si>
  <si>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</si>
  <si>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</si>
  <si>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</si>
  <si>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</si>
  <si>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</si>
  <si>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</si>
  <si>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</si>
  <si>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</si>
  <si>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</si>
  <si>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</si>
  <si>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</si>
  <si>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</si>
  <si>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</si>
  <si>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</si>
  <si>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</si>
  <si>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</si>
  <si>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</si>
  <si>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</si>
  <si>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</si>
  <si>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</si>
  <si>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</si>
  <si>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</si>
  <si>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</si>
  <si>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</si>
  <si>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</si>
  <si>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</si>
  <si>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</si>
  <si>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</si>
  <si>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</si>
  <si>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</si>
  <si>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</si>
  <si>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</si>
  <si>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</si>
  <si>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</si>
  <si>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</si>
  <si>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</si>
  <si>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</si>
  <si>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</si>
  <si>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</si>
  <si>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</si>
  <si>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</si>
  <si>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</si>
  <si>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</si>
  <si>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</si>
  <si>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</si>
  <si>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</si>
  <si>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</si>
  <si>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</si>
  <si>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</si>
  <si>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</si>
  <si>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</si>
  <si>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</si>
  <si>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</si>
  <si>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</si>
  <si>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</si>
  <si>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</si>
  <si>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</si>
  <si>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</si>
  <si>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</si>
  <si>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</si>
  <si>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</si>
  <si>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</si>
  <si>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</si>
  <si>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</si>
  <si>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</si>
  <si>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</si>
  <si>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</si>
  <si>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</si>
  <si>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</si>
  <si>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</si>
  <si>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</si>
  <si>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</si>
  <si>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</si>
  <si>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</si>
  <si>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</si>
  <si>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</si>
  <si>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</si>
  <si>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</si>
  <si>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</si>
  <si>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</si>
  <si>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</si>
  <si>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</si>
  <si>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</si>
  <si>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</si>
  <si>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</si>
  <si>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</si>
  <si>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</si>
  <si>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</si>
  <si>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</si>
  <si>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</si>
  <si>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</si>
  <si>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</si>
  <si>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</si>
  <si>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</si>
  <si>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</si>
  <si>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</si>
  <si>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</si>
  <si>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</si>
  <si>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</si>
  <si>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</si>
  <si>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</si>
  <si>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</si>
  <si>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</si>
  <si>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</si>
  <si>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</si>
  <si>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</si>
  <si>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</si>
  <si>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</si>
  <si>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</si>
  <si>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</si>
  <si>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</si>
  <si>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</si>
  <si>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</si>
  <si>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</si>
  <si>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</si>
  <si>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</si>
  <si>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</si>
  <si>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</si>
  <si>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</si>
  <si>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</si>
  <si>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</si>
  <si>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</si>
  <si>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</si>
  <si>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</si>
  <si>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</si>
  <si>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</si>
  <si>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</si>
  <si>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</si>
  <si>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</si>
  <si>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</si>
  <si>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</si>
  <si>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</si>
  <si>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</si>
  <si>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</si>
  <si>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</si>
  <si>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</si>
  <si>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</si>
  <si>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</si>
  <si>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</si>
  <si>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</si>
  <si>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</si>
  <si>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</si>
  <si>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</si>
  <si>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</si>
  <si>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</si>
  <si>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</si>
  <si>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</si>
  <si>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</si>
  <si>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</si>
  <si>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</si>
  <si>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</si>
  <si>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</si>
  <si>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</si>
  <si>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</si>
  <si>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</si>
  <si>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</si>
  <si>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</si>
  <si>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</si>
  <si>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</si>
  <si>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</si>
  <si>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</si>
  <si>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</si>
  <si>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</si>
  <si>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</si>
  <si>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</si>
  <si>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</si>
  <si>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</si>
  <si>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</si>
  <si>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</si>
  <si>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</si>
  <si>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</si>
  <si>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</si>
  <si>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</si>
  <si>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</si>
  <si>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</si>
  <si>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</si>
  <si>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</si>
  <si>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</si>
  <si>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</si>
  <si>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</si>
  <si>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</si>
  <si>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</si>
  <si>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</si>
  <si>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</si>
  <si>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</si>
  <si>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</si>
  <si>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</si>
  <si>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</si>
  <si>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</si>
  <si>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</si>
  <si>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</si>
  <si>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</si>
  <si>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</si>
  <si>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</si>
  <si>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</si>
  <si>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</si>
  <si>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</si>
  <si>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</si>
  <si>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</si>
  <si>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</si>
  <si>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</si>
  <si>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</si>
  <si>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</si>
  <si>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</si>
  <si>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</si>
  <si>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</si>
  <si>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</si>
  <si>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</si>
  <si>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</si>
  <si>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</si>
  <si>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</si>
  <si>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</si>
  <si>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</si>
  <si>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</si>
  <si>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</si>
  <si>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</si>
  <si>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</si>
  <si>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</si>
  <si>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</si>
  <si>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</si>
  <si>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</si>
  <si>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</si>
  <si>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</si>
  <si>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</si>
  <si>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</si>
  <si>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</si>
  <si>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</si>
  <si>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</si>
  <si>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</si>
  <si>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</si>
  <si>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</si>
  <si>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</si>
  <si>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</si>
  <si>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</si>
  <si>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</si>
  <si>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</si>
  <si>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</si>
  <si>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</si>
  <si>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</si>
  <si>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</si>
  <si>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</si>
  <si>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</si>
  <si>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</si>
  <si>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</si>
  <si>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</si>
  <si>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</si>
  <si>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</si>
  <si>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</si>
  <si>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</si>
  <si>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</si>
  <si>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</si>
  <si>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</si>
  <si>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</si>
  <si>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</si>
  <si>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</si>
  <si>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</si>
  <si>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</si>
  <si>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</si>
  <si>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</si>
  <si>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</si>
  <si>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</si>
  <si>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</si>
  <si>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</si>
  <si>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</si>
  <si>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</si>
  <si>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</si>
  <si>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</si>
  <si>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</si>
  <si>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</si>
  <si>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</si>
  <si>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</si>
  <si>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</si>
  <si>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</si>
  <si>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</si>
  <si>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</si>
  <si>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</si>
  <si>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</si>
  <si>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</si>
  <si>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</si>
  <si>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</si>
  <si>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</si>
  <si>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</si>
  <si>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</si>
  <si>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</si>
  <si>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</si>
  <si>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</si>
  <si>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</si>
  <si>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</si>
  <si>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</si>
  <si>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</si>
  <si>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</si>
  <si>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</si>
  <si>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</si>
  <si>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</si>
  <si>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</si>
  <si>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</si>
  <si>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</si>
  <si>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</si>
  <si>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</si>
  <si>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</si>
  <si>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</si>
  <si>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</si>
  <si>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</si>
  <si>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</si>
  <si>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</si>
  <si>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</si>
  <si>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</si>
  <si>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</si>
  <si>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</si>
  <si>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</si>
  <si>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</si>
  <si>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</si>
  <si>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</si>
  <si>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</si>
  <si>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</si>
  <si>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</si>
  <si>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</si>
  <si>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</si>
  <si>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</si>
  <si>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</si>
  <si>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</si>
  <si>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</si>
  <si>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</si>
  <si>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</si>
  <si>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</si>
  <si>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</si>
  <si>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</si>
  <si>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</si>
  <si>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</si>
  <si>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</si>
  <si>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</si>
  <si>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</si>
  <si>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</si>
  <si>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</si>
  <si>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</si>
  <si>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</si>
  <si>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</si>
  <si>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</si>
  <si>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</si>
  <si>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</si>
  <si>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</si>
  <si>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</si>
  <si>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</si>
  <si>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</si>
  <si>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</si>
  <si>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</si>
  <si>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</si>
  <si>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</si>
  <si>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</si>
  <si>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</si>
  <si>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</si>
  <si>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</si>
  <si>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</si>
  <si>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</si>
  <si>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</si>
  <si>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</si>
  <si>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</si>
  <si>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</si>
  <si>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</si>
  <si>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</si>
  <si>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</si>
  <si>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</si>
  <si>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</si>
  <si>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</si>
  <si>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</si>
  <si>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</si>
  <si>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</si>
  <si>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</si>
  <si>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</si>
  <si>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</si>
  <si>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</si>
  <si>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</si>
  <si>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</si>
  <si>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</si>
  <si>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</si>
  <si>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</si>
  <si>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</si>
  <si>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</si>
  <si>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</si>
  <si>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</si>
  <si>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</si>
  <si>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</si>
  <si>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</si>
  <si>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</si>
  <si>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</si>
  <si>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</si>
  <si>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</si>
  <si>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</si>
  <si>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</si>
  <si>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</si>
  <si>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</si>
  <si>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</si>
  <si>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</si>
  <si>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</si>
  <si>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</si>
  <si>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</si>
  <si>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</si>
  <si>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</si>
  <si>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</si>
  <si>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</si>
  <si>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</si>
  <si>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</si>
  <si>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</si>
  <si>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</si>
  <si>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</si>
  <si>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</si>
  <si>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</si>
  <si>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</si>
  <si>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</si>
  <si>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</si>
  <si>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</si>
  <si>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</si>
  <si>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</si>
  <si>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</si>
  <si>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</si>
  <si>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</si>
  <si>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</si>
  <si>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</si>
  <si>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</si>
  <si>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</si>
  <si>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</si>
  <si>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</si>
  <si>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</si>
  <si>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</si>
  <si>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</si>
  <si>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</si>
  <si>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</si>
  <si>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</si>
  <si>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</si>
  <si>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</si>
  <si>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</si>
  <si>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</si>
  <si>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</si>
  <si>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</si>
  <si>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</si>
  <si>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</si>
  <si>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</si>
  <si>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</si>
  <si>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</si>
  <si>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</si>
  <si>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</si>
  <si>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</si>
  <si>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</si>
  <si>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</si>
  <si>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</si>
  <si>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</si>
  <si>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</si>
  <si>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</si>
  <si>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</si>
  <si>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</si>
  <si>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</si>
  <si>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</si>
  <si>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</si>
  <si>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</si>
  <si>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</si>
  <si>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</si>
  <si>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</si>
  <si>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</si>
  <si>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</si>
  <si>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</si>
  <si>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</si>
  <si>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</si>
  <si>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</si>
  <si>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</si>
  <si>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</si>
  <si>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</si>
  <si>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</si>
  <si>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</si>
  <si>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</si>
  <si>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</si>
  <si>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</si>
  <si>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</si>
  <si>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</si>
  <si>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</si>
  <si>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</si>
  <si>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</si>
  <si>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</si>
  <si>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</si>
  <si>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</si>
  <si>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</si>
  <si>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</si>
  <si>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</si>
  <si>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</si>
  <si>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</si>
  <si>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</si>
  <si>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</si>
  <si>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</si>
  <si>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</si>
  <si>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</si>
  <si>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</si>
  <si>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</si>
  <si>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</si>
  <si>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</si>
  <si>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</si>
  <si>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</si>
  <si>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</si>
  <si>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</si>
  <si>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</si>
  <si>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</si>
  <si>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</si>
  <si>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</si>
  <si>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</si>
  <si>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</si>
  <si>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</si>
  <si>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</si>
  <si>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</si>
  <si>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</si>
  <si>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</si>
  <si>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</si>
  <si>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</si>
  <si>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</si>
  <si>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</si>
  <si>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</si>
  <si>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</si>
  <si>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</si>
  <si>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</si>
  <si>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</si>
  <si>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</si>
  <si>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</si>
  <si>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</si>
  <si>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</si>
  <si>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</si>
  <si>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</si>
  <si>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</si>
  <si>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</si>
  <si>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</si>
  <si>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</si>
  <si>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</si>
  <si>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</si>
  <si>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</si>
  <si>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</si>
  <si>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</si>
  <si>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</si>
  <si>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</si>
  <si>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</si>
  <si>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</si>
  <si>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</si>
  <si>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</si>
  <si>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</si>
  <si>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</si>
  <si>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</si>
  <si>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</si>
  <si>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</si>
  <si>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</si>
  <si>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</si>
  <si>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</si>
  <si>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</si>
  <si>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</si>
  <si>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</si>
  <si>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</si>
  <si>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</si>
  <si>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</si>
  <si>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</si>
  <si>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</si>
  <si>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</si>
  <si>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</si>
  <si>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</si>
  <si>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</si>
  <si>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</si>
  <si>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</si>
  <si>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</si>
  <si>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</si>
  <si>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</si>
  <si>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</si>
  <si>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</si>
  <si>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</si>
  <si>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</si>
  <si>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</si>
  <si>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</si>
  <si>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</si>
  <si>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</si>
  <si>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</si>
  <si>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</si>
  <si>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</si>
  <si>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</si>
  <si>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</si>
  <si>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</si>
  <si>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</si>
  <si>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</si>
  <si>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</si>
  <si>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</si>
  <si>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</si>
  <si>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</si>
  <si>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</si>
  <si>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</si>
  <si>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</si>
  <si>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</si>
  <si>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</si>
  <si>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</si>
  <si>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</si>
  <si>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</si>
  <si>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</si>
  <si>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</si>
  <si>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</si>
  <si>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</si>
  <si>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</si>
  <si>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</si>
  <si>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</si>
  <si>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</si>
  <si>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</si>
  <si>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</si>
  <si>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</si>
  <si>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</si>
  <si>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</si>
  <si>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</si>
  <si>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</si>
  <si>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</si>
  <si>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</si>
  <si>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</si>
  <si>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</si>
  <si>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</si>
  <si>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</si>
  <si>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</si>
  <si>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</si>
  <si>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</si>
  <si>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</si>
  <si>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</si>
  <si>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</si>
  <si>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</si>
  <si>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</si>
  <si>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</si>
  <si>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</si>
  <si>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</si>
  <si>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</si>
  <si>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</si>
  <si>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</si>
  <si>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</si>
  <si>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</si>
  <si>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</si>
  <si>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</si>
  <si>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</si>
  <si>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</si>
  <si>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</si>
  <si>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</si>
  <si>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</si>
  <si>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</si>
  <si>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</si>
  <si>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</si>
  <si>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</si>
  <si>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</si>
  <si>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</si>
  <si>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</si>
  <si>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</si>
  <si>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</si>
  <si>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</si>
  <si>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</si>
  <si>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</si>
  <si>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</si>
  <si>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</si>
  <si>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</si>
  <si>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</si>
  <si>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</si>
  <si>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</si>
  <si>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</si>
  <si>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</si>
  <si>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</si>
  <si>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</si>
  <si>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</si>
  <si>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</si>
  <si>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</si>
  <si>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</si>
  <si>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</si>
  <si>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</si>
  <si>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</si>
  <si>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</si>
  <si>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</si>
  <si>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</si>
  <si>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</si>
  <si>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</si>
  <si>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</si>
  <si>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</si>
  <si>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</si>
  <si>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</si>
  <si>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</si>
  <si>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</si>
  <si>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</si>
  <si>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</si>
  <si>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</si>
  <si>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</si>
  <si>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</si>
  <si>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</si>
  <si>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</si>
  <si>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</si>
  <si>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</si>
  <si>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</si>
  <si>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</si>
  <si>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</si>
  <si>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</si>
  <si>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</si>
  <si>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</si>
  <si>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</si>
  <si>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</si>
  <si>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</si>
  <si>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</si>
  <si>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</si>
  <si>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</si>
  <si>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</si>
  <si>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</si>
  <si>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</si>
  <si>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</si>
  <si>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</si>
  <si>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</si>
  <si>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</si>
  <si>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</si>
  <si>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</si>
  <si>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</si>
  <si>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</si>
  <si>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</si>
  <si>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</si>
  <si>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</si>
  <si>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</si>
  <si>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</si>
  <si>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</si>
  <si>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</si>
  <si>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</si>
  <si>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</si>
  <si>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</si>
  <si>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</si>
  <si>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</si>
  <si>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</si>
  <si>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</si>
  <si>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</si>
  <si>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</si>
  <si>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</si>
  <si>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</si>
  <si>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</si>
  <si>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</si>
  <si>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</si>
  <si>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</si>
  <si>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</si>
  <si>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</si>
  <si>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</si>
  <si>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</si>
  <si>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</si>
  <si>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</si>
  <si>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</si>
  <si>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</si>
  <si>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</si>
  <si>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</si>
  <si>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</si>
  <si>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</si>
  <si>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</si>
  <si>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</si>
  <si>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</si>
  <si>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</si>
  <si>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</si>
  <si>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</si>
  <si>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</si>
  <si>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</si>
  <si>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</si>
  <si>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</si>
  <si>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</si>
  <si>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</si>
  <si>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</si>
  <si>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</si>
  <si>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</si>
  <si>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</si>
  <si>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</si>
  <si>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</si>
  <si>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</si>
  <si>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</si>
  <si>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</si>
  <si>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</si>
  <si>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</si>
  <si>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</si>
  <si>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</si>
  <si>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</si>
  <si>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</si>
  <si>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</si>
  <si>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</si>
  <si>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</si>
  <si>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</si>
  <si>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</si>
  <si>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</si>
  <si>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</si>
  <si>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</si>
  <si>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</si>
  <si>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</si>
  <si>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</si>
  <si>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</si>
  <si>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</si>
  <si>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</si>
  <si>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</si>
  <si>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</si>
  <si>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</si>
  <si>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</si>
  <si>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</si>
  <si>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</si>
  <si>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</si>
  <si>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</si>
  <si>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</si>
  <si>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</si>
  <si>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</si>
  <si>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</si>
  <si>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</si>
  <si>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</si>
  <si>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</si>
  <si>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</si>
  <si>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</si>
  <si>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</si>
  <si>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</si>
  <si>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</si>
  <si>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</si>
  <si>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</si>
  <si>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</si>
  <si>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</si>
  <si>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</si>
  <si>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</si>
  <si>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</si>
  <si>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</si>
  <si>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</si>
  <si>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</si>
  <si>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</si>
  <si>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</si>
  <si>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</si>
  <si>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</si>
  <si>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</si>
  <si>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</si>
  <si>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</si>
  <si>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</si>
  <si>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</si>
  <si>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</si>
  <si>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</si>
  <si>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</si>
  <si>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</si>
  <si>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</si>
  <si>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</si>
  <si>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</si>
  <si>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</si>
  <si>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</si>
  <si>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</si>
  <si>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</si>
  <si>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</si>
  <si>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</si>
  <si>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</si>
  <si>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</si>
  <si>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</si>
  <si>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</si>
  <si>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</si>
  <si>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</si>
  <si>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</si>
  <si>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</si>
  <si>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</si>
  <si>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</si>
  <si>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</si>
  <si>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</si>
  <si>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</si>
  <si>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</si>
  <si>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</si>
  <si>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</si>
  <si>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</si>
  <si>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</si>
  <si>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</si>
  <si>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</si>
  <si>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</si>
  <si>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</si>
  <si>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</si>
  <si>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</si>
  <si>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</si>
  <si>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</si>
  <si>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</si>
  <si>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</si>
  <si>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</si>
  <si>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</si>
  <si>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</si>
  <si>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</si>
  <si>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</si>
  <si>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</si>
  <si>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</si>
  <si>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</si>
  <si>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</si>
  <si>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</si>
  <si>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</si>
  <si>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</si>
  <si>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</si>
  <si>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</si>
  <si>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</si>
  <si>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</si>
  <si>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</si>
  <si>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</si>
  <si>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</si>
  <si>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</si>
  <si>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</si>
  <si>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</si>
  <si>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</si>
  <si>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</si>
  <si>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</si>
  <si>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</si>
  <si>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</si>
  <si>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</si>
  <si>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</si>
  <si>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</si>
  <si>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</si>
  <si>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</si>
  <si>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</si>
  <si>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</si>
  <si>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</si>
  <si>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</si>
  <si>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</si>
  <si>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</si>
  <si>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</si>
  <si>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</si>
  <si>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</si>
  <si>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</si>
  <si>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</si>
  <si>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</si>
  <si>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</si>
  <si>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</si>
  <si>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</si>
  <si>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</si>
  <si>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</si>
  <si>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</si>
  <si>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</si>
  <si>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</si>
  <si>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</si>
  <si>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</si>
  <si>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</si>
  <si>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</si>
  <si>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</si>
  <si>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</si>
  <si>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</si>
  <si>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</si>
  <si>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</si>
  <si>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</si>
  <si>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</si>
  <si>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</si>
  <si>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</si>
  <si>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</si>
  <si>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</si>
  <si>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</si>
  <si>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</si>
  <si>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</si>
  <si>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</si>
  <si>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</si>
  <si>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</si>
  <si>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</si>
  <si>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</si>
  <si>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</si>
  <si>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</si>
  <si>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</si>
  <si>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</si>
  <si>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</si>
  <si>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</si>
  <si>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</si>
  <si>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</si>
  <si>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</si>
  <si>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</si>
  <si>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</si>
  <si>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</si>
  <si>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</si>
  <si>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</si>
  <si>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</si>
  <si>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</si>
  <si>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</si>
  <si>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</si>
  <si>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</si>
  <si>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</si>
  <si>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</si>
  <si>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</si>
  <si>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</si>
  <si>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</si>
  <si>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</si>
  <si>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</si>
  <si>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</si>
  <si>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</si>
  <si>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</si>
  <si>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</si>
  <si>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</si>
  <si>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</si>
  <si>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</si>
  <si>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</si>
  <si>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</si>
  <si>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</si>
  <si>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</si>
  <si>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</si>
  <si>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</si>
  <si>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</si>
  <si>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</si>
  <si>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</si>
  <si>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</si>
  <si>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</si>
  <si>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</si>
  <si>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</si>
  <si>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</si>
  <si>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</si>
  <si>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</si>
  <si>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</si>
  <si>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</si>
  <si>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</si>
  <si>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</si>
  <si>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</si>
  <si>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</si>
  <si>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</si>
  <si>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</si>
  <si>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</si>
  <si>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</si>
  <si>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</si>
  <si>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</si>
  <si>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</si>
  <si>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</si>
  <si>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</si>
  <si>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</si>
  <si>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</si>
  <si>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</si>
  <si>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</si>
  <si>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</si>
  <si>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</si>
  <si>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</si>
  <si>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</si>
  <si>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</si>
  <si>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</si>
  <si>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</si>
  <si>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</si>
  <si>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</si>
  <si>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</si>
  <si>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</si>
  <si>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</si>
  <si>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</si>
  <si>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</si>
  <si>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</si>
  <si>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</si>
  <si>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</si>
  <si>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</si>
  <si>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</si>
  <si>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</si>
  <si>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</si>
  <si>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</si>
  <si>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</si>
  <si>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</si>
  <si>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</si>
  <si>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</si>
  <si>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</si>
  <si>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</si>
  <si>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</si>
  <si>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</si>
  <si>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</si>
  <si>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</si>
  <si>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</si>
  <si>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</si>
  <si>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</si>
  <si>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</si>
  <si>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</si>
  <si>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</si>
  <si>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</si>
  <si>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</si>
  <si>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</si>
  <si>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</si>
  <si>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</si>
  <si>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</si>
  <si>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</si>
  <si>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</si>
  <si>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</si>
  <si>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</si>
  <si>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</si>
  <si>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</si>
  <si>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</si>
  <si>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</si>
  <si>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</si>
  <si>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</si>
  <si>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</si>
  <si>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</si>
  <si>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</si>
  <si>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</si>
  <si>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</si>
  <si>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</si>
  <si>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</si>
  <si>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</si>
  <si>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</si>
  <si>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</si>
  <si>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</si>
  <si>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</si>
  <si>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</si>
  <si>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</si>
  <si>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</si>
  <si>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</si>
  <si>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</si>
  <si>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</si>
  <si>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</si>
  <si>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</si>
  <si>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</si>
  <si>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</si>
  <si>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</si>
  <si>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</si>
  <si>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</si>
  <si>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</si>
  <si>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</si>
  <si>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</si>
  <si>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</si>
  <si>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</si>
  <si>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</si>
  <si>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</si>
  <si>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</si>
  <si>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</si>
  <si>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</si>
  <si>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</si>
  <si>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</si>
  <si>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</si>
  <si>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</si>
  <si>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</si>
  <si>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</si>
  <si>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</si>
  <si>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</si>
  <si>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</si>
  <si>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</si>
  <si>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</si>
  <si>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</si>
  <si>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</si>
  <si>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</si>
  <si>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</si>
  <si>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</si>
  <si>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</si>
  <si>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</si>
  <si>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</si>
  <si>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</si>
  <si>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</si>
  <si>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</si>
  <si>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</si>
  <si>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</si>
  <si>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</si>
  <si>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</si>
  <si>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</si>
  <si>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</si>
  <si>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</si>
  <si>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</si>
  <si>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</si>
  <si>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</si>
  <si>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</si>
  <si>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</si>
  <si>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</si>
  <si>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</si>
  <si>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</si>
  <si>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</si>
  <si>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</si>
  <si>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</si>
  <si>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</si>
  <si>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</si>
  <si>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</si>
  <si>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</si>
  <si>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</si>
  <si>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</si>
  <si>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</si>
  <si>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</si>
  <si>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</si>
  <si>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</si>
  <si>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</si>
  <si>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</si>
  <si>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</si>
  <si>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</si>
  <si>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</si>
  <si>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</si>
  <si>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</si>
  <si>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</si>
  <si>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</si>
  <si>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</si>
  <si>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</si>
  <si>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</si>
  <si>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</si>
  <si>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</si>
  <si>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</si>
  <si>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</si>
  <si>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</si>
  <si>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</si>
  <si>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</si>
  <si>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</si>
  <si>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</si>
  <si>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</si>
  <si>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</si>
  <si>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</si>
  <si>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</si>
  <si>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</si>
  <si>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</si>
  <si>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</si>
  <si>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</si>
  <si>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</si>
  <si>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</si>
  <si>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</si>
  <si>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</si>
  <si>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</si>
  <si>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</si>
  <si>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</si>
  <si>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</si>
  <si>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</si>
  <si>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</si>
  <si>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</si>
  <si>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</si>
  <si>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</si>
  <si>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</si>
  <si>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</si>
  <si>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</si>
  <si>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</si>
  <si>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</si>
  <si>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</si>
  <si>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</si>
  <si>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</si>
  <si>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</si>
  <si>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</si>
  <si>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</si>
  <si>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</si>
  <si>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</si>
  <si>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</si>
  <si>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</si>
  <si>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</si>
  <si>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</si>
  <si>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</si>
  <si>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</si>
  <si>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</si>
  <si>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</si>
  <si>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</si>
  <si>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</si>
  <si>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</si>
  <si>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</si>
  <si>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</si>
  <si>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</si>
  <si>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</si>
  <si>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</si>
  <si>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</si>
  <si>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</si>
  <si>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</si>
  <si>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</si>
  <si>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</si>
  <si>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</si>
  <si>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</si>
  <si>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</si>
  <si>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</si>
  <si>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</si>
  <si>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</si>
  <si>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</si>
  <si>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</si>
  <si>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</si>
  <si>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</si>
  <si>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</si>
  <si>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</si>
  <si>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</si>
  <si>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</si>
  <si>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</si>
  <si>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</si>
  <si>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</si>
  <si>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</si>
  <si>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</si>
  <si>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</si>
  <si>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</si>
  <si>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</si>
  <si>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</si>
  <si>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</si>
  <si>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</si>
  <si>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</si>
  <si>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</si>
  <si>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</si>
  <si>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</si>
  <si>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</si>
  <si>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</si>
  <si>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</si>
  <si>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</si>
  <si>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</si>
  <si>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</si>
  <si>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</si>
  <si>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</si>
  <si>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</si>
  <si>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</si>
  <si>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</si>
  <si>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</si>
  <si>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</si>
  <si>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</si>
  <si>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</si>
  <si>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</si>
  <si>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</si>
  <si>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</si>
  <si>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</si>
  <si>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</si>
  <si>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</si>
  <si>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</si>
  <si>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</si>
  <si>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</si>
  <si>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</si>
  <si>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</si>
  <si>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</si>
  <si>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</si>
  <si>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</si>
  <si>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</si>
  <si>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</si>
  <si>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</si>
  <si>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</si>
  <si>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</si>
  <si>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</si>
  <si>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</si>
  <si>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</si>
  <si>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</si>
  <si>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</si>
  <si>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</si>
  <si>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</si>
  <si>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</si>
  <si>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</si>
  <si>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</si>
  <si>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</si>
  <si>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</si>
  <si>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</si>
  <si>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</si>
  <si>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</si>
  <si>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</si>
  <si>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</si>
  <si>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</si>
  <si>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</si>
  <si>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</si>
  <si>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</si>
  <si>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</si>
  <si>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</si>
  <si>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</si>
  <si>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</si>
  <si>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</si>
  <si>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</si>
  <si>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</si>
  <si>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</si>
  <si>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</si>
  <si>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</si>
  <si>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</si>
  <si>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</si>
  <si>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</si>
  <si>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</si>
  <si>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</si>
  <si>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</si>
  <si>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</si>
  <si>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</si>
  <si>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</si>
  <si>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</si>
  <si>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</si>
  <si>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</si>
  <si>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</si>
  <si>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</si>
  <si>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</si>
  <si>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</si>
  <si>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</si>
  <si>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</si>
  <si>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</si>
  <si>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</si>
  <si>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</si>
  <si>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</si>
  <si>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</si>
  <si>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</si>
  <si>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</si>
  <si>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</si>
  <si>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</si>
  <si>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</si>
  <si>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</si>
  <si>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</si>
  <si>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</si>
  <si>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</si>
  <si>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</si>
  <si>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</si>
  <si>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</si>
  <si>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</si>
  <si>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</si>
  <si>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</si>
  <si>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</si>
  <si>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</si>
  <si>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</si>
  <si>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</si>
  <si>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</si>
  <si>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</si>
  <si>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</si>
  <si>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</si>
  <si>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</si>
  <si>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</si>
  <si>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</si>
  <si>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</si>
  <si>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</si>
  <si>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</si>
  <si>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</si>
  <si>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</si>
  <si>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</si>
  <si>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</si>
  <si>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</si>
  <si>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</si>
  <si>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</si>
  <si>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</si>
  <si>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</si>
  <si>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</si>
  <si>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</si>
  <si>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</si>
  <si>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</si>
  <si>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</si>
  <si>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</si>
  <si>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</si>
  <si>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</si>
  <si>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</si>
  <si>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</si>
  <si>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</si>
  <si>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</si>
  <si>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</si>
  <si>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</si>
  <si>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</si>
  <si>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</si>
  <si>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</si>
  <si>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</si>
  <si>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</si>
  <si>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</si>
  <si>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</si>
  <si>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</si>
  <si>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</si>
  <si>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</si>
  <si>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</si>
  <si>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</si>
  <si>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</si>
  <si>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</si>
  <si>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</si>
  <si>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</si>
  <si>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</si>
  <si>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</si>
  <si>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</si>
  <si>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</si>
  <si>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</si>
  <si>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</si>
  <si>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</si>
  <si>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</si>
  <si>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</si>
  <si>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</si>
  <si>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</si>
  <si>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</si>
  <si>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</si>
  <si>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</si>
  <si>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</si>
  <si>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</si>
  <si>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</si>
  <si>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</si>
  <si>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</si>
  <si>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</si>
  <si>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</si>
  <si>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</si>
  <si>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</si>
  <si>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</si>
  <si>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</si>
  <si>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</si>
  <si>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</si>
  <si>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</si>
  <si>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</si>
  <si>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</si>
  <si>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</si>
  <si>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</si>
  <si>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</si>
  <si>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</si>
  <si>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</si>
  <si>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</si>
  <si>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</si>
  <si>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</si>
  <si>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</si>
  <si>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</si>
  <si>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</si>
  <si>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</si>
  <si>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</si>
  <si>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</si>
  <si>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</si>
  <si>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</si>
  <si>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</si>
  <si>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</si>
  <si>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</si>
  <si>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</si>
  <si>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</si>
  <si>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</si>
  <si>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</si>
  <si>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</si>
  <si>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</si>
  <si>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</si>
  <si>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</si>
  <si>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</si>
  <si>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</si>
  <si>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</si>
  <si>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</si>
  <si>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</si>
  <si>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</si>
  <si>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</si>
  <si>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</si>
  <si>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</si>
  <si>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</si>
  <si>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</si>
  <si>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</si>
  <si>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</si>
  <si>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</si>
  <si>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</si>
  <si>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</si>
  <si>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</si>
  <si>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</si>
  <si>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</si>
  <si>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</si>
  <si>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</si>
  <si>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</si>
  <si>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</si>
  <si>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</si>
  <si>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</si>
  <si>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</si>
  <si>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</si>
  <si>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</si>
  <si>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</si>
  <si>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</si>
  <si>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</si>
  <si>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</si>
  <si>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</si>
  <si>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</si>
  <si>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</si>
  <si>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</si>
  <si>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</si>
  <si>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</si>
  <si>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</si>
  <si>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</si>
  <si>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</si>
  <si>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</si>
  <si>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</si>
  <si>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</si>
  <si>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</si>
  <si>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</si>
  <si>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</si>
  <si>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</si>
  <si>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</si>
  <si>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</si>
  <si>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</si>
  <si>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</si>
  <si>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</si>
  <si>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</si>
  <si>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</si>
  <si>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</si>
  <si>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</si>
  <si>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</si>
  <si>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</si>
  <si>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</si>
  <si>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</si>
  <si>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</si>
  <si>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</si>
  <si>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</si>
  <si>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</si>
  <si>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</si>
  <si>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</si>
  <si>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</si>
  <si>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</si>
  <si>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</si>
  <si>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</si>
  <si>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</si>
  <si>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</si>
  <si>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</si>
  <si>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</si>
  <si>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</si>
  <si>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</si>
  <si>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</si>
  <si>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</si>
  <si>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</si>
  <si>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</si>
  <si>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</si>
  <si>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</si>
  <si>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</si>
  <si>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</si>
  <si>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</si>
  <si>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</si>
  <si>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</si>
  <si>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</si>
  <si>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</si>
  <si>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</si>
  <si>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</si>
  <si>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</si>
  <si>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</si>
  <si>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</si>
  <si>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</si>
  <si>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</si>
  <si>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</si>
  <si>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</si>
  <si>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</si>
  <si>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</si>
  <si>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</si>
  <si>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</si>
  <si>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</si>
  <si>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</si>
  <si>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</si>
  <si>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</si>
  <si>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</si>
  <si>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</si>
  <si>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</si>
  <si>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</si>
  <si>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</si>
  <si>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</si>
  <si>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</si>
  <si>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</si>
  <si>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</si>
  <si>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</si>
  <si>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</si>
  <si>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</si>
  <si>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</si>
  <si>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</si>
  <si>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</si>
  <si>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</si>
  <si>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</si>
  <si>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</si>
  <si>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</si>
  <si>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</si>
  <si>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</si>
  <si>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</si>
  <si>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</si>
  <si>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</si>
  <si>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</si>
  <si>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</si>
  <si>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</si>
  <si>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</si>
  <si>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</si>
  <si>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</si>
  <si>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</si>
  <si>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</si>
  <si>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</si>
  <si>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</si>
  <si>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</si>
  <si>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</si>
  <si>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</si>
  <si>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</si>
  <si>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</si>
  <si>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</si>
  <si>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</si>
  <si>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</si>
  <si>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</si>
  <si>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</si>
  <si>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</si>
  <si>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</si>
  <si>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</si>
  <si>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</si>
  <si>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</si>
  <si>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</si>
  <si>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</si>
  <si>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</si>
  <si>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</si>
  <si>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</si>
  <si>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</si>
  <si>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</si>
  <si>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</si>
  <si>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</si>
  <si>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</si>
  <si>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</si>
  <si>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</si>
  <si>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</si>
  <si>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</si>
  <si>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</si>
  <si>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</si>
  <si>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</si>
  <si>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</si>
  <si>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</si>
  <si>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</si>
  <si>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</si>
  <si>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</si>
  <si>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</si>
  <si>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</si>
  <si>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</si>
  <si>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</si>
  <si>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</si>
  <si>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</si>
  <si>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</si>
  <si>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</si>
  <si>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</si>
  <si>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</si>
  <si>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</si>
  <si>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</si>
  <si>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</si>
  <si>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</si>
  <si>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</si>
  <si>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</si>
  <si>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</si>
  <si>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</si>
  <si>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</si>
  <si>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</si>
  <si>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</si>
  <si>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</si>
  <si>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</si>
  <si>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</si>
  <si>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</si>
  <si>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</si>
  <si>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</si>
  <si>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</si>
  <si>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</si>
  <si>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</si>
  <si>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</si>
  <si>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</si>
  <si>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</si>
  <si>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</si>
  <si>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</si>
  <si>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</si>
  <si>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</si>
  <si>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</si>
  <si>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</si>
  <si>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</si>
  <si>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</si>
  <si>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</si>
  <si>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</si>
  <si>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</si>
  <si>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</si>
  <si>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</si>
  <si>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</si>
  <si>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</si>
  <si>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</si>
  <si>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</si>
  <si>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</si>
  <si>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</si>
  <si>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</si>
  <si>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</si>
  <si>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</si>
  <si>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</si>
  <si>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</si>
  <si>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</si>
  <si>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</si>
  <si>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</si>
  <si>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</si>
  <si>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</si>
  <si>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</si>
  <si>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</si>
  <si>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</si>
  <si>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</si>
  <si>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</si>
  <si>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</si>
  <si>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</si>
  <si>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</si>
  <si>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</si>
  <si>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</si>
  <si>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</si>
  <si>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</si>
  <si>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</si>
  <si>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</si>
  <si>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</si>
  <si>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</si>
  <si>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</si>
  <si>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</si>
  <si>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</si>
  <si>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</si>
  <si>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</si>
  <si>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</si>
  <si>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</si>
  <si>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</si>
  <si>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</si>
  <si>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</si>
  <si>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</si>
  <si>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</si>
  <si>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</si>
  <si>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</si>
  <si>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</si>
  <si>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</si>
  <si>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</si>
  <si>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</si>
  <si>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</si>
  <si>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</si>
  <si>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</si>
  <si>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</si>
  <si>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</si>
  <si>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</si>
  <si>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</si>
  <si>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</si>
  <si>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</si>
  <si>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</si>
  <si>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</si>
  <si>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</si>
  <si>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</si>
  <si>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</si>
  <si>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</si>
  <si>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</si>
  <si>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</si>
  <si>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</si>
  <si>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</si>
  <si>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</si>
  <si>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</si>
  <si>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</si>
  <si>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</si>
  <si>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</si>
  <si>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</si>
  <si>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</si>
  <si>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</si>
  <si>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</si>
  <si>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</si>
  <si>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</si>
  <si>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</si>
  <si>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</si>
  <si>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</si>
  <si>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</si>
  <si>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</si>
  <si>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</si>
  <si>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</si>
  <si>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</si>
  <si>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</si>
  <si>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</si>
  <si>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</si>
  <si>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</si>
  <si>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</si>
  <si>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</si>
  <si>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</si>
  <si>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</si>
  <si>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</si>
  <si>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</si>
  <si>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</si>
  <si>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</si>
  <si>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</si>
  <si>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</si>
  <si>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</si>
  <si>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</si>
  <si>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</si>
  <si>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</si>
  <si>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</si>
  <si>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</si>
  <si>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</si>
  <si>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</si>
  <si>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</si>
  <si>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</si>
  <si>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</si>
  <si>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</si>
  <si>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</si>
  <si>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</si>
  <si>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</si>
  <si>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</si>
  <si>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</si>
  <si>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</si>
  <si>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</si>
  <si>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</si>
  <si>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</si>
  <si>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</si>
  <si>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</si>
  <si>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</si>
  <si>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</si>
  <si>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</si>
  <si>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</si>
  <si>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</si>
  <si>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</si>
  <si>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</si>
  <si>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</si>
  <si>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</si>
  <si>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</si>
  <si>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</si>
  <si>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</si>
  <si>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</si>
  <si>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</si>
  <si>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</si>
  <si>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</si>
  <si>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</si>
  <si>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</si>
  <si>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</si>
  <si>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</si>
  <si>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</si>
  <si>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</si>
  <si>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</si>
  <si>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</si>
  <si>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</si>
  <si>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</si>
  <si>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</si>
  <si>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</si>
  <si>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</si>
  <si>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</si>
  <si>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</si>
  <si>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</si>
  <si>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</si>
  <si>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</si>
  <si>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</si>
  <si>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</si>
  <si>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</si>
  <si>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</si>
  <si>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</si>
  <si>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</si>
  <si>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</si>
  <si>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</si>
  <si>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</si>
  <si>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</si>
  <si>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</si>
  <si>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</si>
  <si>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</si>
  <si>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</si>
  <si>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</si>
  <si>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</si>
  <si>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</si>
  <si>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</si>
  <si>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</si>
  <si>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</si>
  <si>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</si>
  <si>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</si>
  <si>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</si>
  <si>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</si>
  <si>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</si>
  <si>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</si>
  <si>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</si>
  <si>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</si>
  <si>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</si>
  <si>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</si>
  <si>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</si>
  <si>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</si>
  <si>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</si>
  <si>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</si>
  <si>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</si>
  <si>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</si>
  <si>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</si>
  <si>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</si>
  <si>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</si>
  <si>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</si>
  <si>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</si>
  <si>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</si>
  <si>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</si>
  <si>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</si>
  <si>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</si>
  <si>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</si>
  <si>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</si>
  <si>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</si>
  <si>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</si>
  <si>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</si>
  <si>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</si>
  <si>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</si>
  <si>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</si>
  <si>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</si>
  <si>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</si>
  <si>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</si>
  <si>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</si>
  <si>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</si>
  <si>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</si>
  <si>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</si>
  <si>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</si>
  <si>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</si>
  <si>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</si>
  <si>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</si>
  <si>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</si>
  <si>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</si>
  <si>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</si>
  <si>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</si>
  <si>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</si>
  <si>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</si>
  <si>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</si>
  <si>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</si>
  <si>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</si>
  <si>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</si>
  <si>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</si>
  <si>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</si>
  <si>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</si>
  <si>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</si>
  <si>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</si>
  <si>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</si>
  <si>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</si>
  <si>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</si>
  <si>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</si>
  <si>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</si>
  <si>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</si>
  <si>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</si>
  <si>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</si>
  <si>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</si>
  <si>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</si>
  <si>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</si>
  <si>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</si>
  <si>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</si>
  <si>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</si>
  <si>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</si>
  <si>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</si>
  <si>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</si>
  <si>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</si>
  <si>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</si>
  <si>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</si>
  <si>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</si>
  <si>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</si>
  <si>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</si>
  <si>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</si>
  <si>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</si>
  <si>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</si>
  <si>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</si>
  <si>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</si>
  <si>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</si>
  <si>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</si>
  <si>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</si>
  <si>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</si>
  <si>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</si>
  <si>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</si>
  <si>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</si>
  <si>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</si>
  <si>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</si>
  <si>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</si>
  <si>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</si>
  <si>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</si>
  <si>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</si>
  <si>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</si>
  <si>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</si>
  <si>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</si>
  <si>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</si>
  <si>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</si>
  <si>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</si>
  <si>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</si>
  <si>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</si>
  <si>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</si>
  <si>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</si>
  <si>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</si>
  <si>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</si>
  <si>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</si>
  <si>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</si>
  <si>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</si>
  <si>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</si>
  <si>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</si>
  <si>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</si>
  <si>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</si>
  <si>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</si>
  <si>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</si>
  <si>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</si>
  <si>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</si>
  <si>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</si>
  <si>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</si>
  <si>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</si>
  <si>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</si>
  <si>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</si>
  <si>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</si>
  <si>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</si>
  <si>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</si>
  <si>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</si>
  <si>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</si>
  <si>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</si>
  <si>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</si>
  <si>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</si>
  <si>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</si>
  <si>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</si>
  <si>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</si>
  <si>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</si>
  <si>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</si>
  <si>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</si>
  <si>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</si>
  <si>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</si>
  <si>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</si>
  <si>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</si>
  <si>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</si>
  <si>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</si>
  <si>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</si>
  <si>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</si>
  <si>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</si>
  <si>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</si>
  <si>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</si>
  <si>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</si>
  <si>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</si>
  <si>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</si>
  <si>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</si>
  <si>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</si>
  <si>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</si>
  <si>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</si>
  <si>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</si>
  <si>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</si>
  <si>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</si>
  <si>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</si>
  <si>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</si>
  <si>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</si>
  <si>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</si>
  <si>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</si>
  <si>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</si>
  <si>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</si>
  <si>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</si>
  <si>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</si>
  <si>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</si>
  <si>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</si>
  <si>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</si>
  <si>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</si>
  <si>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</si>
  <si>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</si>
  <si>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</si>
  <si>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</si>
  <si>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</si>
  <si>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</si>
  <si>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</si>
  <si>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</si>
  <si>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</si>
  <si>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</si>
  <si>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</si>
  <si>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</si>
  <si>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</si>
  <si>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</si>
  <si>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</si>
  <si>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</si>
  <si>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</si>
  <si>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</si>
  <si>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</si>
  <si>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</si>
  <si>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</si>
  <si>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</si>
  <si>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</si>
  <si>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</si>
  <si>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</si>
  <si>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</si>
  <si>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</si>
  <si>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</si>
  <si>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</si>
  <si>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</si>
  <si>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</si>
  <si>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</si>
  <si>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</si>
  <si>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</si>
  <si>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</si>
  <si>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</si>
  <si>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</si>
  <si>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</si>
  <si>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</si>
  <si>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</si>
  <si>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</si>
  <si>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</si>
  <si>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</si>
  <si>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</si>
  <si>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</si>
  <si>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</si>
  <si>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</si>
  <si>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</si>
  <si>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</si>
  <si>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</si>
  <si>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</si>
  <si>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</si>
  <si>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</si>
  <si>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</si>
  <si>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</si>
  <si>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</si>
  <si>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</si>
  <si>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</si>
  <si>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</si>
  <si>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</si>
  <si>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</si>
  <si>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</si>
  <si>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</si>
  <si>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</si>
  <si>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</si>
  <si>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</si>
  <si>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</si>
  <si>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</si>
  <si>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</si>
  <si>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</si>
  <si>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</si>
  <si>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</si>
  <si>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</si>
  <si>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</si>
  <si>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</si>
  <si>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</si>
  <si>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</si>
  <si>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</si>
  <si>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</si>
  <si>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</si>
  <si>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</si>
  <si>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</si>
  <si>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</si>
  <si>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</si>
  <si>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</si>
  <si>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</si>
  <si>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</si>
  <si>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</si>
  <si>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</si>
  <si>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</si>
  <si>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</si>
  <si>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</si>
  <si>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</si>
  <si>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</si>
  <si>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</si>
  <si>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</si>
  <si>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</si>
  <si>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</si>
  <si>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</si>
  <si>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</si>
  <si>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</si>
  <si>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</si>
  <si>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</si>
  <si>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</si>
  <si>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</si>
  <si>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</si>
  <si>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</si>
  <si>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</si>
  <si>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</si>
  <si>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</si>
  <si>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</si>
  <si>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</si>
  <si>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</si>
  <si>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</si>
  <si>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</si>
  <si>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</si>
  <si>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</si>
  <si>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</si>
  <si>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</si>
  <si>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</si>
  <si>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</si>
  <si>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</si>
  <si>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</si>
  <si>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</si>
  <si>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</si>
  <si>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</si>
  <si>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</si>
  <si>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</si>
  <si>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</si>
  <si>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</si>
  <si>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</si>
  <si>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</si>
  <si>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</si>
  <si>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</si>
  <si>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</si>
  <si>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</si>
  <si>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</si>
  <si>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</si>
  <si>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</si>
  <si>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</si>
  <si>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</si>
  <si>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</si>
  <si>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</si>
  <si>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</si>
  <si>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</si>
  <si>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</si>
  <si>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</si>
  <si>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</si>
  <si>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</si>
  <si>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</si>
  <si>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</si>
  <si>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</si>
  <si>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</si>
  <si>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</si>
  <si>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</si>
  <si>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</si>
  <si>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</si>
  <si>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</si>
  <si>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</si>
  <si>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</si>
  <si>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</si>
  <si>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</si>
  <si>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</si>
  <si>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</si>
  <si>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</si>
  <si>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</si>
  <si>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</si>
  <si>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</si>
  <si>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</si>
  <si>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</si>
  <si>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</si>
  <si>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</si>
  <si>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</si>
  <si>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</si>
  <si>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</si>
  <si>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</si>
  <si>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</si>
  <si>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</si>
  <si>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</si>
  <si>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</si>
  <si>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</si>
  <si>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</si>
  <si>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</si>
  <si>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</si>
  <si>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</si>
  <si>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</si>
  <si>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</si>
  <si>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</si>
  <si>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</si>
  <si>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</si>
  <si>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</si>
  <si>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</si>
  <si>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</si>
  <si>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</si>
  <si>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</si>
  <si>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</si>
  <si>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</si>
  <si>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</si>
  <si>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</si>
  <si>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</si>
  <si>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</si>
  <si>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</si>
  <si>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</si>
  <si>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</si>
  <si>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</si>
  <si>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</si>
  <si>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</si>
  <si>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</si>
  <si>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</si>
  <si>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</si>
  <si>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</si>
  <si>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</si>
  <si>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</si>
  <si>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</si>
  <si>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</si>
  <si>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</si>
  <si>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</si>
  <si>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</si>
  <si>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</si>
  <si>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</si>
  <si>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</si>
  <si>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</si>
  <si>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</si>
  <si>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</si>
  <si>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</si>
  <si>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</si>
  <si>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</si>
  <si>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</si>
  <si>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</si>
  <si>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</si>
  <si>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</si>
  <si>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</si>
  <si>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</si>
  <si>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</si>
  <si>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</si>
  <si>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</si>
  <si>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</si>
  <si>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</si>
  <si>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</si>
  <si>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</si>
  <si>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</si>
  <si>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</si>
  <si>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</si>
  <si>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</si>
  <si>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</si>
  <si>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</si>
  <si>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</si>
  <si>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</si>
  <si>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</si>
  <si>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</si>
  <si>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</si>
  <si>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</si>
  <si>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</si>
  <si>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</si>
  <si>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</si>
  <si>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</si>
  <si>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</si>
  <si>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</si>
  <si>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</si>
  <si>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</si>
  <si>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</si>
  <si>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</si>
  <si>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</si>
  <si>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</si>
  <si>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</si>
  <si>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</si>
  <si>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</si>
  <si>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</si>
  <si>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</si>
  <si>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</si>
  <si>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</si>
  <si>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</si>
  <si>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</si>
  <si>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</si>
  <si>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</si>
  <si>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</si>
  <si>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</si>
  <si>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</si>
  <si>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</si>
  <si>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</si>
  <si>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</si>
  <si>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</si>
  <si>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</si>
  <si>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</si>
  <si>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</si>
  <si>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</si>
  <si>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</si>
  <si>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</si>
  <si>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</si>
  <si>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</si>
  <si>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</si>
  <si>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</si>
  <si>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</si>
  <si>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</si>
  <si>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</si>
  <si>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</si>
  <si>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</si>
  <si>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</si>
  <si>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</si>
  <si>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</si>
  <si>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</si>
  <si>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</si>
  <si>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</si>
  <si>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</si>
  <si>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</si>
  <si>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</si>
  <si>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</si>
  <si>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</si>
  <si>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</si>
  <si>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</si>
  <si>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</si>
  <si>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</si>
  <si>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</si>
  <si>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</si>
  <si>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</si>
  <si>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</si>
  <si>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</si>
  <si>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</si>
  <si>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</si>
  <si>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</si>
  <si>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</si>
  <si>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</si>
  <si>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</si>
  <si>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</si>
  <si>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</si>
  <si>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</si>
  <si>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</si>
  <si>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</si>
  <si>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</si>
  <si>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</si>
  <si>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</si>
  <si>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</si>
  <si>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</si>
  <si>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</si>
  <si>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</si>
  <si>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</si>
  <si>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</si>
  <si>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</si>
  <si>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</si>
  <si>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</si>
  <si>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</si>
  <si>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</si>
  <si>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</si>
  <si>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</si>
  <si>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</si>
  <si>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</si>
  <si>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</si>
  <si>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</si>
  <si>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</si>
  <si>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</si>
  <si>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</si>
  <si>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</si>
  <si>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</si>
  <si>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</si>
  <si>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</si>
  <si>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</si>
  <si>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</si>
  <si>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</si>
  <si>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</si>
  <si>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</si>
  <si>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</si>
  <si>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</si>
  <si>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</si>
  <si>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</si>
  <si>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</si>
  <si>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</si>
  <si>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</si>
  <si>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</si>
  <si>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</si>
  <si>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</si>
  <si>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</si>
  <si>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</si>
  <si>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</si>
  <si>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</si>
  <si>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</si>
  <si>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</si>
  <si>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</si>
  <si>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</si>
  <si>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</si>
  <si>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</si>
  <si>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</si>
  <si>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</si>
  <si>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</si>
  <si>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</si>
  <si>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</si>
  <si>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</si>
  <si>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</si>
  <si>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</si>
  <si>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</si>
  <si>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</si>
  <si>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</si>
  <si>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</si>
  <si>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</si>
  <si>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</si>
  <si>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</si>
  <si>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</si>
  <si>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</si>
  <si>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</si>
  <si>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</si>
  <si>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</si>
  <si>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</si>
  <si>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</si>
  <si>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</si>
  <si>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</si>
  <si>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</si>
  <si>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</si>
  <si>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</si>
  <si>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</si>
  <si>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</si>
  <si>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</si>
  <si>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</si>
  <si>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</si>
  <si>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</si>
  <si>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</si>
  <si>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</si>
  <si>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</si>
  <si>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</si>
  <si>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</si>
  <si>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</si>
  <si>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</si>
  <si>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</si>
  <si>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</si>
  <si>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</si>
  <si>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</si>
  <si>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</si>
  <si>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</si>
  <si>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</si>
  <si>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</si>
  <si>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</si>
  <si>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</si>
  <si>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</si>
  <si>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</si>
  <si>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</si>
  <si>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</si>
  <si>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</si>
  <si>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</si>
  <si>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</si>
  <si>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</si>
  <si>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</si>
  <si>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</si>
  <si>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</si>
  <si>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</si>
  <si>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</si>
  <si>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</si>
  <si>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</si>
  <si>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</si>
  <si>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</si>
  <si>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</si>
  <si>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</si>
  <si>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</si>
  <si>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</si>
  <si>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</si>
  <si>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</si>
  <si>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</si>
  <si>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</si>
  <si>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</si>
  <si>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</si>
  <si>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</si>
  <si>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</si>
  <si>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</si>
  <si>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</si>
  <si>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</si>
  <si>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</si>
  <si>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</si>
  <si>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</si>
  <si>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</si>
  <si>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</si>
  <si>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</si>
  <si>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</si>
  <si>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</si>
  <si>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</si>
  <si>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</si>
  <si>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</si>
  <si>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</si>
  <si>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</si>
  <si>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</si>
  <si>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</si>
  <si>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</si>
  <si>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</si>
  <si>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</si>
  <si>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</si>
  <si>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</si>
  <si>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</si>
  <si>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</si>
  <si>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</si>
  <si>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</si>
  <si>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</si>
  <si>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</si>
  <si>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</si>
  <si>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</si>
  <si>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</si>
  <si>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</si>
  <si>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</si>
  <si>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</si>
  <si>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</si>
  <si>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</si>
  <si>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</si>
  <si>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</si>
  <si>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</si>
  <si>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</si>
  <si>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</si>
  <si>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</si>
  <si>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</si>
  <si>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</si>
  <si>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</si>
  <si>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</si>
  <si>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</si>
  <si>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</si>
  <si>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</si>
  <si>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</si>
  <si>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</si>
  <si>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</si>
  <si>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</si>
  <si>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</si>
  <si>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</si>
  <si>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</si>
  <si>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</si>
  <si>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</si>
  <si>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</si>
  <si>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</si>
  <si>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</si>
  <si>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</si>
  <si>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</si>
  <si>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</si>
  <si>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</si>
  <si>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</si>
  <si>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</si>
  <si>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</si>
  <si>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</si>
  <si>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</si>
  <si>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</si>
  <si>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</si>
  <si>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</si>
  <si>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</si>
  <si>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</si>
  <si>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</si>
  <si>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</si>
  <si>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</si>
  <si>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</si>
  <si>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</si>
  <si>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</si>
  <si>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</si>
  <si>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</si>
  <si>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</si>
  <si>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</si>
  <si>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</si>
  <si>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</si>
  <si>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</si>
  <si>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</si>
  <si>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</si>
  <si>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</si>
  <si>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</si>
  <si>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</si>
  <si>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</si>
  <si>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</si>
  <si>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</si>
  <si>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</si>
  <si>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</si>
  <si>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</si>
  <si>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</si>
  <si>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</si>
  <si>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</si>
  <si>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</si>
  <si>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</si>
  <si>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</si>
  <si>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</si>
  <si>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</si>
  <si>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</si>
  <si>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</si>
  <si>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</si>
  <si>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</si>
  <si>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</si>
  <si>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</si>
  <si>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</si>
  <si>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</si>
  <si>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</si>
  <si>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</si>
  <si>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</si>
  <si>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</si>
  <si>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</si>
  <si>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</si>
  <si>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</si>
  <si>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</si>
  <si>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</si>
  <si>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</si>
  <si>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</si>
  <si>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</si>
  <si>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</si>
  <si>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</si>
  <si>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</si>
  <si>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</si>
  <si>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</si>
  <si>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</si>
  <si>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</si>
  <si>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</si>
  <si>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</si>
  <si>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</si>
  <si>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</si>
  <si>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</si>
  <si>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</si>
  <si>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</si>
  <si>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</si>
  <si>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</si>
  <si>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</si>
  <si>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</si>
  <si>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</si>
  <si>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</si>
  <si>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</si>
  <si>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</si>
  <si>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</si>
  <si>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</si>
  <si>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</si>
  <si>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</si>
  <si>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</si>
  <si>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</si>
  <si>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</si>
  <si>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</si>
  <si>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</si>
  <si>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</si>
  <si>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</si>
  <si>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</si>
  <si>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</si>
  <si>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</si>
  <si>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</si>
  <si>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</si>
  <si>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</si>
  <si>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</si>
  <si>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</si>
  <si>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</si>
  <si>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</si>
  <si>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</si>
  <si>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</si>
  <si>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</si>
  <si>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</si>
  <si>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</si>
  <si>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</si>
  <si>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</si>
  <si>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</si>
  <si>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</si>
  <si>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</si>
  <si>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</si>
  <si>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</si>
  <si>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</si>
  <si>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</si>
  <si>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</si>
  <si>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</si>
  <si>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</si>
  <si>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</si>
  <si>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</si>
  <si>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</si>
  <si>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</si>
  <si>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</si>
  <si>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</si>
  <si>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</si>
  <si>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</si>
  <si>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</si>
  <si>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</si>
  <si>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</si>
  <si>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</si>
  <si>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</si>
  <si>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</si>
  <si>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</si>
  <si>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</si>
  <si>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</si>
  <si>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</si>
  <si>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</si>
  <si>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</si>
  <si>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</si>
  <si>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</si>
  <si>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</si>
  <si>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</si>
  <si>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</si>
  <si>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</si>
  <si>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</si>
  <si>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</si>
  <si>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</si>
  <si>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</si>
  <si>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</si>
  <si>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</si>
  <si>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</si>
  <si>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</si>
  <si>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</si>
  <si>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</si>
  <si>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</si>
  <si>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</si>
  <si>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</si>
  <si>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</si>
  <si>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</si>
  <si>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</si>
  <si>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</si>
  <si>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</si>
  <si>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</si>
  <si>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</si>
  <si>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</si>
  <si>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</si>
  <si>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</si>
  <si>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</si>
  <si>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</si>
  <si>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</si>
  <si>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</si>
  <si>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</si>
  <si>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</si>
  <si>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</si>
  <si>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</si>
  <si>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</si>
  <si>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</si>
  <si>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</si>
  <si>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</si>
  <si>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</si>
  <si>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</si>
  <si>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</si>
  <si>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</si>
  <si>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</si>
  <si>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</si>
  <si>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</si>
  <si>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</si>
  <si>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</si>
  <si>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</si>
  <si>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</si>
  <si>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</si>
  <si>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</si>
  <si>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</si>
  <si>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</si>
  <si>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</si>
  <si>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</si>
  <si>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</si>
  <si>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</si>
  <si>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</si>
  <si>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</si>
  <si>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</si>
  <si>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</si>
  <si>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</si>
  <si>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</si>
  <si>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</si>
  <si>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</si>
  <si>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</si>
  <si>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</si>
  <si>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</si>
  <si>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</si>
  <si>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</si>
  <si>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</si>
  <si>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</si>
  <si>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</si>
  <si>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</si>
  <si>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</si>
  <si>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</si>
  <si>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</si>
  <si>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</si>
  <si>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</si>
  <si>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</si>
  <si>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</si>
  <si>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</si>
  <si>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</si>
  <si>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</si>
  <si>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</si>
  <si>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</si>
  <si>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</si>
  <si>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</si>
  <si>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</si>
  <si>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</si>
  <si>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</si>
  <si>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</si>
  <si>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</si>
  <si>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</si>
  <si>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</si>
  <si>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</si>
  <si>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</si>
  <si>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</si>
  <si>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</si>
  <si>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</si>
  <si>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</si>
  <si>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</si>
  <si>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</si>
  <si>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</si>
  <si>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</si>
  <si>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</si>
  <si>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</si>
  <si>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</si>
  <si>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</si>
  <si>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</si>
  <si>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</si>
  <si>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</si>
  <si>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</si>
  <si>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</si>
  <si>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</si>
  <si>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</si>
  <si>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</si>
  <si>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</si>
  <si>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</si>
  <si>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</si>
  <si>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</si>
  <si>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</si>
  <si>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</si>
  <si>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</si>
  <si>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</si>
  <si>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</si>
  <si>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</si>
  <si>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</si>
  <si>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</si>
  <si>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</si>
  <si>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</si>
  <si>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</si>
  <si>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</si>
  <si>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</si>
  <si>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</si>
  <si>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</si>
  <si>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</si>
  <si>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</si>
  <si>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</si>
  <si>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</si>
  <si>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</si>
  <si>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</si>
  <si>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</si>
  <si>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</si>
  <si>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</si>
  <si>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</si>
  <si>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</si>
  <si>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</si>
  <si>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</si>
  <si>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</si>
  <si>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</si>
  <si>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</si>
  <si>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</si>
  <si>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</si>
  <si>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</si>
  <si>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</si>
  <si>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</si>
  <si>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</si>
  <si>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</si>
  <si>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</si>
  <si>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</si>
  <si>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</si>
  <si>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</si>
  <si>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</si>
  <si>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</si>
  <si>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</si>
  <si>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</si>
  <si>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</si>
  <si>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</si>
  <si>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</si>
  <si>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</si>
  <si>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</si>
  <si>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</si>
  <si>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</si>
  <si>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</si>
  <si>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</si>
  <si>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</si>
  <si>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</si>
  <si>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</si>
  <si>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</si>
  <si>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</si>
  <si>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</si>
  <si>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</si>
  <si>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</si>
  <si>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</si>
  <si>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</si>
  <si>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</si>
  <si>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</si>
  <si>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</si>
  <si>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</si>
  <si>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</si>
  <si>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</si>
  <si>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</si>
  <si>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</si>
  <si>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</si>
  <si>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</si>
  <si>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</si>
  <si>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</si>
  <si>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</si>
  <si>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</si>
  <si>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</si>
  <si>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</si>
  <si>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</si>
  <si>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</si>
  <si>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</si>
  <si>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</si>
  <si>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</si>
  <si>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</si>
  <si>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</si>
  <si>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</si>
  <si>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</si>
  <si>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</si>
  <si>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</si>
  <si>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</si>
  <si>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</si>
  <si>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</si>
  <si>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</si>
  <si>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</si>
  <si>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</si>
  <si>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</si>
  <si>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</si>
  <si>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</si>
  <si>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</si>
  <si>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</si>
  <si>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</si>
  <si>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</si>
  <si>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</si>
  <si>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</si>
  <si>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</si>
  <si>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</si>
  <si>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</si>
  <si>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</si>
  <si>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</si>
  <si>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</si>
  <si>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</si>
  <si>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</si>
  <si>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</si>
  <si>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</si>
  <si>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</si>
  <si>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</si>
  <si>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</si>
  <si>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</si>
  <si>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</si>
  <si>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</si>
  <si>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</si>
  <si>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</si>
  <si>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</si>
  <si>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</si>
  <si>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</si>
  <si>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</si>
  <si>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</si>
  <si>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</si>
  <si>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</si>
  <si>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</si>
  <si>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</si>
  <si>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</si>
  <si>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</si>
  <si>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</si>
  <si>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</si>
  <si>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</si>
  <si>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</si>
  <si>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</si>
  <si>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</si>
  <si>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</si>
  <si>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</si>
  <si>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</si>
  <si>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</si>
  <si>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</si>
  <si>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</si>
  <si>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</si>
  <si>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</si>
  <si>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</si>
  <si>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</si>
  <si>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</si>
  <si>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</si>
  <si>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</si>
  <si>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</si>
  <si>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</si>
  <si>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</si>
  <si>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</si>
  <si>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</si>
  <si>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</si>
  <si>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</si>
  <si>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</si>
  <si>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</si>
  <si>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</si>
  <si>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</si>
  <si>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</si>
  <si>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</si>
  <si>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</si>
  <si>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</si>
  <si>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</si>
  <si>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</si>
  <si>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</si>
  <si>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</si>
  <si>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</si>
  <si>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</si>
  <si>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</si>
  <si>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</si>
  <si>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</si>
  <si>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</si>
  <si>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</si>
  <si>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</si>
  <si>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</si>
  <si>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</si>
  <si>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</si>
  <si>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</si>
  <si>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</si>
  <si>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</si>
  <si>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</si>
  <si>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</si>
  <si>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</si>
  <si>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</si>
  <si>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</si>
  <si>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</si>
  <si>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</si>
  <si>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</si>
  <si>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</si>
  <si>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</si>
  <si>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</si>
  <si>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</si>
  <si>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</si>
  <si>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</si>
  <si>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</si>
  <si>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</si>
  <si>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</si>
  <si>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</si>
  <si>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</si>
  <si>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</si>
  <si>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</si>
  <si>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</si>
  <si>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</si>
  <si>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</si>
  <si>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</si>
  <si>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</si>
  <si>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</si>
  <si>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</si>
  <si>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</si>
  <si>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</si>
  <si>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</si>
  <si>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</si>
  <si>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</si>
  <si>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</si>
  <si>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</si>
  <si>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</si>
  <si>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</si>
  <si>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</si>
  <si>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</si>
  <si>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</si>
  <si>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</si>
  <si>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</si>
  <si>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</si>
  <si>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</si>
  <si>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</si>
  <si>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</si>
  <si>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</si>
  <si>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</si>
  <si>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</si>
  <si>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</si>
  <si>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</si>
  <si>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</si>
  <si>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</si>
  <si>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</si>
  <si>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</si>
  <si>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</si>
  <si>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</si>
  <si>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</si>
  <si>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</si>
  <si>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</si>
  <si>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</si>
  <si>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</si>
  <si>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</si>
  <si>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</si>
  <si>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</si>
  <si>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</si>
  <si>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</si>
  <si>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</si>
  <si>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</si>
  <si>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</si>
  <si>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</si>
  <si>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</si>
  <si>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</si>
  <si>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</si>
  <si>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</si>
  <si>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</si>
  <si>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</si>
  <si>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</si>
  <si>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</si>
  <si>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</si>
  <si>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</si>
  <si>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</si>
  <si>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</si>
  <si>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</si>
  <si>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</si>
  <si>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</si>
  <si>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</si>
  <si>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</si>
  <si>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</si>
  <si>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</si>
  <si>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</si>
  <si>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</si>
  <si>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</si>
  <si>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</si>
  <si>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</si>
  <si>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</si>
  <si>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</si>
  <si>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</si>
  <si>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</si>
  <si>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</si>
  <si>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</si>
  <si>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</si>
  <si>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</si>
  <si>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</si>
  <si>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</si>
  <si>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</si>
  <si>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</si>
  <si>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</si>
  <si>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</si>
  <si>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</si>
  <si>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</si>
  <si>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</si>
  <si>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</si>
  <si>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</si>
  <si>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</si>
  <si>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</si>
  <si>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</si>
  <si>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</si>
  <si>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</si>
  <si>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</si>
  <si>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</si>
  <si>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</si>
  <si>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</si>
  <si>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</si>
  <si>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</si>
  <si>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</si>
  <si>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</si>
  <si>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</si>
  <si>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</si>
  <si>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</si>
  <si>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</si>
  <si>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</si>
  <si>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</si>
  <si>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</si>
  <si>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</si>
  <si>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</si>
  <si>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</si>
  <si>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</si>
  <si>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</si>
  <si>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</si>
  <si>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</si>
  <si>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</si>
  <si>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</si>
  <si>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</si>
  <si>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</si>
  <si>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</si>
  <si>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</si>
  <si>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</si>
  <si>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</si>
  <si>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</si>
  <si>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</si>
  <si>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</si>
  <si>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</si>
  <si>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</si>
  <si>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</si>
  <si>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</si>
  <si>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</si>
  <si>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</si>
  <si>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</si>
  <si>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</si>
  <si>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</si>
  <si>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</si>
  <si>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</si>
  <si>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</si>
  <si>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</si>
  <si>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</si>
  <si>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</si>
  <si>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</si>
  <si>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</si>
  <si>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</si>
  <si>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</si>
  <si>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</si>
  <si>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</si>
  <si>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</si>
  <si>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</si>
  <si>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</si>
  <si>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</si>
  <si>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</si>
  <si>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</si>
  <si>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</si>
  <si>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</si>
  <si>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</si>
  <si>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</si>
  <si>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</si>
  <si>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</si>
  <si>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</si>
  <si>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</si>
  <si>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</si>
  <si>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</si>
  <si>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</si>
  <si>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</si>
  <si>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</si>
  <si>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</si>
  <si>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</si>
  <si>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</si>
  <si>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</si>
  <si>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</si>
  <si>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</si>
  <si>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</si>
  <si>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</si>
  <si>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</si>
  <si>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</si>
  <si>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</si>
  <si>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</si>
  <si>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</si>
  <si>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</si>
  <si>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</si>
  <si>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</si>
  <si>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</si>
  <si>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</si>
  <si>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</si>
  <si>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</si>
  <si>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</si>
  <si>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</si>
  <si>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</si>
  <si>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</si>
  <si>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</si>
  <si>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</si>
  <si>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</si>
  <si>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</si>
  <si>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</si>
  <si>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</si>
  <si>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</si>
  <si>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</si>
  <si>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</si>
  <si>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</si>
  <si>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</si>
  <si>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</si>
  <si>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</si>
  <si>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</si>
  <si>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</si>
  <si>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</si>
  <si>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</si>
  <si>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</si>
  <si>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</si>
  <si>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</si>
  <si>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</si>
  <si>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</si>
  <si>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</si>
  <si>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</si>
  <si>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</si>
  <si>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</si>
  <si>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</si>
  <si>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</si>
  <si>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</si>
  <si>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</si>
  <si>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</si>
  <si>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</si>
  <si>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</si>
  <si>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</si>
  <si>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</si>
  <si>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</si>
  <si>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</si>
  <si>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</si>
  <si>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</si>
  <si>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</si>
  <si>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</si>
  <si>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</si>
  <si>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</si>
  <si>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</si>
  <si>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</si>
  <si>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</si>
  <si>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</si>
  <si>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</si>
  <si>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</si>
  <si>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</si>
  <si>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</si>
  <si>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</si>
  <si>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</si>
  <si>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</si>
  <si>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</si>
  <si>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</si>
  <si>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</si>
  <si>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</si>
  <si>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</si>
  <si>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</si>
  <si>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</si>
  <si>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</si>
  <si>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</si>
  <si>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</si>
  <si>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</si>
  <si>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</si>
  <si>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</si>
  <si>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</si>
  <si>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</si>
  <si>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</si>
  <si>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</si>
  <si>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</si>
  <si>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</si>
  <si>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</si>
  <si>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</si>
  <si>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</si>
  <si>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</si>
  <si>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</si>
  <si>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</si>
  <si>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</si>
  <si>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</si>
  <si>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</si>
  <si>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</si>
  <si>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</si>
  <si>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</si>
  <si>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</si>
  <si>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</si>
  <si>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</si>
  <si>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</si>
  <si>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</si>
  <si>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</si>
  <si>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</si>
  <si>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</si>
  <si>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</si>
  <si>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</si>
  <si>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</si>
  <si>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</si>
  <si>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</si>
  <si>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</si>
  <si>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</si>
  <si>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</si>
  <si>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</si>
  <si>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</si>
  <si>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</si>
  <si>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</si>
  <si>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</si>
  <si>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</si>
  <si>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</si>
  <si>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</si>
  <si>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</si>
  <si>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</si>
  <si>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</si>
  <si>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</si>
  <si>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</si>
  <si>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</si>
  <si>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</si>
  <si>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</si>
  <si>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</si>
  <si>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</si>
  <si>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</si>
  <si>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</si>
  <si>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</si>
  <si>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</si>
  <si>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</si>
  <si>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</si>
  <si>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</si>
  <si>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</si>
  <si>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</si>
  <si>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</si>
  <si>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</si>
  <si>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</si>
  <si>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</si>
  <si>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</si>
  <si>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</si>
  <si>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</si>
  <si>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</si>
  <si>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</si>
  <si>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</si>
  <si>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</si>
  <si>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</si>
  <si>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</si>
  <si>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</si>
  <si>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</si>
  <si>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</si>
  <si>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</si>
  <si>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</si>
  <si>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</si>
  <si>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</si>
  <si>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</si>
  <si>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</si>
  <si>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</si>
  <si>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</si>
  <si>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</si>
  <si>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</si>
  <si>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</si>
  <si>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</si>
  <si>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</si>
  <si>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</si>
  <si>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</si>
  <si>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</si>
  <si>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</si>
  <si>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</si>
  <si>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</si>
  <si>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</si>
  <si>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</si>
  <si>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</si>
  <si>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</si>
  <si>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</si>
  <si>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</si>
  <si>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</si>
  <si>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</si>
  <si>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</si>
  <si>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</si>
  <si>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</si>
  <si>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</si>
  <si>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</si>
  <si>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</si>
  <si>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</si>
  <si>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</si>
  <si>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</si>
  <si>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</si>
  <si>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</si>
  <si>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</si>
  <si>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</si>
  <si>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</si>
  <si>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</si>
  <si>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</si>
  <si>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</si>
  <si>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</si>
  <si>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</si>
  <si>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</si>
  <si>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</si>
  <si>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</si>
  <si>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</si>
  <si>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</si>
  <si>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</si>
  <si>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</si>
  <si>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</si>
  <si>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</si>
  <si>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</si>
  <si>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</si>
  <si>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</si>
  <si>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</si>
  <si>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</si>
  <si>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</si>
  <si>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</si>
  <si>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</si>
  <si>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</si>
  <si>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</si>
  <si>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</si>
  <si>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</si>
  <si>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</si>
  <si>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</si>
  <si>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</si>
  <si>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</si>
  <si>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</si>
  <si>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</si>
  <si>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</si>
  <si>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</si>
  <si>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</si>
  <si>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</si>
  <si>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</si>
  <si>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</si>
  <si>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</si>
  <si>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</si>
  <si>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</si>
  <si>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</si>
  <si>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</si>
  <si>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</si>
  <si>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</si>
  <si>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</si>
  <si>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</si>
  <si>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</si>
  <si>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</si>
  <si>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</si>
  <si>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</si>
  <si>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</si>
  <si>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</si>
  <si>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</si>
  <si>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</si>
  <si>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</si>
  <si>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</si>
  <si>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</si>
  <si>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</si>
  <si>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</si>
  <si>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</si>
  <si>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</si>
  <si>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</si>
  <si>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</si>
  <si>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</si>
  <si>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</si>
  <si>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</si>
  <si>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</si>
  <si>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</si>
  <si>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</si>
  <si>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</si>
  <si>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</si>
  <si>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</si>
  <si>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</si>
  <si>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</si>
  <si>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</si>
  <si>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</si>
  <si>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</si>
  <si>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</si>
  <si>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</si>
  <si>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</si>
  <si>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</si>
  <si>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</si>
  <si>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</si>
  <si>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</si>
  <si>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</si>
  <si>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</si>
  <si>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</si>
  <si>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</si>
  <si>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</si>
  <si>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</si>
  <si>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</si>
  <si>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</si>
  <si>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</si>
  <si>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</si>
  <si>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</si>
  <si>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</si>
  <si>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</si>
  <si>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</si>
  <si>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</si>
  <si>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</si>
  <si>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</si>
  <si>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</si>
  <si>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</si>
  <si>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</si>
  <si>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</si>
  <si>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</si>
  <si>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</si>
  <si>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</si>
  <si>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</si>
  <si>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</si>
  <si>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</si>
  <si>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</si>
  <si>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</si>
  <si>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</si>
  <si>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</si>
  <si>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</si>
  <si>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</si>
  <si>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</si>
  <si>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</si>
  <si>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</si>
  <si>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</si>
  <si>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</si>
  <si>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</si>
  <si>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</si>
  <si>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</si>
  <si>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</si>
  <si>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</si>
  <si>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</si>
  <si>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</si>
  <si>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</si>
  <si>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</si>
  <si>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</si>
  <si>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</si>
  <si>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</si>
  <si>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</si>
  <si>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</si>
  <si>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</si>
  <si>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</si>
  <si>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</si>
  <si>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</si>
  <si>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</si>
  <si>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</si>
  <si>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</si>
  <si>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</si>
  <si>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</si>
  <si>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</si>
  <si>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</si>
  <si>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</si>
  <si>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</si>
  <si>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</si>
  <si>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</si>
  <si>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</si>
  <si>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</si>
  <si>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</si>
  <si>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</si>
  <si>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</si>
  <si>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</si>
  <si>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</si>
  <si>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</si>
  <si>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</si>
  <si>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</si>
  <si>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</si>
  <si>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</si>
  <si>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</si>
  <si>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</si>
  <si>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</si>
  <si>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</si>
  <si>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</si>
  <si>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</si>
  <si>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</si>
  <si>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</si>
  <si>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</si>
  <si>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</si>
  <si>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</si>
  <si>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</si>
  <si>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</si>
  <si>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</si>
  <si>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</si>
  <si>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</si>
  <si>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</si>
  <si>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</si>
  <si>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</si>
  <si>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</si>
  <si>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</si>
  <si>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</si>
  <si>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</si>
  <si>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</si>
  <si>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</si>
  <si>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</si>
  <si>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</si>
  <si>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</si>
  <si>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</si>
  <si>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</si>
  <si>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</si>
  <si>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</si>
  <si>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</si>
  <si>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</si>
  <si>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</si>
  <si>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</si>
  <si>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</si>
  <si>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</si>
  <si>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</si>
  <si>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</si>
  <si>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</si>
  <si>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</si>
  <si>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</si>
  <si>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</si>
  <si>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</si>
  <si>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</si>
  <si>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</si>
  <si>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</si>
  <si>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</si>
  <si>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</si>
  <si>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</si>
  <si>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</si>
  <si>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</si>
  <si>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</si>
  <si>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</si>
  <si>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</si>
  <si>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</si>
  <si>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</si>
  <si>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</si>
  <si>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</si>
  <si>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</si>
  <si>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</si>
  <si>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</si>
  <si>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</si>
  <si>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</si>
  <si>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</si>
  <si>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</si>
  <si>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</si>
  <si>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</si>
  <si>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</si>
  <si>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</si>
  <si>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</si>
  <si>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</si>
  <si>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</si>
  <si>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</si>
  <si>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</si>
  <si>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</si>
  <si>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</si>
  <si>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</si>
  <si>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</si>
  <si>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</si>
  <si>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</si>
  <si>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</si>
  <si>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</si>
  <si>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</si>
  <si>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</si>
  <si>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</si>
  <si>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</si>
  <si>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</si>
  <si>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</si>
  <si>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</si>
  <si>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</si>
  <si>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</si>
  <si>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</si>
  <si>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</si>
  <si>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</si>
  <si>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</si>
  <si>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</si>
  <si>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</si>
  <si>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</si>
  <si>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</si>
  <si>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</si>
  <si>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</si>
  <si>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</si>
  <si>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</si>
  <si>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</si>
  <si>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</si>
  <si>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</si>
  <si>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</si>
  <si>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</si>
  <si>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</si>
  <si>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</si>
  <si>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</si>
  <si>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</si>
  <si>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</si>
  <si>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</si>
  <si>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</si>
  <si>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</si>
  <si>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</si>
  <si>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</si>
  <si>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</si>
  <si>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</si>
  <si>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</si>
  <si>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</si>
  <si>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</si>
  <si>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</si>
  <si>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</si>
  <si>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</si>
  <si>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</si>
  <si>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</si>
  <si>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</si>
  <si>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</si>
  <si>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</si>
  <si>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</si>
  <si>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</si>
  <si>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</si>
  <si>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</si>
  <si>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</si>
  <si>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</si>
  <si>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</si>
  <si>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</si>
  <si>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</si>
  <si>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</si>
  <si>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</si>
  <si>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</si>
  <si>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</si>
  <si>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</si>
  <si>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</si>
  <si>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</si>
  <si>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</si>
  <si>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</si>
  <si>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</si>
  <si>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</si>
  <si>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</si>
  <si>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</si>
  <si>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</si>
  <si>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</si>
  <si>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</si>
  <si>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</si>
  <si>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</si>
  <si>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</si>
  <si>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</si>
  <si>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</si>
  <si>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</si>
  <si>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</si>
  <si>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</si>
  <si>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</si>
  <si>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</si>
  <si>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</si>
  <si>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</si>
  <si>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</si>
  <si>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</si>
  <si>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</si>
  <si>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</si>
  <si>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</si>
  <si>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</si>
  <si>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</si>
  <si>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</si>
  <si>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</si>
  <si>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</si>
  <si>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</si>
  <si>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</si>
  <si>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</si>
  <si>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</si>
  <si>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</si>
  <si>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</si>
  <si>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</si>
  <si>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</si>
  <si>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</si>
  <si>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</si>
  <si>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</si>
  <si>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</si>
  <si>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</si>
  <si>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</si>
  <si>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</si>
  <si>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</si>
  <si>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</si>
  <si>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</si>
  <si>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</si>
  <si>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</si>
  <si>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</si>
  <si>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</si>
  <si>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</si>
  <si>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</si>
  <si>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</si>
  <si>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</si>
  <si>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</si>
  <si>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</si>
  <si>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</si>
  <si>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</si>
  <si>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</si>
  <si>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</si>
  <si>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</si>
  <si>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</si>
  <si>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</si>
  <si>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</si>
  <si>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</si>
  <si>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</si>
  <si>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</si>
  <si>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</si>
  <si>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</si>
  <si>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</si>
  <si>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</si>
  <si>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</si>
  <si>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</si>
  <si>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</si>
  <si>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</si>
  <si>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</si>
  <si>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</si>
  <si>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</si>
  <si>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</si>
  <si>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</si>
  <si>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</si>
  <si>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</si>
  <si>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</si>
  <si>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</si>
  <si>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</si>
  <si>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</si>
  <si>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</si>
  <si>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</si>
  <si>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</si>
  <si>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</si>
  <si>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</si>
  <si>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</si>
  <si>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</si>
  <si>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</si>
  <si>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</si>
  <si>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</si>
  <si>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</si>
  <si>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</si>
  <si>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</si>
  <si>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</si>
  <si>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</si>
  <si>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</si>
  <si>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</si>
  <si>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</si>
  <si>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</si>
  <si>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</si>
  <si>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</si>
  <si>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</si>
  <si>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</si>
  <si>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</si>
  <si>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</si>
  <si>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</si>
  <si>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</si>
  <si>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</si>
  <si>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</si>
  <si>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</si>
  <si>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</si>
  <si>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</si>
  <si>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</si>
  <si>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</si>
  <si>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</si>
  <si>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</si>
  <si>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</si>
  <si>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</si>
  <si>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</si>
  <si>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</si>
  <si>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</si>
  <si>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</si>
  <si>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</si>
  <si>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</si>
  <si>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</si>
  <si>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</si>
  <si>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</si>
  <si>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</si>
  <si>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</si>
  <si>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</si>
  <si>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</si>
  <si>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</si>
  <si>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</si>
  <si>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</si>
  <si>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</si>
  <si>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</si>
  <si>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</si>
  <si>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</si>
  <si>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</si>
  <si>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</si>
  <si>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</si>
  <si>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</si>
  <si>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</si>
  <si>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</si>
  <si>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</si>
  <si>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</si>
  <si>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</si>
  <si>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</si>
  <si>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</si>
  <si>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</si>
  <si>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</si>
  <si>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</si>
  <si>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</si>
  <si>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</si>
  <si>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</si>
  <si>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</si>
  <si>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</si>
  <si>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</si>
  <si>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</si>
  <si>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</si>
  <si>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</si>
  <si>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</si>
  <si>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</si>
  <si>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</si>
  <si>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</si>
  <si>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</si>
  <si>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</si>
  <si>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</si>
  <si>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</si>
  <si>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</si>
  <si>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</si>
  <si>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</si>
  <si>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</si>
  <si>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</si>
  <si>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</si>
  <si>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</si>
  <si>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</si>
  <si>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</si>
  <si>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</si>
  <si>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</si>
  <si>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</si>
  <si>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</si>
  <si>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</si>
  <si>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</si>
  <si>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</si>
  <si>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</si>
  <si>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</si>
  <si>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</si>
  <si>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</si>
  <si>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</si>
  <si>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</si>
  <si>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</si>
  <si>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</si>
  <si>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</si>
  <si>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</si>
  <si>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</si>
  <si>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</si>
  <si>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</si>
  <si>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</si>
  <si>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</si>
  <si>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</si>
  <si>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</si>
  <si>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</si>
  <si>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</si>
  <si>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</si>
  <si>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</si>
  <si>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</si>
  <si>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</si>
  <si>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</si>
  <si>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</si>
  <si>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</si>
  <si>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</si>
  <si>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</si>
  <si>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</si>
  <si>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</si>
  <si>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</si>
  <si>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</si>
  <si>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</si>
  <si>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</si>
  <si>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</si>
  <si>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</si>
  <si>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</si>
  <si>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</si>
  <si>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</si>
  <si>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</si>
  <si>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</si>
  <si>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</si>
  <si>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</si>
  <si>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</si>
  <si>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</si>
  <si>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</si>
  <si>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</si>
  <si>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</si>
  <si>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</si>
  <si>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</si>
  <si>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</si>
  <si>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</si>
  <si>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</si>
  <si>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</si>
  <si>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</si>
  <si>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</si>
  <si>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</si>
  <si>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</si>
  <si>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</si>
  <si>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</si>
  <si>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</si>
  <si>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</si>
  <si>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</si>
  <si>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</si>
  <si>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</si>
  <si>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</si>
  <si>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</si>
  <si>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</si>
  <si>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</si>
  <si>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</si>
  <si>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</si>
  <si>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</si>
  <si>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</si>
  <si>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</si>
  <si>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</si>
  <si>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</si>
  <si>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</si>
  <si>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</si>
  <si>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</si>
  <si>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</si>
  <si>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</si>
  <si>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</si>
  <si>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</si>
  <si>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</si>
  <si>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</si>
  <si>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</si>
  <si>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</si>
  <si>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</si>
  <si>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</si>
  <si>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</si>
  <si>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</si>
  <si>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</si>
  <si>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</si>
  <si>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</si>
  <si>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</si>
  <si>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</si>
  <si>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</si>
  <si>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</si>
  <si>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</si>
  <si>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</si>
  <si>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</si>
  <si>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</si>
  <si>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</si>
  <si>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</si>
  <si>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</si>
  <si>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</si>
  <si>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</si>
  <si>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</si>
  <si>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</si>
  <si>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</si>
  <si>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</si>
  <si>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</si>
  <si>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</si>
  <si>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</si>
  <si>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</si>
  <si>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</si>
  <si>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</si>
  <si>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</si>
  <si>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</si>
  <si>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</si>
  <si>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</si>
  <si>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</si>
  <si>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</si>
  <si>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</si>
  <si>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</si>
  <si>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</si>
  <si>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</si>
  <si>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</si>
  <si>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</si>
  <si>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</si>
  <si>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</si>
  <si>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</si>
  <si>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</si>
  <si>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</si>
  <si>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</si>
  <si>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</si>
  <si>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</si>
  <si>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</si>
  <si>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</si>
  <si>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</si>
  <si>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</si>
  <si>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</si>
  <si>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</si>
  <si>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</si>
  <si>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</si>
  <si>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</si>
  <si>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</si>
  <si>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</si>
  <si>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</si>
  <si>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</si>
  <si>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</si>
  <si>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</si>
  <si>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</si>
  <si>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</si>
  <si>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</si>
  <si>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</si>
  <si>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</si>
  <si>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</si>
  <si>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</si>
  <si>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</si>
  <si>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</si>
  <si>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</si>
  <si>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</si>
  <si>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</si>
  <si>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</si>
  <si>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</si>
  <si>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</si>
  <si>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</si>
  <si>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</si>
  <si>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</si>
  <si>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</si>
  <si>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</si>
  <si>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</si>
  <si>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</si>
  <si>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</si>
  <si>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</si>
  <si>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</si>
  <si>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</si>
  <si>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</si>
  <si>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</si>
  <si>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</si>
  <si>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</si>
  <si>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</si>
  <si>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</si>
  <si>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</si>
  <si>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</si>
  <si>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</si>
  <si>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</si>
  <si>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</si>
  <si>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</si>
  <si>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</si>
  <si>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</si>
  <si>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</si>
  <si>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</si>
  <si>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</si>
  <si>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</si>
  <si>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</si>
  <si>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</si>
  <si>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</si>
  <si>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</si>
  <si>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</si>
  <si>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</si>
  <si>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</si>
  <si>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</si>
  <si>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</si>
  <si>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</si>
  <si>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</si>
  <si>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</si>
  <si>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</si>
  <si>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</si>
  <si>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</si>
  <si>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</si>
  <si>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</si>
  <si>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</si>
  <si>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</si>
  <si>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</si>
  <si>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</si>
  <si>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</si>
  <si>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</si>
  <si>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</si>
  <si>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</si>
  <si>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</si>
  <si>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</si>
  <si>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</si>
  <si>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</si>
  <si>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</si>
  <si>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</si>
  <si>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</si>
  <si>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</si>
  <si>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</si>
  <si>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</si>
  <si>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</si>
  <si>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</si>
  <si>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</si>
  <si>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</si>
  <si>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</si>
  <si>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</si>
  <si>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</si>
  <si>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</si>
  <si>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</si>
  <si>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</si>
  <si>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</si>
  <si>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</si>
  <si>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</si>
  <si>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</si>
  <si>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</si>
  <si>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</si>
  <si>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</si>
  <si>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</si>
  <si>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</si>
  <si>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</si>
  <si>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</si>
  <si>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</si>
  <si>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</si>
  <si>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</si>
  <si>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</si>
  <si>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</si>
  <si>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</si>
  <si>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</si>
  <si>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</si>
  <si>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</si>
  <si>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</si>
  <si>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</si>
  <si>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</si>
  <si>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</si>
  <si>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</si>
  <si>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</si>
  <si>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</si>
  <si>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</si>
  <si>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</si>
  <si>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</si>
  <si>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</si>
  <si>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</si>
  <si>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</si>
  <si>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</si>
  <si>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</si>
  <si>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</si>
  <si>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</si>
  <si>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</si>
  <si>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</si>
  <si>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</si>
  <si>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</si>
  <si>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</si>
  <si>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</si>
  <si>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</si>
  <si>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</si>
  <si>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</si>
  <si>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</si>
  <si>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</si>
  <si>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</si>
  <si>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</si>
  <si>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</si>
  <si>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</si>
  <si>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</si>
  <si>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</si>
  <si>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</si>
  <si>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</si>
  <si>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</si>
  <si>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</si>
  <si>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</si>
  <si>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</si>
  <si>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</si>
  <si>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</si>
  <si>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</si>
  <si>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</si>
  <si>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</si>
  <si>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</si>
  <si>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</si>
  <si>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</si>
  <si>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</si>
  <si>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</si>
  <si>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</si>
  <si>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</si>
  <si>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</si>
  <si>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</si>
  <si>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</si>
  <si>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</si>
  <si>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</si>
  <si>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</si>
  <si>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</si>
  <si>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</si>
  <si>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</si>
  <si>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</si>
  <si>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</si>
  <si>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</si>
  <si>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</si>
  <si>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</si>
  <si>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</si>
  <si>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</si>
  <si>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</si>
  <si>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</si>
  <si>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</si>
  <si>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</si>
  <si>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</si>
  <si>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</si>
  <si>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</si>
  <si>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</si>
  <si>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</si>
  <si>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</si>
  <si>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</si>
  <si>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</si>
  <si>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</si>
  <si>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</si>
  <si>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</si>
  <si>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</si>
  <si>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</si>
  <si>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</si>
  <si>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</si>
  <si>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</si>
  <si>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</si>
  <si>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</si>
  <si>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</si>
  <si>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</si>
  <si>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</si>
  <si>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</si>
  <si>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</si>
  <si>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</si>
  <si>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</si>
  <si>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</si>
  <si>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</si>
  <si>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</si>
  <si>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</si>
  <si>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</si>
  <si>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</si>
  <si>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</si>
  <si>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</si>
  <si>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</si>
  <si>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</si>
  <si>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</si>
  <si>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</si>
  <si>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</si>
  <si>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</si>
  <si>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</si>
  <si>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</si>
  <si>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</si>
  <si>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</si>
  <si>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</si>
  <si>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</si>
  <si>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</si>
  <si>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</si>
  <si>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</si>
  <si>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</si>
  <si>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</si>
  <si>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</si>
  <si>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</si>
  <si>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</si>
  <si>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</si>
  <si>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</si>
  <si>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</si>
  <si>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</si>
  <si>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</si>
  <si>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</si>
  <si>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</si>
  <si>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</si>
  <si>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</si>
  <si>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</si>
  <si>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</si>
  <si>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</si>
  <si>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</si>
  <si>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</si>
  <si>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</si>
  <si>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</si>
  <si>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</si>
  <si>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</si>
  <si>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</si>
  <si>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</si>
  <si>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</si>
  <si>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</si>
  <si>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</si>
  <si>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</si>
  <si>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</si>
  <si>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</si>
  <si>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</si>
  <si>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</si>
  <si>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</si>
  <si>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</si>
  <si>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</si>
  <si>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</si>
  <si>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</si>
  <si>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</si>
  <si>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</si>
  <si>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</si>
  <si>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</si>
  <si>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</si>
  <si>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</si>
  <si>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</si>
  <si>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</si>
  <si>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</si>
  <si>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</si>
  <si>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</si>
  <si>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</si>
  <si>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</si>
  <si>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</si>
  <si>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</si>
  <si>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</si>
  <si>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</si>
  <si>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</si>
  <si>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</si>
  <si>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</si>
  <si>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</si>
  <si>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</si>
  <si>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</si>
  <si>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</si>
  <si>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</si>
  <si>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</si>
  <si>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</si>
  <si>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</si>
  <si>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</si>
  <si>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</si>
  <si>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</si>
  <si>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</si>
  <si>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</si>
  <si>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</si>
  <si>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</si>
  <si>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</si>
  <si>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</si>
  <si>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</si>
  <si>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</si>
  <si>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</si>
  <si>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</si>
  <si>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</si>
  <si>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</si>
  <si>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</si>
  <si>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</si>
  <si>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</si>
  <si>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</si>
  <si>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</si>
  <si>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</si>
  <si>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</si>
  <si>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</si>
  <si>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</si>
  <si>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</si>
  <si>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</si>
  <si>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</si>
  <si>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</si>
  <si>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</si>
  <si>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</si>
  <si>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</si>
  <si>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</si>
  <si>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</si>
  <si>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</si>
  <si>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</si>
  <si>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</si>
  <si>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</si>
  <si>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</si>
  <si>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</si>
  <si>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</si>
  <si>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</si>
  <si>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</si>
  <si>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</si>
  <si>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</si>
  <si>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</si>
  <si>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</si>
  <si>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</si>
  <si>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</si>
  <si>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</si>
  <si>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</si>
  <si>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</si>
  <si>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</si>
  <si>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</si>
  <si>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</si>
  <si>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</si>
  <si>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</si>
  <si>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</si>
  <si>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</si>
  <si>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</si>
  <si>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</si>
  <si>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</si>
  <si>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</si>
  <si>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</si>
  <si>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</si>
  <si>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</si>
  <si>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</si>
  <si>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</si>
  <si>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</si>
  <si>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</si>
  <si>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</si>
  <si>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</si>
  <si>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</si>
  <si>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</si>
  <si>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</si>
  <si>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</si>
  <si>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</si>
  <si>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</si>
  <si>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</si>
  <si>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</si>
  <si>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</si>
  <si>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</si>
  <si>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</si>
  <si>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</si>
  <si>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</si>
  <si>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</si>
  <si>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</si>
  <si>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</si>
  <si>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</si>
  <si>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</si>
  <si>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</si>
  <si>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</si>
  <si>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</si>
  <si>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</si>
  <si>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</si>
  <si>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</si>
  <si>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</si>
  <si>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</si>
  <si>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</si>
  <si>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</si>
  <si>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</si>
  <si>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</si>
  <si>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</si>
  <si>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</si>
  <si>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</si>
  <si>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</si>
  <si>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</si>
  <si>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</si>
  <si>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</si>
  <si>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</si>
  <si>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</si>
  <si>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</si>
  <si>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</si>
  <si>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</si>
  <si>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</si>
  <si>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</si>
  <si>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</si>
  <si>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</si>
  <si>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</si>
  <si>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</si>
  <si>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</si>
  <si>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</si>
  <si>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</si>
  <si>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</si>
  <si>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</si>
  <si>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</si>
  <si>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</si>
  <si>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</si>
  <si>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</si>
  <si>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</si>
  <si>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</si>
  <si>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</si>
  <si>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</si>
  <si>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</si>
  <si>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</si>
  <si>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</si>
  <si>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</si>
  <si>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</si>
  <si>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</si>
  <si>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</si>
  <si>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</si>
  <si>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</si>
  <si>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</si>
  <si>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</si>
  <si>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</si>
  <si>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</si>
  <si>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</si>
  <si>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</si>
  <si>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</si>
  <si>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</si>
  <si>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</si>
  <si>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</si>
  <si>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</si>
  <si>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</si>
  <si>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</si>
  <si>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</si>
  <si>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</si>
  <si>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</si>
  <si>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</si>
  <si>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</si>
  <si>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</si>
  <si>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</si>
  <si>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</si>
  <si>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</si>
  <si>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</si>
  <si>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</si>
  <si>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</si>
  <si>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</si>
  <si>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</si>
  <si>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</si>
  <si>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</si>
  <si>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</si>
  <si>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</si>
  <si>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</si>
  <si>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</si>
  <si>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</si>
  <si>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</si>
  <si>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</si>
  <si>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</si>
  <si>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</si>
  <si>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</si>
  <si>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</si>
  <si>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</si>
  <si>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</si>
  <si>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</si>
  <si>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</si>
  <si>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</si>
  <si>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</si>
  <si>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</si>
  <si>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</si>
  <si>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</si>
  <si>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</si>
  <si>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</si>
  <si>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</si>
  <si>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</si>
  <si>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</si>
  <si>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</si>
  <si>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</si>
  <si>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</si>
  <si>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</si>
  <si>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</si>
  <si>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</si>
  <si>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</si>
  <si>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</si>
  <si>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</si>
  <si>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</si>
  <si>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</si>
  <si>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</si>
  <si>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</si>
  <si>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</si>
  <si>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</si>
  <si>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</si>
  <si>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</si>
  <si>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</si>
  <si>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</si>
  <si>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</si>
  <si>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</si>
  <si>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</si>
  <si>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</si>
  <si>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</si>
  <si>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</si>
  <si>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</si>
  <si>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</si>
  <si>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</si>
  <si>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</si>
  <si>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</si>
  <si>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</si>
  <si>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</si>
  <si>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</si>
  <si>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</si>
  <si>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</si>
  <si>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</si>
  <si>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</si>
  <si>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</si>
  <si>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</si>
  <si>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</si>
  <si>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</si>
  <si>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</si>
  <si>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</si>
  <si>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</si>
  <si>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</si>
  <si>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</si>
  <si>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</si>
  <si>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</si>
  <si>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</si>
  <si>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</si>
  <si>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</si>
  <si>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</si>
  <si>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</si>
  <si>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</si>
  <si>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</si>
  <si>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</si>
  <si>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</si>
  <si>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</si>
  <si>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</si>
  <si>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</si>
  <si>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</si>
  <si>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</si>
  <si>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</si>
  <si>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</si>
  <si>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</si>
  <si>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</si>
  <si>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</si>
  <si>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</si>
  <si>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</si>
  <si>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</si>
  <si>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</si>
  <si>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</si>
  <si>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</si>
  <si>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</si>
  <si>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</si>
  <si>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</si>
  <si>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</si>
  <si>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</si>
  <si>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</si>
  <si>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</si>
  <si>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</si>
  <si>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</si>
  <si>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</si>
  <si>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</si>
  <si>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</si>
  <si>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</si>
  <si>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</si>
  <si>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</si>
  <si>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</si>
  <si>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</si>
  <si>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</si>
  <si>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</si>
  <si>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</si>
  <si>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</si>
  <si>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</si>
  <si>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</si>
  <si>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</si>
  <si>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</si>
  <si>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</si>
  <si>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</si>
  <si>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</si>
  <si>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</si>
  <si>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</si>
  <si>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</si>
  <si>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</si>
  <si>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</si>
  <si>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</si>
  <si>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</si>
  <si>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</si>
  <si>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</si>
  <si>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</si>
  <si>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</si>
  <si>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</si>
  <si>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</si>
  <si>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</si>
  <si>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</si>
  <si>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</si>
  <si>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</si>
  <si>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</si>
  <si>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</si>
  <si>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</si>
  <si>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</si>
  <si>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</si>
  <si>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</si>
  <si>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</si>
  <si>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</si>
  <si>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</si>
  <si>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</si>
  <si>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</si>
  <si>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</si>
  <si>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</si>
  <si>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</si>
  <si>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</si>
  <si>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</si>
  <si>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</si>
  <si>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</si>
  <si>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</si>
  <si>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</si>
  <si>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</si>
  <si>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</si>
  <si>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</si>
  <si>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</si>
  <si>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</si>
  <si>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</si>
  <si>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</si>
  <si>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</si>
  <si>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</si>
  <si>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</si>
  <si>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</si>
  <si>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</si>
  <si>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</si>
  <si>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</si>
  <si>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</si>
  <si>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</si>
  <si>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</si>
  <si>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</si>
  <si>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</si>
  <si>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</si>
  <si>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</si>
  <si>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</si>
  <si>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</si>
  <si>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</si>
  <si>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</si>
  <si>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</si>
  <si>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</si>
  <si>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</si>
  <si>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</si>
  <si>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</si>
  <si>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</si>
  <si>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</si>
  <si>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</si>
  <si>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</si>
  <si>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</si>
  <si>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</si>
  <si>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</si>
  <si>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</si>
  <si>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</si>
  <si>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</si>
  <si>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</si>
  <si>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</si>
  <si>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</si>
  <si>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</si>
  <si>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</si>
  <si>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</si>
  <si>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</si>
  <si>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</si>
  <si>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</si>
  <si>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</si>
  <si>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</si>
  <si>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</si>
  <si>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</si>
  <si>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</si>
  <si>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</si>
  <si>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</si>
  <si>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</si>
  <si>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</si>
  <si>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</si>
  <si>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</si>
  <si>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</si>
  <si>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</si>
  <si>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</si>
  <si>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</si>
  <si>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</si>
  <si>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</si>
  <si>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</si>
  <si>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</si>
  <si>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</si>
  <si>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</si>
  <si>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</si>
  <si>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</si>
  <si>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</si>
  <si>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</si>
  <si>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</si>
  <si>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</si>
  <si>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</si>
  <si>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</si>
  <si>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</si>
  <si>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</si>
  <si>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</si>
  <si>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</si>
  <si>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</si>
  <si>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</si>
  <si>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</si>
  <si>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</si>
  <si>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</si>
  <si>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</si>
  <si>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</si>
  <si>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</si>
  <si>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</si>
  <si>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</si>
  <si>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</si>
  <si>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</si>
  <si>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</si>
  <si>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</si>
  <si>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</si>
  <si>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</si>
  <si>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</si>
  <si>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</si>
  <si>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</si>
  <si>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</si>
  <si>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</si>
  <si>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</si>
  <si>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</si>
  <si>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</si>
  <si>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</si>
  <si>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</si>
  <si>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</si>
  <si>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</si>
  <si>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</si>
  <si>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</si>
  <si>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</si>
  <si>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</si>
  <si>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</si>
  <si>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</si>
  <si>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</si>
  <si>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</si>
  <si>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</si>
  <si>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</si>
  <si>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</si>
  <si>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</si>
  <si>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</si>
  <si>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</si>
  <si>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</si>
  <si>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</si>
  <si>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</si>
  <si>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</si>
  <si>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</si>
  <si>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</si>
  <si>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</si>
  <si>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</si>
  <si>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</si>
  <si>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</si>
  <si>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</si>
  <si>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</si>
  <si>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</si>
  <si>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</si>
  <si>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</si>
  <si>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</si>
  <si>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</si>
  <si>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</si>
  <si>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</si>
  <si>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</si>
  <si>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</si>
  <si>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</si>
  <si>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</si>
  <si>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</si>
  <si>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</si>
  <si>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</si>
  <si>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</si>
  <si>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</si>
  <si>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</si>
  <si>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</si>
  <si>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</si>
  <si>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</si>
  <si>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</si>
  <si>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</si>
  <si>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</si>
  <si>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</si>
  <si>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</si>
  <si>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</si>
  <si>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</si>
  <si>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</si>
  <si>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</si>
  <si>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</si>
  <si>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</si>
  <si>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</si>
  <si>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</si>
  <si>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</si>
  <si>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</si>
  <si>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</si>
  <si>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</si>
  <si>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</si>
  <si>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</si>
  <si>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</si>
  <si>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</si>
  <si>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</si>
  <si>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</si>
  <si>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</si>
  <si>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</si>
  <si>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</si>
  <si>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</si>
  <si>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</si>
  <si>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</si>
  <si>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</si>
  <si>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</si>
  <si>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</si>
  <si>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</si>
  <si>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</si>
  <si>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</si>
  <si>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</si>
  <si>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</si>
  <si>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</si>
  <si>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</si>
  <si>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</si>
  <si>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</si>
  <si>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</si>
  <si>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</si>
  <si>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</si>
  <si>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</si>
  <si>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</si>
  <si>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</si>
  <si>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</si>
  <si>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</si>
  <si>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</si>
  <si>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</si>
  <si>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</si>
  <si>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</si>
  <si>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</si>
  <si>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</si>
  <si>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</si>
  <si>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</si>
  <si>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</si>
  <si>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</si>
  <si>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</si>
  <si>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</si>
  <si>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</si>
  <si>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</si>
  <si>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</si>
  <si>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</si>
  <si>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</si>
  <si>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</si>
  <si>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</si>
  <si>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</si>
  <si>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</si>
  <si>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</si>
  <si>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</si>
  <si>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</si>
  <si>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</si>
  <si>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</si>
  <si>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</si>
  <si>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</si>
  <si>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</si>
  <si>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</si>
  <si>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</si>
  <si>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</si>
  <si>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</si>
  <si>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</si>
  <si>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</si>
  <si>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</si>
  <si>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</si>
  <si>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</si>
  <si>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</si>
  <si>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</si>
  <si>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</si>
  <si>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</si>
  <si>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</si>
  <si>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</si>
  <si>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</si>
  <si>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</si>
  <si>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</si>
  <si>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</si>
  <si>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</si>
  <si>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</si>
  <si>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</si>
  <si>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</si>
  <si>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</si>
  <si>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</si>
  <si>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</si>
  <si>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</si>
  <si>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</si>
  <si>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</si>
  <si>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</si>
  <si>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</si>
  <si>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</si>
  <si>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</si>
  <si>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</si>
  <si>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</si>
  <si>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</si>
  <si>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</si>
  <si>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</si>
  <si>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</si>
  <si>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</si>
  <si>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</si>
  <si>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</si>
  <si>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</si>
  <si>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</si>
  <si>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</si>
  <si>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</si>
  <si>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</si>
  <si>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</si>
  <si>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</si>
  <si>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</si>
  <si>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</si>
  <si>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</si>
  <si>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</si>
  <si>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</si>
  <si>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</si>
  <si>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</si>
  <si>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</si>
  <si>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</si>
  <si>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</si>
  <si>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</si>
  <si>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</si>
  <si>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</si>
  <si>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</si>
  <si>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</si>
  <si>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</si>
  <si>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</si>
  <si>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</si>
  <si>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</si>
  <si>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</si>
  <si>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</si>
  <si>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</si>
  <si>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</si>
  <si>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</si>
  <si>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</si>
  <si>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</si>
  <si>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</si>
  <si>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</si>
  <si>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</si>
  <si>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</si>
  <si>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</si>
  <si>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</si>
  <si>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</si>
  <si>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</si>
  <si>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</si>
  <si>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</si>
  <si>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</si>
  <si>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</si>
  <si>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</si>
  <si>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</si>
  <si>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</si>
  <si>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</si>
  <si>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</si>
  <si>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</si>
  <si>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</si>
  <si>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</si>
  <si>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</si>
  <si>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</si>
  <si>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</si>
  <si>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</si>
  <si>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</si>
  <si>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</si>
  <si>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</si>
  <si>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</si>
  <si>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</si>
  <si>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</si>
  <si>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</si>
  <si>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</si>
  <si>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</si>
  <si>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</si>
  <si>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</si>
  <si>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</si>
  <si>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</si>
  <si>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</si>
  <si>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</si>
  <si>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</si>
  <si>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</si>
  <si>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</si>
  <si>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</si>
  <si>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</si>
  <si>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</si>
  <si>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</si>
  <si>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</si>
  <si>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</si>
  <si>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</si>
  <si>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</si>
  <si>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</si>
  <si>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</si>
  <si>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</si>
  <si>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</si>
  <si>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</si>
  <si>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</si>
  <si>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</si>
  <si>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</si>
  <si>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</si>
  <si>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</si>
  <si>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</si>
  <si>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</si>
  <si>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</si>
  <si>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</si>
  <si>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</si>
  <si>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</si>
  <si>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</si>
  <si>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</si>
  <si>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</si>
  <si>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</si>
  <si>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</si>
  <si>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</si>
  <si>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</si>
  <si>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</si>
  <si>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</si>
  <si>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</si>
  <si>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</si>
  <si>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</si>
  <si>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</si>
  <si>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</si>
  <si>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</si>
  <si>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</si>
  <si>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</si>
  <si>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</si>
  <si>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</si>
  <si>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</si>
  <si>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</si>
  <si>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</si>
  <si>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</si>
  <si>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</si>
  <si>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</si>
  <si>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</si>
  <si>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</si>
  <si>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</si>
  <si>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</si>
  <si>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</si>
  <si>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</si>
  <si>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</si>
  <si>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</si>
  <si>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</si>
  <si>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</si>
  <si>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</si>
  <si>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</si>
  <si>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</si>
  <si>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</si>
  <si>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</si>
  <si>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</si>
  <si>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</si>
  <si>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</si>
  <si>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</si>
  <si>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</si>
  <si>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</si>
  <si>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</si>
  <si>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</si>
  <si>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</si>
  <si>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</si>
  <si>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</si>
  <si>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</si>
  <si>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</si>
  <si>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</si>
  <si>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</si>
  <si>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</si>
  <si>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</si>
  <si>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</si>
  <si>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</si>
  <si>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</si>
  <si>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</si>
  <si>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</si>
  <si>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</si>
  <si>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</si>
  <si>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</si>
  <si>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</si>
  <si>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</si>
  <si>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</si>
  <si>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</si>
  <si>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</si>
  <si>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</si>
  <si>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</si>
  <si>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</si>
  <si>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</si>
  <si>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</si>
  <si>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</si>
  <si>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</si>
  <si>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</si>
  <si>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</si>
  <si>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</si>
  <si>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</si>
  <si>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</si>
  <si>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</si>
  <si>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</si>
  <si>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</si>
  <si>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</si>
  <si>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</si>
  <si>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</si>
  <si>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</si>
  <si>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</si>
  <si>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</si>
  <si>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</si>
  <si>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</si>
  <si>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</si>
  <si>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</si>
  <si>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</si>
  <si>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</si>
  <si>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</si>
  <si>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</si>
  <si>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</si>
  <si>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</si>
  <si>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</si>
  <si>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</si>
  <si>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</si>
  <si>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</si>
  <si>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</si>
  <si>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</si>
  <si>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</si>
  <si>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</si>
  <si>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</si>
  <si>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</si>
  <si>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</si>
  <si>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</si>
  <si>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</si>
  <si>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</si>
  <si>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</si>
  <si>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</si>
  <si>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</si>
  <si>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</si>
  <si>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</si>
  <si>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</si>
  <si>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</si>
  <si>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</si>
  <si>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</si>
  <si>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</si>
  <si>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</si>
  <si>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</si>
  <si>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</si>
  <si>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</si>
  <si>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</si>
  <si>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</si>
  <si>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</si>
  <si>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</si>
  <si>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</si>
  <si>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</si>
  <si>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</si>
  <si>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</si>
  <si>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</si>
  <si>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</si>
  <si>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</si>
  <si>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</si>
  <si>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</si>
  <si>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</si>
  <si>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</si>
  <si>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</si>
  <si>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</si>
  <si>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</si>
  <si>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</si>
  <si>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</si>
  <si>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</si>
  <si>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</si>
  <si>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</si>
  <si>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</si>
  <si>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</si>
  <si>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</si>
  <si>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</si>
  <si>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</si>
  <si>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</si>
  <si>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</si>
  <si>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</si>
  <si>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</si>
  <si>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</si>
  <si>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</si>
  <si>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</si>
  <si>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</si>
  <si>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</si>
  <si>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</si>
  <si>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</si>
  <si>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</si>
  <si>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</si>
  <si>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</si>
  <si>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</si>
  <si>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</si>
  <si>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</si>
  <si>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</si>
  <si>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</si>
  <si>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</si>
  <si>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</si>
  <si>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</si>
  <si>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</si>
  <si>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</si>
  <si>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</si>
  <si>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</si>
  <si>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</si>
  <si>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</si>
  <si>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</si>
  <si>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</si>
  <si>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</si>
  <si>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</si>
  <si>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</si>
  <si>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</si>
  <si>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</si>
  <si>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</si>
  <si>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</si>
  <si>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</si>
  <si>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</si>
  <si>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</si>
  <si>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</si>
  <si>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</si>
  <si>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</si>
  <si>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</si>
  <si>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</si>
  <si>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</si>
  <si>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</si>
  <si>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</si>
  <si>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</si>
  <si>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</si>
  <si>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</si>
  <si>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</si>
  <si>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</si>
  <si>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</si>
  <si>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</si>
  <si>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</si>
  <si>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</si>
  <si>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</si>
  <si>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</si>
  <si>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</si>
  <si>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</si>
  <si>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</si>
  <si>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</si>
  <si>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</si>
  <si>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</si>
  <si>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</si>
  <si>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</si>
  <si>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</si>
  <si>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</si>
  <si>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</si>
  <si>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</si>
  <si>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</si>
  <si>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</si>
  <si>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</si>
  <si>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</si>
  <si>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</si>
  <si>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</si>
  <si>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</si>
  <si>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</si>
  <si>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</si>
  <si>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</si>
  <si>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</si>
  <si>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</si>
  <si>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</si>
  <si>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</si>
  <si>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</si>
  <si>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</si>
  <si>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</si>
  <si>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</si>
  <si>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</si>
  <si>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</si>
  <si>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</si>
  <si>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</si>
  <si>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</si>
  <si>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</si>
  <si>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</si>
  <si>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</si>
  <si>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</si>
  <si>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</si>
  <si>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</si>
  <si>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</si>
  <si>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</si>
  <si>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</si>
  <si>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</si>
  <si>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</si>
  <si>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</si>
  <si>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</si>
  <si>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</si>
  <si>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</si>
  <si>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</si>
  <si>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</si>
  <si>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</si>
  <si>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</si>
  <si>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</si>
  <si>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</si>
  <si>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</si>
  <si>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</si>
  <si>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</si>
  <si>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</si>
  <si>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</si>
  <si>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</si>
  <si>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</si>
  <si>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</si>
  <si>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</si>
  <si>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</si>
  <si>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</si>
  <si>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</si>
  <si>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</si>
  <si>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</si>
  <si>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</si>
  <si>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</si>
  <si>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</si>
  <si>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</si>
  <si>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</si>
  <si>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</si>
  <si>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</si>
  <si>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</si>
  <si>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</si>
  <si>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</si>
  <si>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</si>
  <si>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</si>
  <si>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</si>
  <si>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</si>
  <si>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</si>
  <si>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</si>
  <si>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</si>
  <si>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</si>
  <si>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</si>
  <si>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</si>
  <si>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</si>
  <si>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</si>
  <si>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</si>
  <si>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</si>
  <si>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</si>
  <si>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</si>
  <si>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</si>
  <si>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</si>
  <si>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</si>
  <si>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</si>
  <si>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</si>
  <si>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</si>
  <si>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</si>
  <si>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</si>
  <si>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</si>
  <si>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</si>
  <si>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</si>
  <si>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</si>
  <si>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</si>
  <si>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</si>
  <si>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</si>
  <si>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</si>
  <si>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</si>
  <si>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</si>
  <si>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</si>
  <si>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</si>
  <si>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</si>
  <si>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</si>
  <si>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</si>
  <si>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</si>
  <si>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</si>
  <si>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</si>
  <si>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</si>
  <si>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</si>
  <si>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</si>
  <si>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</si>
  <si>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</si>
  <si>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</si>
  <si>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</si>
  <si>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</si>
  <si>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</si>
  <si>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</si>
  <si>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</si>
  <si>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</si>
  <si>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</si>
  <si>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</si>
  <si>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</si>
  <si>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</si>
  <si>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</si>
  <si>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</si>
  <si>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</si>
  <si>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</si>
  <si>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</si>
  <si>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</si>
  <si>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</si>
  <si>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</si>
  <si>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</si>
  <si>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</si>
  <si>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</si>
  <si>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</si>
  <si>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</si>
  <si>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</si>
  <si>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</si>
  <si>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</si>
  <si>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</si>
  <si>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</si>
  <si>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</si>
  <si>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</si>
  <si>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</si>
  <si>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</si>
  <si>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</si>
  <si>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</si>
  <si>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</si>
  <si>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</si>
  <si>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</si>
  <si>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</si>
  <si>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</si>
  <si>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</si>
  <si>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</si>
  <si>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</si>
  <si>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</si>
  <si>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</si>
  <si>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</si>
  <si>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</si>
  <si>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</si>
  <si>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</si>
  <si>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</si>
  <si>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</si>
  <si>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</si>
  <si>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</si>
  <si>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</si>
  <si>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</si>
  <si>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</si>
  <si>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</si>
  <si>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</si>
  <si>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</si>
  <si>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</si>
  <si>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</si>
  <si>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</si>
  <si>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</si>
  <si>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</si>
  <si>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</si>
  <si>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</si>
  <si>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</si>
  <si>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</si>
  <si>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</si>
  <si>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</si>
  <si>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</si>
  <si>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</si>
  <si>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</si>
  <si>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</si>
  <si>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</si>
  <si>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</si>
  <si>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</si>
  <si>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</si>
  <si>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</si>
  <si>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</si>
  <si>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</si>
  <si>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</si>
  <si>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</si>
  <si>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</si>
  <si>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</si>
  <si>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</si>
  <si>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</si>
  <si>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</si>
  <si>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</si>
  <si>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</si>
  <si>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</si>
  <si>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</si>
  <si>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</si>
  <si>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</si>
  <si>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</si>
  <si>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</si>
  <si>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</si>
  <si>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</si>
  <si>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</si>
  <si>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</si>
  <si>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</si>
  <si>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</si>
  <si>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</si>
  <si>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</si>
  <si>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</si>
  <si>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</si>
  <si>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</si>
  <si>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</si>
  <si>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</si>
  <si>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</si>
  <si>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</si>
  <si>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</si>
  <si>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</si>
  <si>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</si>
  <si>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</si>
  <si>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</si>
  <si>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</si>
  <si>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</si>
  <si>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</si>
  <si>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</si>
  <si>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</si>
  <si>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</si>
  <si>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</si>
  <si>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</si>
  <si>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</si>
  <si>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</si>
  <si>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</si>
  <si>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</si>
  <si>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</si>
  <si>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</si>
  <si>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</si>
  <si>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</si>
  <si>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</si>
  <si>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</si>
  <si>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</si>
  <si>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</si>
  <si>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</si>
  <si>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</si>
  <si>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</si>
  <si>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</si>
  <si>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</si>
  <si>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</si>
  <si>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</si>
  <si>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</si>
  <si>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</si>
  <si>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</si>
  <si>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</si>
  <si>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</si>
  <si>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</si>
  <si>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</si>
  <si>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</si>
  <si>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</si>
  <si>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</si>
  <si>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</si>
  <si>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</si>
  <si>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</si>
  <si>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</si>
  <si>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</si>
  <si>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</si>
  <si>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</si>
  <si>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</si>
  <si>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</si>
  <si>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</si>
  <si>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</si>
  <si>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</si>
  <si>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</si>
  <si>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</si>
  <si>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</si>
  <si>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</si>
  <si>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</si>
  <si>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</si>
  <si>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</si>
  <si>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</si>
  <si>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</si>
  <si>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</si>
  <si>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</si>
  <si>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</si>
  <si>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</si>
  <si>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</si>
  <si>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</si>
  <si>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</si>
  <si>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</si>
  <si>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</si>
  <si>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</si>
  <si>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</si>
  <si>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</si>
  <si>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</si>
  <si>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</si>
  <si>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</si>
  <si>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</si>
  <si>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</si>
  <si>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</si>
  <si>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</si>
  <si>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</si>
  <si>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</si>
  <si>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</si>
  <si>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</si>
  <si>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</si>
  <si>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</si>
  <si>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</si>
  <si>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</si>
  <si>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</si>
  <si>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</si>
  <si>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</si>
  <si>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</si>
  <si>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</si>
  <si>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</si>
  <si>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</si>
  <si>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</si>
  <si>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</si>
  <si>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</si>
  <si>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</si>
  <si>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</si>
  <si>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</si>
  <si>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</si>
  <si>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</si>
  <si>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</si>
  <si>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</si>
  <si>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</si>
  <si>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</si>
  <si>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</si>
  <si>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</si>
  <si>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</si>
  <si>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</si>
  <si>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</si>
  <si>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</si>
  <si>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</si>
  <si>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</si>
  <si>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</si>
  <si>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</si>
  <si>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</si>
  <si>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</si>
  <si>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</si>
  <si>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</si>
  <si>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</si>
  <si>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</si>
  <si>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</si>
  <si>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</si>
  <si>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</si>
  <si>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</si>
  <si>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 xml:space="preserve"> 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</si>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</sst>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9" tint="0.39994506668294322"/>
        </patternFill>
      </fill>
    </dxf>
    <dxf>
      <fill>
        <patternFill>
          <bgColor rgb="FFFC695A"/>
        </patternFill>
      </fill>
    </dxf>
    <dxf>
      <fill>
        <patternFill>
          <bgColor theme="0" tint="-0.24994659260841701"/>
        </patternFill>
      </fill>
    </dxf>
    <dxf>
      <fill>
        <patternFill>
          <bgColor rgb="FFFFFF66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C695A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[Homework_1.xlsx]Success by 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C-484F-B900-E06715B0F3CB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C-484F-B900-E06715B0F3CB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5C-484F-B900-E06715B0F3CB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C-484F-B900-E06715B0F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856064"/>
        <c:axId val="1433474656"/>
      </c:barChart>
      <c:catAx>
        <c:axId val="12128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74656"/>
        <c:crosses val="autoZero"/>
        <c:auto val="1"/>
        <c:lblAlgn val="ctr"/>
        <c:lblOffset val="100"/>
        <c:noMultiLvlLbl val="0"/>
      </c:catAx>
      <c:valAx>
        <c:axId val="1433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[Homework_1.xlsx]Success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A-4EF1-87A0-1E643D7EBB17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A-4EF1-87A0-1E643D7EBB17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A-4EF1-87A0-1E643D7EBB17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0A-4EF1-87A0-1E643D7E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743328"/>
        <c:axId val="1672375392"/>
      </c:barChart>
      <c:catAx>
        <c:axId val="173974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375392"/>
        <c:crosses val="autoZero"/>
        <c:auto val="1"/>
        <c:lblAlgn val="ctr"/>
        <c:lblOffset val="100"/>
        <c:noMultiLvlLbl val="0"/>
      </c:catAx>
      <c:valAx>
        <c:axId val="16723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[Homework_1.xlsx]Success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E-4CD1-8A74-CF2F5A4BC722}"/>
            </c:ext>
          </c:extLst>
        </c:ser>
        <c:ser>
          <c:idx val="1"/>
          <c:order val="1"/>
          <c:tx>
            <c:strRef>
              <c:f>'Success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E-4CD1-8A74-CF2F5A4BC722}"/>
            </c:ext>
          </c:extLst>
        </c:ser>
        <c:ser>
          <c:idx val="2"/>
          <c:order val="2"/>
          <c:tx>
            <c:strRef>
              <c:f>'Success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E-4CD1-8A74-CF2F5A4BC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725728"/>
        <c:axId val="1756812064"/>
      </c:lineChart>
      <c:catAx>
        <c:axId val="17397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12064"/>
        <c:crosses val="autoZero"/>
        <c:auto val="1"/>
        <c:lblAlgn val="ctr"/>
        <c:lblOffset val="100"/>
        <c:noMultiLvlLbl val="0"/>
      </c:catAx>
      <c:valAx>
        <c:axId val="175681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FE-40BC-9047-6FA5707843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FE-40BC-9047-6FA57078435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FE-40BC-9047-6FA570784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718368"/>
        <c:axId val="1788811920"/>
      </c:lineChart>
      <c:catAx>
        <c:axId val="13927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11920"/>
        <c:crosses val="autoZero"/>
        <c:auto val="1"/>
        <c:lblAlgn val="ctr"/>
        <c:lblOffset val="100"/>
        <c:noMultiLvlLbl val="0"/>
      </c:catAx>
      <c:valAx>
        <c:axId val="17888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71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1</xdr:row>
      <xdr:rowOff>19050</xdr:rowOff>
    </xdr:from>
    <xdr:to>
      <xdr:col>14</xdr:col>
      <xdr:colOff>89535</xdr:colOff>
      <xdr:row>16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036AD-BEFF-4AEF-BF30-DB87AF8B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163830</xdr:rowOff>
    </xdr:from>
    <xdr:to>
      <xdr:col>15</xdr:col>
      <xdr:colOff>624839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3837C-B1F0-4094-A0C0-EBA151CF9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356234</xdr:colOff>
      <xdr:row>0</xdr:row>
      <xdr:rowOff>179070</xdr:rowOff>
    </xdr:from>
    <xdr:to>
      <xdr:col>13</xdr:col>
      <xdr:colOff>297179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96F93-C4EA-42E3-B742-F08E1F388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232410</xdr:colOff>
      <xdr:row>13</xdr:row>
      <xdr:rowOff>160020</xdr:rowOff>
    </xdr:from>
    <xdr:to>
      <xdr:col>7</xdr:col>
      <xdr:colOff>1215390</xdr:colOff>
      <xdr:row>31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2D0FD-F99A-4C35-8B24-89DF3F1B0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aid Besing" refreshedDate="43656.663068865739" createdVersion="6" refreshedVersion="6" minRefreshableVersion="3" recordCount="4114" xr:uid="{9B6BB4F5-005E-4D9E-A7CD-F1AD8B1A783E}">
  <cacheSource type="worksheet">
    <worksheetSource ref="A1:R4115" sheet="Kickstarter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aid Besing" refreshedDate="43656.718161689816" createdVersion="6" refreshedVersion="6" minRefreshableVersion="3" recordCount="4114" xr:uid="{BCFB11C9-5F19-42B9-B3EB-69D513634E7D}">
  <cacheSource type="worksheet">
    <worksheetSource ref="A1:T4115" sheet="Kickstarter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371D7-B7D7-4E24-BF58-3AD3DC240FE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E2E75-1536-4B25-B266-AAC03483108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A78C8-4332-4507-9C65-5396B679C9E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FD6F6-CBEA-42C3-84A2-E81688EE412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goal" fld="3" subtotal="average" baseField="16" baseItem="0"/>
  </dataFields>
  <formats count="1">
    <format dxfId="4">
      <pivotArea collapsedLevelsAreSubtotals="1" fieldPosition="0">
        <references count="1"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A326-171E-40FB-800D-1E0799AB0727}">
  <dimension ref="A1:P14"/>
  <sheetViews>
    <sheetView workbookViewId="0">
      <selection activeCell="Q14" sqref="Q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16" x14ac:dyDescent="0.55000000000000004">
      <c r="A1" s="9" t="s">
        <v>8223</v>
      </c>
      <c r="B1" t="s">
        <v>8224</v>
      </c>
    </row>
    <row r="3" spans="1:16" x14ac:dyDescent="0.55000000000000004">
      <c r="A3" s="9" t="s">
        <v>8365</v>
      </c>
      <c r="B3" s="9" t="s">
        <v>8363</v>
      </c>
    </row>
    <row r="4" spans="1:16" x14ac:dyDescent="0.55000000000000004">
      <c r="A4" s="9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8354</v>
      </c>
    </row>
    <row r="5" spans="1:16" x14ac:dyDescent="0.55000000000000004">
      <c r="A5" s="10" t="s">
        <v>8310</v>
      </c>
      <c r="B5" s="11">
        <v>261</v>
      </c>
      <c r="C5" s="11"/>
      <c r="D5" s="11">
        <v>130</v>
      </c>
      <c r="E5" s="11">
        <v>31</v>
      </c>
      <c r="F5" s="11">
        <v>422</v>
      </c>
    </row>
    <row r="6" spans="1:16" x14ac:dyDescent="0.55000000000000004">
      <c r="A6" s="10" t="s">
        <v>8355</v>
      </c>
      <c r="B6" s="11">
        <v>34</v>
      </c>
      <c r="C6" s="11">
        <v>4</v>
      </c>
      <c r="D6" s="11">
        <v>115</v>
      </c>
      <c r="E6" s="11">
        <v>15</v>
      </c>
      <c r="F6" s="11">
        <v>168</v>
      </c>
    </row>
    <row r="7" spans="1:16" x14ac:dyDescent="0.55000000000000004">
      <c r="A7" s="10" t="s">
        <v>8356</v>
      </c>
      <c r="B7" s="11">
        <v>52</v>
      </c>
      <c r="C7" s="11"/>
      <c r="D7" s="11">
        <v>96</v>
      </c>
      <c r="E7" s="11"/>
      <c r="F7" s="11">
        <v>148</v>
      </c>
    </row>
    <row r="8" spans="1:16" x14ac:dyDescent="0.55000000000000004">
      <c r="A8" s="10" t="s">
        <v>8357</v>
      </c>
      <c r="B8" s="11"/>
      <c r="C8" s="11"/>
      <c r="D8" s="11"/>
      <c r="E8" s="11">
        <v>23</v>
      </c>
      <c r="F8" s="11">
        <v>23</v>
      </c>
    </row>
    <row r="9" spans="1:16" x14ac:dyDescent="0.55000000000000004">
      <c r="A9" s="10" t="s">
        <v>8358</v>
      </c>
      <c r="B9" s="11">
        <v>490</v>
      </c>
      <c r="C9" s="11">
        <v>17</v>
      </c>
      <c r="D9" s="11">
        <v>110</v>
      </c>
      <c r="E9" s="11">
        <v>19</v>
      </c>
      <c r="F9" s="11">
        <v>636</v>
      </c>
    </row>
    <row r="10" spans="1:16" x14ac:dyDescent="0.55000000000000004">
      <c r="A10" s="10" t="s">
        <v>8359</v>
      </c>
      <c r="B10" s="11">
        <v>62</v>
      </c>
      <c r="C10" s="11"/>
      <c r="D10" s="11">
        <v>72</v>
      </c>
      <c r="E10" s="11"/>
      <c r="F10" s="11">
        <v>134</v>
      </c>
    </row>
    <row r="11" spans="1:16" x14ac:dyDescent="0.55000000000000004">
      <c r="A11" s="10" t="s">
        <v>8360</v>
      </c>
      <c r="B11" s="11">
        <v>69</v>
      </c>
      <c r="C11" s="11"/>
      <c r="D11" s="11">
        <v>87</v>
      </c>
      <c r="E11" s="11">
        <v>22</v>
      </c>
      <c r="F11" s="11">
        <v>178</v>
      </c>
    </row>
    <row r="12" spans="1:16" x14ac:dyDescent="0.55000000000000004">
      <c r="A12" s="10" t="s">
        <v>8361</v>
      </c>
      <c r="B12" s="11">
        <v>158</v>
      </c>
      <c r="C12" s="11"/>
      <c r="D12" s="11">
        <v>138</v>
      </c>
      <c r="E12" s="11">
        <v>121</v>
      </c>
      <c r="F12" s="11">
        <v>417</v>
      </c>
    </row>
    <row r="13" spans="1:16" x14ac:dyDescent="0.55000000000000004">
      <c r="A13" s="10" t="s">
        <v>8362</v>
      </c>
      <c r="B13" s="11">
        <v>525</v>
      </c>
      <c r="C13" s="11">
        <v>12</v>
      </c>
      <c r="D13" s="11">
        <v>349</v>
      </c>
      <c r="E13" s="11">
        <v>26</v>
      </c>
      <c r="F13" s="11">
        <v>912</v>
      </c>
    </row>
    <row r="14" spans="1:16" x14ac:dyDescent="0.55000000000000004">
      <c r="A14" s="10" t="s">
        <v>8354</v>
      </c>
      <c r="B14" s="11">
        <v>1651</v>
      </c>
      <c r="C14" s="11">
        <v>33</v>
      </c>
      <c r="D14" s="11">
        <v>1097</v>
      </c>
      <c r="E14" s="11">
        <v>257</v>
      </c>
      <c r="F14" s="11">
        <v>3038</v>
      </c>
      <c r="P14" t="s">
        <v>8312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3E04-AAFE-4DA7-9C73-FC9C9B974A37}">
  <dimension ref="A1:F47"/>
  <sheetViews>
    <sheetView tabSelected="1" topLeftCell="A34" workbookViewId="0">
      <selection activeCell="A29" sqref="A2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8365</v>
      </c>
      <c r="B4" s="9" t="s">
        <v>8363</v>
      </c>
    </row>
    <row r="5" spans="1:6" x14ac:dyDescent="0.55000000000000004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55000000000000004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8315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8317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8318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8320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8321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8322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8324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8325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8326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8329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8330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8332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0" t="s">
        <v>8333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8334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0" t="s">
        <v>8335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8336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0" t="s">
        <v>8337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8338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0" t="s">
        <v>8339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0" t="s">
        <v>8341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8342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0" t="s">
        <v>8343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0" t="s">
        <v>8344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0" t="s">
        <v>8345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0" t="s">
        <v>8346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8347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0" t="s">
        <v>8348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0" t="s">
        <v>8349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0" t="s">
        <v>8350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8351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0" t="s">
        <v>8352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0" t="s">
        <v>8353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0" t="s">
        <v>8354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AE990-68B0-49EE-86C1-B17F58A30497}">
  <dimension ref="A1:E18"/>
  <sheetViews>
    <sheetView workbookViewId="0">
      <selection activeCell="K21" sqref="K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8364</v>
      </c>
    </row>
    <row r="2" spans="1:5" x14ac:dyDescent="0.55000000000000004">
      <c r="A2" s="9" t="s">
        <v>8380</v>
      </c>
      <c r="B2" t="s">
        <v>8364</v>
      </c>
    </row>
    <row r="4" spans="1:5" x14ac:dyDescent="0.55000000000000004">
      <c r="A4" s="9" t="s">
        <v>8365</v>
      </c>
      <c r="B4" s="9" t="s">
        <v>8363</v>
      </c>
    </row>
    <row r="5" spans="1:5" x14ac:dyDescent="0.55000000000000004">
      <c r="A5" s="9" t="s">
        <v>8313</v>
      </c>
      <c r="B5" t="s">
        <v>8220</v>
      </c>
      <c r="C5" t="s">
        <v>8221</v>
      </c>
      <c r="D5" t="s">
        <v>8219</v>
      </c>
      <c r="E5" t="s">
        <v>8354</v>
      </c>
    </row>
    <row r="6" spans="1:5" x14ac:dyDescent="0.55000000000000004">
      <c r="A6" s="13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55000000000000004">
      <c r="A7" s="13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55000000000000004">
      <c r="A8" s="13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55000000000000004">
      <c r="A9" s="13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55000000000000004">
      <c r="A10" s="13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55000000000000004">
      <c r="A11" s="13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55000000000000004">
      <c r="A12" s="13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55000000000000004">
      <c r="A13" s="13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55000000000000004">
      <c r="A14" s="13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55000000000000004">
      <c r="A15" s="13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55000000000000004">
      <c r="A16" s="13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55000000000000004">
      <c r="A17" s="13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55000000000000004">
      <c r="A18" s="13" t="s">
        <v>8354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55" zoomScaleNormal="55" workbookViewId="0">
      <selection activeCell="F2" sqref="F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style="6" bestFit="1" customWidth="1"/>
    <col min="17" max="17" width="10.9453125" customWidth="1"/>
    <col min="18" max="18" width="12.47265625" bestFit="1" customWidth="1"/>
    <col min="19" max="19" width="21.20703125" bestFit="1" customWidth="1"/>
    <col min="20" max="20" width="19.83984375" bestFit="1" customWidth="1"/>
    <col min="21" max="21" width="10.47265625" customWidth="1"/>
  </cols>
  <sheetData>
    <row r="1" spans="1:20" s="8" customForma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53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>LEFT(N2554,SEARCH("/",N2554,1)-1)</f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ref="Q2555:Q2618" si="240">LEFT(N2555,SEARCH("/",N2555,1)-1)</f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40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40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40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40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40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40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40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6" t="e">
        <f t="shared" ref="P2563:P2626" si="242">E2563/L2563</f>
        <v>#DIV/0!</v>
      </c>
      <c r="Q2563" t="str">
        <f t="shared" si="240"/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si="240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 t="e">
        <f t="shared" si="242"/>
        <v>#DIV/0!</v>
      </c>
      <c r="Q2565" t="str">
        <f t="shared" si="240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 t="e">
        <f t="shared" si="242"/>
        <v>#DIV/0!</v>
      </c>
      <c r="Q2566" t="str">
        <f t="shared" si="240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0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 t="e">
        <f t="shared" si="242"/>
        <v>#DIV/0!</v>
      </c>
      <c r="Q2568" t="str">
        <f t="shared" si="240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0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0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0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0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0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 t="e">
        <f t="shared" si="242"/>
        <v>#DIV/0!</v>
      </c>
      <c r="Q2574" t="str">
        <f t="shared" si="240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 t="e">
        <f t="shared" si="242"/>
        <v>#DIV/0!</v>
      </c>
      <c r="Q2575" t="str">
        <f t="shared" si="240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 t="e">
        <f t="shared" si="242"/>
        <v>#DIV/0!</v>
      </c>
      <c r="Q2576" t="str">
        <f t="shared" si="240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 t="e">
        <f t="shared" si="242"/>
        <v>#DIV/0!</v>
      </c>
      <c r="Q2577" t="str">
        <f t="shared" si="240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 t="e">
        <f t="shared" si="242"/>
        <v>#DIV/0!</v>
      </c>
      <c r="Q2578" t="str">
        <f t="shared" si="240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 t="e">
        <f t="shared" si="242"/>
        <v>#DIV/0!</v>
      </c>
      <c r="Q2579" t="str">
        <f t="shared" si="240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 t="e">
        <f t="shared" si="242"/>
        <v>#DIV/0!</v>
      </c>
      <c r="Q2580" t="str">
        <f t="shared" si="240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0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0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0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0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0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 t="e">
        <f t="shared" si="242"/>
        <v>#DIV/0!</v>
      </c>
      <c r="Q2586" t="str">
        <f t="shared" si="240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0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0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0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0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0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 t="e">
        <f t="shared" si="242"/>
        <v>#DIV/0!</v>
      </c>
      <c r="Q2592" t="str">
        <f t="shared" si="240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0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0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 t="e">
        <f t="shared" si="242"/>
        <v>#DIV/0!</v>
      </c>
      <c r="Q2595" t="str">
        <f t="shared" si="240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0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0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0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0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0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0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0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0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0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0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0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0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0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0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0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0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0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0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0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0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0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0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0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ref="Q2619:Q2682" si="246">LEFT(N2619,SEARCH("/",N2619,1)-1)</f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6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6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6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6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6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6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6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si="246"/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6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6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6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6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46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46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46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46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46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46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46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46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46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46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 t="e">
        <f t="shared" si="248"/>
        <v>#DIV/0!</v>
      </c>
      <c r="Q2644" t="str">
        <f t="shared" si="246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46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46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46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46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46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46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46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46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46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46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46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46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46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46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46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46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46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46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46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46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46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46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46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46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46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46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46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46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46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46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46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46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46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46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46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46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46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46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ref="Q2683:Q2746" si="252">LEFT(N2683,SEARCH("/",N2683,1)-1)</f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52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52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52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52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 t="e">
        <f t="shared" si="248"/>
        <v>#DIV/0!</v>
      </c>
      <c r="Q2688" t="str">
        <f t="shared" si="252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 t="e">
        <f t="shared" si="248"/>
        <v>#DIV/0!</v>
      </c>
      <c r="Q2689" t="str">
        <f t="shared" si="252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52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si="252"/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2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2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2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2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2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2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2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 t="e">
        <f t="shared" si="254"/>
        <v>#DIV/0!</v>
      </c>
      <c r="Q2701" t="str">
        <f t="shared" si="252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2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2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2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2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2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2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2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2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2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2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2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2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2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2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2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2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2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2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2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2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2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2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2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2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2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2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2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2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2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2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2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2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2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2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2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2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2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2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2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2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2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2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2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 t="e">
        <f t="shared" si="254"/>
        <v>#DIV/0!</v>
      </c>
      <c r="Q2745" t="str">
        <f t="shared" si="252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2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ref="Q2747:Q2810" si="258">LEFT(N2747,SEARCH("/",N2747,1)-1)</f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8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8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8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8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 t="e">
        <f t="shared" si="254"/>
        <v>#DIV/0!</v>
      </c>
      <c r="Q2752" t="str">
        <f t="shared" si="258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 t="e">
        <f t="shared" si="254"/>
        <v>#DIV/0!</v>
      </c>
      <c r="Q2753" t="str">
        <f t="shared" si="258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8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E2755/L2755</f>
        <v>47.5</v>
      </c>
      <c r="Q2755" t="str">
        <f t="shared" si="258"/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 t="e">
        <f t="shared" si="260"/>
        <v>#DIV/0!</v>
      </c>
      <c r="Q2756" t="str">
        <f t="shared" si="258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58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58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58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58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 t="e">
        <f t="shared" si="260"/>
        <v>#DIV/0!</v>
      </c>
      <c r="Q2762" t="str">
        <f t="shared" si="258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58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58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58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58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 t="e">
        <f t="shared" si="260"/>
        <v>#DIV/0!</v>
      </c>
      <c r="Q2767" t="str">
        <f t="shared" si="258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58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58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58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58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58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 t="e">
        <f t="shared" si="260"/>
        <v>#DIV/0!</v>
      </c>
      <c r="Q2773" t="str">
        <f t="shared" si="258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 t="e">
        <f t="shared" si="260"/>
        <v>#DIV/0!</v>
      </c>
      <c r="Q2774" t="str">
        <f t="shared" si="258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58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58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58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58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58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58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58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 t="e">
        <f t="shared" si="260"/>
        <v>#DIV/0!</v>
      </c>
      <c r="Q2782" t="str">
        <f t="shared" si="258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58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58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58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58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58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58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58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58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58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58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58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58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58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58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58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58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58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58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58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58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58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58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58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58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58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58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58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58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ref="Q2811:Q2874" si="264">LEFT(N2811,SEARCH("/",N2811,1)-1)</f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4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4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4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4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4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4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4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si="264"/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4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4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4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4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4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4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4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4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4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4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4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4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4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4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4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4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4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4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4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4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4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4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 t="e">
        <f t="shared" si="266"/>
        <v>#DIV/0!</v>
      </c>
      <c r="Q2844" t="str">
        <f t="shared" si="264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 t="e">
        <f t="shared" si="266"/>
        <v>#DIV/0!</v>
      </c>
      <c r="Q2845" t="str">
        <f t="shared" si="264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4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4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 t="e">
        <f t="shared" si="266"/>
        <v>#DIV/0!</v>
      </c>
      <c r="Q2848" t="str">
        <f t="shared" si="264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 t="e">
        <f t="shared" si="266"/>
        <v>#DIV/0!</v>
      </c>
      <c r="Q2849" t="str">
        <f t="shared" si="264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4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4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4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 t="e">
        <f t="shared" si="266"/>
        <v>#DIV/0!</v>
      </c>
      <c r="Q2853" t="str">
        <f t="shared" si="264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4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 t="e">
        <f t="shared" si="266"/>
        <v>#DIV/0!</v>
      </c>
      <c r="Q2855" t="str">
        <f t="shared" si="264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4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4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4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4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 t="e">
        <f t="shared" si="266"/>
        <v>#DIV/0!</v>
      </c>
      <c r="Q2860" t="str">
        <f t="shared" si="264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4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4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4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4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4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4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 t="e">
        <f t="shared" si="266"/>
        <v>#DIV/0!</v>
      </c>
      <c r="Q2867" t="str">
        <f t="shared" si="264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4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4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4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4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4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4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 t="e">
        <f t="shared" si="266"/>
        <v>#DIV/0!</v>
      </c>
      <c r="Q2874" t="str">
        <f t="shared" si="264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ref="Q2875:Q2938" si="270">LEFT(N2875,SEARCH("/",N2875,1)-1)</f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70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70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 t="e">
        <f t="shared" si="266"/>
        <v>#DIV/0!</v>
      </c>
      <c r="Q2878" t="str">
        <f t="shared" si="270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70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70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70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70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6" t="e">
        <f t="shared" ref="P2883:P2946" si="272">E2883/L2883</f>
        <v>#DIV/0!</v>
      </c>
      <c r="Q2883" t="str">
        <f t="shared" si="270"/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si="270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0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0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0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0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0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 t="e">
        <f t="shared" si="272"/>
        <v>#DIV/0!</v>
      </c>
      <c r="Q2890" t="str">
        <f t="shared" si="270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0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0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0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0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0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 t="e">
        <f t="shared" si="272"/>
        <v>#DIV/0!</v>
      </c>
      <c r="Q2896" t="str">
        <f t="shared" si="270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0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0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0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0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 t="e">
        <f t="shared" si="272"/>
        <v>#DIV/0!</v>
      </c>
      <c r="Q2901" t="str">
        <f t="shared" si="270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0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0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0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0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0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0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0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0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0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0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0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0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0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0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0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0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0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0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0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0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0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0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0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0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0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0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0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0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0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0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0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0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0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0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0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0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0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ref="Q2939:Q3002" si="276">LEFT(N2939,SEARCH("/",N2939,1)-1)</f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6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6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6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6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6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 t="e">
        <f t="shared" si="272"/>
        <v>#DIV/0!</v>
      </c>
      <c r="Q2945" t="str">
        <f t="shared" si="276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6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6" t="e">
        <f t="shared" ref="P2947:P3010" si="278">E2947/L2947</f>
        <v>#DIV/0!</v>
      </c>
      <c r="Q2947" t="str">
        <f t="shared" si="276"/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si="276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76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76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76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 t="e">
        <f t="shared" si="278"/>
        <v>#DIV/0!</v>
      </c>
      <c r="Q2952" t="str">
        <f t="shared" si="276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76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76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76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 t="e">
        <f t="shared" si="278"/>
        <v>#DIV/0!</v>
      </c>
      <c r="Q2956" t="str">
        <f t="shared" si="276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76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76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76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 t="e">
        <f t="shared" si="278"/>
        <v>#DIV/0!</v>
      </c>
      <c r="Q2960" t="str">
        <f t="shared" si="276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 t="e">
        <f t="shared" si="278"/>
        <v>#DIV/0!</v>
      </c>
      <c r="Q2961" t="str">
        <f t="shared" si="276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 t="e">
        <f t="shared" si="278"/>
        <v>#DIV/0!</v>
      </c>
      <c r="Q2962" t="str">
        <f t="shared" si="276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76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76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76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76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76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76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76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76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76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76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76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76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76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76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76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76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76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76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76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76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76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76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76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76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76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76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76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76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76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76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76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76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76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76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76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76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76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76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76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76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ref="Q3003:Q3066" si="282">LEFT(N3003,SEARCH("/",N3003,1)-1)</f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82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82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82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82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82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82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82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si="282"/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si="282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2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2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2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2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2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2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2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2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2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2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2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2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2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2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2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2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2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2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2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2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2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2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2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2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2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2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2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2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2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2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2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2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2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2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2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2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2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2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2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2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2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2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2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 t="e">
        <f t="shared" si="284"/>
        <v>#DIV/0!</v>
      </c>
      <c r="Q3056" t="str">
        <f t="shared" si="282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2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 t="e">
        <f t="shared" si="284"/>
        <v>#DIV/0!</v>
      </c>
      <c r="Q3058" t="str">
        <f t="shared" si="282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 t="e">
        <f t="shared" si="284"/>
        <v>#DIV/0!</v>
      </c>
      <c r="Q3059" t="str">
        <f t="shared" si="282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2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2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2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 t="e">
        <f t="shared" si="284"/>
        <v>#DIV/0!</v>
      </c>
      <c r="Q3063" t="str">
        <f t="shared" si="282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2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2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2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ref="Q3067:Q3130" si="288">LEFT(N3067,SEARCH("/",N3067,1)-1)</f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8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8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8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8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8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8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8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si="288"/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88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88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88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88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88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88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88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 t="e">
        <f t="shared" si="290"/>
        <v>#DIV/0!</v>
      </c>
      <c r="Q3084" t="str">
        <f t="shared" si="288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88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88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88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88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88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88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88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88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88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88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88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88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88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88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88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88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88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88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88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88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88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88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88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88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88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88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88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88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88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88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88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 t="e">
        <f t="shared" si="290"/>
        <v>#DIV/0!</v>
      </c>
      <c r="Q3116" t="str">
        <f t="shared" si="288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88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88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88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88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88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88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88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88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88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88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 t="e">
        <f t="shared" si="290"/>
        <v>#DIV/0!</v>
      </c>
      <c r="Q3127" t="str">
        <f t="shared" si="288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88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 t="e">
        <f t="shared" si="290"/>
        <v>#DIV/0!</v>
      </c>
      <c r="Q3129" t="str">
        <f t="shared" si="288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88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ref="Q3131:Q3194" si="294">LEFT(N3131,SEARCH("/",N3131,1)-1)</f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4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4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4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4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4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4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4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si="294"/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 t="e">
        <f t="shared" si="296"/>
        <v>#DIV/0!</v>
      </c>
      <c r="Q3140" t="str">
        <f t="shared" si="294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4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4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4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4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 t="e">
        <f t="shared" si="296"/>
        <v>#DIV/0!</v>
      </c>
      <c r="Q3145" t="str">
        <f t="shared" si="294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4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 t="e">
        <f t="shared" si="296"/>
        <v>#DIV/0!</v>
      </c>
      <c r="Q3147" t="str">
        <f t="shared" si="294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4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4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4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4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4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4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4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4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4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4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4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4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4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4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4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4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4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4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4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4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4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4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4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4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4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4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4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4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4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4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4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4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4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4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4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4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4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4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4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4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4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4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4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4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 t="e">
        <f t="shared" si="296"/>
        <v>#DIV/0!</v>
      </c>
      <c r="Q3192" t="str">
        <f t="shared" si="294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4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4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ref="Q3195:Q3258" si="300">LEFT(N3195,SEARCH("/",N3195,1)-1)</f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 t="e">
        <f t="shared" si="296"/>
        <v>#DIV/0!</v>
      </c>
      <c r="Q3196" t="str">
        <f t="shared" si="300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300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300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300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300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300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300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si="300"/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 t="e">
        <f t="shared" si="302"/>
        <v>#DIV/0!</v>
      </c>
      <c r="Q3206" t="str">
        <f t="shared" si="300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0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 t="e">
        <f t="shared" si="302"/>
        <v>#DIV/0!</v>
      </c>
      <c r="Q3208" t="str">
        <f t="shared" si="300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0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0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0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0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0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0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0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0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0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0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0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0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0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0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0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0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0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0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0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0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0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0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0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0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0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0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0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0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0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0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0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0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0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0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0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0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0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0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0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0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0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0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0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0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0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0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0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0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0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0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ref="Q3259:Q3322" si="306">LEFT(N3259,SEARCH("/",N3259,1)-1)</f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6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6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6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6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6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6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6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si="306"/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6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6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6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6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06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06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06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06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06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06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06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06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06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06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06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06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06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06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06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06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06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06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06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06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06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06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06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06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06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06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06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06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06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06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06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06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06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06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06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06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06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06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06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06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06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06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06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06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06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06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06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06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06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ref="Q3323:Q3386" si="312">LEFT(N3323,SEARCH("/",N3323,1)-1)</f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12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12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12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12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12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12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12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si="312"/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2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2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2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2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2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2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2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2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2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2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2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2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2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2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2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2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2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2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2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2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2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2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2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2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2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2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2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2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2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2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2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2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2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2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2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2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2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2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2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2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2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2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2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2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2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2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2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2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2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2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2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2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2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ref="Q3387:Q3450" si="318">LEFT(N3387,SEARCH("/",N3387,1)-1)</f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8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8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8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8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8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8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8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si="318"/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18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18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18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18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18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18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18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18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18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18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18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18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18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18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18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18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18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18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18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18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18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18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18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18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18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18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18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18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18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18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18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18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18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18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18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18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18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18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18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18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18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18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18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18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18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18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18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18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18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18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18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18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18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18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ref="Q3451:Q3514" si="324">LEFT(N3451,SEARCH("/",N3451,1)-1)</f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4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4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4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4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4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4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4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si="324"/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4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4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4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4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4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4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4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4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4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4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4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4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4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4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4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4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4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4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4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4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4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4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4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4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4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4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4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4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4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4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4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4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4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4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4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4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4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4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4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4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4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4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4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4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4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4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4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4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4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4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4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4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4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ref="Q3515:Q3578" si="330">LEFT(N3515,SEARCH("/",N3515,1)-1)</f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30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30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30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30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30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30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30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si="330"/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0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0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0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0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0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0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0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0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0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0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0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0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0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0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0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0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0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0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0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0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0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0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0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0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0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0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0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0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0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0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0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0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0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0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0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0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0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0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0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0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0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0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0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0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0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0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0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0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0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0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0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0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0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ref="Q3579:Q3642" si="336">LEFT(N3579,SEARCH("/",N3579,1)-1)</f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6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6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6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6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6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6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6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si="336"/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6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6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6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6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36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36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36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36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36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36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36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36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36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36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36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36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36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36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36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36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36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36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36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36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36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36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36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36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36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36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36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36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36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36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36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36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36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36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36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36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 t="e">
        <f t="shared" si="338"/>
        <v>#DIV/0!</v>
      </c>
      <c r="Q3630" t="str">
        <f t="shared" si="336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36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36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36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36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36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36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36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 t="e">
        <f t="shared" si="338"/>
        <v>#DIV/0!</v>
      </c>
      <c r="Q3638" t="str">
        <f t="shared" si="336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36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36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36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36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 t="e">
        <f t="shared" si="338"/>
        <v>#DIV/0!</v>
      </c>
      <c r="Q3643" t="str">
        <f t="shared" ref="Q3643:Q3706" si="342">LEFT(N3643,SEARCH("/",N3643,1)-1)</f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42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 t="e">
        <f t="shared" si="338"/>
        <v>#DIV/0!</v>
      </c>
      <c r="Q3645" t="str">
        <f t="shared" si="342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42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42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42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42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42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E3651/L3651</f>
        <v>97.5</v>
      </c>
      <c r="Q3651" t="str">
        <f t="shared" si="342"/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2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2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2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2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2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2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2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2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2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2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2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2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2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2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2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2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2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2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2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2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2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2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2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2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2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2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2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2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2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2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2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2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2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2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2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2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2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2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2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2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2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2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2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2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2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2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2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2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2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2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2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2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2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ref="Q3707:Q3770" si="348">LEFT(N3707,SEARCH("/",N3707,1)-1)</f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8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8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8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8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8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8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8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si="348"/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48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48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48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48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48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48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48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48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48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48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48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48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48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48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48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48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 t="e">
        <f t="shared" si="350"/>
        <v>#DIV/0!</v>
      </c>
      <c r="Q3735" t="str">
        <f t="shared" si="348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48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48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48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48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48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48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48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 t="e">
        <f t="shared" si="350"/>
        <v>#DIV/0!</v>
      </c>
      <c r="Q3743" t="str">
        <f t="shared" si="348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48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 t="e">
        <f t="shared" si="350"/>
        <v>#DIV/0!</v>
      </c>
      <c r="Q3745" t="str">
        <f t="shared" si="348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 t="e">
        <f t="shared" si="350"/>
        <v>#DIV/0!</v>
      </c>
      <c r="Q3746" t="str">
        <f t="shared" si="348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48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48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48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48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48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48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48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48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48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48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48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48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48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48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48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48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48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48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48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48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48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48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48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48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ref="Q3771:Q3834" si="354">LEFT(N3771,SEARCH("/",N3771,1)-1)</f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4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4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4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4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4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4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4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si="354"/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4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4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4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4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4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4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4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4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4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 t="e">
        <f t="shared" si="356"/>
        <v>#DIV/0!</v>
      </c>
      <c r="Q3792" t="str">
        <f t="shared" si="354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 t="e">
        <f t="shared" si="356"/>
        <v>#DIV/0!</v>
      </c>
      <c r="Q3793" t="str">
        <f t="shared" si="354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4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4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4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4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4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4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4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4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4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4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 t="e">
        <f t="shared" si="356"/>
        <v>#DIV/0!</v>
      </c>
      <c r="Q3804" t="str">
        <f t="shared" si="354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4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 t="e">
        <f t="shared" si="356"/>
        <v>#DIV/0!</v>
      </c>
      <c r="Q3806" t="str">
        <f t="shared" si="354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4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4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4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4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4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4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4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4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4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4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4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4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4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4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4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4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4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4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4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4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4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4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4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4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4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4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4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4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ref="Q3835:Q3898" si="360">LEFT(N3835,SEARCH("/",N3835,1)-1)</f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60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60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60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60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60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60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60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si="360"/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0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0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0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0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0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0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0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0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0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0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0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0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0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0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0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0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0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 t="e">
        <f t="shared" si="362"/>
        <v>#DIV/0!</v>
      </c>
      <c r="Q3865" t="str">
        <f t="shared" si="360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0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0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0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0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0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0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0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0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 t="e">
        <f t="shared" si="362"/>
        <v>#DIV/0!</v>
      </c>
      <c r="Q3874" t="str">
        <f t="shared" si="360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 t="e">
        <f t="shared" si="362"/>
        <v>#DIV/0!</v>
      </c>
      <c r="Q3875" t="str">
        <f t="shared" si="360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 t="e">
        <f t="shared" si="362"/>
        <v>#DIV/0!</v>
      </c>
      <c r="Q3876" t="str">
        <f t="shared" si="360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 t="e">
        <f t="shared" si="362"/>
        <v>#DIV/0!</v>
      </c>
      <c r="Q3877" t="str">
        <f t="shared" si="360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0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0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0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 t="e">
        <f t="shared" si="362"/>
        <v>#DIV/0!</v>
      </c>
      <c r="Q3881" t="str">
        <f t="shared" si="360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0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0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 t="e">
        <f t="shared" si="362"/>
        <v>#DIV/0!</v>
      </c>
      <c r="Q3884" t="str">
        <f t="shared" si="360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 t="e">
        <f t="shared" si="362"/>
        <v>#DIV/0!</v>
      </c>
      <c r="Q3885" t="str">
        <f t="shared" si="360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 t="e">
        <f t="shared" si="362"/>
        <v>#DIV/0!</v>
      </c>
      <c r="Q3886" t="str">
        <f t="shared" si="360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 t="e">
        <f t="shared" si="362"/>
        <v>#DIV/0!</v>
      </c>
      <c r="Q3887" t="str">
        <f t="shared" si="360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 t="e">
        <f t="shared" si="362"/>
        <v>#DIV/0!</v>
      </c>
      <c r="Q3888" t="str">
        <f t="shared" si="360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0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0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0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0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0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 t="e">
        <f t="shared" si="362"/>
        <v>#DIV/0!</v>
      </c>
      <c r="Q3894" t="str">
        <f t="shared" si="360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0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0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0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0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ref="Q3899:Q3962" si="366">LEFT(N3899,SEARCH("/",N3899,1)-1)</f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6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6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6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6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6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 t="e">
        <f t="shared" si="362"/>
        <v>#DIV/0!</v>
      </c>
      <c r="Q3905" t="str">
        <f t="shared" si="366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6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si="366"/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6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66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6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6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6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6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66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66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66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66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 t="e">
        <f t="shared" si="368"/>
        <v>#DIV/0!</v>
      </c>
      <c r="Q3918" t="str">
        <f t="shared" si="366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66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66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66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66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 t="e">
        <f t="shared" si="368"/>
        <v>#DIV/0!</v>
      </c>
      <c r="Q3923" t="str">
        <f t="shared" si="366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66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66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66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66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66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66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66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66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 t="e">
        <f t="shared" si="368"/>
        <v>#DIV/0!</v>
      </c>
      <c r="Q3932" t="str">
        <f t="shared" si="366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 t="e">
        <f t="shared" si="368"/>
        <v>#DIV/0!</v>
      </c>
      <c r="Q3933" t="str">
        <f t="shared" si="366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66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66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66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66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 t="e">
        <f t="shared" si="368"/>
        <v>#DIV/0!</v>
      </c>
      <c r="Q3938" t="str">
        <f t="shared" si="366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66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66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66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66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66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 t="e">
        <f t="shared" si="368"/>
        <v>#DIV/0!</v>
      </c>
      <c r="Q3944" t="str">
        <f t="shared" si="366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66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 t="e">
        <f t="shared" si="368"/>
        <v>#DIV/0!</v>
      </c>
      <c r="Q3946" t="str">
        <f t="shared" si="366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66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66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66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 t="e">
        <f t="shared" si="368"/>
        <v>#DIV/0!</v>
      </c>
      <c r="Q3950" t="str">
        <f t="shared" si="366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66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66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66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66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 t="e">
        <f t="shared" si="368"/>
        <v>#DIV/0!</v>
      </c>
      <c r="Q3955" t="str">
        <f t="shared" si="366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 t="e">
        <f t="shared" si="368"/>
        <v>#DIV/0!</v>
      </c>
      <c r="Q3956" t="str">
        <f t="shared" si="366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66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 t="e">
        <f t="shared" si="368"/>
        <v>#DIV/0!</v>
      </c>
      <c r="Q3958" t="str">
        <f t="shared" si="366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66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66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66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66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ref="Q3963:Q4026" si="372">LEFT(N3963,SEARCH("/",N3963,1)-1)</f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72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 t="e">
        <f t="shared" si="368"/>
        <v>#DIV/0!</v>
      </c>
      <c r="Q3965" t="str">
        <f t="shared" si="372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72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72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72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72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72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si="372"/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2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2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2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2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 t="e">
        <f t="shared" si="374"/>
        <v>#DIV/0!</v>
      </c>
      <c r="Q3977" t="str">
        <f t="shared" si="372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2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2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2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2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2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2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2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2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2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2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2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2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2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 t="e">
        <f t="shared" si="374"/>
        <v>#DIV/0!</v>
      </c>
      <c r="Q3991" t="str">
        <f t="shared" si="372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2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2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2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2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2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2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2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 t="e">
        <f t="shared" si="374"/>
        <v>#DIV/0!</v>
      </c>
      <c r="Q3999" t="str">
        <f t="shared" si="372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2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2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2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2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2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2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2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2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2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2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2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2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2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2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 t="e">
        <f t="shared" si="374"/>
        <v>#DIV/0!</v>
      </c>
      <c r="Q4014" t="str">
        <f t="shared" si="372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2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 t="e">
        <f t="shared" si="374"/>
        <v>#DIV/0!</v>
      </c>
      <c r="Q4016" t="str">
        <f t="shared" si="372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2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2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2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2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2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2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2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2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 t="e">
        <f t="shared" si="374"/>
        <v>#DIV/0!</v>
      </c>
      <c r="Q4025" t="str">
        <f t="shared" si="372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2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ref="Q4027:Q4090" si="378">LEFT(N4027,SEARCH("/",N4027,1)-1)</f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 t="e">
        <f t="shared" si="374"/>
        <v>#DIV/0!</v>
      </c>
      <c r="Q4028" t="str">
        <f t="shared" si="378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8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8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 t="e">
        <f t="shared" si="374"/>
        <v>#DIV/0!</v>
      </c>
      <c r="Q4031" t="str">
        <f t="shared" si="378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8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 t="e">
        <f t="shared" si="374"/>
        <v>#DIV/0!</v>
      </c>
      <c r="Q4033" t="str">
        <f t="shared" si="378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8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si="378"/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78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78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78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78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78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78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78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78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78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 t="e">
        <f t="shared" si="380"/>
        <v>#DIV/0!</v>
      </c>
      <c r="Q4045" t="str">
        <f t="shared" si="378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78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78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78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78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78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78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78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 t="e">
        <f t="shared" si="380"/>
        <v>#DIV/0!</v>
      </c>
      <c r="Q4053" t="str">
        <f t="shared" si="378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78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78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 t="e">
        <f t="shared" si="380"/>
        <v>#DIV/0!</v>
      </c>
      <c r="Q4056" t="str">
        <f t="shared" si="378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78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78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78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78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78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78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 t="e">
        <f t="shared" si="380"/>
        <v>#DIV/0!</v>
      </c>
      <c r="Q4063" t="str">
        <f t="shared" si="378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78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78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78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78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78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78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78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78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78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 t="e">
        <f t="shared" si="380"/>
        <v>#DIV/0!</v>
      </c>
      <c r="Q4073" t="str">
        <f t="shared" si="378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78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78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78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78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 t="e">
        <f t="shared" si="380"/>
        <v>#DIV/0!</v>
      </c>
      <c r="Q4078" t="str">
        <f t="shared" si="378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78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 t="e">
        <f t="shared" si="380"/>
        <v>#DIV/0!</v>
      </c>
      <c r="Q4080" t="str">
        <f t="shared" si="378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78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 t="e">
        <f t="shared" si="380"/>
        <v>#DIV/0!</v>
      </c>
      <c r="Q4082" t="str">
        <f t="shared" si="378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78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78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78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78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78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78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 t="e">
        <f t="shared" si="380"/>
        <v>#DIV/0!</v>
      </c>
      <c r="Q4089" t="str">
        <f t="shared" si="378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78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ref="Q4091:Q4115" si="384">LEFT(N4091,SEARCH("/",N4091,1)-1)</f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4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4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4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4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4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4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4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6" t="e">
        <f t="shared" ref="P4099:P4115" si="386">E4099/L4099</f>
        <v>#DIV/0!</v>
      </c>
      <c r="Q4099" t="str">
        <f t="shared" si="384"/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 t="e">
        <f t="shared" si="386"/>
        <v>#DIV/0!</v>
      </c>
      <c r="Q4100" t="str">
        <f t="shared" si="384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4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 t="e">
        <f t="shared" si="386"/>
        <v>#DIV/0!</v>
      </c>
      <c r="Q4102" t="str">
        <f t="shared" si="384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 t="e">
        <f t="shared" si="386"/>
        <v>#DIV/0!</v>
      </c>
      <c r="Q4103" t="str">
        <f t="shared" si="384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4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4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4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4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4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4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4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 t="e">
        <f t="shared" si="386"/>
        <v>#DIV/0!</v>
      </c>
      <c r="Q4111" t="str">
        <f t="shared" si="384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4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4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4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84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FF3CA092-B492-4176-A2B6-5A88A12A7819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FC695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6B27-3BE3-41F1-BBA9-B12D1E169BCE}">
  <dimension ref="A1:H13"/>
  <sheetViews>
    <sheetView workbookViewId="0">
      <selection activeCell="J8" sqref="J8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62890625" bestFit="1" customWidth="1"/>
    <col min="4" max="4" width="14.7890625" bestFit="1" customWidth="1"/>
    <col min="5" max="5" width="11.9453125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s="1" customFormat="1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55000000000000004">
      <c r="A2" t="s">
        <v>8389</v>
      </c>
      <c r="B2">
        <f>COUNTIFS('Kickstarter Data Set'!D2:D4115,"&lt;1000",'Kickstarter Data Set'!F2:F4115,"successful")</f>
        <v>322</v>
      </c>
      <c r="C2">
        <f>COUNTIFS('Kickstarter Data Set'!D2:D4115,"&lt;1000",'Kickstarter Data Set'!F2:F4115,"failed")</f>
        <v>113</v>
      </c>
      <c r="D2">
        <f>COUNTIFS('Kickstarter Data Set'!D2:D4115,"&lt;1000",'Kickstarter Data Set'!F2:F4115,"canceled")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8390</v>
      </c>
      <c r="B3">
        <f>COUNTIFS('Kickstarter Data Set'!D2:D4115,"&gt;999",'Kickstarter Data Set'!D2:D4115,"&lt;5000",'Kickstarter Data Set'!F2:F4115,"successful")</f>
        <v>932</v>
      </c>
      <c r="C3">
        <f>COUNTIFS('Kickstarter Data Set'!$D$2:$D$4115,"&gt;999",'Kickstarter Data Set'!$D$2:$D$4115,"&lt;5000",'Kickstarter Data Set'!$F$2:$F$4115,"failed")</f>
        <v>420</v>
      </c>
      <c r="D3">
        <f>COUNTIFS('Kickstarter Data Set'!$D$2:$D$4115,"&gt;999",'Kickstarter Data Set'!$D$2:$D$4115,"&lt;5000",'Kickstarter Data Set'!$F$2:$F$4115,"canceled")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8391</v>
      </c>
      <c r="B4">
        <f>COUNTIFS('Kickstarter Data Set'!D2:D4115,"&gt;4999",'Kickstarter Data Set'!D2:D4115,"&lt;10000",'Kickstarter Data Set'!F2:F4115,"successful")</f>
        <v>381</v>
      </c>
      <c r="C4">
        <f>COUNTIFS('Kickstarter Data Set'!$D$2:$D$4115,"&gt;4999",'Kickstarter Data Set'!$D$2:$D$4115,"&lt;10000",'Kickstarter Data Set'!$F$2:$F$4115,"failed")</f>
        <v>283</v>
      </c>
      <c r="D4">
        <f>COUNTIFS('Kickstarter Data Set'!$D$2:$D$4115,"&gt;4999",'Kickstarter Data Set'!$D$2:$D$4115,"&lt;10000",'Kickstarter Data Set'!$F$2:$F$4115,"canceled")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8392</v>
      </c>
      <c r="B5">
        <f>COUNTIFS('Kickstarter Data Set'!D2:D4115,"&gt;9999",'Kickstarter Data Set'!D2:D4115,"&lt;15000",'Kickstarter Data Set'!F2:F4115,"successful")</f>
        <v>168</v>
      </c>
      <c r="C5">
        <f>COUNTIFS('Kickstarter Data Set'!$D$2:$D$4115,"&gt;9999",'Kickstarter Data Set'!$D$2:$D$4115,"&lt;15000",'Kickstarter Data Set'!$F$2:$F$4115,"failed")</f>
        <v>144</v>
      </c>
      <c r="D5">
        <f>COUNTIFS('Kickstarter Data Set'!$D$2:$D$4115,"&gt;9999",'Kickstarter Data Set'!$D$2:$D$4115,"&lt;15000",'Kickstarter Data Set'!$F$2:$F$4115,"canceled")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8393</v>
      </c>
      <c r="B6">
        <f>COUNTIFS('Kickstarter Data Set'!D2:D4115,"&gt;14999",'Kickstarter Data Set'!D2:D4115,"&lt;20000",'Kickstarter Data Set'!F2:F4115,"successful")</f>
        <v>94</v>
      </c>
      <c r="C6">
        <f>COUNTIFS('Kickstarter Data Set'!$D$2:$D$4115,"&gt;14999",'Kickstarter Data Set'!$D$2:$D$4115,"&lt;20000",'Kickstarter Data Set'!$F$2:$F$4115,"failed")</f>
        <v>90</v>
      </c>
      <c r="D6">
        <f>COUNTIFS('Kickstarter Data Set'!$D$2:$D$4115,"&gt;14999",'Kickstarter Data Set'!$D$2:$D$4115,"&lt;20000",'Kickstarter Data Set'!$F$2:$F$4115,"canceled")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8394</v>
      </c>
      <c r="B7">
        <f>COUNTIFS('Kickstarter Data Set'!D2:D4115,"&gt;19999",'Kickstarter Data Set'!D2:D4115,"&lt;25000",'Kickstarter Data Set'!F2:F4115,"successful")</f>
        <v>62</v>
      </c>
      <c r="C7">
        <f>COUNTIFS('Kickstarter Data Set'!$D$2:$D$4115,"&gt;19999",'Kickstarter Data Set'!$D$2:$D$4115,"&lt;25000",'Kickstarter Data Set'!$F$2:$F$4115,"failed")</f>
        <v>72</v>
      </c>
      <c r="D7">
        <f>COUNTIFS('Kickstarter Data Set'!$D$2:$D$4115,"&gt;19999",'Kickstarter Data Set'!$D$2:$D$4115,"&lt;25000",'Kickstarter Data Set'!$F$2:$F$4115,"canceled")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8395</v>
      </c>
      <c r="B8">
        <f>COUNTIFS('Kickstarter Data Set'!D2:D4115,"&gt;24999",'Kickstarter Data Set'!D2:D4115,"&lt;30000",'Kickstarter Data Set'!F2:F4115,"successful")</f>
        <v>55</v>
      </c>
      <c r="C8">
        <f>COUNTIFS('Kickstarter Data Set'!$D$2:$D$4115,"&gt;24999",'Kickstarter Data Set'!$D$2:$D$4115,"&lt;30000",'Kickstarter Data Set'!$F$2:$F$4115,"failed")</f>
        <v>64</v>
      </c>
      <c r="D8">
        <f>COUNTIFS('Kickstarter Data Set'!$D$2:$D$4115,"&gt;24999",'Kickstarter Data Set'!$D$2:$D$4115,"&lt;30000",'Kickstarter Data Set'!$F$2:$F$4115,"canceled")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8396</v>
      </c>
      <c r="B9">
        <f>COUNTIFS('Kickstarter Data Set'!D2:D4115,"&gt;29999",'Kickstarter Data Set'!D2:D4115,"&lt;35000",'Kickstarter Data Set'!F2:F4115,"successful")</f>
        <v>32</v>
      </c>
      <c r="C9">
        <f>COUNTIFS('Kickstarter Data Set'!$D$2:$D$4115,"&gt;29999",'Kickstarter Data Set'!$D$2:$D$4115,"&lt;35000",'Kickstarter Data Set'!$F$2:$F$4115,"failed")</f>
        <v>37</v>
      </c>
      <c r="D9">
        <f>COUNTIFS('Kickstarter Data Set'!$D$2:$D$4115,"&gt;29999",'Kickstarter Data Set'!$D$2:$D$4115,"&lt;35000",'Kickstarter Data Set'!$F$2:$F$4115,"canceled")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8397</v>
      </c>
      <c r="B10">
        <f>COUNTIFS('Kickstarter Data Set'!D2:D4115,"&gt;34999",'Kickstarter Data Set'!D2:D4115,"&lt;40000",'Kickstarter Data Set'!F2:F4115,"successful")</f>
        <v>26</v>
      </c>
      <c r="C10">
        <f>COUNTIFS('Kickstarter Data Set'!$D$2:$D$4115,"&gt;34999",'Kickstarter Data Set'!$D$2:$D$4115,"&lt;40000",'Kickstarter Data Set'!$F$2:$F$4115,"failed")</f>
        <v>22</v>
      </c>
      <c r="D10">
        <f>COUNTIFS('Kickstarter Data Set'!$D$2:$D$4115,"&gt;34999",'Kickstarter Data Set'!$D$2:$D$4115,"&lt;40000",'Kickstarter Data Set'!$F$2:$F$4115,"canceled")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8398</v>
      </c>
      <c r="B11">
        <f>COUNTIFS('Kickstarter Data Set'!D2:D4115,"&gt;39999",'Kickstarter Data Set'!D2:D4115,"&lt;45000",'Kickstarter Data Set'!F2:F4115,"successful")</f>
        <v>21</v>
      </c>
      <c r="C11">
        <f>COUNTIFS('Kickstarter Data Set'!$D$2:$D$4115,"&gt;39999",'Kickstarter Data Set'!$D$2:$D$4115,"&lt;45000",'Kickstarter Data Set'!$F$2:$F$4115,"failed")</f>
        <v>16</v>
      </c>
      <c r="D11">
        <f>COUNTIFS('Kickstarter Data Set'!$D$2:$D$4115,"&gt;39999",'Kickstarter Data Set'!$D$2:$D$4115,"&lt;45000",'Kickstarter Data Set'!$F$2:$F$4115,"canceled")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8399</v>
      </c>
      <c r="B12">
        <f>COUNTIFS('Kickstarter Data Set'!D2:D4115,"&gt;44999",'Kickstarter Data Set'!D2:D4115,"&lt;50000",'Kickstarter Data Set'!F2:F4115,"successful")</f>
        <v>6</v>
      </c>
      <c r="C12">
        <f>COUNTIFS('Kickstarter Data Set'!$D$2:$D$4115,"&gt;44999",'Kickstarter Data Set'!$D$2:$D$4115,"&lt;50000",'Kickstarter Data Set'!$F$2:$F$4115,"failed")</f>
        <v>11</v>
      </c>
      <c r="D12">
        <f>COUNTIFS('Kickstarter Data Set'!$D$2:$D$4115,"&gt;44999",'Kickstarter Data Set'!$D$2:$D$4115,"&lt;50000",'Kickstarter Data Set'!$F$2:$F$4115,"canceled")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8400</v>
      </c>
      <c r="B13">
        <f>COUNTIFS('Kickstarter Data Set'!D2:D4115,"&gt;=50000",'Kickstarter Data Set'!F2:F4115,"successful")</f>
        <v>86</v>
      </c>
      <c r="C13">
        <f>COUNTIFS('Kickstarter Data Set'!$D$2:$D$4115,"&gt;=50000",'Kickstarter Data Set'!$F$2:$F$4115,"failed")</f>
        <v>258</v>
      </c>
      <c r="D13">
        <f>COUNTIFS('Kickstarter Data Set'!$D$2:$D$4115,"&gt;=50000",'Kickstarter Data Set'!$F$2:$F$4115,"canceled")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2511-0E58-4A64-AA3A-C62673F48D4C}">
  <dimension ref="A3:B13"/>
  <sheetViews>
    <sheetView workbookViewId="0">
      <selection activeCell="B27" sqref="B27"/>
    </sheetView>
  </sheetViews>
  <sheetFormatPr defaultRowHeight="14.4" x14ac:dyDescent="0.55000000000000004"/>
  <cols>
    <col min="1" max="1" width="12.05078125" bestFit="1" customWidth="1"/>
    <col min="2" max="2" width="13.3671875" bestFit="1" customWidth="1"/>
    <col min="3" max="4" width="1.68359375" bestFit="1" customWidth="1"/>
    <col min="5" max="7" width="2.68359375" bestFit="1" customWidth="1"/>
    <col min="8" max="8" width="3.68359375" bestFit="1" customWidth="1"/>
    <col min="9" max="9" width="2.68359375" bestFit="1" customWidth="1"/>
    <col min="10" max="10" width="3.68359375" bestFit="1" customWidth="1"/>
    <col min="11" max="11" width="2.68359375" bestFit="1" customWidth="1"/>
    <col min="12" max="12" width="3.68359375" bestFit="1" customWidth="1"/>
    <col min="13" max="13" width="2.68359375" bestFit="1" customWidth="1"/>
    <col min="14" max="14" width="4.68359375" bestFit="1" customWidth="1"/>
    <col min="15" max="18" width="3.68359375" bestFit="1" customWidth="1"/>
    <col min="19" max="19" width="4.68359375" bestFit="1" customWidth="1"/>
    <col min="20" max="21" width="3.68359375" bestFit="1" customWidth="1"/>
    <col min="22" max="22" width="4.68359375" bestFit="1" customWidth="1"/>
    <col min="23" max="24" width="3.68359375" bestFit="1" customWidth="1"/>
    <col min="25" max="25" width="4.68359375" bestFit="1" customWidth="1"/>
    <col min="26" max="27" width="3.68359375" bestFit="1" customWidth="1"/>
    <col min="28" max="28" width="5.68359375" bestFit="1" customWidth="1"/>
    <col min="29" max="31" width="3.68359375" bestFit="1" customWidth="1"/>
    <col min="32" max="33" width="4.68359375" bestFit="1" customWidth="1"/>
    <col min="34" max="34" width="3.68359375" bestFit="1" customWidth="1"/>
    <col min="35" max="35" width="4.68359375" bestFit="1" customWidth="1"/>
    <col min="36" max="38" width="3.68359375" bestFit="1" customWidth="1"/>
    <col min="39" max="39" width="5.68359375" bestFit="1" customWidth="1"/>
    <col min="40" max="44" width="3.68359375" bestFit="1" customWidth="1"/>
    <col min="45" max="45" width="4.68359375" bestFit="1" customWidth="1"/>
    <col min="46" max="46" width="3.68359375" bestFit="1" customWidth="1"/>
    <col min="47" max="47" width="5.68359375" bestFit="1" customWidth="1"/>
    <col min="48" max="49" width="4.68359375" bestFit="1" customWidth="1"/>
    <col min="50" max="53" width="3.68359375" bestFit="1" customWidth="1"/>
    <col min="54" max="54" width="5.68359375" bestFit="1" customWidth="1"/>
    <col min="55" max="56" width="3.68359375" bestFit="1" customWidth="1"/>
    <col min="57" max="57" width="5.68359375" bestFit="1" customWidth="1"/>
    <col min="58" max="60" width="3.68359375" bestFit="1" customWidth="1"/>
    <col min="61" max="61" width="5.68359375" bestFit="1" customWidth="1"/>
    <col min="62" max="62" width="3.68359375" bestFit="1" customWidth="1"/>
    <col min="63" max="63" width="4.68359375" bestFit="1" customWidth="1"/>
    <col min="64" max="64" width="5.68359375" bestFit="1" customWidth="1"/>
    <col min="65" max="68" width="3.68359375" bestFit="1" customWidth="1"/>
    <col min="69" max="69" width="4.68359375" bestFit="1" customWidth="1"/>
    <col min="70" max="70" width="6.68359375" bestFit="1" customWidth="1"/>
    <col min="71" max="73" width="4.68359375" bestFit="1" customWidth="1"/>
    <col min="74" max="74" width="5.68359375" bestFit="1" customWidth="1"/>
    <col min="75" max="76" width="4.68359375" bestFit="1" customWidth="1"/>
    <col min="77" max="79" width="5.68359375" bestFit="1" customWidth="1"/>
    <col min="80" max="85" width="4.68359375" bestFit="1" customWidth="1"/>
    <col min="86" max="86" width="6.68359375" bestFit="1" customWidth="1"/>
    <col min="87" max="89" width="4.68359375" bestFit="1" customWidth="1"/>
    <col min="90" max="90" width="7.68359375" bestFit="1" customWidth="1"/>
    <col min="91" max="91" width="5.68359375" bestFit="1" customWidth="1"/>
    <col min="92" max="94" width="4.68359375" bestFit="1" customWidth="1"/>
    <col min="95" max="96" width="5.68359375" bestFit="1" customWidth="1"/>
    <col min="97" max="101" width="4.68359375" bestFit="1" customWidth="1"/>
    <col min="102" max="102" width="7.68359375" bestFit="1" customWidth="1"/>
    <col min="103" max="103" width="4.68359375" bestFit="1" customWidth="1"/>
    <col min="104" max="104" width="6.68359375" bestFit="1" customWidth="1"/>
    <col min="105" max="105" width="4.68359375" bestFit="1" customWidth="1"/>
    <col min="106" max="107" width="5.68359375" bestFit="1" customWidth="1"/>
    <col min="108" max="112" width="4.68359375" bestFit="1" customWidth="1"/>
    <col min="113" max="113" width="5.68359375" bestFit="1" customWidth="1"/>
    <col min="114" max="116" width="4.68359375" bestFit="1" customWidth="1"/>
    <col min="117" max="117" width="6.68359375" bestFit="1" customWidth="1"/>
    <col min="118" max="119" width="4.68359375" bestFit="1" customWidth="1"/>
    <col min="120" max="120" width="5.68359375" bestFit="1" customWidth="1"/>
    <col min="121" max="121" width="4.68359375" bestFit="1" customWidth="1"/>
    <col min="122" max="122" width="5.68359375" bestFit="1" customWidth="1"/>
    <col min="123" max="123" width="4.68359375" bestFit="1" customWidth="1"/>
    <col min="124" max="125" width="5.68359375" bestFit="1" customWidth="1"/>
    <col min="126" max="134" width="4.68359375" bestFit="1" customWidth="1"/>
    <col min="135" max="135" width="6.68359375" bestFit="1" customWidth="1"/>
    <col min="136" max="137" width="4.68359375" bestFit="1" customWidth="1"/>
    <col min="138" max="139" width="5.68359375" bestFit="1" customWidth="1"/>
    <col min="140" max="142" width="4.68359375" bestFit="1" customWidth="1"/>
    <col min="143" max="143" width="5.68359375" bestFit="1" customWidth="1"/>
    <col min="144" max="144" width="4.68359375" bestFit="1" customWidth="1"/>
    <col min="145" max="146" width="5.68359375" bestFit="1" customWidth="1"/>
    <col min="147" max="149" width="4.68359375" bestFit="1" customWidth="1"/>
    <col min="150" max="150" width="6.68359375" bestFit="1" customWidth="1"/>
    <col min="151" max="154" width="4.68359375" bestFit="1" customWidth="1"/>
    <col min="155" max="155" width="5.68359375" bestFit="1" customWidth="1"/>
    <col min="156" max="164" width="4.68359375" bestFit="1" customWidth="1"/>
    <col min="165" max="165" width="6.68359375" bestFit="1" customWidth="1"/>
    <col min="166" max="168" width="4.68359375" bestFit="1" customWidth="1"/>
    <col min="169" max="169" width="5.68359375" bestFit="1" customWidth="1"/>
    <col min="170" max="170" width="4.68359375" bestFit="1" customWidth="1"/>
    <col min="171" max="171" width="5.68359375" bestFit="1" customWidth="1"/>
    <col min="172" max="172" width="4.68359375" bestFit="1" customWidth="1"/>
    <col min="173" max="173" width="5.68359375" bestFit="1" customWidth="1"/>
    <col min="174" max="175" width="4.68359375" bestFit="1" customWidth="1"/>
    <col min="176" max="176" width="6.68359375" bestFit="1" customWidth="1"/>
    <col min="177" max="178" width="4.68359375" bestFit="1" customWidth="1"/>
    <col min="179" max="179" width="5.68359375" bestFit="1" customWidth="1"/>
    <col min="180" max="180" width="4.68359375" bestFit="1" customWidth="1"/>
    <col min="181" max="182" width="5.68359375" bestFit="1" customWidth="1"/>
    <col min="183" max="184" width="4.68359375" bestFit="1" customWidth="1"/>
    <col min="185" max="185" width="7.68359375" bestFit="1" customWidth="1"/>
    <col min="186" max="188" width="4.68359375" bestFit="1" customWidth="1"/>
    <col min="189" max="190" width="5.68359375" bestFit="1" customWidth="1"/>
    <col min="191" max="191" width="4.68359375" bestFit="1" customWidth="1"/>
    <col min="192" max="192" width="6.68359375" bestFit="1" customWidth="1"/>
    <col min="193" max="193" width="7.68359375" bestFit="1" customWidth="1"/>
    <col min="194" max="194" width="4.68359375" bestFit="1" customWidth="1"/>
    <col min="195" max="195" width="5.68359375" bestFit="1" customWidth="1"/>
    <col min="196" max="199" width="4.68359375" bestFit="1" customWidth="1"/>
    <col min="200" max="200" width="6.68359375" bestFit="1" customWidth="1"/>
    <col min="201" max="201" width="4.68359375" bestFit="1" customWidth="1"/>
    <col min="202" max="202" width="5.68359375" bestFit="1" customWidth="1"/>
    <col min="203" max="204" width="4.68359375" bestFit="1" customWidth="1"/>
    <col min="205" max="205" width="6.68359375" bestFit="1" customWidth="1"/>
    <col min="206" max="206" width="5.68359375" bestFit="1" customWidth="1"/>
    <col min="207" max="209" width="4.68359375" bestFit="1" customWidth="1"/>
    <col min="210" max="210" width="6.68359375" bestFit="1" customWidth="1"/>
    <col min="211" max="211" width="4.68359375" bestFit="1" customWidth="1"/>
    <col min="212" max="212" width="5.68359375" bestFit="1" customWidth="1"/>
    <col min="213" max="213" width="4.68359375" bestFit="1" customWidth="1"/>
    <col min="214" max="214" width="6.68359375" bestFit="1" customWidth="1"/>
    <col min="215" max="217" width="4.68359375" bestFit="1" customWidth="1"/>
    <col min="218" max="219" width="5.68359375" bestFit="1" customWidth="1"/>
    <col min="220" max="220" width="6.68359375" bestFit="1" customWidth="1"/>
    <col min="221" max="223" width="4.68359375" bestFit="1" customWidth="1"/>
    <col min="224" max="224" width="5.68359375" bestFit="1" customWidth="1"/>
    <col min="225" max="225" width="6.68359375" bestFit="1" customWidth="1"/>
    <col min="226" max="226" width="4.68359375" bestFit="1" customWidth="1"/>
    <col min="227" max="227" width="5.68359375" bestFit="1" customWidth="1"/>
    <col min="228" max="229" width="4.68359375" bestFit="1" customWidth="1"/>
    <col min="230" max="230" width="5.68359375" bestFit="1" customWidth="1"/>
    <col min="231" max="231" width="4.68359375" bestFit="1" customWidth="1"/>
    <col min="232" max="232" width="6.68359375" bestFit="1" customWidth="1"/>
    <col min="233" max="235" width="4.68359375" bestFit="1" customWidth="1"/>
    <col min="236" max="237" width="5.68359375" bestFit="1" customWidth="1"/>
    <col min="238" max="238" width="4.68359375" bestFit="1" customWidth="1"/>
    <col min="239" max="239" width="5.68359375" bestFit="1" customWidth="1"/>
    <col min="240" max="240" width="4.68359375" bestFit="1" customWidth="1"/>
    <col min="241" max="241" width="5.68359375" bestFit="1" customWidth="1"/>
    <col min="242" max="242" width="7.68359375" bestFit="1" customWidth="1"/>
    <col min="243" max="256" width="5.68359375" bestFit="1" customWidth="1"/>
    <col min="257" max="257" width="6.68359375" bestFit="1" customWidth="1"/>
    <col min="258" max="261" width="5.68359375" bestFit="1" customWidth="1"/>
    <col min="262" max="262" width="6.68359375" bestFit="1" customWidth="1"/>
    <col min="263" max="266" width="5.68359375" bestFit="1" customWidth="1"/>
    <col min="267" max="267" width="6.68359375" bestFit="1" customWidth="1"/>
    <col min="268" max="270" width="5.68359375" bestFit="1" customWidth="1"/>
    <col min="271" max="271" width="6.68359375" bestFit="1" customWidth="1"/>
    <col min="272" max="274" width="5.68359375" bestFit="1" customWidth="1"/>
    <col min="275" max="275" width="7.68359375" bestFit="1" customWidth="1"/>
    <col min="276" max="276" width="5.68359375" bestFit="1" customWidth="1"/>
    <col min="277" max="277" width="6.68359375" bestFit="1" customWidth="1"/>
    <col min="278" max="282" width="5.68359375" bestFit="1" customWidth="1"/>
    <col min="283" max="283" width="6.68359375" bestFit="1" customWidth="1"/>
    <col min="284" max="287" width="5.68359375" bestFit="1" customWidth="1"/>
    <col min="288" max="289" width="6.68359375" bestFit="1" customWidth="1"/>
    <col min="290" max="296" width="5.68359375" bestFit="1" customWidth="1"/>
    <col min="297" max="297" width="7.68359375" bestFit="1" customWidth="1"/>
    <col min="298" max="298" width="5.68359375" bestFit="1" customWidth="1"/>
    <col min="299" max="299" width="6.68359375" bestFit="1" customWidth="1"/>
    <col min="300" max="302" width="5.68359375" bestFit="1" customWidth="1"/>
    <col min="303" max="303" width="6.68359375" bestFit="1" customWidth="1"/>
    <col min="304" max="307" width="5.68359375" bestFit="1" customWidth="1"/>
    <col min="308" max="308" width="7.68359375" bestFit="1" customWidth="1"/>
    <col min="309" max="309" width="6.68359375" bestFit="1" customWidth="1"/>
    <col min="310" max="310" width="5.68359375" bestFit="1" customWidth="1"/>
    <col min="311" max="311" width="6.68359375" bestFit="1" customWidth="1"/>
    <col min="312" max="313" width="5.68359375" bestFit="1" customWidth="1"/>
    <col min="314" max="314" width="6.68359375" bestFit="1" customWidth="1"/>
    <col min="315" max="317" width="5.68359375" bestFit="1" customWidth="1"/>
    <col min="318" max="318" width="7.68359375" bestFit="1" customWidth="1"/>
    <col min="319" max="323" width="5.68359375" bestFit="1" customWidth="1"/>
    <col min="324" max="324" width="6.68359375" bestFit="1" customWidth="1"/>
    <col min="325" max="326" width="5.68359375" bestFit="1" customWidth="1"/>
    <col min="327" max="327" width="7.68359375" bestFit="1" customWidth="1"/>
    <col min="328" max="332" width="5.68359375" bestFit="1" customWidth="1"/>
    <col min="333" max="333" width="6.68359375" bestFit="1" customWidth="1"/>
    <col min="334" max="336" width="5.68359375" bestFit="1" customWidth="1"/>
    <col min="337" max="337" width="7.68359375" bestFit="1" customWidth="1"/>
    <col min="338" max="338" width="6.68359375" bestFit="1" customWidth="1"/>
    <col min="339" max="343" width="5.68359375" bestFit="1" customWidth="1"/>
    <col min="344" max="344" width="6.68359375" bestFit="1" customWidth="1"/>
    <col min="345" max="346" width="5.68359375" bestFit="1" customWidth="1"/>
    <col min="347" max="347" width="6.68359375" bestFit="1" customWidth="1"/>
    <col min="348" max="350" width="5.68359375" bestFit="1" customWidth="1"/>
    <col min="351" max="351" width="7.68359375" bestFit="1" customWidth="1"/>
    <col min="352" max="353" width="5.68359375" bestFit="1" customWidth="1"/>
    <col min="354" max="355" width="6.68359375" bestFit="1" customWidth="1"/>
    <col min="356" max="359" width="5.68359375" bestFit="1" customWidth="1"/>
    <col min="360" max="360" width="7.68359375" bestFit="1" customWidth="1"/>
    <col min="361" max="361" width="6.68359375" bestFit="1" customWidth="1"/>
    <col min="362" max="362" width="5.68359375" bestFit="1" customWidth="1"/>
    <col min="363" max="364" width="6.68359375" bestFit="1" customWidth="1"/>
    <col min="365" max="367" width="5.68359375" bestFit="1" customWidth="1"/>
    <col min="368" max="368" width="7.68359375" bestFit="1" customWidth="1"/>
    <col min="369" max="369" width="5.68359375" bestFit="1" customWidth="1"/>
    <col min="370" max="370" width="6.68359375" bestFit="1" customWidth="1"/>
    <col min="371" max="371" width="5.68359375" bestFit="1" customWidth="1"/>
    <col min="372" max="372" width="6.68359375" bestFit="1" customWidth="1"/>
    <col min="373" max="374" width="5.68359375" bestFit="1" customWidth="1"/>
    <col min="375" max="375" width="6.68359375" bestFit="1" customWidth="1"/>
    <col min="376" max="376" width="5.68359375" bestFit="1" customWidth="1"/>
    <col min="377" max="377" width="6.68359375" bestFit="1" customWidth="1"/>
    <col min="378" max="379" width="5.68359375" bestFit="1" customWidth="1"/>
    <col min="380" max="380" width="6.68359375" bestFit="1" customWidth="1"/>
    <col min="381" max="381" width="5.68359375" bestFit="1" customWidth="1"/>
    <col min="382" max="382" width="6.68359375" bestFit="1" customWidth="1"/>
    <col min="383" max="383" width="5.68359375" bestFit="1" customWidth="1"/>
    <col min="384" max="384" width="7.68359375" bestFit="1" customWidth="1"/>
    <col min="385" max="398" width="6.68359375" bestFit="1" customWidth="1"/>
    <col min="399" max="399" width="7.68359375" bestFit="1" customWidth="1"/>
    <col min="400" max="405" width="6.68359375" bestFit="1" customWidth="1"/>
    <col min="406" max="406" width="7.68359375" bestFit="1" customWidth="1"/>
    <col min="407" max="409" width="6.68359375" bestFit="1" customWidth="1"/>
    <col min="410" max="410" width="7.68359375" bestFit="1" customWidth="1"/>
    <col min="411" max="412" width="6.68359375" bestFit="1" customWidth="1"/>
    <col min="413" max="413" width="7.68359375" bestFit="1" customWidth="1"/>
    <col min="414" max="423" width="6.68359375" bestFit="1" customWidth="1"/>
    <col min="424" max="424" width="7.68359375" bestFit="1" customWidth="1"/>
    <col min="425" max="430" width="6.68359375" bestFit="1" customWidth="1"/>
    <col min="431" max="442" width="7.68359375" bestFit="1" customWidth="1"/>
    <col min="443" max="445" width="8.68359375" bestFit="1" customWidth="1"/>
    <col min="446" max="446" width="9.68359375" bestFit="1" customWidth="1"/>
    <col min="447" max="447" width="11.68359375" bestFit="1" customWidth="1"/>
  </cols>
  <sheetData>
    <row r="3" spans="1:2" x14ac:dyDescent="0.55000000000000004">
      <c r="A3" s="9" t="s">
        <v>8313</v>
      </c>
      <c r="B3" t="s">
        <v>8401</v>
      </c>
    </row>
    <row r="4" spans="1:2" x14ac:dyDescent="0.55000000000000004">
      <c r="A4" s="10" t="s">
        <v>8310</v>
      </c>
      <c r="B4" s="14">
        <v>265946.76730769232</v>
      </c>
    </row>
    <row r="5" spans="1:2" x14ac:dyDescent="0.55000000000000004">
      <c r="A5" s="10" t="s">
        <v>8355</v>
      </c>
      <c r="B5" s="14">
        <v>28525.095000000001</v>
      </c>
    </row>
    <row r="6" spans="1:2" x14ac:dyDescent="0.55000000000000004">
      <c r="A6" s="10" t="s">
        <v>8356</v>
      </c>
      <c r="B6" s="14">
        <v>35496.045454545456</v>
      </c>
    </row>
    <row r="7" spans="1:2" x14ac:dyDescent="0.55000000000000004">
      <c r="A7" s="10" t="s">
        <v>8357</v>
      </c>
      <c r="B7" s="14">
        <v>13368.125</v>
      </c>
    </row>
    <row r="8" spans="1:2" x14ac:dyDescent="0.55000000000000004">
      <c r="A8" s="10" t="s">
        <v>8358</v>
      </c>
      <c r="B8" s="14">
        <v>6969.5857428571426</v>
      </c>
    </row>
    <row r="9" spans="1:2" x14ac:dyDescent="0.55000000000000004">
      <c r="A9" s="10" t="s">
        <v>8359</v>
      </c>
      <c r="B9" s="14">
        <v>14429.563636363637</v>
      </c>
    </row>
    <row r="10" spans="1:2" x14ac:dyDescent="0.55000000000000004">
      <c r="A10" s="10" t="s">
        <v>8360</v>
      </c>
      <c r="B10" s="14">
        <v>120118.60759493671</v>
      </c>
    </row>
    <row r="11" spans="1:2" x14ac:dyDescent="0.55000000000000004">
      <c r="A11" s="10" t="s">
        <v>8361</v>
      </c>
      <c r="B11" s="14">
        <v>70118.45465</v>
      </c>
    </row>
    <row r="12" spans="1:2" x14ac:dyDescent="0.55000000000000004">
      <c r="A12" s="10" t="s">
        <v>8362</v>
      </c>
      <c r="B12" s="14">
        <v>46831.852117731512</v>
      </c>
    </row>
    <row r="13" spans="1:2" x14ac:dyDescent="0.55000000000000004">
      <c r="A13" s="10" t="s">
        <v>8354</v>
      </c>
      <c r="B13" s="11">
        <v>71938.859944093347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Success by Category</vt:lpstr>
      <vt:lpstr>Success by Sub-Category</vt:lpstr>
      <vt:lpstr>Success by Month</vt:lpstr>
      <vt:lpstr>Kickstarter Data Set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Quaid Besing</cp:lastModifiedBy>
  <dcterms:created xsi:type="dcterms:W3CDTF">2017-04-20T15:17:24Z</dcterms:created>
  <dcterms:modified xsi:type="dcterms:W3CDTF">2019-07-17T23:37:28Z</dcterms:modified>
</cp:coreProperties>
</file>