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lewis.sms.ed.ac.uk\home\s1921836\Year 5\Thesis and Research Method Notes\Github Excel Sheets\"/>
    </mc:Choice>
  </mc:AlternateContent>
  <xr:revisionPtr revIDLastSave="0" documentId="13_ncr:1_{87D90A1B-949D-401A-B00D-035AF077D8F2}" xr6:coauthVersionLast="47" xr6:coauthVersionMax="47" xr10:uidLastSave="{00000000-0000-0000-0000-000000000000}"/>
  <bookViews>
    <workbookView xWindow="-120" yWindow="-120" windowWidth="29040" windowHeight="15840" activeTab="5" xr2:uid="{D56FBCF8-206C-402A-AB41-9D89110D651D}"/>
  </bookViews>
  <sheets>
    <sheet name="Figure 4.2 &amp; 4.3" sheetId="4" r:id="rId1"/>
    <sheet name="Figure 4.4" sheetId="5" r:id="rId2"/>
    <sheet name="Figure 4.5" sheetId="8" r:id="rId3"/>
    <sheet name="Figure 4.6" sheetId="7" r:id="rId4"/>
    <sheet name="Figure 5.1" sheetId="9" r:id="rId5"/>
    <sheet name="Figure 5.2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5" l="1"/>
  <c r="E8" i="5"/>
  <c r="F8" i="5"/>
  <c r="G8" i="5"/>
  <c r="H8" i="5"/>
  <c r="I8" i="5"/>
  <c r="J8" i="5"/>
  <c r="K8" i="5"/>
  <c r="L8" i="5"/>
  <c r="M8" i="5"/>
  <c r="C8" i="5"/>
  <c r="L11" i="4" l="1"/>
  <c r="K11" i="4"/>
  <c r="L7" i="4"/>
  <c r="L8" i="4"/>
  <c r="L9" i="4"/>
  <c r="L10" i="4"/>
  <c r="L6" i="4"/>
  <c r="K7" i="4"/>
  <c r="K8" i="4"/>
  <c r="K9" i="4"/>
  <c r="K10" i="4"/>
  <c r="K6" i="4"/>
  <c r="G6" i="8"/>
  <c r="G7" i="8"/>
  <c r="G8" i="8"/>
  <c r="G9" i="8"/>
  <c r="G10" i="8"/>
  <c r="G11" i="8"/>
  <c r="G12" i="8"/>
  <c r="G13" i="8"/>
  <c r="H6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MCQUAID Thomas</author>
  </authors>
  <commentList>
    <comment ref="K11" authorId="0" shapeId="0" xr:uid="{C935F2A3-3A35-4493-83A5-83B303AAB36A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Average from 2019</t>
        </r>
      </text>
    </comment>
  </commentList>
</comments>
</file>

<file path=xl/sharedStrings.xml><?xml version="1.0" encoding="utf-8"?>
<sst xmlns="http://schemas.openxmlformats.org/spreadsheetml/2006/main" count="78" uniqueCount="51">
  <si>
    <t>North East</t>
  </si>
  <si>
    <t>North West</t>
  </si>
  <si>
    <t>Electirc Vehicle charging stats/100,000</t>
  </si>
  <si>
    <t>Yorkshire and the Humber</t>
  </si>
  <si>
    <t>East Midlands</t>
  </si>
  <si>
    <t>West Midlands</t>
  </si>
  <si>
    <t>London</t>
  </si>
  <si>
    <t>South East</t>
  </si>
  <si>
    <t>South West</t>
  </si>
  <si>
    <t>Wales</t>
  </si>
  <si>
    <t>Scotland</t>
  </si>
  <si>
    <t>Northern Ireland</t>
  </si>
  <si>
    <t>Total</t>
  </si>
  <si>
    <t>%</t>
  </si>
  <si>
    <t>On-Street</t>
  </si>
  <si>
    <t>Destination</t>
  </si>
  <si>
    <t>En-Route Charging</t>
  </si>
  <si>
    <t>Other</t>
  </si>
  <si>
    <t>% Rapid</t>
  </si>
  <si>
    <t>UK</t>
  </si>
  <si>
    <t>EVs</t>
  </si>
  <si>
    <t>2023 Q3</t>
  </si>
  <si>
    <t>Cars</t>
  </si>
  <si>
    <t>Battery</t>
  </si>
  <si>
    <t>Company</t>
  </si>
  <si>
    <t xml:space="preserve">Private </t>
  </si>
  <si>
    <t>Light Goods Vehicles</t>
  </si>
  <si>
    <t>Source: veh 0142</t>
  </si>
  <si>
    <t>Figure 3 + 4</t>
  </si>
  <si>
    <t>Source: veh 0142 and veh 0105</t>
  </si>
  <si>
    <t>Source: EVCDT Sheet 2a</t>
  </si>
  <si>
    <t>EV Charging Devices</t>
  </si>
  <si>
    <t>Sources: EVCDT Sheet 1a and veh 0142</t>
  </si>
  <si>
    <t>Increase</t>
  </si>
  <si>
    <t>Average</t>
  </si>
  <si>
    <t xml:space="preserve">Source: EVCD Table 3 </t>
  </si>
  <si>
    <t>Source: EVCD Table 5</t>
  </si>
  <si>
    <t>PHEV</t>
  </si>
  <si>
    <t>BEV increase</t>
  </si>
  <si>
    <t>PHEV increase</t>
  </si>
  <si>
    <t>Electric Charger /100,000 residents</t>
  </si>
  <si>
    <t>Year (Q4)</t>
  </si>
  <si>
    <t>Number of EVs</t>
  </si>
  <si>
    <t>Year (Q1)</t>
  </si>
  <si>
    <t>% of small vehicles that are EVs in 2023</t>
  </si>
  <si>
    <t>All small EVs</t>
  </si>
  <si>
    <t>All Small Vehicles</t>
  </si>
  <si>
    <t># EV Chargers</t>
  </si>
  <si>
    <t># Rapid Chargers</t>
  </si>
  <si>
    <t>Number of different EV chargers in the UK</t>
  </si>
  <si>
    <t>EV/EV Chargers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</si>
</sst>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ont="0" applyBorder="0" applyProtection="0"/>
    <xf numFmtId="0" fontId="3" fillId="0" borderId="0" applyNumberFormat="0" applyFont="0" applyBorder="0" applyProtection="0"/>
    <xf numFmtId="0" fontId="4" fillId="0" borderId="0" applyNumberFormat="0" applyBorder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Alignmen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1" xfId="0" applyBorder="1" applyAlignment="1"/>
    <xf numFmtId="2" fontId="0" fillId="0" borderId="1" xfId="0" applyNumberFormat="1" applyBorder="1" applyAlignment="1"/>
    <xf numFmtId="17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wrapText="1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wrapText="1"/>
    </xf>
  </cellXfs>
  <cellStyles count="4">
    <cellStyle name="Normal" xfId="0" builtinId="0"/>
    <cellStyle name="Normal 2" xfId="3" xr:uid="{0CBD2C55-6B7C-4DC2-8603-67A4D9F95596}"/>
    <cellStyle name="Normal 4 2" xfId="2" xr:uid="{B15B7498-66E8-4C66-8DEB-AF07BB0AC929}"/>
    <cellStyle name="Normal 6" xfId="1" xr:uid="{B2CA1453-08C8-4F5D-9E86-581C62C110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11</xdr:row>
      <xdr:rowOff>171450</xdr:rowOff>
    </xdr:from>
    <xdr:to>
      <xdr:col>5</xdr:col>
      <xdr:colOff>95250</xdr:colOff>
      <xdr:row>23</xdr:row>
      <xdr:rowOff>111611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528484-0948-4D46-858E-0B3A856AC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2266950"/>
          <a:ext cx="2933700" cy="2226161"/>
        </a:xfrm>
        <a:prstGeom prst="rect">
          <a:avLst/>
        </a:prstGeom>
      </xdr:spPr>
    </xdr:pic>
    <xdr:clientData/>
  </xdr:twoCellAnchor>
  <xdr:twoCellAnchor editAs="oneCell">
    <xdr:from>
      <xdr:col>5</xdr:col>
      <xdr:colOff>226200</xdr:colOff>
      <xdr:row>11</xdr:row>
      <xdr:rowOff>45225</xdr:rowOff>
    </xdr:from>
    <xdr:to>
      <xdr:col>9</xdr:col>
      <xdr:colOff>438150</xdr:colOff>
      <xdr:row>25</xdr:row>
      <xdr:rowOff>10964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700981D-65F3-40CF-9E6C-4E6134257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9050" y="2140725"/>
          <a:ext cx="3469500" cy="26327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9</xdr:row>
      <xdr:rowOff>114301</xdr:rowOff>
    </xdr:from>
    <xdr:to>
      <xdr:col>8</xdr:col>
      <xdr:colOff>419100</xdr:colOff>
      <xdr:row>26</xdr:row>
      <xdr:rowOff>107817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F75F1-E03E-4C3C-8B6A-94F927AF0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2400301"/>
          <a:ext cx="5419725" cy="32320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543761</xdr:colOff>
      <xdr:row>13</xdr:row>
      <xdr:rowOff>161925</xdr:rowOff>
    </xdr:from>
    <xdr:to>
      <xdr:col>6</xdr:col>
      <xdr:colOff>19049</xdr:colOff>
      <xdr:row>24</xdr:row>
      <xdr:rowOff>18781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A430D1-6F7F-4CC8-987E-434383271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361" y="2638425"/>
          <a:ext cx="3218613" cy="19523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10</xdr:row>
      <xdr:rowOff>156518</xdr:rowOff>
    </xdr:from>
    <xdr:to>
      <xdr:col>9</xdr:col>
      <xdr:colOff>142875</xdr:colOff>
      <xdr:row>21</xdr:row>
      <xdr:rowOff>136500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F4CF3BD-D141-4374-8AA4-B11B49E83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2252018"/>
          <a:ext cx="5676900" cy="20754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33617</xdr:colOff>
      <xdr:row>16</xdr:row>
      <xdr:rowOff>7844</xdr:rowOff>
    </xdr:from>
    <xdr:to>
      <xdr:col>15</xdr:col>
      <xdr:colOff>39780</xdr:colOff>
      <xdr:row>40</xdr:row>
      <xdr:rowOff>84908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99E74B-5872-4361-9D8F-C6EE52298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4088" y="3055844"/>
          <a:ext cx="6953810" cy="46490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537882</xdr:colOff>
      <xdr:row>9</xdr:row>
      <xdr:rowOff>56029</xdr:rowOff>
    </xdr:from>
    <xdr:to>
      <xdr:col>12</xdr:col>
      <xdr:colOff>11206</xdr:colOff>
      <xdr:row>30</xdr:row>
      <xdr:rowOff>39755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2AA87A-A198-4898-95C4-D45435206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8117" y="1770529"/>
          <a:ext cx="6835589" cy="39842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0841-DCC2-4807-AA43-5437A0BEBE68}">
  <dimension ref="C2:L11"/>
  <sheetViews>
    <sheetView workbookViewId="0">
      <selection activeCell="C4" sqref="C4:J10"/>
    </sheetView>
  </sheetViews>
  <sheetFormatPr defaultRowHeight="15" x14ac:dyDescent="0.25"/>
  <cols>
    <col min="4" max="4" width="19.7109375" customWidth="1"/>
    <col min="5" max="5" width="9.140625" customWidth="1"/>
    <col min="6" max="6" width="20.5703125" customWidth="1"/>
    <col min="9" max="9" width="10" customWidth="1"/>
    <col min="11" max="11" width="13.42578125" customWidth="1"/>
    <col min="12" max="12" width="15" customWidth="1"/>
  </cols>
  <sheetData>
    <row r="2" spans="3:12" x14ac:dyDescent="0.25">
      <c r="C2" t="s">
        <v>28</v>
      </c>
    </row>
    <row r="3" spans="3:12" x14ac:dyDescent="0.25">
      <c r="C3" t="s">
        <v>27</v>
      </c>
    </row>
    <row r="4" spans="3:12" x14ac:dyDescent="0.25">
      <c r="C4" s="10" t="s">
        <v>43</v>
      </c>
      <c r="D4" s="10" t="s">
        <v>42</v>
      </c>
      <c r="E4" s="10" t="s">
        <v>22</v>
      </c>
      <c r="F4" s="10" t="s">
        <v>26</v>
      </c>
      <c r="G4" s="10" t="s">
        <v>23</v>
      </c>
      <c r="H4" s="10" t="s">
        <v>37</v>
      </c>
      <c r="I4" s="10" t="s">
        <v>24</v>
      </c>
      <c r="J4" s="10" t="s">
        <v>25</v>
      </c>
      <c r="K4" t="s">
        <v>38</v>
      </c>
      <c r="L4" t="s">
        <v>39</v>
      </c>
    </row>
    <row r="5" spans="3:12" x14ac:dyDescent="0.25">
      <c r="C5" s="11">
        <v>2018</v>
      </c>
      <c r="D5" s="11">
        <v>140678</v>
      </c>
      <c r="E5" s="11">
        <v>133554</v>
      </c>
      <c r="F5" s="11">
        <v>7124</v>
      </c>
      <c r="G5" s="11">
        <v>52394</v>
      </c>
      <c r="H5" s="11">
        <v>88284</v>
      </c>
      <c r="I5" s="11">
        <v>76161</v>
      </c>
      <c r="J5" s="11">
        <v>64517</v>
      </c>
      <c r="K5" t="s">
        <v>13</v>
      </c>
      <c r="L5" t="s">
        <v>13</v>
      </c>
    </row>
    <row r="6" spans="3:12" x14ac:dyDescent="0.25">
      <c r="C6" s="11">
        <v>2019</v>
      </c>
      <c r="D6" s="11">
        <v>194060</v>
      </c>
      <c r="E6" s="11">
        <v>185510</v>
      </c>
      <c r="F6" s="11">
        <v>8550</v>
      </c>
      <c r="G6" s="11">
        <v>69368</v>
      </c>
      <c r="H6" s="11">
        <v>124692</v>
      </c>
      <c r="I6" s="11">
        <v>99830</v>
      </c>
      <c r="J6" s="11">
        <v>94230</v>
      </c>
      <c r="K6">
        <f>(G6-G5)/G5*100</f>
        <v>32.396839332748023</v>
      </c>
      <c r="L6">
        <f>(H6-H5)/H5*100</f>
        <v>41.23963572108196</v>
      </c>
    </row>
    <row r="7" spans="3:12" x14ac:dyDescent="0.25">
      <c r="C7" s="11">
        <v>2020</v>
      </c>
      <c r="D7" s="11">
        <v>278376</v>
      </c>
      <c r="E7" s="11">
        <v>266052</v>
      </c>
      <c r="F7" s="11">
        <v>12324</v>
      </c>
      <c r="G7" s="11">
        <v>119914</v>
      </c>
      <c r="H7" s="11">
        <v>158462</v>
      </c>
      <c r="I7" s="11">
        <v>141727</v>
      </c>
      <c r="J7" s="11">
        <v>136649</v>
      </c>
      <c r="K7">
        <f t="shared" ref="K7:K10" si="0">(G7-G6)/G6*100</f>
        <v>72.866451389689772</v>
      </c>
      <c r="L7">
        <f t="shared" ref="L7:L10" si="1">(H7-H6)/H6*100</f>
        <v>27.082731851281554</v>
      </c>
    </row>
    <row r="8" spans="3:12" x14ac:dyDescent="0.25">
      <c r="C8" s="11">
        <v>2021</v>
      </c>
      <c r="D8" s="11">
        <v>471910</v>
      </c>
      <c r="E8" s="11">
        <v>452828</v>
      </c>
      <c r="F8" s="11">
        <v>19082</v>
      </c>
      <c r="G8" s="11">
        <v>242209</v>
      </c>
      <c r="H8" s="11">
        <v>229701</v>
      </c>
      <c r="I8" s="11">
        <v>262076</v>
      </c>
      <c r="J8" s="11">
        <v>209834</v>
      </c>
      <c r="K8">
        <f t="shared" si="0"/>
        <v>101.98558967259869</v>
      </c>
      <c r="L8">
        <f t="shared" si="1"/>
        <v>44.956519544117832</v>
      </c>
    </row>
    <row r="9" spans="3:12" x14ac:dyDescent="0.25">
      <c r="C9" s="11">
        <v>2022</v>
      </c>
      <c r="D9" s="11">
        <v>813457</v>
      </c>
      <c r="E9" s="11">
        <v>780024</v>
      </c>
      <c r="F9" s="11">
        <v>33433</v>
      </c>
      <c r="G9" s="11">
        <v>473567</v>
      </c>
      <c r="H9" s="11">
        <v>339890</v>
      </c>
      <c r="I9" s="11">
        <v>450256</v>
      </c>
      <c r="J9" s="11">
        <v>363201</v>
      </c>
      <c r="K9">
        <f t="shared" si="0"/>
        <v>95.519984806510081</v>
      </c>
      <c r="L9">
        <f t="shared" si="1"/>
        <v>47.970622679047977</v>
      </c>
    </row>
    <row r="10" spans="3:12" x14ac:dyDescent="0.25">
      <c r="C10" s="11">
        <v>2023</v>
      </c>
      <c r="D10" s="11">
        <v>1182843</v>
      </c>
      <c r="E10" s="11">
        <v>1133246</v>
      </c>
      <c r="F10" s="11">
        <v>49597</v>
      </c>
      <c r="G10" s="11">
        <v>749686</v>
      </c>
      <c r="H10" s="11">
        <v>433157</v>
      </c>
      <c r="I10" s="11">
        <v>666245</v>
      </c>
      <c r="J10" s="11">
        <v>516598</v>
      </c>
      <c r="K10">
        <f t="shared" si="0"/>
        <v>58.306216438223103</v>
      </c>
      <c r="L10">
        <f t="shared" si="1"/>
        <v>27.440348347994941</v>
      </c>
    </row>
    <row r="11" spans="3:12" x14ac:dyDescent="0.25">
      <c r="K11">
        <f>AVERAGE(K7:K10)</f>
        <v>82.169560576755416</v>
      </c>
      <c r="L11">
        <f>AVERAGE(L7:L10)</f>
        <v>36.862555605610581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8EEFC-68CE-49A8-85CB-AB3CFFFD3123}">
  <dimension ref="B3:M8"/>
  <sheetViews>
    <sheetView workbookViewId="0">
      <selection activeCell="B4" sqref="B4:M8"/>
    </sheetView>
  </sheetViews>
  <sheetFormatPr defaultRowHeight="15" x14ac:dyDescent="0.25"/>
  <cols>
    <col min="2" max="2" width="19.42578125" customWidth="1"/>
    <col min="5" max="5" width="14.7109375" customWidth="1"/>
  </cols>
  <sheetData>
    <row r="3" spans="2:13" x14ac:dyDescent="0.25">
      <c r="B3" t="s">
        <v>29</v>
      </c>
    </row>
    <row r="4" spans="2:13" ht="13.5" customHeight="1" x14ac:dyDescent="0.25">
      <c r="C4" s="12" t="s">
        <v>44</v>
      </c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2:13" ht="34.5" customHeight="1" x14ac:dyDescent="0.25">
      <c r="B5" s="13"/>
      <c r="C5" s="4" t="s">
        <v>0</v>
      </c>
      <c r="D5" s="4" t="s">
        <v>1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</row>
    <row r="6" spans="2:13" x14ac:dyDescent="0.25">
      <c r="B6" s="4" t="s">
        <v>45</v>
      </c>
      <c r="C6" s="4">
        <v>23999</v>
      </c>
      <c r="D6" s="4">
        <v>188574</v>
      </c>
      <c r="E6" s="4">
        <v>105330</v>
      </c>
      <c r="F6" s="4">
        <v>74639</v>
      </c>
      <c r="G6" s="4">
        <v>80945</v>
      </c>
      <c r="H6" s="4">
        <v>153861</v>
      </c>
      <c r="I6" s="4">
        <v>308454</v>
      </c>
      <c r="J6" s="4">
        <v>194929</v>
      </c>
      <c r="K6" s="4">
        <v>29906</v>
      </c>
      <c r="L6" s="4">
        <v>83957</v>
      </c>
      <c r="M6" s="4">
        <v>20595</v>
      </c>
    </row>
    <row r="7" spans="2:13" ht="17.25" customHeight="1" x14ac:dyDescent="0.25">
      <c r="B7" s="4" t="s">
        <v>46</v>
      </c>
      <c r="C7" s="4">
        <v>1376000</v>
      </c>
      <c r="D7" s="4">
        <v>4096100.0000000005</v>
      </c>
      <c r="E7" s="4">
        <v>2995900</v>
      </c>
      <c r="F7" s="4">
        <v>2937900</v>
      </c>
      <c r="G7" s="4">
        <v>3327600</v>
      </c>
      <c r="H7" s="4">
        <v>2800900</v>
      </c>
      <c r="I7" s="4">
        <v>6208700</v>
      </c>
      <c r="J7" s="4">
        <v>3972800</v>
      </c>
      <c r="K7" s="4">
        <v>1881600</v>
      </c>
      <c r="L7" s="4">
        <v>2919400</v>
      </c>
      <c r="M7" s="4">
        <v>1178100</v>
      </c>
    </row>
    <row r="8" spans="2:13" x14ac:dyDescent="0.25">
      <c r="B8" s="4" t="s">
        <v>13</v>
      </c>
      <c r="C8" s="5">
        <f>C6/C7*100</f>
        <v>1.7441133720930233</v>
      </c>
      <c r="D8" s="5">
        <f t="shared" ref="D8:M8" si="0">D6/D7*100</f>
        <v>4.603745025756206</v>
      </c>
      <c r="E8" s="5">
        <f t="shared" si="0"/>
        <v>3.5158049334089925</v>
      </c>
      <c r="F8" s="5">
        <f t="shared" si="0"/>
        <v>2.5405561795840566</v>
      </c>
      <c r="G8" s="5">
        <f t="shared" si="0"/>
        <v>2.4325339584084626</v>
      </c>
      <c r="H8" s="5">
        <f t="shared" si="0"/>
        <v>5.493270020350602</v>
      </c>
      <c r="I8" s="5">
        <f t="shared" si="0"/>
        <v>4.9680931595986282</v>
      </c>
      <c r="J8" s="5">
        <f t="shared" si="0"/>
        <v>4.9065898107128474</v>
      </c>
      <c r="K8" s="5">
        <f t="shared" si="0"/>
        <v>1.5893920068027212</v>
      </c>
      <c r="L8" s="5">
        <f t="shared" si="0"/>
        <v>2.8758306501335889</v>
      </c>
      <c r="M8" s="5">
        <f t="shared" si="0"/>
        <v>1.7481538069773366</v>
      </c>
    </row>
  </sheetData>
  <mergeCells count="1">
    <mergeCell ref="C4:M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A00A9-4E89-42A6-8E6A-AAC7F832D360}">
  <dimension ref="C2:H13"/>
  <sheetViews>
    <sheetView workbookViewId="0">
      <selection activeCell="C4" sqref="C4:F13"/>
    </sheetView>
  </sheetViews>
  <sheetFormatPr defaultRowHeight="15" x14ac:dyDescent="0.25"/>
  <cols>
    <col min="4" max="4" width="12.85546875" customWidth="1"/>
    <col min="5" max="5" width="15.85546875" customWidth="1"/>
  </cols>
  <sheetData>
    <row r="2" spans="3:8" x14ac:dyDescent="0.25">
      <c r="C2" s="2" t="s">
        <v>35</v>
      </c>
    </row>
    <row r="4" spans="3:8" x14ac:dyDescent="0.25">
      <c r="C4" s="6" t="s">
        <v>41</v>
      </c>
      <c r="D4" s="6" t="s">
        <v>47</v>
      </c>
      <c r="E4" s="6" t="s">
        <v>48</v>
      </c>
      <c r="F4" s="6" t="s">
        <v>18</v>
      </c>
      <c r="G4" t="s">
        <v>33</v>
      </c>
      <c r="H4" t="s">
        <v>34</v>
      </c>
    </row>
    <row r="5" spans="3:8" x14ac:dyDescent="0.25">
      <c r="C5" s="6">
        <v>2015</v>
      </c>
      <c r="D5" s="6">
        <v>3248</v>
      </c>
      <c r="E5" s="6">
        <v>431</v>
      </c>
      <c r="F5" s="7">
        <v>13.269704433497537</v>
      </c>
    </row>
    <row r="6" spans="3:8" x14ac:dyDescent="0.25">
      <c r="C6" s="6">
        <v>2016</v>
      </c>
      <c r="D6" s="6">
        <v>4725</v>
      </c>
      <c r="E6" s="6">
        <v>852</v>
      </c>
      <c r="F6" s="7">
        <v>18.031746031746032</v>
      </c>
      <c r="G6">
        <f t="shared" ref="G6:G13" si="0">D6/D5</f>
        <v>1.4547413793103448</v>
      </c>
      <c r="H6">
        <f>AVERAGE(G6:G13)</f>
        <v>1.4074558096458198</v>
      </c>
    </row>
    <row r="7" spans="3:8" x14ac:dyDescent="0.25">
      <c r="C7" s="6">
        <v>2017</v>
      </c>
      <c r="D7" s="6">
        <v>6454</v>
      </c>
      <c r="E7" s="6">
        <v>1088</v>
      </c>
      <c r="F7" s="7">
        <v>16.857762627827704</v>
      </c>
      <c r="G7">
        <f t="shared" si="0"/>
        <v>1.365925925925926</v>
      </c>
    </row>
    <row r="8" spans="3:8" x14ac:dyDescent="0.25">
      <c r="C8" s="6">
        <v>2018</v>
      </c>
      <c r="D8" s="6">
        <v>9565</v>
      </c>
      <c r="E8" s="6">
        <v>1690</v>
      </c>
      <c r="F8" s="7">
        <v>17.668583376894929</v>
      </c>
      <c r="G8">
        <f t="shared" si="0"/>
        <v>1.4820266501394483</v>
      </c>
    </row>
    <row r="9" spans="3:8" x14ac:dyDescent="0.25">
      <c r="C9" s="6">
        <v>2019</v>
      </c>
      <c r="D9" s="6">
        <v>15116</v>
      </c>
      <c r="E9" s="6">
        <v>2495</v>
      </c>
      <c r="F9" s="7">
        <v>16.505689335803122</v>
      </c>
      <c r="G9">
        <f t="shared" si="0"/>
        <v>1.5803450078410872</v>
      </c>
    </row>
    <row r="10" spans="3:8" x14ac:dyDescent="0.25">
      <c r="C10" s="6">
        <v>2020</v>
      </c>
      <c r="D10" s="6">
        <v>19487</v>
      </c>
      <c r="E10" s="6">
        <v>3530</v>
      </c>
      <c r="F10" s="7">
        <v>18.114640529583824</v>
      </c>
      <c r="G10">
        <f t="shared" si="0"/>
        <v>1.289163799947076</v>
      </c>
    </row>
    <row r="11" spans="3:8" x14ac:dyDescent="0.25">
      <c r="C11" s="6">
        <v>2021</v>
      </c>
      <c r="D11" s="6">
        <v>25927</v>
      </c>
      <c r="E11" s="6">
        <v>4923</v>
      </c>
      <c r="F11" s="7">
        <v>18.987927642997647</v>
      </c>
      <c r="G11">
        <f t="shared" si="0"/>
        <v>1.3304767280751271</v>
      </c>
    </row>
    <row r="12" spans="3:8" x14ac:dyDescent="0.25">
      <c r="C12" s="6">
        <v>2022</v>
      </c>
      <c r="D12" s="6">
        <v>34637</v>
      </c>
      <c r="E12" s="6">
        <v>6395</v>
      </c>
      <c r="F12" s="7">
        <v>18.462915379507464</v>
      </c>
      <c r="G12">
        <f t="shared" si="0"/>
        <v>1.3359432252092414</v>
      </c>
    </row>
    <row r="13" spans="3:8" x14ac:dyDescent="0.25">
      <c r="C13" s="6">
        <v>2023</v>
      </c>
      <c r="D13" s="6">
        <v>49220</v>
      </c>
      <c r="E13" s="6">
        <v>8908</v>
      </c>
      <c r="F13" s="7">
        <v>18.864887759423972</v>
      </c>
      <c r="G13">
        <f t="shared" si="0"/>
        <v>1.4210237607183069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9E1-9FD3-46C9-AEE5-70C204AEFA74}">
  <dimension ref="C2:H8"/>
  <sheetViews>
    <sheetView topLeftCell="A2" workbookViewId="0">
      <selection activeCell="C3" sqref="C3:G8"/>
    </sheetView>
  </sheetViews>
  <sheetFormatPr defaultRowHeight="15" x14ac:dyDescent="0.25"/>
  <cols>
    <col min="4" max="4" width="10.28515625" customWidth="1"/>
    <col min="5" max="5" width="11.7109375" customWidth="1"/>
    <col min="6" max="6" width="17.7109375" customWidth="1"/>
    <col min="7" max="7" width="9.5703125" customWidth="1"/>
  </cols>
  <sheetData>
    <row r="2" spans="3:8" x14ac:dyDescent="0.25">
      <c r="C2" s="2" t="s">
        <v>36</v>
      </c>
    </row>
    <row r="3" spans="3:8" ht="24" customHeight="1" x14ac:dyDescent="0.25">
      <c r="D3" s="12" t="s">
        <v>49</v>
      </c>
      <c r="E3" s="12"/>
      <c r="F3" s="12"/>
      <c r="G3" s="12"/>
    </row>
    <row r="4" spans="3:8" ht="22.5" customHeight="1" x14ac:dyDescent="0.25">
      <c r="C4" s="1"/>
      <c r="D4" s="4" t="s">
        <v>14</v>
      </c>
      <c r="E4" s="4" t="s">
        <v>15</v>
      </c>
      <c r="F4" s="4" t="s">
        <v>16</v>
      </c>
      <c r="G4" s="4" t="s">
        <v>17</v>
      </c>
      <c r="H4" s="1" t="s">
        <v>12</v>
      </c>
    </row>
    <row r="5" spans="3:8" x14ac:dyDescent="0.25">
      <c r="C5" s="8">
        <v>45200</v>
      </c>
      <c r="D5" s="4">
        <v>18942</v>
      </c>
      <c r="E5" s="4">
        <v>22167</v>
      </c>
      <c r="F5" s="4">
        <v>3217</v>
      </c>
      <c r="G5" s="4">
        <v>4894</v>
      </c>
      <c r="H5" s="1">
        <v>49220</v>
      </c>
    </row>
    <row r="6" spans="3:8" x14ac:dyDescent="0.25">
      <c r="C6" s="4" t="s">
        <v>13</v>
      </c>
      <c r="D6" s="9">
        <v>38.484355952864689</v>
      </c>
      <c r="E6" s="9">
        <v>45.036570499796831</v>
      </c>
      <c r="F6" s="9">
        <v>6.5359609914668839</v>
      </c>
      <c r="G6" s="9">
        <v>9.9431125558715969</v>
      </c>
      <c r="H6" s="1"/>
    </row>
    <row r="7" spans="3:8" x14ac:dyDescent="0.25">
      <c r="C7" s="8">
        <v>44562</v>
      </c>
      <c r="D7" s="4">
        <v>8816</v>
      </c>
      <c r="E7" s="4">
        <v>14678</v>
      </c>
      <c r="F7" s="4">
        <v>1920</v>
      </c>
      <c r="G7" s="4">
        <v>2961</v>
      </c>
      <c r="H7" s="1">
        <v>28375</v>
      </c>
    </row>
    <row r="8" spans="3:8" x14ac:dyDescent="0.25">
      <c r="C8" s="4" t="s">
        <v>13</v>
      </c>
      <c r="D8" s="9">
        <v>31.069603524229073</v>
      </c>
      <c r="E8" s="9">
        <v>51.728634361233482</v>
      </c>
      <c r="F8" s="9">
        <v>6.7665198237885456</v>
      </c>
      <c r="G8" s="9">
        <v>10.435242290748899</v>
      </c>
      <c r="H8" s="1"/>
    </row>
  </sheetData>
  <mergeCells count="1">
    <mergeCell ref="D3:G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23E82-A944-45FE-9626-3A13A12698C7}">
  <dimension ref="C2:O12"/>
  <sheetViews>
    <sheetView zoomScale="85" zoomScaleNormal="85" workbookViewId="0">
      <selection activeCell="C6" sqref="C6:O12"/>
    </sheetView>
  </sheetViews>
  <sheetFormatPr defaultRowHeight="15" x14ac:dyDescent="0.25"/>
  <cols>
    <col min="4" max="4" width="11.7109375" customWidth="1"/>
    <col min="5" max="5" width="11.5703125" customWidth="1"/>
    <col min="6" max="6" width="14.42578125" customWidth="1"/>
    <col min="12" max="12" width="7.5703125" customWidth="1"/>
    <col min="15" max="15" width="7" customWidth="1"/>
  </cols>
  <sheetData>
    <row r="2" spans="3:15" x14ac:dyDescent="0.25">
      <c r="C2" t="s">
        <v>30</v>
      </c>
    </row>
    <row r="4" spans="3:15" x14ac:dyDescent="0.25">
      <c r="C4" s="3" t="s">
        <v>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3:15" x14ac:dyDescent="0.2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3:15" x14ac:dyDescent="0.25">
      <c r="C6" s="3"/>
      <c r="D6" s="12" t="s">
        <v>40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3:15" ht="30" x14ac:dyDescent="0.25">
      <c r="C7" s="4" t="s">
        <v>41</v>
      </c>
      <c r="D7" s="4" t="s">
        <v>0</v>
      </c>
      <c r="E7" s="4" t="s">
        <v>1</v>
      </c>
      <c r="F7" s="4" t="s">
        <v>3</v>
      </c>
      <c r="G7" s="4" t="s">
        <v>4</v>
      </c>
      <c r="H7" s="4" t="s">
        <v>5</v>
      </c>
      <c r="I7" s="4" t="s">
        <v>6</v>
      </c>
      <c r="J7" s="4" t="s">
        <v>7</v>
      </c>
      <c r="K7" s="4" t="s">
        <v>8</v>
      </c>
      <c r="L7" s="4" t="s">
        <v>9</v>
      </c>
      <c r="M7" s="4" t="s">
        <v>10</v>
      </c>
      <c r="N7" s="4" t="s">
        <v>11</v>
      </c>
      <c r="O7" s="4" t="s">
        <v>19</v>
      </c>
    </row>
    <row r="8" spans="3:15" x14ac:dyDescent="0.25">
      <c r="C8" s="4">
        <v>2019</v>
      </c>
      <c r="D8" s="4">
        <v>27.8</v>
      </c>
      <c r="E8" s="4">
        <v>16.5</v>
      </c>
      <c r="F8" s="4">
        <v>12.1</v>
      </c>
      <c r="G8" s="4">
        <v>15.5</v>
      </c>
      <c r="H8" s="4">
        <v>13.8</v>
      </c>
      <c r="I8" s="4">
        <v>48.9</v>
      </c>
      <c r="J8" s="4">
        <v>21.5</v>
      </c>
      <c r="K8" s="4">
        <v>20.5</v>
      </c>
      <c r="L8" s="4">
        <v>16.899999999999999</v>
      </c>
      <c r="M8" s="4">
        <v>32.1</v>
      </c>
      <c r="N8" s="4">
        <v>15.7</v>
      </c>
      <c r="O8" s="4">
        <v>22.8</v>
      </c>
    </row>
    <row r="9" spans="3:15" x14ac:dyDescent="0.25">
      <c r="C9" s="4">
        <v>2020</v>
      </c>
      <c r="D9" s="4">
        <v>31.8</v>
      </c>
      <c r="E9" s="4">
        <v>19.100000000000001</v>
      </c>
      <c r="F9" s="4">
        <v>18.100000000000001</v>
      </c>
      <c r="G9" s="4">
        <v>21.3</v>
      </c>
      <c r="H9" s="4">
        <v>19.2</v>
      </c>
      <c r="I9" s="4">
        <v>63.1</v>
      </c>
      <c r="J9" s="4">
        <v>28.9</v>
      </c>
      <c r="K9" s="4">
        <v>26.8</v>
      </c>
      <c r="L9" s="4">
        <v>21.4</v>
      </c>
      <c r="M9" s="4">
        <v>37.299999999999997</v>
      </c>
      <c r="N9" s="4">
        <v>16.8</v>
      </c>
      <c r="O9" s="4">
        <v>29.2</v>
      </c>
    </row>
    <row r="10" spans="3:15" x14ac:dyDescent="0.25">
      <c r="C10" s="4">
        <v>2021</v>
      </c>
      <c r="D10" s="4">
        <v>34.200000000000003</v>
      </c>
      <c r="E10" s="4">
        <v>23.4</v>
      </c>
      <c r="F10" s="4">
        <v>24</v>
      </c>
      <c r="G10" s="4">
        <v>29</v>
      </c>
      <c r="H10" s="4">
        <v>28.9</v>
      </c>
      <c r="I10" s="4">
        <v>87.4</v>
      </c>
      <c r="J10" s="4">
        <v>37.1</v>
      </c>
      <c r="K10" s="4">
        <v>33.1</v>
      </c>
      <c r="L10" s="4">
        <v>31.4</v>
      </c>
      <c r="M10" s="4">
        <v>49</v>
      </c>
      <c r="N10" s="4">
        <v>17.5</v>
      </c>
      <c r="O10" s="4">
        <v>38.700000000000003</v>
      </c>
    </row>
    <row r="11" spans="3:15" x14ac:dyDescent="0.25">
      <c r="C11" s="4">
        <v>2022</v>
      </c>
      <c r="D11" s="4">
        <v>42.6</v>
      </c>
      <c r="E11" s="4">
        <v>29.7</v>
      </c>
      <c r="F11" s="4">
        <v>33</v>
      </c>
      <c r="G11" s="4">
        <v>37.9</v>
      </c>
      <c r="H11" s="4">
        <v>42.2</v>
      </c>
      <c r="I11" s="4">
        <v>122.5</v>
      </c>
      <c r="J11" s="4">
        <v>49.5</v>
      </c>
      <c r="K11" s="4">
        <v>42.2</v>
      </c>
      <c r="L11" s="4">
        <v>39.4</v>
      </c>
      <c r="M11" s="4">
        <v>59.9</v>
      </c>
      <c r="N11" s="4">
        <v>18</v>
      </c>
      <c r="O11" s="4">
        <v>51.6</v>
      </c>
    </row>
    <row r="12" spans="3:15" x14ac:dyDescent="0.25">
      <c r="C12" s="4">
        <v>2023</v>
      </c>
      <c r="D12" s="4">
        <v>58</v>
      </c>
      <c r="E12" s="4">
        <v>42.5</v>
      </c>
      <c r="F12" s="4">
        <v>46</v>
      </c>
      <c r="G12" s="4">
        <v>45.8</v>
      </c>
      <c r="H12" s="4">
        <v>64.7</v>
      </c>
      <c r="I12" s="4">
        <v>192.8</v>
      </c>
      <c r="J12" s="4">
        <v>62.9</v>
      </c>
      <c r="K12" s="4">
        <v>53.8</v>
      </c>
      <c r="L12" s="4">
        <v>66.400000000000006</v>
      </c>
      <c r="M12" s="4">
        <v>77.400000000000006</v>
      </c>
      <c r="N12" s="4">
        <v>22.6</v>
      </c>
      <c r="O12" s="4">
        <v>73.400000000000006</v>
      </c>
    </row>
  </sheetData>
  <mergeCells count="1">
    <mergeCell ref="D6:O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0845-F71B-4754-83D1-2ECCC6147194}">
  <dimension ref="C2:O8"/>
  <sheetViews>
    <sheetView tabSelected="1" zoomScale="85" zoomScaleNormal="85" workbookViewId="0">
      <selection activeCell="O29" sqref="O29"/>
    </sheetView>
  </sheetViews>
  <sheetFormatPr defaultRowHeight="15" x14ac:dyDescent="0.25"/>
  <cols>
    <col min="3" max="3" width="19.85546875" customWidth="1"/>
    <col min="6" max="6" width="13.42578125" customWidth="1"/>
    <col min="7" max="7" width="11" customWidth="1"/>
    <col min="8" max="8" width="11.7109375" customWidth="1"/>
  </cols>
  <sheetData>
    <row r="2" spans="3:15" x14ac:dyDescent="0.25">
      <c r="C2" t="s">
        <v>32</v>
      </c>
    </row>
    <row r="5" spans="3:15" ht="30" x14ac:dyDescent="0.25">
      <c r="C5" s="4" t="s">
        <v>21</v>
      </c>
      <c r="D5" s="4" t="s">
        <v>0</v>
      </c>
      <c r="E5" s="4" t="s">
        <v>1</v>
      </c>
      <c r="F5" s="4" t="s">
        <v>3</v>
      </c>
      <c r="G5" s="4" t="s">
        <v>4</v>
      </c>
      <c r="H5" s="4" t="s">
        <v>5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4" t="s">
        <v>11</v>
      </c>
      <c r="O5" s="1"/>
    </row>
    <row r="6" spans="3:15" x14ac:dyDescent="0.25">
      <c r="C6" s="4" t="s">
        <v>31</v>
      </c>
      <c r="D6" s="4">
        <v>1536</v>
      </c>
      <c r="E6" s="4">
        <v>3154</v>
      </c>
      <c r="F6" s="4">
        <v>2524</v>
      </c>
      <c r="G6" s="4">
        <v>2237</v>
      </c>
      <c r="H6" s="4">
        <v>3853</v>
      </c>
      <c r="I6" s="4">
        <v>16963</v>
      </c>
      <c r="J6" s="4">
        <v>5845</v>
      </c>
      <c r="K6" s="4">
        <v>3075</v>
      </c>
      <c r="L6" s="4">
        <v>2061</v>
      </c>
      <c r="M6" s="4">
        <v>4239</v>
      </c>
      <c r="N6" s="4">
        <v>431</v>
      </c>
      <c r="O6" s="1"/>
    </row>
    <row r="7" spans="3:15" x14ac:dyDescent="0.25">
      <c r="C7" s="4" t="s">
        <v>20</v>
      </c>
      <c r="D7" s="4">
        <v>23999</v>
      </c>
      <c r="E7" s="4">
        <v>188574</v>
      </c>
      <c r="F7" s="4">
        <v>105330</v>
      </c>
      <c r="G7" s="4">
        <v>74639</v>
      </c>
      <c r="H7" s="4">
        <v>80945</v>
      </c>
      <c r="I7" s="4">
        <v>153861</v>
      </c>
      <c r="J7" s="4">
        <v>308454</v>
      </c>
      <c r="K7" s="4">
        <v>194929</v>
      </c>
      <c r="L7" s="4">
        <v>29906</v>
      </c>
      <c r="M7" s="4">
        <v>83957</v>
      </c>
      <c r="N7" s="4">
        <v>20595</v>
      </c>
      <c r="O7" s="1"/>
    </row>
    <row r="8" spans="3:15" x14ac:dyDescent="0.25">
      <c r="C8" s="4" t="s">
        <v>50</v>
      </c>
      <c r="D8" s="9">
        <v>15.624348958333334</v>
      </c>
      <c r="E8" s="9">
        <v>59.788839568801521</v>
      </c>
      <c r="F8" s="9">
        <v>41.731378763866879</v>
      </c>
      <c r="G8" s="9">
        <v>33.365668305766654</v>
      </c>
      <c r="H8" s="9">
        <v>21.008305216714248</v>
      </c>
      <c r="I8" s="9">
        <v>9.0703884926015448</v>
      </c>
      <c r="J8" s="9">
        <v>52.772284003421731</v>
      </c>
      <c r="K8" s="9">
        <v>63.391544715447154</v>
      </c>
      <c r="L8" s="9">
        <v>14.510431829209121</v>
      </c>
      <c r="M8" s="9">
        <v>19.805850436423686</v>
      </c>
      <c r="N8" s="9">
        <v>47.784222737819029</v>
      </c>
      <c r="O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Figure 4.2 &amp; 4.3</vt:lpstr>
      <vt:lpstr>Figure 4.4</vt:lpstr>
      <vt:lpstr>Figure 4.5</vt:lpstr>
      <vt:lpstr>Figure 4.6</vt:lpstr>
      <vt:lpstr>Figure 5.1</vt:lpstr>
      <vt:lpstr>Figure 5.2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McQuaid</dc:creator>
  <cp:lastModifiedBy>Thomas</cp:lastModifiedBy>
  <dcterms:created xsi:type="dcterms:W3CDTF">2024-01-26T14:37:46Z</dcterms:created>
  <dcterms:modified xsi:type="dcterms:W3CDTF">2024-04-03T14:38:34Z</dcterms:modified>
</cp:coreProperties>
</file>