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BD750555-3917-4168-8E7C-DB95240F8C34}" xr6:coauthVersionLast="47" xr6:coauthVersionMax="47" xr10:uidLastSave="{00000000-0000-0000-0000-000000000000}"/>
  <bookViews>
    <workbookView xWindow="-108" yWindow="-108" windowWidth="23256" windowHeight="12456" activeTab="1" xr2:uid="{00000000-000D-0000-FFFF-FFFF00000000}"/>
  </bookViews>
  <sheets>
    <sheet name="ULTG" sheetId="11" r:id="rId1"/>
    <sheet name="UocTinhChiPhi" sheetId="19" r:id="rId2"/>
    <sheet name="Chuong6" sheetId="17" r:id="rId3"/>
    <sheet name="Sheet2" sheetId="1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 i="19" l="1"/>
  <c r="I9" i="19"/>
  <c r="H9" i="19"/>
  <c r="J9" i="19" s="1"/>
  <c r="I8" i="19"/>
  <c r="H8" i="19"/>
  <c r="J8" i="19" s="1"/>
  <c r="I7" i="19"/>
  <c r="J7" i="19" s="1"/>
  <c r="H7" i="19"/>
  <c r="H6" i="19"/>
  <c r="I6" i="19" s="1"/>
  <c r="I5" i="19"/>
  <c r="H5" i="19"/>
  <c r="J5" i="19" s="1"/>
  <c r="J4" i="19"/>
  <c r="I4" i="19"/>
  <c r="H4" i="19"/>
  <c r="I3" i="19"/>
  <c r="G3" i="19"/>
  <c r="J3" i="19" s="1"/>
  <c r="J6" i="19" l="1"/>
  <c r="Q4" i="11" l="1"/>
  <c r="Q5" i="11"/>
  <c r="Q6" i="11"/>
  <c r="Q7" i="11"/>
  <c r="Q8" i="11"/>
  <c r="Q9" i="11"/>
  <c r="Q10" i="11"/>
  <c r="Q11" i="11"/>
  <c r="Q12" i="11"/>
  <c r="Q13" i="11"/>
  <c r="Q14" i="11"/>
  <c r="Q15" i="11"/>
  <c r="Q16" i="11"/>
  <c r="Q17" i="11"/>
  <c r="Q18" i="11"/>
  <c r="Q19" i="11"/>
  <c r="Q20" i="11"/>
  <c r="Q21" i="11"/>
  <c r="Q22" i="11"/>
  <c r="Q23" i="11"/>
  <c r="Q24" i="11"/>
  <c r="Q25" i="11"/>
  <c r="Q26" i="11"/>
  <c r="Q27" i="11"/>
  <c r="Q28" i="11"/>
  <c r="Q29" i="11"/>
  <c r="Q30" i="11"/>
  <c r="Q31" i="11"/>
  <c r="Q32" i="11"/>
  <c r="Q33" i="11"/>
  <c r="Q34" i="11"/>
  <c r="Q35" i="11"/>
  <c r="Q36" i="11"/>
  <c r="Q37" i="11"/>
  <c r="Q38" i="11"/>
  <c r="Q39" i="11"/>
  <c r="Q40" i="11"/>
  <c r="Q41" i="11"/>
  <c r="Q42" i="11"/>
  <c r="Q43" i="11"/>
  <c r="Q44" i="11"/>
  <c r="Q45" i="11"/>
  <c r="Q46" i="11"/>
  <c r="Q47" i="11"/>
  <c r="Q48" i="11"/>
  <c r="Q49" i="11"/>
  <c r="Q50" i="11"/>
  <c r="Q51" i="11"/>
  <c r="Q52" i="11"/>
  <c r="Q53" i="11"/>
  <c r="Q54" i="11"/>
  <c r="Q55" i="11"/>
  <c r="Q56" i="11"/>
  <c r="Q57" i="11"/>
  <c r="Q58" i="11"/>
  <c r="Q59" i="11"/>
  <c r="Q60" i="11"/>
  <c r="Q61" i="11"/>
  <c r="Q62" i="11"/>
  <c r="Q63" i="11"/>
  <c r="Q64" i="11"/>
  <c r="Q65" i="11"/>
  <c r="Q66" i="11"/>
  <c r="Q67" i="11"/>
  <c r="Q68" i="11"/>
  <c r="Q69" i="11"/>
  <c r="Q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M67" i="11"/>
  <c r="M68" i="11"/>
  <c r="M69" i="11"/>
  <c r="M38" i="11"/>
  <c r="M39" i="11"/>
  <c r="O39" i="11" s="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29" i="11"/>
  <c r="M30" i="11"/>
  <c r="M31" i="11"/>
  <c r="M32" i="11"/>
  <c r="M33" i="11"/>
  <c r="M34" i="11"/>
  <c r="M35" i="11"/>
  <c r="M36" i="11"/>
  <c r="M37" i="11"/>
  <c r="M28" i="11"/>
  <c r="P3" i="11"/>
  <c r="M27" i="11"/>
  <c r="M22" i="11"/>
  <c r="M23" i="11"/>
  <c r="M24" i="11"/>
  <c r="M25" i="11"/>
  <c r="M26" i="11"/>
  <c r="M15" i="11"/>
  <c r="M16" i="11"/>
  <c r="M17" i="11"/>
  <c r="M18" i="11"/>
  <c r="M19" i="11"/>
  <c r="M20" i="11"/>
  <c r="M21" i="11"/>
  <c r="M9" i="11"/>
  <c r="M10" i="11"/>
  <c r="M11" i="11"/>
  <c r="M12" i="11"/>
  <c r="M13" i="11"/>
  <c r="M14" i="11"/>
  <c r="M3" i="11"/>
  <c r="O3" i="11" s="1"/>
  <c r="M4" i="11"/>
  <c r="M6" i="11"/>
  <c r="M7" i="11"/>
  <c r="M8" i="11"/>
  <c r="M5"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<sst xmlns="http://schemas.openxmlformats.org/spreadsheetml/2006/main" count="433" uniqueCount="280">
  <si>
    <t>STT</t>
  </si>
  <si>
    <t>MO(lạc quan)</t>
  </si>
  <si>
    <t xml:space="preserve">ML(bình thường) </t>
  </si>
  <si>
    <t>MP(bi quan)</t>
  </si>
  <si>
    <t>EST(Ước lượng)</t>
  </si>
  <si>
    <t xml:space="preserve">Bắt đầu </t>
  </si>
  <si>
    <t>Kết thúc</t>
  </si>
  <si>
    <t>1.0 Lập kế hoạch cho dự án</t>
  </si>
  <si>
    <t xml:space="preserve">2.0 Xác định yêu cầu </t>
  </si>
  <si>
    <t>%</t>
  </si>
  <si>
    <t>Công việc</t>
  </si>
  <si>
    <t>2.4 Xác định yêu cầu phi chức năng</t>
  </si>
  <si>
    <t>4.0</t>
  </si>
  <si>
    <t>5.0</t>
  </si>
  <si>
    <t>4.1 Thiết kế kiến trúc</t>
  </si>
  <si>
    <t>4.2 Thiết kế giao diện</t>
  </si>
  <si>
    <t>4.3 Thiết kế cơ sở dữ liệu</t>
  </si>
  <si>
    <t>5.1 Xây dựng cơ sở dữ liệu</t>
  </si>
  <si>
    <t>5.2 Xây dựng module chức năng</t>
  </si>
  <si>
    <t>5.3 Tích hợp các chức năng đã xây dựng</t>
  </si>
  <si>
    <t>6.1 Lập kế hoạch kiểm thử</t>
  </si>
  <si>
    <t>6.2 Kiểm thử các chức năng của hệ thống</t>
  </si>
  <si>
    <t>6.2.1.1 Viết test case</t>
  </si>
  <si>
    <t>6.2.1.2 Thực hiện kiểm thử</t>
  </si>
  <si>
    <t>6.2.2.1.1 Viết test case</t>
  </si>
  <si>
    <t>6.2.2.1.2 Thực hiện kiểm thử</t>
  </si>
  <si>
    <t>6.2.2.2.1 Viết test case</t>
  </si>
  <si>
    <t>6.2.2.2.2 Thực hiện kiểm thử</t>
  </si>
  <si>
    <t>6.2.2.3.1 Viết test case</t>
  </si>
  <si>
    <t>6.2.2.3.2 Thực hiện kiểm thử</t>
  </si>
  <si>
    <t>6.2.2.6.1 Viết test case</t>
  </si>
  <si>
    <t>6.2.2.6.2 Thực hiện kiểm thử</t>
  </si>
  <si>
    <t>6.2.2.5.1 Viết test case</t>
  </si>
  <si>
    <t>6.2.2.5.2 Thực hiện kiểm thử</t>
  </si>
  <si>
    <t>6.2.2.7.1 Viết test case</t>
  </si>
  <si>
    <t>6.2.2.7.2 Thực hiện kiểm thử</t>
  </si>
  <si>
    <t>6.3  Kiểm thử tích hợp hệ thống</t>
  </si>
  <si>
    <t>6.5 Kiểm thử alpha</t>
  </si>
  <si>
    <t>6.6 Kiểm thử beta</t>
  </si>
  <si>
    <t xml:space="preserve">6.4 Lập báo cáo kiểm thử </t>
  </si>
  <si>
    <t xml:space="preserve">Thời gian thực hiện </t>
  </si>
  <si>
    <t>3.0 Phân tích hệ thống</t>
  </si>
  <si>
    <t>4.0 Thiết kế giao diện</t>
  </si>
  <si>
    <t>5.0 Xây dựng hệ thống</t>
  </si>
  <si>
    <t>6.0 Kiểm thử phần mềm</t>
  </si>
  <si>
    <t>7.0 Kết thúc dự án và chuyển giao hệ thống</t>
  </si>
  <si>
    <t>Mã công việc</t>
  </si>
  <si>
    <t>Phương sai</t>
  </si>
  <si>
    <t>Ngày công</t>
  </si>
  <si>
    <t>KH1.1</t>
  </si>
  <si>
    <t>KH1.2</t>
  </si>
  <si>
    <t>KH1.3</t>
  </si>
  <si>
    <t>KH1.4</t>
  </si>
  <si>
    <t>KH1.5</t>
  </si>
  <si>
    <t>KH1.6</t>
  </si>
  <si>
    <t>YC2.1</t>
  </si>
  <si>
    <t>YC2.2</t>
  </si>
  <si>
    <t>YC2.3</t>
  </si>
  <si>
    <t>YC2.4</t>
  </si>
  <si>
    <t>YC2.3.1</t>
  </si>
  <si>
    <t>YC2.3.2</t>
  </si>
  <si>
    <t>HT3.1</t>
  </si>
  <si>
    <t>HT3.2</t>
  </si>
  <si>
    <t>HT3.3</t>
  </si>
  <si>
    <t>HT3.4</t>
  </si>
  <si>
    <t>HT3.5</t>
  </si>
  <si>
    <t>HT3.6</t>
  </si>
  <si>
    <t>TK4.1</t>
  </si>
  <si>
    <t>TK4.2</t>
  </si>
  <si>
    <t>TK4.3</t>
  </si>
  <si>
    <t>TK4.4</t>
  </si>
  <si>
    <t>TK4.2.1</t>
  </si>
  <si>
    <t>TH4.2.2</t>
  </si>
  <si>
    <t>XD5.1</t>
  </si>
  <si>
    <t>XD5.2</t>
  </si>
  <si>
    <t>XD5.3</t>
  </si>
  <si>
    <t>XD5.2.5</t>
  </si>
  <si>
    <t>KT6.1</t>
  </si>
  <si>
    <t>KT6.2</t>
  </si>
  <si>
    <t>KT6.3</t>
  </si>
  <si>
    <t>KT6.4</t>
  </si>
  <si>
    <t>KT6.5</t>
  </si>
  <si>
    <t>KT6.6</t>
  </si>
  <si>
    <t>CG7.2</t>
  </si>
  <si>
    <t>CG7.3</t>
  </si>
  <si>
    <t>KT6.2.1.1</t>
  </si>
  <si>
    <t>KT6.2.1.2</t>
  </si>
  <si>
    <t>KT6.2.2.1</t>
  </si>
  <si>
    <t>KT6.2.2.2</t>
  </si>
  <si>
    <t>KT6.2.2.3</t>
  </si>
  <si>
    <t>KT6.2.2.1.1</t>
  </si>
  <si>
    <t>KT6.2.2.1.2</t>
  </si>
  <si>
    <t>KT6.2.2.4</t>
  </si>
  <si>
    <t>KT6.2.2.5</t>
  </si>
  <si>
    <t>KT6.2.2.6</t>
  </si>
  <si>
    <t>KT6.2.2.7</t>
  </si>
  <si>
    <t>KT6.2.2.3.1</t>
  </si>
  <si>
    <t>KT6.2.2.3.2</t>
  </si>
  <si>
    <t>KT6.2.2.2.1</t>
  </si>
  <si>
    <t>KT6.2.2.2.2</t>
  </si>
  <si>
    <t>KT6.2.2.7.2</t>
  </si>
  <si>
    <t>KT6.2.2.7.1</t>
  </si>
  <si>
    <t>KT6.2.2.6.2</t>
  </si>
  <si>
    <t>KT6.2.2.6.1</t>
  </si>
  <si>
    <t>KT6.2.2.5.2</t>
  </si>
  <si>
    <t>KT6.2.2.5.1</t>
  </si>
  <si>
    <t>KT6.2.2.4.2</t>
  </si>
  <si>
    <t>KT6.2.2.4.1</t>
  </si>
  <si>
    <t>Công việc chi tiết</t>
  </si>
  <si>
    <t xml:space="preserve">Giai 
đoạn </t>
  </si>
  <si>
    <t>Công 
việc</t>
  </si>
  <si>
    <t>Lập kế hoạch
 cho dự án</t>
  </si>
  <si>
    <t xml:space="preserve">Xác định
 yêu cầu </t>
  </si>
  <si>
    <t>Phân tích
 hệ thống</t>
  </si>
  <si>
    <t>Thiết kế 
giao diện</t>
  </si>
  <si>
    <t>Xây dựng
 hệ thống</t>
  </si>
  <si>
    <t>6.0</t>
  </si>
  <si>
    <t>Chi phí
 nhân công</t>
  </si>
  <si>
    <t xml:space="preserve">Chi phí 
nhân công </t>
  </si>
  <si>
    <t>Chi phí
 văn phòng</t>
  </si>
  <si>
    <t xml:space="preserve">Chi phí 
trang thiết bị </t>
  </si>
  <si>
    <t>Chi phí
 năng lượng</t>
  </si>
  <si>
    <t>Chi phí
 khác</t>
  </si>
  <si>
    <t>Tổng</t>
  </si>
  <si>
    <t>Chi phí máy chủ</t>
  </si>
  <si>
    <t xml:space="preserve">chi phí đăng kí bản quyền </t>
  </si>
  <si>
    <t>Tên nhân viên</t>
  </si>
  <si>
    <t>Công việc đi trước</t>
  </si>
  <si>
    <t>1.1. Khảo sát tính khả thi của dự án</t>
  </si>
  <si>
    <t>1.2. Khảo sát khách hàng</t>
  </si>
  <si>
    <t>1.3. Xây dựng tài liệu quản lý dự án</t>
  </si>
  <si>
    <t>1.4. Xây dựng bản kế hoạch đảm bảo chất lượng</t>
  </si>
  <si>
    <t>1.5. Xây dựng bản kế hoạch quản lý cầu hình</t>
  </si>
  <si>
    <t>1.6. Xây dựng bản kế hoạch quản lý rủi ro</t>
  </si>
  <si>
    <t>2.1. Xác định các yêu cầu chung của hệ thống</t>
  </si>
  <si>
    <t>2.2. Xác định các yêu cầu người dùng</t>
  </si>
  <si>
    <t>2.3.1. Xác định yêu cầu cho mỗi chức năng của hệ thống</t>
  </si>
  <si>
    <t>2.3.2. Mô tả giao diện hệ thống</t>
  </si>
  <si>
    <t>3.2. Phân tích và đặc tả chức năng quản lý hàng hóa (mỗi chức năng sẽ bao gồm các biểu đồ Usecase, biểu đồ hoạt động, biểu đồ trình tự)</t>
  </si>
  <si>
    <t>3.3. Phân tích và đặc tả chức năng quản lý khách hàng (mỗi chức năng sẽ bao gồm các biểu đồ Usecase, biểu đồ hoạt động, biểu đồ trình tự)</t>
  </si>
  <si>
    <t>3.4. Phân tích và đặc tả chức năng quản lý đơn hàng (mỗi chức năng sẽ bao gồm các biểu đồ Usecase, biểu đồ hoạt động, biểu đồ trình tự)</t>
  </si>
  <si>
    <t>3.5. Phân tích và đặc tả chức năng quản lý nhân viên (mỗi chức năng sẽ bao gồm các biểu đồ Usecase, biểu đồ hoạt động, biểu đồ trình tự)</t>
  </si>
  <si>
    <t>3.6. Phân tích và đặc tả chức năng quản lý nhà cung cấp (mỗi chức năng sẽ bao gồm các biểu đồ Usecase, biểu đồ hoạt động, biểu đồ trình tự)</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</si>
  <si>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</si>
  <si>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</si>
  <si>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</si>
  <si>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</si>
  <si>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</si>
  <si>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</si>
  <si>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</si>
  <si>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</si>
  <si>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</si>
  <si>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</si>
  <si>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</si>
  <si>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</si>
  <si>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</si>
  <si>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</si>
  <si>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</si>
  <si>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</si>
  <si>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</si>
  <si>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4.2.2. Thiết kế giao diện con</t>
  </si>
  <si>
    <t>5.2.1. Xây dựng module quản lý đăng nhập</t>
  </si>
  <si>
    <t>4.4 Tổng hợp và hoàn thiện đặc tả</t>
  </si>
  <si>
    <t>5.2.2 Xây dựng module quản lý hàng hóa ( thêm, xóa, sửa, tìm kiếm)</t>
  </si>
  <si>
    <t>5.2.3 Xây dựng module quản lý nhân viên ( thêm, xóa, sửa, tìm kiếm )</t>
  </si>
  <si>
    <t>5.2.4 Xây dựng module quản lý khách hàng ( thêm, xóa, sửa, tìm kiếm )</t>
  </si>
  <si>
    <t>5.2.5 Xây dựng module quản lý đơn hàng ( thêm, xóa, sửa, tìm kiếm )</t>
  </si>
  <si>
    <t>5.2.6 Xây dựng module quản lý nhà cung cấp ( thêm, xóa, sửa, tìm kiếm )</t>
  </si>
  <si>
    <t>5.2.7 Xây dựng module quản lý báo cáo thống kê ( thống kê theo ngày, tháng, năm )</t>
  </si>
  <si>
    <t>6.2.2.7  Kiểm thử module quản lý báo cáo thống kê ( thống kê theo ngày, tháng, năm )</t>
  </si>
  <si>
    <t>6.2.2.6  Kiểm thử module quản lý nhà cung cấp ( thêm, xóa, sửa, tìm kiếm )</t>
  </si>
  <si>
    <t>6.2.2.5  Kiểm thử module quản lý đơn hàng ( thêm, xóa, sửa, tìm kiếm )</t>
  </si>
  <si>
    <t>6.2.2.4  Kiểm thử module quản lý khách hàng ( thêm, xóa, sửa, tìm kiếm )</t>
  </si>
  <si>
    <t>6.2.2.3  Kiểm thử module quản lý nhân viên ( thêm, xóa, sửa, tìm kiếm )</t>
  </si>
  <si>
    <t>6.2.2.2  Kiểm thử module quản lý hàng hóa ( thêm, xóa, sửa, tìm kiếm)</t>
  </si>
  <si>
    <t>6.2.2.1 Kiểm thử module quản lý đăng nhập</t>
  </si>
  <si>
    <t>4.2.1. Thiết kế giao diện chung</t>
  </si>
  <si>
    <t xml:space="preserve"> 2.3. Xác định yêu cầu hệ thống</t>
  </si>
  <si>
    <t>3.7. Phân tích và đặc tả chức năng quản lý báo cáo thống kê (mỗi chức năng sẽ bao gồm các biểu đồ Usecase, biểu đồ hoạt động, biểu đồ trình tự)</t>
  </si>
  <si>
    <t>3.0</t>
  </si>
  <si>
    <t>2.0</t>
  </si>
  <si>
    <t>1.0</t>
  </si>
  <si>
    <t>7.0</t>
  </si>
  <si>
    <t>Kiểm thử
 phần mềm</t>
  </si>
  <si>
    <t>Kết thúc dự án và chuyển giao hệ thống</t>
  </si>
  <si>
    <t>7.1. Mô phỏng hoạt động của phần mềm</t>
  </si>
  <si>
    <t>7.2. Viết tài liệu hướng dẫn sử dụng phần mềm</t>
  </si>
  <si>
    <t>7.3. Bàn giao sản phẩm cho khách hàng kèm hướng dẫn sử dụng</t>
  </si>
  <si>
    <t>3.1. Phân tích và đặc tả chức năng đăng nhập, đăng ký (mỗi chức năng sẽ bao gồm các biểu đồ Usecase, biểu đồ hoạt động, biểu đồ trình tự)</t>
  </si>
  <si>
    <t>HT3.7</t>
  </si>
  <si>
    <t>CG7.1</t>
  </si>
  <si>
    <t>Được</t>
  </si>
  <si>
    <t>Quân</t>
  </si>
  <si>
    <t>Dương</t>
  </si>
  <si>
    <t>XD5.2.1</t>
  </si>
  <si>
    <t>XD5.2.2</t>
  </si>
  <si>
    <t>XD5.2.3</t>
  </si>
  <si>
    <t>XD5.2.4</t>
  </si>
  <si>
    <t>XD5.2.6</t>
  </si>
  <si>
    <t>XD5.2.7</t>
  </si>
  <si>
    <t>XD6.2.1.1</t>
  </si>
  <si>
    <t>Số hiệu công việc</t>
  </si>
  <si>
    <t xml:space="preserve">Mô tả công việc </t>
  </si>
  <si>
    <t>1.1</t>
  </si>
  <si>
    <t>Khảo sát tính khả thi của dự án</t>
  </si>
  <si>
    <t>Đ</t>
  </si>
  <si>
    <t>1.2</t>
  </si>
  <si>
    <t>Khảo sát khách hàng</t>
  </si>
  <si>
    <t>1.3</t>
  </si>
  <si>
    <t>Xây dựng tài liệu quản lý dự án</t>
  </si>
  <si>
    <t>1.4</t>
  </si>
  <si>
    <t>Xây dựng bản kế hoạch đam bảo chất lượng</t>
  </si>
  <si>
    <t>Q</t>
  </si>
  <si>
    <t>1.5</t>
  </si>
  <si>
    <t xml:space="preserve">Xây dựng bản kế hoạch quản lý cấu hình </t>
  </si>
  <si>
    <t>D</t>
  </si>
  <si>
    <t>1.6</t>
  </si>
  <si>
    <t>Xây dựng bản kế hoạch quản lý rủi ro</t>
  </si>
  <si>
    <t>2.1</t>
  </si>
  <si>
    <t>Xác định các yêu cầu chung cua hệ thống</t>
  </si>
  <si>
    <t>Xác định các yêu cầu người dùng</t>
  </si>
  <si>
    <t>2.3</t>
  </si>
  <si>
    <t>Xác định yêu cầu hệ thống</t>
  </si>
  <si>
    <t>2.4</t>
  </si>
  <si>
    <t>Xác định các yêu cầu phi chức năng</t>
  </si>
  <si>
    <t>3.1</t>
  </si>
  <si>
    <t>Phân tích và đặc tả chức năng đăng nhập, đăng ký</t>
  </si>
  <si>
    <t>3.2</t>
  </si>
  <si>
    <t>Phân tích và đặc tả chức năng quản lý hàng hóa</t>
  </si>
  <si>
    <t>3.3</t>
  </si>
  <si>
    <t>Phân tích và đặc tả chức năng quản lý khách hàng</t>
  </si>
  <si>
    <t>3.4</t>
  </si>
  <si>
    <t>Phân tích và đặc tả chức năng quản lý đơn hàng</t>
  </si>
  <si>
    <t>3.5</t>
  </si>
  <si>
    <t>Phân tích và đặc tả chức năng quản lý nhân viên</t>
  </si>
  <si>
    <t>3.6</t>
  </si>
  <si>
    <t>Phân tích và đặc tả chức năng quản lý nhà cung cấp</t>
  </si>
  <si>
    <t>3.7</t>
  </si>
  <si>
    <t>Phân tích và đặc tả chức năng quản lý báo cáo thống kê</t>
  </si>
  <si>
    <t>4.1</t>
  </si>
  <si>
    <t>Thiết kế kiến trúc</t>
  </si>
  <si>
    <t>4.2</t>
  </si>
  <si>
    <t>Thiết kế giao diện</t>
  </si>
  <si>
    <t>4.3</t>
  </si>
  <si>
    <t>Thiết kế cơ sở dữ liệu</t>
  </si>
  <si>
    <t>4.4</t>
  </si>
  <si>
    <t>Tổng hợp và hoàn thiện đặc tả</t>
  </si>
  <si>
    <t>5.1</t>
  </si>
  <si>
    <t>Xây dựng cơ sở dữ liệu</t>
  </si>
  <si>
    <t>5.2</t>
  </si>
  <si>
    <t>Xây dựng các module</t>
  </si>
  <si>
    <t>5.3</t>
  </si>
  <si>
    <t>Tích hợp các chức năng đã xây dựng</t>
  </si>
  <si>
    <t>6.1</t>
  </si>
  <si>
    <t>Lập kế hoạch kiếm thử</t>
  </si>
  <si>
    <t>6.2</t>
  </si>
  <si>
    <t>Điểm thử các chức năng của hệ thống</t>
  </si>
  <si>
    <t>6.3</t>
  </si>
  <si>
    <t>Điểm thử tích hợp hệ thống</t>
  </si>
  <si>
    <t>Lập báo cáo kiểm thử</t>
  </si>
  <si>
    <t>Kiểm thử Alpha</t>
  </si>
  <si>
    <t>Kiểm thử Beta</t>
  </si>
  <si>
    <t>7.1</t>
  </si>
  <si>
    <t>Mô phỏng các hoạt động của phần mềm</t>
  </si>
  <si>
    <t>7.2</t>
  </si>
  <si>
    <t>Viết tài liệu hướng dẫn sử dụng phần mềm</t>
  </si>
  <si>
    <t>7.3</t>
  </si>
  <si>
    <t xml:space="preserve">Bàn giao sản phẩm cho khách hàng kèm hương dẫn sử dụng </t>
  </si>
  <si>
    <t>14/3/2024</t>
  </si>
  <si>
    <t>15/3/2024</t>
  </si>
  <si>
    <t>25/3/2024</t>
  </si>
  <si>
    <t>15/4/2024</t>
  </si>
  <si>
    <t>16/4/2024</t>
  </si>
  <si>
    <t>24/4/2024</t>
  </si>
  <si>
    <t>26/4/2024</t>
  </si>
  <si>
    <t>16/52024</t>
  </si>
  <si>
    <t>17/5/2024</t>
  </si>
  <si>
    <t>20/6/2024</t>
  </si>
  <si>
    <t>21/6/2024</t>
  </si>
  <si>
    <t>27/6/2024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</si>
</sst>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63"/>
      <scheme val="minor"/>
    </font>
    <font>
      <sz val="11"/>
      <color rgb="FFFF0000"/>
      <name val="Calibri"/>
      <family val="2"/>
      <charset val="163"/>
      <scheme val="minor"/>
    </font>
    <font>
      <sz val="8"/>
      <name val="Calibri"/>
      <family val="2"/>
      <charset val="163"/>
      <scheme val="minor"/>
    </font>
    <font>
      <sz val="13"/>
      <color rgb="FF000000"/>
      <name val="Times New Roman"/>
      <family val="1"/>
    </font>
    <font>
      <sz val="12"/>
      <color rgb="FF000000"/>
      <name val="Times New Roman"/>
      <family val="1"/>
    </font>
    <font>
      <sz val="12"/>
      <color theme="1"/>
      <name val="Times New Roman"/>
      <family val="1"/>
    </font>
    <font>
      <b/>
      <sz val="12"/>
      <color theme="1"/>
      <name val="Times New Roman"/>
      <family val="1"/>
    </font>
    <font>
      <b/>
      <sz val="14"/>
      <color theme="1"/>
      <name val="Times New Roman"/>
      <family val="1"/>
    </font>
    <font>
      <sz val="14"/>
      <color theme="1"/>
      <name val="Times New Roman"/>
      <family val="1"/>
    </font>
    <font>
      <b/>
      <sz val="22"/>
      <color theme="1"/>
      <name val="Times New Roman"/>
      <family val="1"/>
    </font>
    <font>
      <sz val="22"/>
      <color theme="1"/>
      <name val="Times New Roman"/>
      <family val="1"/>
    </font>
    <font>
      <b/>
      <sz val="20"/>
      <color theme="1"/>
      <name val="Times New Roman"/>
      <family val="1"/>
    </font>
    <font>
      <b/>
      <sz val="20"/>
      <name val="Times New Roman"/>
      <family val="1"/>
    </font>
    <font>
      <sz val="20"/>
      <color theme="1"/>
      <name val="Times New Roman"/>
      <family val="1"/>
    </font>
    <font>
      <sz val="20"/>
      <color rgb="FFFF0000"/>
      <name val="Calibri"/>
      <family val="2"/>
      <charset val="163"/>
      <scheme val="minor"/>
    </font>
    <font>
      <sz val="20"/>
      <color theme="1"/>
      <name val="Calibri"/>
      <family val="2"/>
      <charset val="163"/>
      <scheme val="minor"/>
    </font>
    <font>
      <b/>
      <sz val="11"/>
      <color theme="1"/>
      <name val="Calibri"/>
      <family val="2"/>
      <scheme val="minor"/>
    </font>
    <font>
      <sz val="20"/>
      <color rgb="FF000000"/>
      <name val="Times New Roman"/>
      <family val="1"/>
    </font>
    <font>
      <sz val="20"/>
      <color theme="1"/>
      <name val="Times New Roman"/>
    </font>
  </fonts>
  <fills count="3">
    <fill>
      <patternFill patternType="none"/>
    </fill>
    <fill>
      <patternFill patternType="gray125"/>
    </fill>
    <fill>
      <patternFill patternType="solid">
        <fgColor rgb="FFFFFFF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B1BBCC"/>
      </left>
      <right style="thin">
        <color rgb="FFB1BBCC"/>
      </right>
      <top style="thin">
        <color rgb="FFB1BBCC"/>
      </top>
      <bottom style="thin">
        <color rgb="FFB1BBCC"/>
      </bottom>
      <diagonal/>
    </border>
    <border>
      <left/>
      <right style="thin">
        <color indexed="64"/>
      </right>
      <top/>
      <bottom/>
      <diagonal/>
    </border>
    <border>
      <left style="thin">
        <color rgb="FFB1BBCC"/>
      </left>
      <right style="thin">
        <color rgb="FFB1BBCC"/>
      </right>
      <top style="thin">
        <color rgb="FFB1BBCC"/>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18">
    <xf numFmtId="0" fontId="0" fillId="0" borderId="0" xfId="0"/>
    <xf numFmtId="0" fontId="0" fillId="0" borderId="0" xfId="0" applyAlignment="1">
      <alignment horizontal="center" vertical="center"/>
    </xf>
    <xf numFmtId="0" fontId="1" fillId="0" borderId="0" xfId="0" applyFont="1"/>
    <xf numFmtId="0" fontId="8" fillId="0" borderId="0" xfId="0" applyFont="1"/>
    <xf numFmtId="0" fontId="8" fillId="0" borderId="0" xfId="0" applyFont="1" applyAlignment="1">
      <alignment horizontal="left" indent="1"/>
    </xf>
    <xf numFmtId="49" fontId="10" fillId="0" borderId="4" xfId="0" applyNumberFormat="1" applyFont="1" applyBorder="1"/>
    <xf numFmtId="49" fontId="10" fillId="0" borderId="8" xfId="0" applyNumberFormat="1" applyFont="1" applyBorder="1"/>
    <xf numFmtId="49" fontId="10" fillId="0" borderId="5" xfId="0" applyNumberFormat="1" applyFont="1" applyBorder="1"/>
    <xf numFmtId="49" fontId="10" fillId="0" borderId="2" xfId="0" applyNumberFormat="1" applyFont="1" applyBorder="1"/>
    <xf numFmtId="49" fontId="10" fillId="0" borderId="13" xfId="0" applyNumberFormat="1" applyFont="1" applyBorder="1"/>
    <xf numFmtId="49" fontId="10" fillId="0" borderId="12" xfId="0" applyNumberFormat="1" applyFont="1" applyBorder="1"/>
    <xf numFmtId="49" fontId="10" fillId="0" borderId="3" xfId="0" applyNumberFormat="1" applyFont="1" applyBorder="1"/>
    <xf numFmtId="49" fontId="10" fillId="0" borderId="7" xfId="0" applyNumberFormat="1" applyFont="1" applyBorder="1"/>
    <xf numFmtId="49" fontId="10" fillId="0" borderId="9" xfId="0" applyNumberFormat="1" applyFont="1" applyBorder="1"/>
    <xf numFmtId="49" fontId="10" fillId="0" borderId="10" xfId="0" applyNumberFormat="1" applyFont="1" applyBorder="1"/>
    <xf numFmtId="49" fontId="10" fillId="0" borderId="0" xfId="0" applyNumberFormat="1" applyFont="1"/>
    <xf numFmtId="49" fontId="10" fillId="0" borderId="11" xfId="0" applyNumberFormat="1" applyFont="1" applyBorder="1"/>
    <xf numFmtId="49" fontId="10" fillId="0" borderId="1" xfId="0" applyNumberFormat="1" applyFont="1" applyBorder="1"/>
    <xf numFmtId="49" fontId="10" fillId="0" borderId="6" xfId="0" applyNumberFormat="1" applyFont="1" applyBorder="1"/>
    <xf numFmtId="0" fontId="10" fillId="0" borderId="4" xfId="0" applyFont="1" applyBorder="1" applyAlignment="1">
      <alignment vertical="center"/>
    </xf>
    <xf numFmtId="0" fontId="10" fillId="0" borderId="5" xfId="0" applyFont="1" applyBorder="1" applyAlignment="1">
      <alignment vertical="center"/>
    </xf>
    <xf numFmtId="0" fontId="10" fillId="0" borderId="1" xfId="0" applyFont="1" applyBorder="1" applyAlignment="1">
      <alignment horizontal="left" vertical="center"/>
    </xf>
    <xf numFmtId="49" fontId="10" fillId="0" borderId="1" xfId="0" applyNumberFormat="1" applyFont="1" applyBorder="1" applyAlignment="1">
      <alignment horizontal="left" indent="1"/>
    </xf>
    <xf numFmtId="0" fontId="9" fillId="0" borderId="1" xfId="0" applyFont="1" applyBorder="1" applyAlignment="1">
      <alignment horizontal="center" vertical="center" wrapText="1"/>
    </xf>
    <xf numFmtId="0" fontId="7" fillId="0" borderId="1" xfId="0" applyFont="1" applyBorder="1" applyAlignment="1">
      <alignment horizontal="center" vertical="center"/>
    </xf>
    <xf numFmtId="0" fontId="11" fillId="0" borderId="5" xfId="0" applyFont="1" applyBorder="1" applyAlignment="1">
      <alignment horizontal="center" vertical="center"/>
    </xf>
    <xf numFmtId="49" fontId="12" fillId="0" borderId="4" xfId="0" applyNumberFormat="1" applyFont="1" applyBorder="1" applyAlignment="1">
      <alignment horizontal="center" vertical="center"/>
    </xf>
    <xf numFmtId="49" fontId="12" fillId="0" borderId="1" xfId="0" applyNumberFormat="1" applyFont="1" applyBorder="1" applyAlignment="1">
      <alignment horizontal="center" vertical="center"/>
    </xf>
    <xf numFmtId="0" fontId="11" fillId="0" borderId="1" xfId="0" applyFont="1" applyBorder="1" applyAlignment="1">
      <alignment horizontal="center" vertical="center"/>
    </xf>
    <xf numFmtId="49" fontId="11" fillId="0" borderId="1" xfId="0" applyNumberFormat="1" applyFont="1" applyBorder="1" applyAlignment="1">
      <alignment horizontal="center" vertical="center"/>
    </xf>
    <xf numFmtId="49" fontId="13" fillId="0" borderId="14" xfId="0" applyNumberFormat="1" applyFont="1" applyBorder="1" applyAlignment="1">
      <alignment horizontal="center" vertical="center"/>
    </xf>
    <xf numFmtId="0" fontId="13" fillId="0" borderId="3" xfId="0" applyFont="1" applyBorder="1" applyAlignment="1">
      <alignment horizontal="center" vertical="center"/>
    </xf>
    <xf numFmtId="9" fontId="13" fillId="0" borderId="3" xfId="0" applyNumberFormat="1" applyFont="1" applyBorder="1" applyAlignment="1">
      <alignment horizontal="center" vertical="center"/>
    </xf>
    <xf numFmtId="49" fontId="13" fillId="0" borderId="5" xfId="0" applyNumberFormat="1" applyFont="1" applyBorder="1" applyAlignment="1">
      <alignment horizontal="center" vertical="center"/>
    </xf>
    <xf numFmtId="0" fontId="13" fillId="0" borderId="1" xfId="0" applyFont="1" applyBorder="1" applyAlignment="1">
      <alignment horizontal="center" vertical="center"/>
    </xf>
    <xf numFmtId="9" fontId="13" fillId="0" borderId="1" xfId="0" applyNumberFormat="1" applyFont="1" applyBorder="1" applyAlignment="1">
      <alignment horizontal="center" vertical="center"/>
    </xf>
    <xf numFmtId="49" fontId="13" fillId="0" borderId="1" xfId="0" applyNumberFormat="1" applyFont="1" applyBorder="1" applyAlignment="1">
      <alignment horizontal="center" vertical="center"/>
    </xf>
    <xf numFmtId="49" fontId="13" fillId="0" borderId="12" xfId="0" applyNumberFormat="1" applyFont="1" applyBorder="1" applyAlignment="1">
      <alignment horizontal="center" vertical="center"/>
    </xf>
    <xf numFmtId="49" fontId="13" fillId="0" borderId="2" xfId="0" applyNumberFormat="1" applyFont="1" applyBorder="1" applyAlignment="1">
      <alignment horizontal="center" vertical="center"/>
    </xf>
    <xf numFmtId="0" fontId="14" fillId="0" borderId="0" xfId="0" applyFont="1"/>
    <xf numFmtId="0" fontId="15" fillId="0" borderId="0" xfId="0" applyFont="1" applyAlignment="1">
      <alignment horizontal="center" vertical="center"/>
    </xf>
    <xf numFmtId="0" fontId="15" fillId="0" borderId="0" xfId="0" applyFont="1" applyAlignment="1">
      <alignment horizontal="center"/>
    </xf>
    <xf numFmtId="0" fontId="15" fillId="0" borderId="0" xfId="0" applyFont="1"/>
    <xf numFmtId="0" fontId="13" fillId="0" borderId="3" xfId="0" applyFont="1" applyBorder="1" applyAlignment="1">
      <alignment horizontal="center"/>
    </xf>
    <xf numFmtId="0" fontId="11" fillId="0" borderId="12" xfId="0" applyFont="1" applyBorder="1" applyAlignment="1">
      <alignment vertical="center"/>
    </xf>
    <xf numFmtId="0" fontId="11" fillId="0" borderId="16" xfId="0" applyFont="1" applyBorder="1" applyAlignment="1">
      <alignment vertical="center"/>
    </xf>
    <xf numFmtId="0" fontId="11" fillId="0" borderId="14" xfId="0" applyFont="1" applyBorder="1" applyAlignment="1">
      <alignment vertical="center"/>
    </xf>
    <xf numFmtId="0" fontId="17" fillId="2" borderId="15" xfId="0" applyFont="1" applyFill="1" applyBorder="1" applyAlignment="1">
      <alignment horizontal="center" vertical="center" wrapText="1"/>
    </xf>
    <xf numFmtId="0" fontId="17" fillId="0" borderId="15" xfId="0" applyFont="1" applyBorder="1" applyAlignment="1">
      <alignment horizontal="center" vertical="center"/>
    </xf>
    <xf numFmtId="49" fontId="17" fillId="0" borderId="5" xfId="0" applyNumberFormat="1" applyFont="1" applyBorder="1" applyAlignment="1">
      <alignment horizontal="center" vertical="center"/>
    </xf>
    <xf numFmtId="49" fontId="10" fillId="0" borderId="4" xfId="0" applyNumberFormat="1" applyFont="1" applyBorder="1" applyAlignment="1">
      <alignment horizontal="left" indent="1"/>
    </xf>
    <xf numFmtId="49" fontId="10" fillId="0" borderId="8" xfId="0" applyNumberFormat="1" applyFont="1" applyBorder="1" applyAlignment="1">
      <alignment horizontal="left" indent="1"/>
    </xf>
    <xf numFmtId="49" fontId="10" fillId="0" borderId="5" xfId="0" applyNumberFormat="1" applyFont="1" applyBorder="1" applyAlignment="1">
      <alignment horizontal="left" indent="1"/>
    </xf>
    <xf numFmtId="0" fontId="9" fillId="0" borderId="8" xfId="0" applyFont="1" applyBorder="1" applyAlignment="1">
      <alignment horizontal="center" vertical="center"/>
    </xf>
    <xf numFmtId="0" fontId="9" fillId="0" borderId="5" xfId="0" applyFont="1" applyBorder="1" applyAlignment="1">
      <alignment horizontal="center" vertical="center"/>
    </xf>
    <xf numFmtId="49" fontId="10" fillId="0" borderId="4" xfId="0" applyNumberFormat="1" applyFont="1" applyBorder="1" applyAlignment="1">
      <alignment horizontal="left" vertical="top" indent="1"/>
    </xf>
    <xf numFmtId="49" fontId="10" fillId="0" borderId="8" xfId="0" applyNumberFormat="1" applyFont="1" applyBorder="1" applyAlignment="1">
      <alignment horizontal="left" vertical="top" indent="1"/>
    </xf>
    <xf numFmtId="49" fontId="10" fillId="0" borderId="5" xfId="0" applyNumberFormat="1" applyFont="1" applyBorder="1" applyAlignment="1">
      <alignment horizontal="left" vertical="top" indent="1"/>
    </xf>
    <xf numFmtId="0" fontId="10" fillId="0" borderId="6" xfId="0" applyFont="1" applyBorder="1" applyAlignment="1">
      <alignment horizontal="center" vertical="center"/>
    </xf>
    <xf numFmtId="0" fontId="10" fillId="0" borderId="3" xfId="0" applyFont="1" applyBorder="1" applyAlignment="1">
      <alignment horizontal="center" vertical="center"/>
    </xf>
    <xf numFmtId="0" fontId="10" fillId="0" borderId="2" xfId="0" applyFont="1" applyBorder="1" applyAlignment="1">
      <alignment horizontal="center" vertical="center" wrapText="1"/>
    </xf>
    <xf numFmtId="49" fontId="10" fillId="0" borderId="2" xfId="0" applyNumberFormat="1" applyFont="1" applyBorder="1" applyAlignment="1">
      <alignment horizontal="center" vertical="center"/>
    </xf>
    <xf numFmtId="49" fontId="10" fillId="0" borderId="6"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 xfId="0" applyNumberFormat="1" applyFont="1" applyBorder="1" applyAlignment="1">
      <alignment horizontal="center"/>
    </xf>
    <xf numFmtId="49" fontId="10" fillId="0" borderId="3" xfId="0" applyNumberFormat="1" applyFont="1" applyBorder="1" applyAlignment="1">
      <alignment horizontal="center"/>
    </xf>
    <xf numFmtId="0" fontId="10" fillId="0" borderId="2" xfId="0" applyFont="1" applyBorder="1" applyAlignment="1">
      <alignment horizontal="center"/>
    </xf>
    <xf numFmtId="0" fontId="10" fillId="0" borderId="3" xfId="0" applyFont="1" applyBorder="1" applyAlignment="1">
      <alignment horizontal="center"/>
    </xf>
    <xf numFmtId="0" fontId="9" fillId="0" borderId="3" xfId="0" applyFont="1" applyBorder="1" applyAlignment="1">
      <alignment horizontal="center" vertical="center" wrapText="1"/>
    </xf>
    <xf numFmtId="0" fontId="9" fillId="0" borderId="11" xfId="0" applyFont="1" applyBorder="1" applyAlignment="1">
      <alignment horizontal="center" vertical="center"/>
    </xf>
    <xf numFmtId="0" fontId="9" fillId="0" borderId="7" xfId="0" applyFont="1" applyBorder="1" applyAlignment="1">
      <alignment horizontal="center" vertical="center"/>
    </xf>
    <xf numFmtId="0" fontId="9" fillId="0" borderId="14" xfId="0" applyFont="1" applyBorder="1" applyAlignment="1">
      <alignment horizontal="center" vertical="center"/>
    </xf>
    <xf numFmtId="0" fontId="11" fillId="0" borderId="14" xfId="0" applyFont="1" applyBorder="1" applyAlignment="1">
      <alignment horizontal="center" vertical="center"/>
    </xf>
    <xf numFmtId="49" fontId="11" fillId="0" borderId="3" xfId="0" applyNumberFormat="1" applyFont="1" applyBorder="1" applyAlignment="1">
      <alignment horizontal="center" vertical="center"/>
    </xf>
    <xf numFmtId="49" fontId="12" fillId="0" borderId="11" xfId="0" applyNumberFormat="1" applyFont="1" applyBorder="1" applyAlignment="1">
      <alignment horizontal="center" vertical="center"/>
    </xf>
    <xf numFmtId="49" fontId="12" fillId="0" borderId="3" xfId="0" applyNumberFormat="1" applyFont="1" applyBorder="1" applyAlignment="1">
      <alignment horizontal="center" vertical="center"/>
    </xf>
    <xf numFmtId="0" fontId="11" fillId="0" borderId="3" xfId="0" applyFont="1" applyBorder="1" applyAlignment="1">
      <alignment horizontal="center" vertical="center"/>
    </xf>
    <xf numFmtId="0" fontId="10" fillId="0" borderId="0" xfId="0" applyFont="1" applyAlignment="1">
      <alignment vertical="center"/>
    </xf>
    <xf numFmtId="49" fontId="10" fillId="0" borderId="4" xfId="0" applyNumberFormat="1" applyFont="1" applyBorder="1" applyAlignment="1">
      <alignment horizontal="left"/>
    </xf>
    <xf numFmtId="0" fontId="10" fillId="0" borderId="12" xfId="0" applyFont="1" applyBorder="1" applyAlignment="1">
      <alignment horizontal="center" vertical="center"/>
    </xf>
    <xf numFmtId="0" fontId="10" fillId="0" borderId="16" xfId="0" applyFont="1" applyBorder="1" applyAlignment="1">
      <alignment horizontal="center" vertical="center"/>
    </xf>
    <xf numFmtId="0" fontId="10" fillId="0" borderId="14" xfId="0" applyFont="1" applyBorder="1" applyAlignment="1">
      <alignment horizontal="center" vertical="center"/>
    </xf>
    <xf numFmtId="0" fontId="11" fillId="0" borderId="4" xfId="0" applyFont="1" applyBorder="1" applyAlignment="1">
      <alignment horizontal="center" vertical="center" wrapText="1"/>
    </xf>
    <xf numFmtId="0" fontId="13" fillId="0" borderId="11" xfId="0" applyFont="1" applyBorder="1" applyAlignment="1">
      <alignment horizontal="center"/>
    </xf>
    <xf numFmtId="0" fontId="11" fillId="0" borderId="11" xfId="0" applyFont="1" applyBorder="1" applyAlignment="1">
      <alignment horizontal="center" vertical="center" wrapText="1"/>
    </xf>
    <xf numFmtId="49" fontId="10" fillId="0" borderId="9" xfId="0" applyNumberFormat="1" applyFont="1" applyBorder="1" applyAlignment="1">
      <alignment horizontal="left" indent="1"/>
    </xf>
    <xf numFmtId="49" fontId="10" fillId="0" borderId="13" xfId="0" applyNumberFormat="1" applyFont="1" applyBorder="1" applyAlignment="1">
      <alignment horizontal="left" indent="1"/>
    </xf>
    <xf numFmtId="49" fontId="10" fillId="0" borderId="12" xfId="0" applyNumberFormat="1" applyFont="1" applyBorder="1" applyAlignment="1">
      <alignment horizontal="left" indent="1"/>
    </xf>
    <xf numFmtId="0" fontId="13" fillId="0" borderId="2" xfId="0" applyFont="1" applyBorder="1" applyAlignment="1">
      <alignment horizontal="center" vertical="center"/>
    </xf>
    <xf numFmtId="9" fontId="13" fillId="0" borderId="2" xfId="0" applyNumberFormat="1" applyFont="1" applyBorder="1" applyAlignment="1">
      <alignment horizontal="center" vertical="center"/>
    </xf>
    <xf numFmtId="0" fontId="9" fillId="0" borderId="4" xfId="0" applyFont="1" applyBorder="1" applyAlignment="1">
      <alignment vertical="center"/>
    </xf>
    <xf numFmtId="0" fontId="17" fillId="0" borderId="17" xfId="0" applyFont="1" applyBorder="1" applyAlignment="1">
      <alignment horizontal="center" vertical="center"/>
    </xf>
    <xf numFmtId="0" fontId="10" fillId="0" borderId="0" xfId="0" applyFont="1" applyAlignment="1">
      <alignment horizontal="center" wrapText="1"/>
    </xf>
    <xf numFmtId="0" fontId="18" fillId="0" borderId="1" xfId="0" applyFont="1" applyBorder="1" applyAlignment="1">
      <alignment horizontal="center" vertical="center"/>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20" xfId="0" applyFont="1" applyBorder="1" applyAlignment="1">
      <alignment horizontal="center"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11" fillId="0" borderId="13" xfId="0" applyFont="1" applyBorder="1" applyAlignment="1">
      <alignment horizontal="center" vertical="center"/>
    </xf>
    <xf numFmtId="0" fontId="11" fillId="0" borderId="0" xfId="0" applyFont="1" applyAlignment="1">
      <alignment horizontal="center" vertical="center"/>
    </xf>
    <xf numFmtId="0" fontId="6" fillId="0" borderId="6" xfId="0" applyFont="1" applyBorder="1" applyAlignment="1">
      <alignment horizontal="center" vertical="center"/>
    </xf>
    <xf numFmtId="0" fontId="16" fillId="0" borderId="0" xfId="0" applyFont="1" applyAlignment="1">
      <alignment horizontal="center"/>
    </xf>
    <xf numFmtId="0" fontId="0" fillId="0" borderId="0" xfId="0" applyAlignment="1">
      <alignment horizontal="center"/>
    </xf>
    <xf numFmtId="0" fontId="4" fillId="2" borderId="1" xfId="0" applyFont="1" applyFill="1" applyBorder="1" applyAlignment="1">
      <alignment horizontal="center" vertical="center" wrapText="1"/>
    </xf>
    <xf numFmtId="0" fontId="5" fillId="0" borderId="0" xfId="0" applyFont="1"/>
    <xf numFmtId="0" fontId="5" fillId="0" borderId="1" xfId="0" applyFont="1" applyBorder="1" applyAlignment="1">
      <alignment horizontal="center" vertical="center"/>
    </xf>
    <xf numFmtId="0" fontId="5" fillId="0" borderId="0" xfId="0" applyFont="1" applyAlignment="1">
      <alignment horizontal="center" vertical="center"/>
    </xf>
    <xf numFmtId="14" fontId="4" fillId="2" borderId="1" xfId="0" applyNumberFormat="1" applyFont="1" applyFill="1" applyBorder="1" applyAlignment="1">
      <alignment horizontal="center" vertical="center" wrapText="1"/>
    </xf>
    <xf numFmtId="0" fontId="5" fillId="0" borderId="0" xfId="0" applyFont="1" applyAlignment="1">
      <alignment vertical="center"/>
    </xf>
    <xf numFmtId="0" fontId="6" fillId="0" borderId="1" xfId="0" applyFont="1" applyBorder="1" applyAlignment="1">
      <alignment horizontal="center"/>
    </xf>
    <xf numFmtId="9" fontId="5" fillId="0" borderId="0" xfId="0" applyNumberFormat="1" applyFont="1" applyAlignment="1">
      <alignment horizontal="center" vertical="center"/>
    </xf>
    <xf numFmtId="0" fontId="3" fillId="2" borderId="1" xfId="0" applyFont="1" applyFill="1" applyBorder="1" applyAlignment="1">
      <alignment vertical="center" wrapText="1"/>
    </xf>
    <xf numFmtId="0" fontId="3" fillId="2" borderId="5" xfId="0" applyFont="1" applyFill="1" applyBorder="1" applyAlignment="1">
      <alignment vertical="center" wrapText="1"/>
    </xf>
  </cellXfs>
  <cellStyles count="1">
    <cellStyle name="Normal" xfId="0" builtinId="0"/>
  </cellStyles>
  <dxfs count="19">
    <dxf>
      <font>
        <b val="0"/>
        <i val="0"/>
        <strike val="0"/>
        <condense val="0"/>
        <extend val="0"/>
        <outline val="0"/>
        <shadow val="0"/>
        <u val="none"/>
        <vertAlign val="baseline"/>
        <sz val="20"/>
        <color theme="1"/>
        <name val="Times New Roman"/>
        <scheme val="none"/>
      </fon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20"/>
        <color theme="1"/>
        <name val="Times New Roman"/>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0"/>
        <color theme="1"/>
        <name val="Times New Roman"/>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0"/>
        <color theme="1"/>
        <name val="Times New Roman"/>
        <scheme val="none"/>
      </font>
      <numFmt numFmtId="1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0"/>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0"/>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0"/>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0"/>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0"/>
        <color rgb="FF000000"/>
        <name val="Times New Roman"/>
        <scheme val="none"/>
      </font>
      <alignment horizontal="center" vertical="center" textRotation="0" wrapText="0" indent="0" justifyLastLine="0" shrinkToFit="0" readingOrder="0"/>
      <border diagonalUp="0" diagonalDown="0">
        <left style="thin">
          <color rgb="FFB1BBCC"/>
        </left>
        <right style="thin">
          <color rgb="FFB1BBCC"/>
        </right>
        <top style="thin">
          <color rgb="FFB1BBCC"/>
        </top>
        <bottom style="thin">
          <color rgb="FFB1BBCC"/>
        </bottom>
        <vertical/>
        <horizontal/>
      </border>
    </dxf>
    <dxf>
      <font>
        <b val="0"/>
        <i val="0"/>
        <strike val="0"/>
        <condense val="0"/>
        <extend val="0"/>
        <outline val="0"/>
        <shadow val="0"/>
        <u val="none"/>
        <vertAlign val="baseline"/>
        <sz val="20"/>
        <color theme="1"/>
        <name val="Times New Roman"/>
        <scheme val="none"/>
      </font>
      <numFmt numFmtId="30" formatCode="@"/>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20"/>
        <color theme="1"/>
        <name val="Times New Roman"/>
        <scheme val="none"/>
      </font>
      <numFmt numFmtId="30" formatCode="@"/>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22"/>
        <color theme="1"/>
        <name val="Times New Roman"/>
        <scheme val="none"/>
      </font>
      <numFmt numFmtId="30" formatCode="@"/>
      <alignment horizontal="left" vertical="bottom" textRotation="0" wrapText="0" indent="1"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22"/>
        <color theme="1"/>
        <name val="Times New Roman"/>
        <scheme val="none"/>
      </font>
      <numFmt numFmtId="30" formatCode="@"/>
      <alignment horizontal="left" vertical="bottom" textRotation="0" wrapText="0" indent="1"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22"/>
        <color theme="1"/>
        <name val="Times New Roman"/>
        <scheme val="none"/>
      </font>
      <numFmt numFmtId="30" formatCode="@"/>
      <alignment horizontal="left" vertical="bottom"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2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22"/>
        <color theme="1"/>
        <name val="Times New Roman"/>
        <scheme val="none"/>
      </font>
      <numFmt numFmtId="30" formatCode="@"/>
      <alignment horizontal="center"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22"/>
        <color theme="1"/>
        <name val="Times New Roman"/>
        <scheme val="none"/>
      </font>
      <alignment horizontal="center" vertical="center" textRotation="0" wrapText="0" indent="0" justifyLastLine="0" shrinkToFit="0" readingOrder="0"/>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Q69" totalsRowShown="0" headerRowBorderDxfId="18" tableBorderDxfId="17">
  <autoFilter ref="A1:Q69" xr:uid="{00000000-0009-0000-0100-000002000000}"/>
  <tableColumns count="17">
    <tableColumn id="1" xr3:uid="{00000000-0010-0000-0000-000001000000}" name="Column1" dataDxfId="16"/>
    <tableColumn id="2" xr3:uid="{00000000-0010-0000-0000-000002000000}" name="Column2" dataDxfId="15"/>
    <tableColumn id="3" xr3:uid="{00000000-0010-0000-0000-000003000000}" name="Column3" dataDxfId="14"/>
    <tableColumn id="4" xr3:uid="{00000000-0010-0000-0000-000004000000}" name="Column4" dataDxfId="13"/>
    <tableColumn id="5" xr3:uid="{00000000-0010-0000-0000-000005000000}" name="Column5" dataDxfId="12"/>
    <tableColumn id="6" xr3:uid="{00000000-0010-0000-0000-000006000000}" name="Column6" dataDxfId="11"/>
    <tableColumn id="7" xr3:uid="{00000000-0010-0000-0000-000007000000}" name="Column7" dataDxfId="10"/>
    <tableColumn id="8" xr3:uid="{00000000-0010-0000-0000-000008000000}" name="Column8" dataDxfId="9"/>
    <tableColumn id="9" xr3:uid="{00000000-0010-0000-0000-000009000000}" name="Column9" dataDxfId="8"/>
    <tableColumn id="10" xr3:uid="{00000000-0010-0000-0000-00000A000000}" name="Column10" dataDxfId="7"/>
    <tableColumn id="11" xr3:uid="{00000000-0010-0000-0000-00000B000000}" name="Column11" dataDxfId="6"/>
    <tableColumn id="12" xr3:uid="{00000000-0010-0000-0000-00000C000000}" name="Column12" dataDxfId="5"/>
    <tableColumn id="13" xr3:uid="{00000000-0010-0000-0000-00000D000000}" name="Column13" dataDxfId="4"/>
    <tableColumn id="14" xr3:uid="{00000000-0010-0000-0000-00000E000000}" name="Column14" dataDxfId="3"/>
    <tableColumn id="15" xr3:uid="{00000000-0010-0000-0000-00000F000000}" name="Column15" dataDxfId="2">
      <calculatedColumnFormula>($M2*$N2) + $M2</calculatedColumnFormula>
    </tableColumn>
    <tableColumn id="16" xr3:uid="{00000000-0010-0000-0000-000010000000}" name="Column16" dataDxfId="1">
      <calculatedColumnFormula>(($L2-$J2)/6)*(($L2-$J2)/6)</calculatedColumnFormula>
    </tableColumn>
    <tableColumn id="17" xr3:uid="{00000000-0010-0000-0000-000011000000}" name="Column1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69"/>
  <sheetViews>
    <sheetView topLeftCell="F19" zoomScale="40" zoomScaleNormal="40" workbookViewId="0">
      <selection activeCell="Q6" sqref="Q6"/>
    </sheetView>
  </sheetViews>
  <sheetFormatPr defaultRowHeight="25.8" x14ac:dyDescent="0.5"/>
  <cols>
    <col min="1" max="2" width="19.109375" customWidth="1"/>
    <col min="3" max="3" width="29.44140625" style="1" customWidth="1"/>
    <col min="4" max="5" width="19.109375" customWidth="1"/>
    <col min="6" max="6" width="209.33203125" customWidth="1"/>
    <col min="7" max="7" width="27.88671875" style="40" customWidth="1"/>
    <col min="8" max="8" width="33.33203125" style="40" customWidth="1"/>
    <col min="9" max="9" width="30.77734375" style="40" bestFit="1" customWidth="1"/>
    <col min="10" max="10" width="26.5546875" style="41" customWidth="1"/>
    <col min="11" max="11" width="33.44140625" style="41" customWidth="1"/>
    <col min="12" max="12" width="26.21875" style="41" customWidth="1"/>
    <col min="13" max="13" width="29.44140625" style="41" bestFit="1" customWidth="1"/>
    <col min="14" max="14" width="20.21875" style="40" customWidth="1"/>
    <col min="15" max="15" width="20.21875" style="41" customWidth="1"/>
    <col min="16" max="16" width="22.33203125" style="41" customWidth="1"/>
    <col min="17" max="17" width="21.44140625" style="41" customWidth="1"/>
    <col min="18" max="18" width="6.21875" style="103" customWidth="1"/>
    <col min="19" max="19" width="8.88671875" style="42"/>
    <col min="51" max="51" width="8.77734375" customWidth="1"/>
    <col min="60" max="60" width="8.77734375" customWidth="1"/>
  </cols>
  <sheetData>
    <row r="1" spans="1:19" s="24" customFormat="1" ht="62.4" customHeight="1" x14ac:dyDescent="0.3">
      <c r="A1" s="71" t="s">
        <v>143</v>
      </c>
      <c r="B1" s="68" t="s">
        <v>144</v>
      </c>
      <c r="C1" s="68" t="s">
        <v>145</v>
      </c>
      <c r="D1" s="69" t="s">
        <v>146</v>
      </c>
      <c r="E1" s="70" t="s">
        <v>147</v>
      </c>
      <c r="F1" s="71" t="s">
        <v>148</v>
      </c>
      <c r="G1" s="72" t="s">
        <v>149</v>
      </c>
      <c r="H1" s="72" t="s">
        <v>150</v>
      </c>
      <c r="I1" s="72" t="s">
        <v>151</v>
      </c>
      <c r="J1" s="73" t="s">
        <v>152</v>
      </c>
      <c r="K1" s="73" t="s">
        <v>153</v>
      </c>
      <c r="L1" s="73" t="s">
        <v>154</v>
      </c>
      <c r="M1" s="74" t="s">
        <v>155</v>
      </c>
      <c r="N1" s="75" t="s">
        <v>156</v>
      </c>
      <c r="O1" s="76" t="s">
        <v>157</v>
      </c>
      <c r="P1" s="76" t="s">
        <v>158</v>
      </c>
      <c r="Q1" s="84" t="s">
        <v>159</v>
      </c>
      <c r="R1" s="103"/>
      <c r="S1" s="44"/>
    </row>
    <row r="2" spans="1:19" s="3" customFormat="1" ht="55.8" thickBot="1" x14ac:dyDescent="0.4">
      <c r="A2" s="54" t="s">
        <v>0</v>
      </c>
      <c r="B2" s="23" t="s">
        <v>109</v>
      </c>
      <c r="C2" s="23" t="s">
        <v>110</v>
      </c>
      <c r="D2" s="90" t="s">
        <v>108</v>
      </c>
      <c r="E2" s="53"/>
      <c r="F2" s="54"/>
      <c r="G2" s="25" t="s">
        <v>46</v>
      </c>
      <c r="H2" s="25" t="s">
        <v>127</v>
      </c>
      <c r="I2" s="25" t="s">
        <v>126</v>
      </c>
      <c r="J2" s="29" t="s">
        <v>1</v>
      </c>
      <c r="K2" s="29" t="s">
        <v>2</v>
      </c>
      <c r="L2" s="29" t="s">
        <v>3</v>
      </c>
      <c r="M2" s="26" t="s">
        <v>4</v>
      </c>
      <c r="N2" s="27" t="s">
        <v>9</v>
      </c>
      <c r="O2" s="28" t="s">
        <v>48</v>
      </c>
      <c r="P2" s="28" t="s">
        <v>47</v>
      </c>
      <c r="Q2" s="82" t="s">
        <v>117</v>
      </c>
      <c r="R2" s="104"/>
      <c r="S2" s="45"/>
    </row>
    <row r="3" spans="1:19" s="3" customFormat="1" ht="56.4" x14ac:dyDescent="0.5">
      <c r="A3" s="79">
        <v>1</v>
      </c>
      <c r="B3" s="61" t="s">
        <v>181</v>
      </c>
      <c r="C3" s="60" t="s">
        <v>111</v>
      </c>
      <c r="D3" s="50" t="s">
        <v>128</v>
      </c>
      <c r="E3" s="51"/>
      <c r="F3" s="52"/>
      <c r="G3" s="30" t="s">
        <v>49</v>
      </c>
      <c r="H3" s="49"/>
      <c r="I3" s="47" t="s">
        <v>191</v>
      </c>
      <c r="J3" s="31">
        <v>0.5</v>
      </c>
      <c r="K3" s="94">
        <v>1</v>
      </c>
      <c r="L3" s="31">
        <v>2</v>
      </c>
      <c r="M3" s="31">
        <f>ROUND(($J3 + 4*$K3 + $L3)/6,2)</f>
        <v>1.08</v>
      </c>
      <c r="N3" s="32">
        <v>0.1</v>
      </c>
      <c r="O3" s="43">
        <f>ROUND(($M3*$N3) + $M3, 2)</f>
        <v>1.19</v>
      </c>
      <c r="P3" s="43">
        <f>ROUND((($L3-$J3)/6)*(($L3-$J3)/6), 2)</f>
        <v>0.06</v>
      </c>
      <c r="Q3" s="83">
        <f>500000 * $O3</f>
        <v>595000</v>
      </c>
      <c r="R3" s="104"/>
      <c r="S3" s="45"/>
    </row>
    <row r="4" spans="1:19" s="3" customFormat="1" ht="28.8" thickBot="1" x14ac:dyDescent="0.55000000000000004">
      <c r="A4" s="80"/>
      <c r="B4" s="62"/>
      <c r="C4" s="58"/>
      <c r="D4" s="50" t="s">
        <v>129</v>
      </c>
      <c r="E4" s="51"/>
      <c r="F4" s="52"/>
      <c r="G4" s="33" t="s">
        <v>50</v>
      </c>
      <c r="H4" s="30" t="s">
        <v>49</v>
      </c>
      <c r="I4" s="47" t="s">
        <v>191</v>
      </c>
      <c r="J4" s="34">
        <v>0.5</v>
      </c>
      <c r="K4" s="95">
        <v>1</v>
      </c>
      <c r="L4" s="34">
        <v>2</v>
      </c>
      <c r="M4" s="31">
        <f t="shared" ref="M4" si="0">ROUND(($J4 + 4*$K4 + $L4)/6,2)</f>
        <v>1.08</v>
      </c>
      <c r="N4" s="35">
        <v>0.1</v>
      </c>
      <c r="O4" s="43">
        <f t="shared" ref="O4:O67" si="1">ROUND(($M4*$N4) + $M4, 2)</f>
        <v>1.19</v>
      </c>
      <c r="P4" s="43">
        <f t="shared" ref="P4:P67" si="2">ROUND((($L4-$J4)/6)*(($L4-$J4)/6), 2)</f>
        <v>0.06</v>
      </c>
      <c r="Q4" s="83">
        <f t="shared" ref="Q4:Q67" si="3">500000 * $O4</f>
        <v>595000</v>
      </c>
      <c r="R4" s="104"/>
      <c r="S4" s="45"/>
    </row>
    <row r="5" spans="1:19" s="3" customFormat="1" ht="28.8" thickBot="1" x14ac:dyDescent="0.55000000000000004">
      <c r="A5" s="80"/>
      <c r="B5" s="62"/>
      <c r="C5" s="58"/>
      <c r="D5" s="50" t="s">
        <v>130</v>
      </c>
      <c r="E5" s="51"/>
      <c r="F5" s="52"/>
      <c r="G5" s="30" t="s">
        <v>51</v>
      </c>
      <c r="H5" s="33" t="s">
        <v>50</v>
      </c>
      <c r="I5" s="47" t="s">
        <v>191</v>
      </c>
      <c r="J5" s="34">
        <v>1</v>
      </c>
      <c r="K5" s="96">
        <v>2</v>
      </c>
      <c r="L5" s="34">
        <v>2.5</v>
      </c>
      <c r="M5" s="31">
        <f>ROUND(($J5 + 4*$K5 + $L5)/6,2)</f>
        <v>1.92</v>
      </c>
      <c r="N5" s="35">
        <v>0.1</v>
      </c>
      <c r="O5" s="43">
        <f t="shared" si="1"/>
        <v>2.11</v>
      </c>
      <c r="P5" s="43">
        <f t="shared" si="2"/>
        <v>0.06</v>
      </c>
      <c r="Q5" s="83">
        <f t="shared" si="3"/>
        <v>1055000</v>
      </c>
      <c r="R5" s="104"/>
      <c r="S5" s="45"/>
    </row>
    <row r="6" spans="1:19" s="3" customFormat="1" ht="28.8" thickBot="1" x14ac:dyDescent="0.5">
      <c r="A6" s="80"/>
      <c r="B6" s="62"/>
      <c r="C6" s="58"/>
      <c r="D6" s="55" t="s">
        <v>131</v>
      </c>
      <c r="E6" s="56"/>
      <c r="F6" s="57"/>
      <c r="G6" s="33" t="s">
        <v>52</v>
      </c>
      <c r="H6" s="30" t="s">
        <v>51</v>
      </c>
      <c r="I6" s="47" t="s">
        <v>192</v>
      </c>
      <c r="J6" s="34">
        <v>1</v>
      </c>
      <c r="K6" s="96">
        <v>2</v>
      </c>
      <c r="L6" s="34">
        <v>2.5</v>
      </c>
      <c r="M6" s="31">
        <f t="shared" ref="M6:M69" si="4">ROUND(($J6 + 4*$K6 + $L6)/6,2)</f>
        <v>1.92</v>
      </c>
      <c r="N6" s="35">
        <v>0.1</v>
      </c>
      <c r="O6" s="43">
        <f t="shared" si="1"/>
        <v>2.11</v>
      </c>
      <c r="P6" s="43">
        <f t="shared" si="2"/>
        <v>0.06</v>
      </c>
      <c r="Q6" s="83">
        <f t="shared" si="3"/>
        <v>1055000</v>
      </c>
      <c r="R6" s="104"/>
      <c r="S6" s="45"/>
    </row>
    <row r="7" spans="1:19" s="3" customFormat="1" ht="28.8" thickBot="1" x14ac:dyDescent="0.5">
      <c r="A7" s="80"/>
      <c r="B7" s="62"/>
      <c r="C7" s="58"/>
      <c r="D7" s="55" t="s">
        <v>132</v>
      </c>
      <c r="E7" s="56"/>
      <c r="F7" s="57"/>
      <c r="G7" s="30" t="s">
        <v>53</v>
      </c>
      <c r="H7" s="33" t="s">
        <v>52</v>
      </c>
      <c r="I7" s="47" t="s">
        <v>193</v>
      </c>
      <c r="J7" s="34">
        <v>1</v>
      </c>
      <c r="K7" s="96">
        <v>2</v>
      </c>
      <c r="L7" s="34">
        <v>2.5</v>
      </c>
      <c r="M7" s="31">
        <f t="shared" si="4"/>
        <v>1.92</v>
      </c>
      <c r="N7" s="35">
        <v>0.1</v>
      </c>
      <c r="O7" s="43">
        <f t="shared" si="1"/>
        <v>2.11</v>
      </c>
      <c r="P7" s="43">
        <f t="shared" si="2"/>
        <v>0.06</v>
      </c>
      <c r="Q7" s="83">
        <f t="shared" si="3"/>
        <v>1055000</v>
      </c>
      <c r="R7" s="104"/>
      <c r="S7" s="45"/>
    </row>
    <row r="8" spans="1:19" s="3" customFormat="1" ht="28.8" thickBot="1" x14ac:dyDescent="0.55000000000000004">
      <c r="A8" s="81"/>
      <c r="B8" s="63"/>
      <c r="C8" s="59"/>
      <c r="D8" s="50" t="s">
        <v>133</v>
      </c>
      <c r="E8" s="51"/>
      <c r="F8" s="52"/>
      <c r="G8" s="33" t="s">
        <v>54</v>
      </c>
      <c r="H8" s="30" t="s">
        <v>53</v>
      </c>
      <c r="I8" s="47" t="s">
        <v>192</v>
      </c>
      <c r="J8" s="34">
        <v>1</v>
      </c>
      <c r="K8" s="96">
        <v>2</v>
      </c>
      <c r="L8" s="34">
        <v>2.5</v>
      </c>
      <c r="M8" s="31">
        <f t="shared" si="4"/>
        <v>1.92</v>
      </c>
      <c r="N8" s="35">
        <v>0.1</v>
      </c>
      <c r="O8" s="43">
        <f t="shared" si="1"/>
        <v>2.11</v>
      </c>
      <c r="P8" s="43">
        <f t="shared" si="2"/>
        <v>0.06</v>
      </c>
      <c r="Q8" s="83">
        <f t="shared" si="3"/>
        <v>1055000</v>
      </c>
      <c r="R8" s="104"/>
      <c r="S8" s="45"/>
    </row>
    <row r="9" spans="1:19" s="3" customFormat="1" ht="57" thickBot="1" x14ac:dyDescent="0.55000000000000004">
      <c r="A9" s="79">
        <v>2</v>
      </c>
      <c r="B9" s="61" t="s">
        <v>180</v>
      </c>
      <c r="C9" s="60" t="s">
        <v>112</v>
      </c>
      <c r="D9" s="50" t="s">
        <v>134</v>
      </c>
      <c r="E9" s="51"/>
      <c r="F9" s="52"/>
      <c r="G9" s="33" t="s">
        <v>55</v>
      </c>
      <c r="H9" s="30" t="s">
        <v>54</v>
      </c>
      <c r="I9" s="47" t="s">
        <v>193</v>
      </c>
      <c r="J9" s="34">
        <v>0.5</v>
      </c>
      <c r="K9" s="96">
        <v>1</v>
      </c>
      <c r="L9" s="34">
        <v>2</v>
      </c>
      <c r="M9" s="31">
        <f t="shared" si="4"/>
        <v>1.08</v>
      </c>
      <c r="N9" s="35">
        <v>0.1</v>
      </c>
      <c r="O9" s="43">
        <f t="shared" si="1"/>
        <v>1.19</v>
      </c>
      <c r="P9" s="43">
        <f t="shared" si="2"/>
        <v>0.06</v>
      </c>
      <c r="Q9" s="83">
        <f t="shared" si="3"/>
        <v>595000</v>
      </c>
      <c r="R9" s="104"/>
      <c r="S9" s="45"/>
    </row>
    <row r="10" spans="1:19" s="3" customFormat="1" ht="28.8" thickBot="1" x14ac:dyDescent="0.55000000000000004">
      <c r="A10" s="80"/>
      <c r="B10" s="62"/>
      <c r="C10" s="58"/>
      <c r="D10" s="50" t="s">
        <v>135</v>
      </c>
      <c r="E10" s="51"/>
      <c r="F10" s="52"/>
      <c r="G10" s="33" t="s">
        <v>56</v>
      </c>
      <c r="H10" s="33" t="s">
        <v>55</v>
      </c>
      <c r="I10" s="47" t="s">
        <v>191</v>
      </c>
      <c r="J10" s="34">
        <v>0.5</v>
      </c>
      <c r="K10" s="96">
        <v>1</v>
      </c>
      <c r="L10" s="34">
        <v>2</v>
      </c>
      <c r="M10" s="31">
        <f t="shared" si="4"/>
        <v>1.08</v>
      </c>
      <c r="N10" s="35">
        <v>0.1</v>
      </c>
      <c r="O10" s="43">
        <f t="shared" si="1"/>
        <v>1.19</v>
      </c>
      <c r="P10" s="43">
        <f t="shared" si="2"/>
        <v>0.06</v>
      </c>
      <c r="Q10" s="83">
        <f t="shared" si="3"/>
        <v>595000</v>
      </c>
      <c r="R10" s="104"/>
      <c r="S10" s="45"/>
    </row>
    <row r="11" spans="1:19" s="3" customFormat="1" ht="28.8" thickBot="1" x14ac:dyDescent="0.55000000000000004">
      <c r="A11" s="80"/>
      <c r="B11" s="62"/>
      <c r="C11" s="58"/>
      <c r="D11" s="78" t="s">
        <v>177</v>
      </c>
      <c r="E11" s="6"/>
      <c r="F11" s="7"/>
      <c r="G11" s="33" t="s">
        <v>57</v>
      </c>
      <c r="H11" s="30"/>
      <c r="I11" s="47" t="s">
        <v>193</v>
      </c>
      <c r="J11" s="34">
        <v>1</v>
      </c>
      <c r="K11" s="96">
        <v>2</v>
      </c>
      <c r="L11" s="34">
        <v>3</v>
      </c>
      <c r="M11" s="31">
        <f t="shared" si="4"/>
        <v>2</v>
      </c>
      <c r="N11" s="35">
        <v>0.1</v>
      </c>
      <c r="O11" s="43">
        <f t="shared" si="1"/>
        <v>2.2000000000000002</v>
      </c>
      <c r="P11" s="43">
        <f t="shared" si="2"/>
        <v>0.11</v>
      </c>
      <c r="Q11" s="83">
        <f t="shared" si="3"/>
        <v>1100000</v>
      </c>
      <c r="R11" s="104"/>
      <c r="S11" s="45"/>
    </row>
    <row r="12" spans="1:19" s="3" customFormat="1" ht="28.8" thickBot="1" x14ac:dyDescent="0.55000000000000004">
      <c r="A12" s="80"/>
      <c r="B12" s="62"/>
      <c r="C12" s="58"/>
      <c r="D12" s="8"/>
      <c r="E12" s="17" t="s">
        <v>136</v>
      </c>
      <c r="F12" s="17"/>
      <c r="G12" s="36" t="s">
        <v>59</v>
      </c>
      <c r="H12" s="33" t="s">
        <v>56</v>
      </c>
      <c r="I12" s="47" t="s">
        <v>193</v>
      </c>
      <c r="J12" s="34">
        <v>0.5</v>
      </c>
      <c r="K12" s="96">
        <v>1</v>
      </c>
      <c r="L12" s="93">
        <v>1.5</v>
      </c>
      <c r="M12" s="31">
        <f t="shared" si="4"/>
        <v>1</v>
      </c>
      <c r="N12" s="35">
        <v>0.1</v>
      </c>
      <c r="O12" s="43">
        <f t="shared" si="1"/>
        <v>1.1000000000000001</v>
      </c>
      <c r="P12" s="43">
        <f t="shared" si="2"/>
        <v>0.03</v>
      </c>
      <c r="Q12" s="83">
        <f t="shared" si="3"/>
        <v>550000</v>
      </c>
      <c r="R12" s="104"/>
      <c r="S12" s="45"/>
    </row>
    <row r="13" spans="1:19" s="4" customFormat="1" ht="28.8" thickBot="1" x14ac:dyDescent="0.55000000000000004">
      <c r="A13" s="80"/>
      <c r="B13" s="62"/>
      <c r="C13" s="58"/>
      <c r="D13" s="11"/>
      <c r="E13" s="17" t="s">
        <v>137</v>
      </c>
      <c r="F13" s="17"/>
      <c r="G13" s="36" t="s">
        <v>60</v>
      </c>
      <c r="H13" s="36" t="s">
        <v>59</v>
      </c>
      <c r="I13" s="47" t="s">
        <v>193</v>
      </c>
      <c r="J13" s="34">
        <v>0.5</v>
      </c>
      <c r="K13" s="96">
        <v>1</v>
      </c>
      <c r="L13" s="34">
        <v>1.5</v>
      </c>
      <c r="M13" s="31">
        <f t="shared" si="4"/>
        <v>1</v>
      </c>
      <c r="N13" s="35">
        <v>0.1</v>
      </c>
      <c r="O13" s="43">
        <f t="shared" si="1"/>
        <v>1.1000000000000001</v>
      </c>
      <c r="P13" s="43">
        <f t="shared" si="2"/>
        <v>0.03</v>
      </c>
      <c r="Q13" s="83">
        <f t="shared" si="3"/>
        <v>550000</v>
      </c>
      <c r="R13" s="104"/>
      <c r="S13" s="45"/>
    </row>
    <row r="14" spans="1:19" s="3" customFormat="1" ht="28.8" thickBot="1" x14ac:dyDescent="0.55000000000000004">
      <c r="A14" s="81"/>
      <c r="B14" s="63"/>
      <c r="C14" s="59"/>
      <c r="D14" s="50" t="s">
        <v>11</v>
      </c>
      <c r="E14" s="51"/>
      <c r="F14" s="52"/>
      <c r="G14" s="33" t="s">
        <v>58</v>
      </c>
      <c r="H14" s="36" t="s">
        <v>60</v>
      </c>
      <c r="I14" s="47" t="s">
        <v>193</v>
      </c>
      <c r="J14" s="34">
        <v>1</v>
      </c>
      <c r="K14" s="96">
        <v>2</v>
      </c>
      <c r="L14" s="34">
        <v>2.5</v>
      </c>
      <c r="M14" s="31">
        <f t="shared" si="4"/>
        <v>1.92</v>
      </c>
      <c r="N14" s="35">
        <v>0.1</v>
      </c>
      <c r="O14" s="43">
        <f t="shared" si="1"/>
        <v>2.11</v>
      </c>
      <c r="P14" s="43">
        <f t="shared" si="2"/>
        <v>0.06</v>
      </c>
      <c r="Q14" s="83">
        <f t="shared" si="3"/>
        <v>1055000</v>
      </c>
      <c r="R14" s="104"/>
      <c r="S14" s="45"/>
    </row>
    <row r="15" spans="1:19" s="3" customFormat="1" ht="73.2" customHeight="1" x14ac:dyDescent="0.5">
      <c r="A15" s="79">
        <v>3</v>
      </c>
      <c r="B15" s="61" t="s">
        <v>179</v>
      </c>
      <c r="C15" s="60" t="s">
        <v>113</v>
      </c>
      <c r="D15" s="13" t="s">
        <v>188</v>
      </c>
      <c r="E15" s="9"/>
      <c r="F15" s="10"/>
      <c r="G15" s="37" t="s">
        <v>61</v>
      </c>
      <c r="H15" s="33" t="s">
        <v>58</v>
      </c>
      <c r="I15" s="47" t="s">
        <v>191</v>
      </c>
      <c r="J15" s="34">
        <v>1.5</v>
      </c>
      <c r="K15" s="94">
        <v>2</v>
      </c>
      <c r="L15" s="34">
        <v>3</v>
      </c>
      <c r="M15" s="31">
        <f t="shared" si="4"/>
        <v>2.08</v>
      </c>
      <c r="N15" s="35">
        <v>0.1</v>
      </c>
      <c r="O15" s="43">
        <f t="shared" si="1"/>
        <v>2.29</v>
      </c>
      <c r="P15" s="43">
        <f t="shared" si="2"/>
        <v>0.06</v>
      </c>
      <c r="Q15" s="83">
        <f t="shared" si="3"/>
        <v>1145000</v>
      </c>
      <c r="R15" s="104"/>
      <c r="S15" s="45"/>
    </row>
    <row r="16" spans="1:19" s="3" customFormat="1" ht="28.8" thickBot="1" x14ac:dyDescent="0.55000000000000004">
      <c r="A16" s="80"/>
      <c r="B16" s="62"/>
      <c r="C16" s="58"/>
      <c r="D16" s="14" t="s">
        <v>138</v>
      </c>
      <c r="E16" s="15"/>
      <c r="F16" s="7"/>
      <c r="G16" s="33" t="s">
        <v>62</v>
      </c>
      <c r="H16" s="37" t="s">
        <v>61</v>
      </c>
      <c r="I16" s="47" t="s">
        <v>191</v>
      </c>
      <c r="J16" s="34">
        <v>1.5</v>
      </c>
      <c r="K16" s="96">
        <v>2.5</v>
      </c>
      <c r="L16" s="34">
        <v>3</v>
      </c>
      <c r="M16" s="31">
        <f t="shared" si="4"/>
        <v>2.42</v>
      </c>
      <c r="N16" s="35">
        <v>0.1</v>
      </c>
      <c r="O16" s="43">
        <f t="shared" si="1"/>
        <v>2.66</v>
      </c>
      <c r="P16" s="43">
        <f t="shared" si="2"/>
        <v>0.06</v>
      </c>
      <c r="Q16" s="83">
        <f t="shared" si="3"/>
        <v>1330000</v>
      </c>
      <c r="R16" s="104"/>
      <c r="S16" s="45"/>
    </row>
    <row r="17" spans="1:19" s="3" customFormat="1" ht="28.8" thickBot="1" x14ac:dyDescent="0.55000000000000004">
      <c r="A17" s="80"/>
      <c r="B17" s="62"/>
      <c r="C17" s="58"/>
      <c r="D17" s="14" t="s">
        <v>139</v>
      </c>
      <c r="E17" s="15"/>
      <c r="F17" s="7"/>
      <c r="G17" s="37" t="s">
        <v>63</v>
      </c>
      <c r="H17" s="33" t="s">
        <v>62</v>
      </c>
      <c r="I17" s="47" t="s">
        <v>191</v>
      </c>
      <c r="J17" s="34">
        <v>1.5</v>
      </c>
      <c r="K17" s="96">
        <v>2.5</v>
      </c>
      <c r="L17" s="34">
        <v>3</v>
      </c>
      <c r="M17" s="31">
        <f t="shared" si="4"/>
        <v>2.42</v>
      </c>
      <c r="N17" s="35">
        <v>0.1</v>
      </c>
      <c r="O17" s="43">
        <f t="shared" si="1"/>
        <v>2.66</v>
      </c>
      <c r="P17" s="43">
        <f t="shared" si="2"/>
        <v>0.06</v>
      </c>
      <c r="Q17" s="83">
        <f t="shared" si="3"/>
        <v>1330000</v>
      </c>
      <c r="R17" s="104"/>
      <c r="S17" s="45"/>
    </row>
    <row r="18" spans="1:19" s="3" customFormat="1" ht="28.8" thickBot="1" x14ac:dyDescent="0.55000000000000004">
      <c r="A18" s="80"/>
      <c r="B18" s="62"/>
      <c r="C18" s="58"/>
      <c r="D18" s="14" t="s">
        <v>140</v>
      </c>
      <c r="E18" s="15"/>
      <c r="F18" s="7"/>
      <c r="G18" s="33" t="s">
        <v>64</v>
      </c>
      <c r="H18" s="37" t="s">
        <v>63</v>
      </c>
      <c r="I18" s="47" t="s">
        <v>191</v>
      </c>
      <c r="J18" s="34">
        <v>1.5</v>
      </c>
      <c r="K18" s="96">
        <v>2.5</v>
      </c>
      <c r="L18" s="34">
        <v>3</v>
      </c>
      <c r="M18" s="31">
        <f t="shared" si="4"/>
        <v>2.42</v>
      </c>
      <c r="N18" s="35">
        <v>0.1</v>
      </c>
      <c r="O18" s="43">
        <f t="shared" si="1"/>
        <v>2.66</v>
      </c>
      <c r="P18" s="43">
        <f t="shared" si="2"/>
        <v>0.06</v>
      </c>
      <c r="Q18" s="83">
        <f t="shared" si="3"/>
        <v>1330000</v>
      </c>
      <c r="R18" s="104"/>
      <c r="S18" s="45"/>
    </row>
    <row r="19" spans="1:19" s="3" customFormat="1" ht="28.8" thickBot="1" x14ac:dyDescent="0.55000000000000004">
      <c r="A19" s="80"/>
      <c r="B19" s="62"/>
      <c r="C19" s="58"/>
      <c r="D19" s="14" t="s">
        <v>141</v>
      </c>
      <c r="E19" s="15"/>
      <c r="F19" s="7"/>
      <c r="G19" s="37" t="s">
        <v>65</v>
      </c>
      <c r="H19" s="33" t="s">
        <v>64</v>
      </c>
      <c r="I19" s="47" t="s">
        <v>191</v>
      </c>
      <c r="J19" s="34">
        <v>1.5</v>
      </c>
      <c r="K19" s="96">
        <v>2.5</v>
      </c>
      <c r="L19" s="34">
        <v>3</v>
      </c>
      <c r="M19" s="31">
        <f t="shared" si="4"/>
        <v>2.42</v>
      </c>
      <c r="N19" s="35">
        <v>0.1</v>
      </c>
      <c r="O19" s="43">
        <f t="shared" si="1"/>
        <v>2.66</v>
      </c>
      <c r="P19" s="43">
        <f t="shared" si="2"/>
        <v>0.06</v>
      </c>
      <c r="Q19" s="83">
        <f t="shared" si="3"/>
        <v>1330000</v>
      </c>
      <c r="R19" s="104"/>
      <c r="S19" s="45"/>
    </row>
    <row r="20" spans="1:19" s="3" customFormat="1" ht="28.8" thickBot="1" x14ac:dyDescent="0.55000000000000004">
      <c r="A20" s="80"/>
      <c r="B20" s="62"/>
      <c r="C20" s="58"/>
      <c r="D20" s="14" t="s">
        <v>142</v>
      </c>
      <c r="E20" s="15"/>
      <c r="F20" s="7"/>
      <c r="G20" s="37" t="s">
        <v>66</v>
      </c>
      <c r="H20" s="37" t="s">
        <v>65</v>
      </c>
      <c r="I20" s="47" t="s">
        <v>191</v>
      </c>
      <c r="J20" s="34">
        <v>1.5</v>
      </c>
      <c r="K20" s="96">
        <v>2</v>
      </c>
      <c r="L20" s="34">
        <v>3</v>
      </c>
      <c r="M20" s="31">
        <f t="shared" si="4"/>
        <v>2.08</v>
      </c>
      <c r="N20" s="35"/>
      <c r="O20" s="43">
        <f t="shared" si="1"/>
        <v>2.08</v>
      </c>
      <c r="P20" s="43">
        <f t="shared" si="2"/>
        <v>0.06</v>
      </c>
      <c r="Q20" s="83">
        <f t="shared" si="3"/>
        <v>1040000</v>
      </c>
      <c r="R20" s="104"/>
      <c r="S20" s="45"/>
    </row>
    <row r="21" spans="1:19" s="3" customFormat="1" ht="28.8" thickBot="1" x14ac:dyDescent="0.55000000000000004">
      <c r="A21" s="81"/>
      <c r="B21" s="63"/>
      <c r="C21" s="59"/>
      <c r="D21" s="16" t="s">
        <v>178</v>
      </c>
      <c r="E21" s="12"/>
      <c r="F21" s="7"/>
      <c r="G21" s="33" t="s">
        <v>189</v>
      </c>
      <c r="H21" s="37" t="s">
        <v>66</v>
      </c>
      <c r="I21" s="47" t="s">
        <v>191</v>
      </c>
      <c r="J21" s="34">
        <v>1</v>
      </c>
      <c r="K21" s="96">
        <v>2</v>
      </c>
      <c r="L21" s="34">
        <v>3</v>
      </c>
      <c r="M21" s="31">
        <f t="shared" si="4"/>
        <v>2</v>
      </c>
      <c r="N21" s="35">
        <v>0.1</v>
      </c>
      <c r="O21" s="43">
        <f t="shared" si="1"/>
        <v>2.2000000000000002</v>
      </c>
      <c r="P21" s="43">
        <f t="shared" si="2"/>
        <v>0.11</v>
      </c>
      <c r="Q21" s="83">
        <f t="shared" si="3"/>
        <v>1100000</v>
      </c>
      <c r="R21" s="104"/>
      <c r="S21" s="45"/>
    </row>
    <row r="22" spans="1:19" s="3" customFormat="1" ht="57" thickBot="1" x14ac:dyDescent="0.55000000000000004">
      <c r="A22" s="79">
        <v>4</v>
      </c>
      <c r="B22" s="61" t="s">
        <v>12</v>
      </c>
      <c r="C22" s="60" t="s">
        <v>114</v>
      </c>
      <c r="D22" s="17" t="s">
        <v>14</v>
      </c>
      <c r="E22" s="6"/>
      <c r="F22" s="7"/>
      <c r="G22" s="33" t="s">
        <v>67</v>
      </c>
      <c r="H22" s="33" t="s">
        <v>189</v>
      </c>
      <c r="I22" s="47" t="s">
        <v>191</v>
      </c>
      <c r="J22" s="34">
        <v>1</v>
      </c>
      <c r="K22" s="96">
        <v>2</v>
      </c>
      <c r="L22" s="34">
        <v>2.5</v>
      </c>
      <c r="M22" s="31">
        <f t="shared" si="4"/>
        <v>1.92</v>
      </c>
      <c r="N22" s="35">
        <v>0.1</v>
      </c>
      <c r="O22" s="43">
        <f t="shared" si="1"/>
        <v>2.11</v>
      </c>
      <c r="P22" s="43">
        <f t="shared" si="2"/>
        <v>0.06</v>
      </c>
      <c r="Q22" s="83">
        <f t="shared" si="3"/>
        <v>1055000</v>
      </c>
      <c r="R22" s="104"/>
      <c r="S22" s="45"/>
    </row>
    <row r="23" spans="1:19" s="3" customFormat="1" ht="28.8" thickBot="1" x14ac:dyDescent="0.55000000000000004">
      <c r="A23" s="80"/>
      <c r="B23" s="62"/>
      <c r="C23" s="58"/>
      <c r="D23" s="5" t="s">
        <v>15</v>
      </c>
      <c r="E23" s="6"/>
      <c r="F23" s="7"/>
      <c r="G23" s="33" t="s">
        <v>68</v>
      </c>
      <c r="H23" s="33"/>
      <c r="I23" s="47" t="s">
        <v>191</v>
      </c>
      <c r="J23" s="34">
        <v>2</v>
      </c>
      <c r="K23" s="96">
        <v>3</v>
      </c>
      <c r="L23" s="34">
        <v>4</v>
      </c>
      <c r="M23" s="31">
        <f t="shared" si="4"/>
        <v>3</v>
      </c>
      <c r="N23" s="35">
        <v>0.1</v>
      </c>
      <c r="O23" s="43">
        <f t="shared" si="1"/>
        <v>3.3</v>
      </c>
      <c r="P23" s="43">
        <f t="shared" si="2"/>
        <v>0.11</v>
      </c>
      <c r="Q23" s="83">
        <f t="shared" si="3"/>
        <v>1650000</v>
      </c>
      <c r="R23" s="104"/>
      <c r="S23" s="45"/>
    </row>
    <row r="24" spans="1:19" s="3" customFormat="1" ht="28.8" thickBot="1" x14ac:dyDescent="0.55000000000000004">
      <c r="A24" s="80"/>
      <c r="B24" s="62"/>
      <c r="C24" s="58"/>
      <c r="D24" s="18"/>
      <c r="E24" s="77" t="s">
        <v>176</v>
      </c>
      <c r="F24" s="17"/>
      <c r="G24" s="36" t="s">
        <v>71</v>
      </c>
      <c r="H24" s="33" t="s">
        <v>67</v>
      </c>
      <c r="I24" s="47" t="s">
        <v>191</v>
      </c>
      <c r="J24" s="34">
        <v>1</v>
      </c>
      <c r="K24" s="96">
        <v>1.5</v>
      </c>
      <c r="L24" s="34">
        <v>2</v>
      </c>
      <c r="M24" s="31">
        <f t="shared" si="4"/>
        <v>1.5</v>
      </c>
      <c r="N24" s="35">
        <v>0.1</v>
      </c>
      <c r="O24" s="43">
        <f t="shared" si="1"/>
        <v>1.65</v>
      </c>
      <c r="P24" s="43">
        <f t="shared" si="2"/>
        <v>0.03</v>
      </c>
      <c r="Q24" s="83">
        <f t="shared" si="3"/>
        <v>825000</v>
      </c>
      <c r="R24" s="104"/>
      <c r="S24" s="45"/>
    </row>
    <row r="25" spans="1:19" s="3" customFormat="1" ht="28.2" x14ac:dyDescent="0.5">
      <c r="A25" s="80"/>
      <c r="B25" s="62"/>
      <c r="C25" s="58"/>
      <c r="D25" s="18"/>
      <c r="E25" s="8" t="s">
        <v>160</v>
      </c>
      <c r="F25" s="8"/>
      <c r="G25" s="38" t="s">
        <v>72</v>
      </c>
      <c r="H25" s="36" t="s">
        <v>71</v>
      </c>
      <c r="I25" s="47" t="s">
        <v>191</v>
      </c>
      <c r="J25" s="34">
        <v>1</v>
      </c>
      <c r="K25" s="34">
        <v>1.5</v>
      </c>
      <c r="L25" s="34">
        <v>2</v>
      </c>
      <c r="M25" s="31">
        <f t="shared" si="4"/>
        <v>1.5</v>
      </c>
      <c r="N25" s="35">
        <v>0.1</v>
      </c>
      <c r="O25" s="43">
        <f t="shared" si="1"/>
        <v>1.65</v>
      </c>
      <c r="P25" s="43">
        <f t="shared" si="2"/>
        <v>0.03</v>
      </c>
      <c r="Q25" s="83">
        <f t="shared" si="3"/>
        <v>825000</v>
      </c>
      <c r="R25" s="104"/>
      <c r="S25" s="45"/>
    </row>
    <row r="26" spans="1:19" s="3" customFormat="1" ht="26.4" customHeight="1" thickBot="1" x14ac:dyDescent="0.55000000000000004">
      <c r="A26" s="80"/>
      <c r="B26" s="62"/>
      <c r="C26" s="58"/>
      <c r="D26" s="17" t="s">
        <v>16</v>
      </c>
      <c r="E26" s="17"/>
      <c r="F26" s="17"/>
      <c r="G26" s="38" t="s">
        <v>69</v>
      </c>
      <c r="H26" s="38" t="s">
        <v>72</v>
      </c>
      <c r="I26" s="47" t="s">
        <v>191</v>
      </c>
      <c r="J26" s="34">
        <v>1.5</v>
      </c>
      <c r="K26" s="96">
        <v>2</v>
      </c>
      <c r="L26" s="34">
        <v>3</v>
      </c>
      <c r="M26" s="31">
        <f t="shared" si="4"/>
        <v>2.08</v>
      </c>
      <c r="N26" s="35">
        <v>0.1</v>
      </c>
      <c r="O26" s="43">
        <f t="shared" si="1"/>
        <v>2.29</v>
      </c>
      <c r="P26" s="43">
        <f t="shared" si="2"/>
        <v>0.06</v>
      </c>
      <c r="Q26" s="83">
        <f t="shared" si="3"/>
        <v>1145000</v>
      </c>
      <c r="R26" s="104"/>
      <c r="S26" s="45"/>
    </row>
    <row r="27" spans="1:19" s="3" customFormat="1" ht="28.8" thickBot="1" x14ac:dyDescent="0.55000000000000004">
      <c r="A27" s="81"/>
      <c r="B27" s="63"/>
      <c r="C27" s="59"/>
      <c r="D27" s="17" t="s">
        <v>162</v>
      </c>
      <c r="E27" s="17"/>
      <c r="F27" s="17"/>
      <c r="G27" s="36" t="s">
        <v>70</v>
      </c>
      <c r="H27" s="38" t="s">
        <v>69</v>
      </c>
      <c r="I27" s="47" t="s">
        <v>191</v>
      </c>
      <c r="J27" s="34">
        <v>0.5</v>
      </c>
      <c r="K27" s="96">
        <v>1</v>
      </c>
      <c r="L27" s="34">
        <v>2</v>
      </c>
      <c r="M27" s="31">
        <f t="shared" si="4"/>
        <v>1.08</v>
      </c>
      <c r="N27" s="35">
        <v>0.1</v>
      </c>
      <c r="O27" s="43">
        <f t="shared" si="1"/>
        <v>1.19</v>
      </c>
      <c r="P27" s="43">
        <f t="shared" si="2"/>
        <v>0.06</v>
      </c>
      <c r="Q27" s="83">
        <f t="shared" si="3"/>
        <v>595000</v>
      </c>
      <c r="R27" s="104"/>
      <c r="S27" s="45"/>
    </row>
    <row r="28" spans="1:19" s="3" customFormat="1" ht="57" thickBot="1" x14ac:dyDescent="0.55000000000000004">
      <c r="A28" s="79">
        <v>5</v>
      </c>
      <c r="B28" s="61" t="s">
        <v>13</v>
      </c>
      <c r="C28" s="60" t="s">
        <v>115</v>
      </c>
      <c r="D28" s="5" t="s">
        <v>17</v>
      </c>
      <c r="E28" s="6"/>
      <c r="F28" s="7"/>
      <c r="G28" s="33" t="s">
        <v>73</v>
      </c>
      <c r="H28" s="36" t="s">
        <v>70</v>
      </c>
      <c r="I28" s="48" t="s">
        <v>193</v>
      </c>
      <c r="J28" s="34">
        <v>1.5</v>
      </c>
      <c r="K28" s="96">
        <v>2</v>
      </c>
      <c r="L28" s="34">
        <v>3</v>
      </c>
      <c r="M28" s="31">
        <f t="shared" si="4"/>
        <v>2.08</v>
      </c>
      <c r="N28" s="35">
        <v>0.1</v>
      </c>
      <c r="O28" s="43">
        <f t="shared" si="1"/>
        <v>2.29</v>
      </c>
      <c r="P28" s="43">
        <f t="shared" si="2"/>
        <v>0.06</v>
      </c>
      <c r="Q28" s="83">
        <f t="shared" si="3"/>
        <v>1145000</v>
      </c>
      <c r="R28" s="104"/>
      <c r="S28" s="45"/>
    </row>
    <row r="29" spans="1:19" s="3" customFormat="1" ht="28.8" thickBot="1" x14ac:dyDescent="0.55000000000000004">
      <c r="A29" s="80"/>
      <c r="B29" s="62"/>
      <c r="C29" s="58"/>
      <c r="D29" s="5" t="s">
        <v>18</v>
      </c>
      <c r="E29" s="6"/>
      <c r="F29" s="7"/>
      <c r="G29" s="33" t="s">
        <v>74</v>
      </c>
      <c r="H29" s="30"/>
      <c r="I29" s="48" t="s">
        <v>193</v>
      </c>
      <c r="J29" s="34">
        <v>7</v>
      </c>
      <c r="K29" s="96">
        <v>10.5</v>
      </c>
      <c r="L29" s="34">
        <v>14</v>
      </c>
      <c r="M29" s="31">
        <f t="shared" si="4"/>
        <v>10.5</v>
      </c>
      <c r="N29" s="35">
        <v>0.1</v>
      </c>
      <c r="O29" s="43">
        <f t="shared" si="1"/>
        <v>11.55</v>
      </c>
      <c r="P29" s="43">
        <f t="shared" si="2"/>
        <v>1.36</v>
      </c>
      <c r="Q29" s="83">
        <f t="shared" si="3"/>
        <v>5775000</v>
      </c>
      <c r="R29" s="104"/>
      <c r="S29" s="45"/>
    </row>
    <row r="30" spans="1:19" s="3" customFormat="1" ht="28.8" thickBot="1" x14ac:dyDescent="0.55000000000000004">
      <c r="A30" s="80"/>
      <c r="B30" s="62"/>
      <c r="C30" s="58"/>
      <c r="D30" s="58"/>
      <c r="E30" s="5" t="s">
        <v>161</v>
      </c>
      <c r="F30" s="7"/>
      <c r="G30" s="33" t="s">
        <v>194</v>
      </c>
      <c r="H30" s="33" t="s">
        <v>73</v>
      </c>
      <c r="I30" s="48" t="s">
        <v>193</v>
      </c>
      <c r="J30" s="34">
        <v>1</v>
      </c>
      <c r="K30" s="96">
        <v>1.5</v>
      </c>
      <c r="L30" s="34">
        <v>2</v>
      </c>
      <c r="M30" s="31">
        <f t="shared" si="4"/>
        <v>1.5</v>
      </c>
      <c r="N30" s="35">
        <v>0.1</v>
      </c>
      <c r="O30" s="43">
        <f t="shared" si="1"/>
        <v>1.65</v>
      </c>
      <c r="P30" s="43">
        <f t="shared" si="2"/>
        <v>0.03</v>
      </c>
      <c r="Q30" s="83">
        <f t="shared" si="3"/>
        <v>825000</v>
      </c>
      <c r="R30" s="104"/>
      <c r="S30" s="45"/>
    </row>
    <row r="31" spans="1:19" s="3" customFormat="1" ht="28.8" thickBot="1" x14ac:dyDescent="0.55000000000000004">
      <c r="A31" s="80"/>
      <c r="B31" s="62"/>
      <c r="C31" s="58"/>
      <c r="D31" s="58"/>
      <c r="E31" s="5" t="s">
        <v>163</v>
      </c>
      <c r="F31" s="7"/>
      <c r="G31" s="33" t="s">
        <v>195</v>
      </c>
      <c r="H31" s="33" t="s">
        <v>194</v>
      </c>
      <c r="I31" s="48" t="s">
        <v>193</v>
      </c>
      <c r="J31" s="34">
        <v>1</v>
      </c>
      <c r="K31" s="96">
        <v>1.5</v>
      </c>
      <c r="L31" s="34">
        <v>2</v>
      </c>
      <c r="M31" s="31">
        <f t="shared" si="4"/>
        <v>1.5</v>
      </c>
      <c r="N31" s="35">
        <v>0.1</v>
      </c>
      <c r="O31" s="43">
        <f t="shared" si="1"/>
        <v>1.65</v>
      </c>
      <c r="P31" s="43">
        <f t="shared" si="2"/>
        <v>0.03</v>
      </c>
      <c r="Q31" s="83">
        <f t="shared" si="3"/>
        <v>825000</v>
      </c>
      <c r="R31" s="104"/>
      <c r="S31" s="45"/>
    </row>
    <row r="32" spans="1:19" s="3" customFormat="1" ht="28.8" thickBot="1" x14ac:dyDescent="0.55000000000000004">
      <c r="A32" s="80"/>
      <c r="B32" s="62"/>
      <c r="C32" s="58"/>
      <c r="D32" s="58"/>
      <c r="E32" s="5" t="s">
        <v>164</v>
      </c>
      <c r="F32" s="7"/>
      <c r="G32" s="33" t="s">
        <v>196</v>
      </c>
      <c r="H32" s="33" t="s">
        <v>195</v>
      </c>
      <c r="I32" s="48" t="s">
        <v>193</v>
      </c>
      <c r="J32" s="34">
        <v>1</v>
      </c>
      <c r="K32" s="96">
        <v>1.5</v>
      </c>
      <c r="L32" s="34">
        <v>2</v>
      </c>
      <c r="M32" s="31">
        <f t="shared" si="4"/>
        <v>1.5</v>
      </c>
      <c r="N32" s="35">
        <v>0.1</v>
      </c>
      <c r="O32" s="43">
        <f t="shared" si="1"/>
        <v>1.65</v>
      </c>
      <c r="P32" s="43">
        <f t="shared" si="2"/>
        <v>0.03</v>
      </c>
      <c r="Q32" s="83">
        <f t="shared" si="3"/>
        <v>825000</v>
      </c>
      <c r="R32" s="104"/>
      <c r="S32" s="45"/>
    </row>
    <row r="33" spans="1:19" s="3" customFormat="1" ht="28.8" thickBot="1" x14ac:dyDescent="0.55000000000000004">
      <c r="A33" s="80"/>
      <c r="B33" s="62"/>
      <c r="C33" s="58"/>
      <c r="D33" s="58"/>
      <c r="E33" s="5" t="s">
        <v>165</v>
      </c>
      <c r="F33" s="7"/>
      <c r="G33" s="33" t="s">
        <v>197</v>
      </c>
      <c r="H33" s="33" t="s">
        <v>196</v>
      </c>
      <c r="I33" s="48" t="s">
        <v>193</v>
      </c>
      <c r="J33" s="34">
        <v>1</v>
      </c>
      <c r="K33" s="96">
        <v>1.5</v>
      </c>
      <c r="L33" s="34">
        <v>2</v>
      </c>
      <c r="M33" s="31">
        <f t="shared" si="4"/>
        <v>1.5</v>
      </c>
      <c r="N33" s="35">
        <v>0.1</v>
      </c>
      <c r="O33" s="43">
        <f t="shared" si="1"/>
        <v>1.65</v>
      </c>
      <c r="P33" s="43">
        <f t="shared" si="2"/>
        <v>0.03</v>
      </c>
      <c r="Q33" s="83">
        <f t="shared" si="3"/>
        <v>825000</v>
      </c>
      <c r="R33" s="104"/>
      <c r="S33" s="45"/>
    </row>
    <row r="34" spans="1:19" s="3" customFormat="1" ht="28.8" thickBot="1" x14ac:dyDescent="0.55000000000000004">
      <c r="A34" s="80"/>
      <c r="B34" s="62"/>
      <c r="C34" s="58"/>
      <c r="D34" s="58"/>
      <c r="E34" s="5" t="s">
        <v>166</v>
      </c>
      <c r="F34" s="7"/>
      <c r="G34" s="33" t="s">
        <v>76</v>
      </c>
      <c r="H34" s="33" t="s">
        <v>197</v>
      </c>
      <c r="I34" s="48" t="s">
        <v>193</v>
      </c>
      <c r="J34" s="34">
        <v>1</v>
      </c>
      <c r="K34" s="96">
        <v>1.5</v>
      </c>
      <c r="L34" s="34">
        <v>2</v>
      </c>
      <c r="M34" s="31">
        <f t="shared" si="4"/>
        <v>1.5</v>
      </c>
      <c r="N34" s="35">
        <v>0.1</v>
      </c>
      <c r="O34" s="43">
        <f t="shared" si="1"/>
        <v>1.65</v>
      </c>
      <c r="P34" s="43">
        <f t="shared" si="2"/>
        <v>0.03</v>
      </c>
      <c r="Q34" s="83">
        <f t="shared" si="3"/>
        <v>825000</v>
      </c>
      <c r="R34" s="104"/>
      <c r="S34" s="45"/>
    </row>
    <row r="35" spans="1:19" s="3" customFormat="1" ht="28.8" thickBot="1" x14ac:dyDescent="0.55000000000000004">
      <c r="A35" s="80"/>
      <c r="B35" s="62"/>
      <c r="C35" s="58"/>
      <c r="D35" s="58"/>
      <c r="E35" s="5" t="s">
        <v>167</v>
      </c>
      <c r="F35" s="7"/>
      <c r="G35" s="33" t="s">
        <v>198</v>
      </c>
      <c r="H35" s="33" t="s">
        <v>76</v>
      </c>
      <c r="I35" s="48" t="s">
        <v>193</v>
      </c>
      <c r="J35" s="34">
        <v>1</v>
      </c>
      <c r="K35" s="96">
        <v>1.5</v>
      </c>
      <c r="L35" s="34">
        <v>2</v>
      </c>
      <c r="M35" s="31">
        <f t="shared" si="4"/>
        <v>1.5</v>
      </c>
      <c r="N35" s="35">
        <v>0.1</v>
      </c>
      <c r="O35" s="43">
        <f t="shared" si="1"/>
        <v>1.65</v>
      </c>
      <c r="P35" s="43">
        <f t="shared" si="2"/>
        <v>0.03</v>
      </c>
      <c r="Q35" s="83">
        <f t="shared" si="3"/>
        <v>825000</v>
      </c>
      <c r="R35" s="104"/>
      <c r="S35" s="45"/>
    </row>
    <row r="36" spans="1:19" s="3" customFormat="1" ht="28.8" thickBot="1" x14ac:dyDescent="0.55000000000000004">
      <c r="A36" s="80"/>
      <c r="B36" s="62"/>
      <c r="C36" s="58"/>
      <c r="D36" s="58"/>
      <c r="E36" s="5" t="s">
        <v>168</v>
      </c>
      <c r="F36" s="7"/>
      <c r="G36" s="33" t="s">
        <v>199</v>
      </c>
      <c r="H36" s="33" t="s">
        <v>198</v>
      </c>
      <c r="I36" s="48" t="s">
        <v>193</v>
      </c>
      <c r="J36" s="34">
        <v>1</v>
      </c>
      <c r="K36" s="96">
        <v>1.5</v>
      </c>
      <c r="L36" s="34">
        <v>2</v>
      </c>
      <c r="M36" s="31">
        <f t="shared" si="4"/>
        <v>1.5</v>
      </c>
      <c r="N36" s="35">
        <v>0.1</v>
      </c>
      <c r="O36" s="43">
        <f t="shared" si="1"/>
        <v>1.65</v>
      </c>
      <c r="P36" s="43">
        <f t="shared" si="2"/>
        <v>0.03</v>
      </c>
      <c r="Q36" s="83">
        <f t="shared" si="3"/>
        <v>825000</v>
      </c>
      <c r="R36" s="104"/>
      <c r="S36" s="45"/>
    </row>
    <row r="37" spans="1:19" s="3" customFormat="1" ht="28.8" thickBot="1" x14ac:dyDescent="0.55000000000000004">
      <c r="A37" s="81"/>
      <c r="B37" s="63"/>
      <c r="C37" s="59"/>
      <c r="D37" s="5" t="s">
        <v>19</v>
      </c>
      <c r="E37" s="6"/>
      <c r="F37" s="7"/>
      <c r="G37" s="33" t="s">
        <v>75</v>
      </c>
      <c r="H37" s="33" t="s">
        <v>74</v>
      </c>
      <c r="I37" s="48" t="s">
        <v>193</v>
      </c>
      <c r="J37" s="34">
        <v>1</v>
      </c>
      <c r="K37" s="96">
        <v>2</v>
      </c>
      <c r="L37" s="34">
        <v>3</v>
      </c>
      <c r="M37" s="31">
        <f t="shared" si="4"/>
        <v>2</v>
      </c>
      <c r="N37" s="35">
        <v>0.1</v>
      </c>
      <c r="O37" s="43">
        <f t="shared" si="1"/>
        <v>2.2000000000000002</v>
      </c>
      <c r="P37" s="43">
        <f t="shared" si="2"/>
        <v>0.11</v>
      </c>
      <c r="Q37" s="83">
        <f t="shared" si="3"/>
        <v>1100000</v>
      </c>
      <c r="R37" s="104"/>
      <c r="S37" s="45"/>
    </row>
    <row r="38" spans="1:19" s="3" customFormat="1" ht="57" thickBot="1" x14ac:dyDescent="0.55000000000000004">
      <c r="A38" s="79">
        <v>6</v>
      </c>
      <c r="B38" s="61" t="s">
        <v>116</v>
      </c>
      <c r="C38" s="60" t="s">
        <v>183</v>
      </c>
      <c r="D38" s="5" t="s">
        <v>20</v>
      </c>
      <c r="E38" s="6"/>
      <c r="F38" s="7"/>
      <c r="G38" s="33" t="s">
        <v>77</v>
      </c>
      <c r="H38" s="36" t="s">
        <v>60</v>
      </c>
      <c r="I38" s="48" t="s">
        <v>192</v>
      </c>
      <c r="J38" s="34">
        <v>0.5</v>
      </c>
      <c r="K38" s="96">
        <v>1.5</v>
      </c>
      <c r="L38" s="34">
        <v>2</v>
      </c>
      <c r="M38" s="31">
        <f t="shared" si="4"/>
        <v>1.42</v>
      </c>
      <c r="N38" s="35">
        <v>0.1</v>
      </c>
      <c r="O38" s="43">
        <f t="shared" si="1"/>
        <v>1.56</v>
      </c>
      <c r="P38" s="43">
        <f t="shared" si="2"/>
        <v>0.06</v>
      </c>
      <c r="Q38" s="83">
        <f t="shared" si="3"/>
        <v>780000</v>
      </c>
      <c r="R38" s="104"/>
      <c r="S38" s="45"/>
    </row>
    <row r="39" spans="1:19" s="3" customFormat="1" ht="28.8" thickBot="1" x14ac:dyDescent="0.55000000000000004">
      <c r="A39" s="80"/>
      <c r="B39" s="62"/>
      <c r="C39" s="58"/>
      <c r="D39" s="5" t="s">
        <v>21</v>
      </c>
      <c r="E39" s="6"/>
      <c r="F39" s="7"/>
      <c r="G39" s="33" t="s">
        <v>78</v>
      </c>
      <c r="H39" s="30"/>
      <c r="I39" s="48" t="s">
        <v>192</v>
      </c>
      <c r="J39" s="34">
        <v>9</v>
      </c>
      <c r="K39" s="96">
        <v>13.5</v>
      </c>
      <c r="L39" s="34">
        <v>18</v>
      </c>
      <c r="M39" s="31">
        <f t="shared" si="4"/>
        <v>13.5</v>
      </c>
      <c r="N39" s="35">
        <v>0.1</v>
      </c>
      <c r="O39" s="43">
        <f t="shared" si="1"/>
        <v>14.85</v>
      </c>
      <c r="P39" s="43">
        <f t="shared" si="2"/>
        <v>2.25</v>
      </c>
      <c r="Q39" s="83">
        <f t="shared" si="3"/>
        <v>7425000</v>
      </c>
      <c r="R39" s="104"/>
      <c r="S39" s="45"/>
    </row>
    <row r="40" spans="1:19" s="3" customFormat="1" ht="28.8" thickBot="1" x14ac:dyDescent="0.5">
      <c r="A40" s="80"/>
      <c r="B40" s="62"/>
      <c r="C40" s="58"/>
      <c r="D40" s="58"/>
      <c r="E40" s="19" t="s">
        <v>22</v>
      </c>
      <c r="F40" s="20"/>
      <c r="G40" s="33" t="s">
        <v>85</v>
      </c>
      <c r="H40" s="37" t="s">
        <v>65</v>
      </c>
      <c r="I40" s="48" t="s">
        <v>192</v>
      </c>
      <c r="J40" s="34">
        <v>1</v>
      </c>
      <c r="K40" s="96">
        <v>1.5</v>
      </c>
      <c r="L40" s="34">
        <v>2</v>
      </c>
      <c r="M40" s="31">
        <f t="shared" si="4"/>
        <v>1.5</v>
      </c>
      <c r="N40" s="35">
        <v>0.1</v>
      </c>
      <c r="O40" s="43">
        <f t="shared" si="1"/>
        <v>1.65</v>
      </c>
      <c r="P40" s="43">
        <f t="shared" si="2"/>
        <v>0.03</v>
      </c>
      <c r="Q40" s="83">
        <f t="shared" si="3"/>
        <v>825000</v>
      </c>
      <c r="R40" s="104"/>
      <c r="S40" s="45"/>
    </row>
    <row r="41" spans="1:19" s="3" customFormat="1" ht="28.8" thickBot="1" x14ac:dyDescent="0.55000000000000004">
      <c r="A41" s="80"/>
      <c r="B41" s="62"/>
      <c r="C41" s="58"/>
      <c r="D41" s="58"/>
      <c r="E41" s="21" t="s">
        <v>23</v>
      </c>
      <c r="F41" s="7"/>
      <c r="G41" s="33" t="s">
        <v>86</v>
      </c>
      <c r="H41" s="33" t="s">
        <v>200</v>
      </c>
      <c r="I41" s="48" t="s">
        <v>192</v>
      </c>
      <c r="J41" s="34">
        <v>1</v>
      </c>
      <c r="K41" s="96">
        <v>1.5</v>
      </c>
      <c r="L41" s="34">
        <v>2</v>
      </c>
      <c r="M41" s="31">
        <f t="shared" si="4"/>
        <v>1.5</v>
      </c>
      <c r="N41" s="35">
        <v>0.1</v>
      </c>
      <c r="O41" s="43">
        <f t="shared" si="1"/>
        <v>1.65</v>
      </c>
      <c r="P41" s="43">
        <f t="shared" si="2"/>
        <v>0.03</v>
      </c>
      <c r="Q41" s="83">
        <f t="shared" si="3"/>
        <v>825000</v>
      </c>
      <c r="R41" s="104"/>
      <c r="S41" s="45"/>
    </row>
    <row r="42" spans="1:19" s="3" customFormat="1" ht="28.8" thickBot="1" x14ac:dyDescent="0.55000000000000004">
      <c r="A42" s="80"/>
      <c r="B42" s="62"/>
      <c r="C42" s="58"/>
      <c r="D42" s="58"/>
      <c r="E42" s="5" t="s">
        <v>175</v>
      </c>
      <c r="F42" s="7"/>
      <c r="G42" s="33" t="s">
        <v>87</v>
      </c>
      <c r="H42" s="30"/>
      <c r="I42" s="48" t="s">
        <v>192</v>
      </c>
      <c r="J42" s="34">
        <v>1</v>
      </c>
      <c r="K42" s="96">
        <v>1.5</v>
      </c>
      <c r="L42" s="34">
        <v>2</v>
      </c>
      <c r="M42" s="31">
        <f t="shared" si="4"/>
        <v>1.5</v>
      </c>
      <c r="N42" s="35">
        <v>0.1</v>
      </c>
      <c r="O42" s="43">
        <f t="shared" si="1"/>
        <v>1.65</v>
      </c>
      <c r="P42" s="43">
        <f t="shared" si="2"/>
        <v>0.03</v>
      </c>
      <c r="Q42" s="83">
        <f t="shared" si="3"/>
        <v>825000</v>
      </c>
      <c r="R42" s="104"/>
      <c r="S42" s="45"/>
    </row>
    <row r="43" spans="1:19" s="3" customFormat="1" ht="28.8" thickBot="1" x14ac:dyDescent="0.55000000000000004">
      <c r="A43" s="80"/>
      <c r="B43" s="62"/>
      <c r="C43" s="58"/>
      <c r="D43" s="58"/>
      <c r="E43" s="66"/>
      <c r="F43" s="21" t="s">
        <v>24</v>
      </c>
      <c r="G43" s="33" t="s">
        <v>90</v>
      </c>
      <c r="H43" s="37" t="s">
        <v>61</v>
      </c>
      <c r="I43" s="48" t="s">
        <v>192</v>
      </c>
      <c r="J43" s="93">
        <v>0.5</v>
      </c>
      <c r="K43" s="96">
        <v>0.75</v>
      </c>
      <c r="L43" s="34">
        <v>1</v>
      </c>
      <c r="M43" s="31">
        <f t="shared" si="4"/>
        <v>0.75</v>
      </c>
      <c r="N43" s="35">
        <v>0.1</v>
      </c>
      <c r="O43" s="43">
        <f t="shared" si="1"/>
        <v>0.83</v>
      </c>
      <c r="P43" s="43">
        <f t="shared" si="2"/>
        <v>0.01</v>
      </c>
      <c r="Q43" s="83">
        <f t="shared" si="3"/>
        <v>415000</v>
      </c>
      <c r="R43" s="104"/>
      <c r="S43" s="45"/>
    </row>
    <row r="44" spans="1:19" s="3" customFormat="1" ht="28.8" thickBot="1" x14ac:dyDescent="0.55000000000000004">
      <c r="A44" s="80"/>
      <c r="B44" s="62"/>
      <c r="C44" s="58"/>
      <c r="D44" s="58"/>
      <c r="E44" s="67"/>
      <c r="F44" s="21" t="s">
        <v>25</v>
      </c>
      <c r="G44" s="33" t="s">
        <v>91</v>
      </c>
      <c r="H44" s="33" t="s">
        <v>194</v>
      </c>
      <c r="I44" s="48" t="s">
        <v>192</v>
      </c>
      <c r="J44" s="34">
        <v>0.5</v>
      </c>
      <c r="K44" s="96">
        <v>0.75</v>
      </c>
      <c r="L44" s="34">
        <v>1</v>
      </c>
      <c r="M44" s="31">
        <f t="shared" si="4"/>
        <v>0.75</v>
      </c>
      <c r="N44" s="35">
        <v>0.1</v>
      </c>
      <c r="O44" s="43">
        <f t="shared" si="1"/>
        <v>0.83</v>
      </c>
      <c r="P44" s="43">
        <f t="shared" si="2"/>
        <v>0.01</v>
      </c>
      <c r="Q44" s="83">
        <f t="shared" si="3"/>
        <v>415000</v>
      </c>
      <c r="R44" s="104"/>
      <c r="S44" s="45"/>
    </row>
    <row r="45" spans="1:19" s="3" customFormat="1" ht="28.8" thickBot="1" x14ac:dyDescent="0.55000000000000004">
      <c r="A45" s="80"/>
      <c r="B45" s="62"/>
      <c r="C45" s="58"/>
      <c r="D45" s="58"/>
      <c r="E45" s="5" t="s">
        <v>174</v>
      </c>
      <c r="F45" s="7"/>
      <c r="G45" s="33" t="s">
        <v>88</v>
      </c>
      <c r="H45" s="30"/>
      <c r="I45" s="48" t="s">
        <v>192</v>
      </c>
      <c r="J45" s="34">
        <v>1</v>
      </c>
      <c r="K45" s="96">
        <v>1.5</v>
      </c>
      <c r="L45" s="34">
        <v>2</v>
      </c>
      <c r="M45" s="31">
        <f t="shared" si="4"/>
        <v>1.5</v>
      </c>
      <c r="N45" s="35">
        <v>0.1</v>
      </c>
      <c r="O45" s="43">
        <f t="shared" si="1"/>
        <v>1.65</v>
      </c>
      <c r="P45" s="43">
        <f t="shared" si="2"/>
        <v>0.03</v>
      </c>
      <c r="Q45" s="83">
        <f t="shared" si="3"/>
        <v>825000</v>
      </c>
      <c r="R45" s="104"/>
      <c r="S45" s="45"/>
    </row>
    <row r="46" spans="1:19" s="3" customFormat="1" ht="28.8" thickBot="1" x14ac:dyDescent="0.55000000000000004">
      <c r="A46" s="80"/>
      <c r="B46" s="62"/>
      <c r="C46" s="58"/>
      <c r="D46" s="58"/>
      <c r="E46" s="64"/>
      <c r="F46" s="21" t="s">
        <v>26</v>
      </c>
      <c r="G46" s="33" t="s">
        <v>98</v>
      </c>
      <c r="H46" s="33" t="s">
        <v>62</v>
      </c>
      <c r="I46" s="48" t="s">
        <v>192</v>
      </c>
      <c r="J46" s="34">
        <v>0.5</v>
      </c>
      <c r="K46" s="96">
        <v>0.75</v>
      </c>
      <c r="L46" s="34">
        <v>1</v>
      </c>
      <c r="M46" s="31">
        <f t="shared" si="4"/>
        <v>0.75</v>
      </c>
      <c r="N46" s="35">
        <v>0.1</v>
      </c>
      <c r="O46" s="43">
        <f t="shared" si="1"/>
        <v>0.83</v>
      </c>
      <c r="P46" s="43">
        <f t="shared" si="2"/>
        <v>0.01</v>
      </c>
      <c r="Q46" s="83">
        <f t="shared" si="3"/>
        <v>415000</v>
      </c>
      <c r="R46" s="104"/>
      <c r="S46" s="45"/>
    </row>
    <row r="47" spans="1:19" s="3" customFormat="1" ht="28.8" thickBot="1" x14ac:dyDescent="0.55000000000000004">
      <c r="A47" s="80"/>
      <c r="B47" s="62"/>
      <c r="C47" s="58"/>
      <c r="D47" s="58"/>
      <c r="E47" s="65"/>
      <c r="F47" s="21" t="s">
        <v>27</v>
      </c>
      <c r="G47" s="33" t="s">
        <v>99</v>
      </c>
      <c r="H47" s="33" t="s">
        <v>195</v>
      </c>
      <c r="I47" s="48" t="s">
        <v>192</v>
      </c>
      <c r="J47" s="34">
        <v>0.5</v>
      </c>
      <c r="K47" s="96">
        <v>0.75</v>
      </c>
      <c r="L47" s="34">
        <v>1</v>
      </c>
      <c r="M47" s="31">
        <f t="shared" si="4"/>
        <v>0.75</v>
      </c>
      <c r="N47" s="35">
        <v>0.1</v>
      </c>
      <c r="O47" s="43">
        <f t="shared" si="1"/>
        <v>0.83</v>
      </c>
      <c r="P47" s="43">
        <f t="shared" si="2"/>
        <v>0.01</v>
      </c>
      <c r="Q47" s="83">
        <f t="shared" si="3"/>
        <v>415000</v>
      </c>
      <c r="R47" s="104"/>
      <c r="S47" s="45"/>
    </row>
    <row r="48" spans="1:19" s="3" customFormat="1" ht="28.8" thickBot="1" x14ac:dyDescent="0.55000000000000004">
      <c r="A48" s="80"/>
      <c r="B48" s="62"/>
      <c r="C48" s="58"/>
      <c r="D48" s="58"/>
      <c r="E48" s="5" t="s">
        <v>173</v>
      </c>
      <c r="F48" s="7"/>
      <c r="G48" s="33" t="s">
        <v>89</v>
      </c>
      <c r="H48" s="30"/>
      <c r="I48" s="48" t="s">
        <v>192</v>
      </c>
      <c r="J48" s="34">
        <v>1</v>
      </c>
      <c r="K48" s="96">
        <v>1.5</v>
      </c>
      <c r="L48" s="34">
        <v>2</v>
      </c>
      <c r="M48" s="31">
        <f t="shared" si="4"/>
        <v>1.5</v>
      </c>
      <c r="N48" s="35">
        <v>0.1</v>
      </c>
      <c r="O48" s="43">
        <f t="shared" si="1"/>
        <v>1.65</v>
      </c>
      <c r="P48" s="43">
        <f t="shared" si="2"/>
        <v>0.03</v>
      </c>
      <c r="Q48" s="83">
        <f t="shared" si="3"/>
        <v>825000</v>
      </c>
      <c r="R48" s="104"/>
      <c r="S48" s="45"/>
    </row>
    <row r="49" spans="1:19" s="3" customFormat="1" ht="28.8" thickBot="1" x14ac:dyDescent="0.55000000000000004">
      <c r="A49" s="80"/>
      <c r="B49" s="62"/>
      <c r="C49" s="58"/>
      <c r="D49" s="58"/>
      <c r="E49" s="64"/>
      <c r="F49" s="21" t="s">
        <v>28</v>
      </c>
      <c r="G49" s="33" t="s">
        <v>96</v>
      </c>
      <c r="H49" s="33" t="s">
        <v>63</v>
      </c>
      <c r="I49" s="48" t="s">
        <v>192</v>
      </c>
      <c r="J49" s="34">
        <v>0.5</v>
      </c>
      <c r="K49" s="96">
        <v>0.75</v>
      </c>
      <c r="L49" s="34">
        <v>1</v>
      </c>
      <c r="M49" s="31">
        <f t="shared" si="4"/>
        <v>0.75</v>
      </c>
      <c r="N49" s="35">
        <v>0.1</v>
      </c>
      <c r="O49" s="43">
        <f t="shared" si="1"/>
        <v>0.83</v>
      </c>
      <c r="P49" s="43">
        <f t="shared" si="2"/>
        <v>0.01</v>
      </c>
      <c r="Q49" s="83">
        <f t="shared" si="3"/>
        <v>415000</v>
      </c>
      <c r="R49" s="104"/>
      <c r="S49" s="45"/>
    </row>
    <row r="50" spans="1:19" s="3" customFormat="1" ht="28.8" thickBot="1" x14ac:dyDescent="0.55000000000000004">
      <c r="A50" s="80"/>
      <c r="B50" s="62"/>
      <c r="C50" s="58"/>
      <c r="D50" s="58"/>
      <c r="E50" s="65"/>
      <c r="F50" s="21" t="s">
        <v>29</v>
      </c>
      <c r="G50" s="33" t="s">
        <v>97</v>
      </c>
      <c r="H50" s="33" t="s">
        <v>196</v>
      </c>
      <c r="I50" s="48" t="s">
        <v>192</v>
      </c>
      <c r="J50" s="34">
        <v>0.5</v>
      </c>
      <c r="K50" s="96">
        <v>0.75</v>
      </c>
      <c r="L50" s="34">
        <v>1</v>
      </c>
      <c r="M50" s="31">
        <f t="shared" si="4"/>
        <v>0.75</v>
      </c>
      <c r="N50" s="35">
        <v>0.1</v>
      </c>
      <c r="O50" s="43">
        <f t="shared" si="1"/>
        <v>0.83</v>
      </c>
      <c r="P50" s="43">
        <f t="shared" si="2"/>
        <v>0.01</v>
      </c>
      <c r="Q50" s="83">
        <f t="shared" si="3"/>
        <v>415000</v>
      </c>
      <c r="R50" s="104"/>
      <c r="S50" s="45"/>
    </row>
    <row r="51" spans="1:19" s="3" customFormat="1" ht="28.8" thickBot="1" x14ac:dyDescent="0.55000000000000004">
      <c r="A51" s="80"/>
      <c r="B51" s="62"/>
      <c r="C51" s="58"/>
      <c r="D51" s="58"/>
      <c r="E51" s="5" t="s">
        <v>172</v>
      </c>
      <c r="F51" s="7"/>
      <c r="G51" s="33" t="s">
        <v>92</v>
      </c>
      <c r="H51" s="30"/>
      <c r="I51" s="48" t="s">
        <v>192</v>
      </c>
      <c r="J51" s="34">
        <v>1</v>
      </c>
      <c r="K51" s="96">
        <v>1.5</v>
      </c>
      <c r="L51" s="34">
        <v>2</v>
      </c>
      <c r="M51" s="31">
        <f t="shared" si="4"/>
        <v>1.5</v>
      </c>
      <c r="N51" s="35">
        <v>0.1</v>
      </c>
      <c r="O51" s="43">
        <f t="shared" si="1"/>
        <v>1.65</v>
      </c>
      <c r="P51" s="43">
        <f t="shared" si="2"/>
        <v>0.03</v>
      </c>
      <c r="Q51" s="83">
        <f t="shared" si="3"/>
        <v>825000</v>
      </c>
      <c r="R51" s="104"/>
      <c r="S51" s="45"/>
    </row>
    <row r="52" spans="1:19" s="3" customFormat="1" ht="28.8" thickBot="1" x14ac:dyDescent="0.55000000000000004">
      <c r="A52" s="80"/>
      <c r="B52" s="62"/>
      <c r="C52" s="58"/>
      <c r="D52" s="58"/>
      <c r="E52" s="64"/>
      <c r="F52" s="21" t="s">
        <v>30</v>
      </c>
      <c r="G52" s="33" t="s">
        <v>107</v>
      </c>
      <c r="H52" s="33" t="s">
        <v>64</v>
      </c>
      <c r="I52" s="48" t="s">
        <v>192</v>
      </c>
      <c r="J52" s="34">
        <v>0.5</v>
      </c>
      <c r="K52" s="96">
        <v>0.75</v>
      </c>
      <c r="L52" s="34">
        <v>1</v>
      </c>
      <c r="M52" s="31">
        <f t="shared" si="4"/>
        <v>0.75</v>
      </c>
      <c r="N52" s="35">
        <v>0.1</v>
      </c>
      <c r="O52" s="43">
        <f t="shared" si="1"/>
        <v>0.83</v>
      </c>
      <c r="P52" s="43">
        <f t="shared" si="2"/>
        <v>0.01</v>
      </c>
      <c r="Q52" s="83">
        <f t="shared" si="3"/>
        <v>415000</v>
      </c>
      <c r="R52" s="104"/>
      <c r="S52" s="45"/>
    </row>
    <row r="53" spans="1:19" s="3" customFormat="1" ht="28.8" thickBot="1" x14ac:dyDescent="0.55000000000000004">
      <c r="A53" s="80"/>
      <c r="B53" s="62"/>
      <c r="C53" s="58"/>
      <c r="D53" s="58"/>
      <c r="E53" s="65"/>
      <c r="F53" s="21" t="s">
        <v>31</v>
      </c>
      <c r="G53" s="33" t="s">
        <v>106</v>
      </c>
      <c r="H53" s="33" t="s">
        <v>197</v>
      </c>
      <c r="I53" s="48" t="s">
        <v>192</v>
      </c>
      <c r="J53" s="34">
        <v>0.5</v>
      </c>
      <c r="K53" s="96">
        <v>0.75</v>
      </c>
      <c r="L53" s="34">
        <v>1</v>
      </c>
      <c r="M53" s="31">
        <f t="shared" si="4"/>
        <v>0.75</v>
      </c>
      <c r="N53" s="35">
        <v>0.1</v>
      </c>
      <c r="O53" s="43">
        <f t="shared" si="1"/>
        <v>0.83</v>
      </c>
      <c r="P53" s="43">
        <f t="shared" si="2"/>
        <v>0.01</v>
      </c>
      <c r="Q53" s="83">
        <f t="shared" si="3"/>
        <v>415000</v>
      </c>
      <c r="R53" s="104"/>
      <c r="S53" s="45"/>
    </row>
    <row r="54" spans="1:19" s="3" customFormat="1" ht="28.8" thickBot="1" x14ac:dyDescent="0.55000000000000004">
      <c r="A54" s="80"/>
      <c r="B54" s="62"/>
      <c r="C54" s="58"/>
      <c r="D54" s="58"/>
      <c r="E54" s="5" t="s">
        <v>171</v>
      </c>
      <c r="F54" s="7"/>
      <c r="G54" s="33" t="s">
        <v>93</v>
      </c>
      <c r="H54" s="30"/>
      <c r="I54" s="48" t="s">
        <v>192</v>
      </c>
      <c r="J54" s="34">
        <v>1</v>
      </c>
      <c r="K54" s="96">
        <v>1.5</v>
      </c>
      <c r="L54" s="34">
        <v>2</v>
      </c>
      <c r="M54" s="31">
        <f t="shared" si="4"/>
        <v>1.5</v>
      </c>
      <c r="N54" s="35">
        <v>0.1</v>
      </c>
      <c r="O54" s="43">
        <f t="shared" si="1"/>
        <v>1.65</v>
      </c>
      <c r="P54" s="43">
        <f t="shared" si="2"/>
        <v>0.03</v>
      </c>
      <c r="Q54" s="83">
        <f t="shared" si="3"/>
        <v>825000</v>
      </c>
      <c r="R54" s="104"/>
      <c r="S54" s="45"/>
    </row>
    <row r="55" spans="1:19" s="3" customFormat="1" ht="28.8" thickBot="1" x14ac:dyDescent="0.55000000000000004">
      <c r="A55" s="80"/>
      <c r="B55" s="62"/>
      <c r="C55" s="58"/>
      <c r="D55" s="58"/>
      <c r="E55" s="64"/>
      <c r="F55" s="21" t="s">
        <v>32</v>
      </c>
      <c r="G55" s="33" t="s">
        <v>105</v>
      </c>
      <c r="H55" s="33" t="s">
        <v>65</v>
      </c>
      <c r="I55" s="48" t="s">
        <v>192</v>
      </c>
      <c r="J55" s="34">
        <v>0.5</v>
      </c>
      <c r="K55" s="96">
        <v>0.75</v>
      </c>
      <c r="L55" s="34">
        <v>1</v>
      </c>
      <c r="M55" s="31">
        <f t="shared" si="4"/>
        <v>0.75</v>
      </c>
      <c r="N55" s="35">
        <v>0.1</v>
      </c>
      <c r="O55" s="43">
        <f t="shared" si="1"/>
        <v>0.83</v>
      </c>
      <c r="P55" s="43">
        <f t="shared" si="2"/>
        <v>0.01</v>
      </c>
      <c r="Q55" s="83">
        <f t="shared" si="3"/>
        <v>415000</v>
      </c>
      <c r="R55" s="104"/>
      <c r="S55" s="45"/>
    </row>
    <row r="56" spans="1:19" s="3" customFormat="1" ht="28.8" thickBot="1" x14ac:dyDescent="0.55000000000000004">
      <c r="A56" s="80"/>
      <c r="B56" s="62"/>
      <c r="C56" s="58"/>
      <c r="D56" s="58"/>
      <c r="E56" s="65"/>
      <c r="F56" s="21" t="s">
        <v>33</v>
      </c>
      <c r="G56" s="33" t="s">
        <v>104</v>
      </c>
      <c r="H56" s="33" t="s">
        <v>76</v>
      </c>
      <c r="I56" s="48" t="s">
        <v>192</v>
      </c>
      <c r="J56" s="34">
        <v>0.5</v>
      </c>
      <c r="K56" s="94">
        <v>0.75</v>
      </c>
      <c r="L56" s="34">
        <v>1</v>
      </c>
      <c r="M56" s="31">
        <f t="shared" si="4"/>
        <v>0.75</v>
      </c>
      <c r="N56" s="35">
        <v>0.1</v>
      </c>
      <c r="O56" s="43">
        <f t="shared" si="1"/>
        <v>0.83</v>
      </c>
      <c r="P56" s="43">
        <f t="shared" si="2"/>
        <v>0.01</v>
      </c>
      <c r="Q56" s="83">
        <f t="shared" si="3"/>
        <v>415000</v>
      </c>
      <c r="R56" s="104"/>
      <c r="S56" s="45"/>
    </row>
    <row r="57" spans="1:19" s="3" customFormat="1" ht="28.2" x14ac:dyDescent="0.5">
      <c r="A57" s="80"/>
      <c r="B57" s="62"/>
      <c r="C57" s="58"/>
      <c r="D57" s="58"/>
      <c r="E57" s="5" t="s">
        <v>170</v>
      </c>
      <c r="F57" s="7"/>
      <c r="G57" s="33" t="s">
        <v>94</v>
      </c>
      <c r="H57" s="30"/>
      <c r="I57" s="48" t="s">
        <v>192</v>
      </c>
      <c r="J57" s="34">
        <v>1</v>
      </c>
      <c r="K57" s="94">
        <v>1.5</v>
      </c>
      <c r="L57" s="34">
        <v>2</v>
      </c>
      <c r="M57" s="31">
        <f t="shared" si="4"/>
        <v>1.5</v>
      </c>
      <c r="N57" s="35">
        <v>0.1</v>
      </c>
      <c r="O57" s="43">
        <f t="shared" si="1"/>
        <v>1.65</v>
      </c>
      <c r="P57" s="43">
        <f t="shared" si="2"/>
        <v>0.03</v>
      </c>
      <c r="Q57" s="83">
        <f t="shared" si="3"/>
        <v>825000</v>
      </c>
      <c r="R57" s="104"/>
      <c r="S57" s="45"/>
    </row>
    <row r="58" spans="1:19" s="3" customFormat="1" ht="28.8" thickBot="1" x14ac:dyDescent="0.55000000000000004">
      <c r="A58" s="80"/>
      <c r="B58" s="62"/>
      <c r="C58" s="58"/>
      <c r="D58" s="58"/>
      <c r="E58" s="64"/>
      <c r="F58" s="21" t="s">
        <v>30</v>
      </c>
      <c r="G58" s="33" t="s">
        <v>103</v>
      </c>
      <c r="H58" s="33" t="s">
        <v>66</v>
      </c>
      <c r="I58" s="48" t="s">
        <v>192</v>
      </c>
      <c r="J58" s="34">
        <v>0.5</v>
      </c>
      <c r="K58" s="96">
        <v>0.75</v>
      </c>
      <c r="L58" s="34">
        <v>1</v>
      </c>
      <c r="M58" s="31">
        <f t="shared" si="4"/>
        <v>0.75</v>
      </c>
      <c r="N58" s="35">
        <v>0.1</v>
      </c>
      <c r="O58" s="43">
        <f t="shared" si="1"/>
        <v>0.83</v>
      </c>
      <c r="P58" s="43">
        <f t="shared" si="2"/>
        <v>0.01</v>
      </c>
      <c r="Q58" s="83">
        <f t="shared" si="3"/>
        <v>415000</v>
      </c>
      <c r="R58" s="104"/>
      <c r="S58" s="45"/>
    </row>
    <row r="59" spans="1:19" s="3" customFormat="1" ht="28.8" thickBot="1" x14ac:dyDescent="0.55000000000000004">
      <c r="A59" s="80"/>
      <c r="B59" s="62"/>
      <c r="C59" s="58"/>
      <c r="D59" s="58"/>
      <c r="E59" s="65"/>
      <c r="F59" s="21" t="s">
        <v>31</v>
      </c>
      <c r="G59" s="33" t="s">
        <v>102</v>
      </c>
      <c r="H59" s="33" t="s">
        <v>198</v>
      </c>
      <c r="I59" s="48" t="s">
        <v>192</v>
      </c>
      <c r="J59" s="34">
        <v>0.5</v>
      </c>
      <c r="K59" s="96">
        <v>0.75</v>
      </c>
      <c r="L59" s="34">
        <v>1</v>
      </c>
      <c r="M59" s="31">
        <f t="shared" si="4"/>
        <v>0.75</v>
      </c>
      <c r="N59" s="35">
        <v>0.1</v>
      </c>
      <c r="O59" s="43">
        <f t="shared" si="1"/>
        <v>0.83</v>
      </c>
      <c r="P59" s="43">
        <f t="shared" si="2"/>
        <v>0.01</v>
      </c>
      <c r="Q59" s="83">
        <f t="shared" si="3"/>
        <v>415000</v>
      </c>
      <c r="R59" s="104"/>
      <c r="S59" s="45"/>
    </row>
    <row r="60" spans="1:19" s="3" customFormat="1" ht="28.2" x14ac:dyDescent="0.5">
      <c r="A60" s="80"/>
      <c r="B60" s="62"/>
      <c r="C60" s="58"/>
      <c r="D60" s="58"/>
      <c r="E60" s="5" t="s">
        <v>169</v>
      </c>
      <c r="F60" s="7"/>
      <c r="G60" s="33" t="s">
        <v>95</v>
      </c>
      <c r="H60" s="30"/>
      <c r="I60" s="48" t="s">
        <v>192</v>
      </c>
      <c r="J60" s="34">
        <v>1</v>
      </c>
      <c r="K60" s="34">
        <v>1.5</v>
      </c>
      <c r="L60" s="34">
        <v>2</v>
      </c>
      <c r="M60" s="31">
        <f t="shared" si="4"/>
        <v>1.5</v>
      </c>
      <c r="N60" s="35">
        <v>0.1</v>
      </c>
      <c r="O60" s="43">
        <f t="shared" si="1"/>
        <v>1.65</v>
      </c>
      <c r="P60" s="43">
        <f t="shared" si="2"/>
        <v>0.03</v>
      </c>
      <c r="Q60" s="83">
        <f t="shared" si="3"/>
        <v>825000</v>
      </c>
      <c r="R60" s="104"/>
      <c r="S60" s="45"/>
    </row>
    <row r="61" spans="1:19" s="3" customFormat="1" ht="28.2" x14ac:dyDescent="0.5">
      <c r="A61" s="80"/>
      <c r="B61" s="62"/>
      <c r="C61" s="58"/>
      <c r="D61" s="58"/>
      <c r="E61" s="64"/>
      <c r="F61" s="21" t="s">
        <v>34</v>
      </c>
      <c r="G61" s="33" t="s">
        <v>101</v>
      </c>
      <c r="H61" s="33" t="s">
        <v>189</v>
      </c>
      <c r="I61" s="48" t="s">
        <v>192</v>
      </c>
      <c r="J61" s="34">
        <v>0.5</v>
      </c>
      <c r="K61" s="34">
        <v>0.75</v>
      </c>
      <c r="L61" s="34">
        <v>1</v>
      </c>
      <c r="M61" s="31">
        <f t="shared" si="4"/>
        <v>0.75</v>
      </c>
      <c r="N61" s="35">
        <v>0.1</v>
      </c>
      <c r="O61" s="43">
        <f t="shared" si="1"/>
        <v>0.83</v>
      </c>
      <c r="P61" s="43">
        <f t="shared" si="2"/>
        <v>0.01</v>
      </c>
      <c r="Q61" s="83">
        <f t="shared" si="3"/>
        <v>415000</v>
      </c>
      <c r="R61" s="104"/>
      <c r="S61" s="45"/>
    </row>
    <row r="62" spans="1:19" s="3" customFormat="1" ht="28.2" x14ac:dyDescent="0.5">
      <c r="A62" s="80"/>
      <c r="B62" s="62"/>
      <c r="C62" s="58"/>
      <c r="D62" s="58"/>
      <c r="E62" s="65"/>
      <c r="F62" s="21" t="s">
        <v>35</v>
      </c>
      <c r="G62" s="33" t="s">
        <v>100</v>
      </c>
      <c r="H62" s="33" t="s">
        <v>199</v>
      </c>
      <c r="I62" s="48" t="s">
        <v>192</v>
      </c>
      <c r="J62" s="34">
        <v>0.5</v>
      </c>
      <c r="K62" s="34">
        <v>0.75</v>
      </c>
      <c r="L62" s="34">
        <v>1</v>
      </c>
      <c r="M62" s="31">
        <f t="shared" si="4"/>
        <v>0.75</v>
      </c>
      <c r="N62" s="35">
        <v>0.1</v>
      </c>
      <c r="O62" s="43">
        <f t="shared" si="1"/>
        <v>0.83</v>
      </c>
      <c r="P62" s="43">
        <f t="shared" si="2"/>
        <v>0.01</v>
      </c>
      <c r="Q62" s="83">
        <f t="shared" si="3"/>
        <v>415000</v>
      </c>
      <c r="R62" s="104"/>
      <c r="S62" s="45"/>
    </row>
    <row r="63" spans="1:19" s="3" customFormat="1" ht="28.2" x14ac:dyDescent="0.5">
      <c r="A63" s="80"/>
      <c r="B63" s="62"/>
      <c r="C63" s="58"/>
      <c r="D63" s="22" t="s">
        <v>36</v>
      </c>
      <c r="E63" s="51"/>
      <c r="F63" s="52"/>
      <c r="G63" s="33" t="s">
        <v>79</v>
      </c>
      <c r="H63" s="33" t="s">
        <v>75</v>
      </c>
      <c r="I63" s="48" t="s">
        <v>192</v>
      </c>
      <c r="J63" s="34">
        <v>1</v>
      </c>
      <c r="K63" s="34">
        <v>1.5</v>
      </c>
      <c r="L63" s="34">
        <v>2</v>
      </c>
      <c r="M63" s="31">
        <f t="shared" si="4"/>
        <v>1.5</v>
      </c>
      <c r="N63" s="35">
        <v>0.1</v>
      </c>
      <c r="O63" s="43">
        <f t="shared" si="1"/>
        <v>1.65</v>
      </c>
      <c r="P63" s="43">
        <f t="shared" si="2"/>
        <v>0.03</v>
      </c>
      <c r="Q63" s="83">
        <f t="shared" si="3"/>
        <v>825000</v>
      </c>
      <c r="R63" s="104"/>
      <c r="S63" s="45"/>
    </row>
    <row r="64" spans="1:19" s="3" customFormat="1" ht="28.2" x14ac:dyDescent="0.5">
      <c r="A64" s="80"/>
      <c r="B64" s="62"/>
      <c r="C64" s="58"/>
      <c r="D64" s="50" t="s">
        <v>39</v>
      </c>
      <c r="E64" s="51"/>
      <c r="F64" s="52"/>
      <c r="G64" s="33" t="s">
        <v>80</v>
      </c>
      <c r="H64" s="33" t="s">
        <v>78</v>
      </c>
      <c r="I64" s="48" t="s">
        <v>192</v>
      </c>
      <c r="J64" s="34">
        <v>1</v>
      </c>
      <c r="K64" s="34">
        <v>1.5</v>
      </c>
      <c r="L64" s="34">
        <v>2</v>
      </c>
      <c r="M64" s="31">
        <f t="shared" si="4"/>
        <v>1.5</v>
      </c>
      <c r="N64" s="35">
        <v>0.1</v>
      </c>
      <c r="O64" s="43">
        <f t="shared" si="1"/>
        <v>1.65</v>
      </c>
      <c r="P64" s="43">
        <f t="shared" si="2"/>
        <v>0.03</v>
      </c>
      <c r="Q64" s="83">
        <f t="shared" si="3"/>
        <v>825000</v>
      </c>
      <c r="R64" s="104"/>
      <c r="S64" s="45"/>
    </row>
    <row r="65" spans="1:19" s="3" customFormat="1" ht="28.2" x14ac:dyDescent="0.5">
      <c r="A65" s="80"/>
      <c r="B65" s="62"/>
      <c r="C65" s="58"/>
      <c r="D65" s="50" t="s">
        <v>37</v>
      </c>
      <c r="E65" s="51"/>
      <c r="F65" s="52"/>
      <c r="G65" s="33" t="s">
        <v>81</v>
      </c>
      <c r="H65" s="33" t="s">
        <v>79</v>
      </c>
      <c r="I65" s="48" t="s">
        <v>192</v>
      </c>
      <c r="J65" s="34">
        <v>1</v>
      </c>
      <c r="K65" s="34">
        <v>1.5</v>
      </c>
      <c r="L65" s="34">
        <v>2</v>
      </c>
      <c r="M65" s="31">
        <f t="shared" si="4"/>
        <v>1.5</v>
      </c>
      <c r="N65" s="35">
        <v>0.1</v>
      </c>
      <c r="O65" s="43">
        <f t="shared" si="1"/>
        <v>1.65</v>
      </c>
      <c r="P65" s="43">
        <f t="shared" si="2"/>
        <v>0.03</v>
      </c>
      <c r="Q65" s="83">
        <f t="shared" si="3"/>
        <v>825000</v>
      </c>
      <c r="R65" s="104"/>
      <c r="S65" s="45"/>
    </row>
    <row r="66" spans="1:19" s="3" customFormat="1" ht="30" customHeight="1" x14ac:dyDescent="0.5">
      <c r="A66" s="81"/>
      <c r="B66" s="63"/>
      <c r="C66" s="59"/>
      <c r="D66" s="50" t="s">
        <v>38</v>
      </c>
      <c r="E66" s="51"/>
      <c r="F66" s="52"/>
      <c r="G66" s="33" t="s">
        <v>82</v>
      </c>
      <c r="H66" s="33" t="s">
        <v>81</v>
      </c>
      <c r="I66" s="48" t="s">
        <v>192</v>
      </c>
      <c r="J66" s="34">
        <v>1</v>
      </c>
      <c r="K66" s="34">
        <v>1.5</v>
      </c>
      <c r="L66" s="34">
        <v>2</v>
      </c>
      <c r="M66" s="31">
        <f t="shared" si="4"/>
        <v>1.5</v>
      </c>
      <c r="N66" s="35">
        <v>0.1</v>
      </c>
      <c r="O66" s="43">
        <f t="shared" si="1"/>
        <v>1.65</v>
      </c>
      <c r="P66" s="43">
        <f t="shared" si="2"/>
        <v>0.03</v>
      </c>
      <c r="Q66" s="83">
        <f t="shared" si="3"/>
        <v>825000</v>
      </c>
      <c r="R66" s="104"/>
      <c r="S66" s="45"/>
    </row>
    <row r="67" spans="1:19" s="3" customFormat="1" ht="122.4" customHeight="1" x14ac:dyDescent="0.5">
      <c r="A67" s="80">
        <v>7</v>
      </c>
      <c r="B67" s="62" t="s">
        <v>182</v>
      </c>
      <c r="C67" s="92" t="s">
        <v>184</v>
      </c>
      <c r="D67" s="77" t="s">
        <v>185</v>
      </c>
      <c r="E67" s="86"/>
      <c r="F67" s="87"/>
      <c r="G67" s="37" t="s">
        <v>190</v>
      </c>
      <c r="H67" s="37" t="s">
        <v>82</v>
      </c>
      <c r="I67" s="37" t="s">
        <v>192</v>
      </c>
      <c r="J67" s="88">
        <v>1</v>
      </c>
      <c r="K67" s="88">
        <v>2</v>
      </c>
      <c r="L67" s="88">
        <v>2.5</v>
      </c>
      <c r="M67" s="31">
        <f t="shared" si="4"/>
        <v>1.92</v>
      </c>
      <c r="N67" s="89">
        <v>0.1</v>
      </c>
      <c r="O67" s="43">
        <f t="shared" si="1"/>
        <v>2.11</v>
      </c>
      <c r="P67" s="43">
        <f t="shared" si="2"/>
        <v>0.06</v>
      </c>
      <c r="Q67" s="83">
        <f t="shared" si="3"/>
        <v>1055000</v>
      </c>
      <c r="R67" s="104"/>
      <c r="S67" s="46"/>
    </row>
    <row r="68" spans="1:19" s="2" customFormat="1" ht="28.2" x14ac:dyDescent="0.5">
      <c r="A68" s="80"/>
      <c r="B68" s="62"/>
      <c r="C68" s="58"/>
      <c r="D68" s="85" t="s">
        <v>186</v>
      </c>
      <c r="E68" s="86"/>
      <c r="F68" s="87"/>
      <c r="G68" s="37" t="s">
        <v>83</v>
      </c>
      <c r="H68" s="37" t="s">
        <v>190</v>
      </c>
      <c r="I68" s="91" t="s">
        <v>192</v>
      </c>
      <c r="J68" s="88">
        <v>1</v>
      </c>
      <c r="K68" s="88">
        <v>2</v>
      </c>
      <c r="L68" s="88">
        <v>2.5</v>
      </c>
      <c r="M68" s="31">
        <f t="shared" si="4"/>
        <v>1.92</v>
      </c>
      <c r="N68" s="89">
        <v>0.1</v>
      </c>
      <c r="O68" s="43">
        <f t="shared" ref="O68:O69" si="5">ROUND(($M68*$N68) + $M68, 2)</f>
        <v>2.11</v>
      </c>
      <c r="P68" s="43">
        <f t="shared" ref="P68:P69" si="6">ROUND((($L68-$J68)/6)*(($L68-$J68)/6), 2)</f>
        <v>0.06</v>
      </c>
      <c r="Q68" s="83">
        <f t="shared" ref="Q68:Q69" si="7">500000 * $O68</f>
        <v>1055000</v>
      </c>
      <c r="R68" s="104"/>
      <c r="S68" s="39"/>
    </row>
    <row r="69" spans="1:19" ht="28.2" x14ac:dyDescent="0.5">
      <c r="A69" s="80"/>
      <c r="B69" s="62"/>
      <c r="C69" s="58"/>
      <c r="D69" s="85" t="s">
        <v>187</v>
      </c>
      <c r="E69" s="86"/>
      <c r="F69" s="87"/>
      <c r="G69" s="37" t="s">
        <v>84</v>
      </c>
      <c r="H69" s="37" t="s">
        <v>83</v>
      </c>
      <c r="I69" s="91" t="s">
        <v>192</v>
      </c>
      <c r="J69" s="88">
        <v>0.5</v>
      </c>
      <c r="K69" s="88">
        <v>1</v>
      </c>
      <c r="L69" s="88">
        <v>2</v>
      </c>
      <c r="M69" s="31">
        <f t="shared" si="4"/>
        <v>1.08</v>
      </c>
      <c r="N69" s="89">
        <v>0.1</v>
      </c>
      <c r="O69" s="43">
        <f t="shared" si="5"/>
        <v>1.19</v>
      </c>
      <c r="P69" s="43">
        <f t="shared" si="6"/>
        <v>0.06</v>
      </c>
      <c r="Q69" s="83">
        <f t="shared" si="7"/>
        <v>595000</v>
      </c>
      <c r="R69" s="104"/>
    </row>
  </sheetData>
  <mergeCells count="1">
    <mergeCell ref="R1:R1048576"/>
  </mergeCells>
  <phoneticPr fontId="2"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62D1B-1F0E-40FF-AAE2-02B4D9E96FD7}">
  <dimension ref="A1:J12"/>
  <sheetViews>
    <sheetView tabSelected="1" zoomScaleNormal="100" workbookViewId="0">
      <selection activeCell="J3" sqref="J3"/>
    </sheetView>
  </sheetViews>
  <sheetFormatPr defaultRowHeight="14.4" x14ac:dyDescent="0.3"/>
  <cols>
    <col min="2" max="2" width="29.109375" customWidth="1"/>
    <col min="3" max="3" width="15.21875" customWidth="1"/>
    <col min="4" max="4" width="12.77734375" customWidth="1"/>
    <col min="5" max="5" width="14.88671875" customWidth="1"/>
    <col min="6" max="6" width="14.33203125" customWidth="1"/>
    <col min="7" max="7" width="16.21875" customWidth="1"/>
    <col min="8" max="8" width="10.21875" customWidth="1"/>
    <col min="9" max="9" width="10.77734375" customWidth="1"/>
    <col min="10" max="10" width="14.77734375" customWidth="1"/>
  </cols>
  <sheetData>
    <row r="1" spans="1:10" ht="15.6" x14ac:dyDescent="0.3">
      <c r="A1" s="97" t="s">
        <v>0</v>
      </c>
      <c r="B1" s="105" t="s">
        <v>10</v>
      </c>
      <c r="C1" s="101" t="s">
        <v>40</v>
      </c>
      <c r="D1" s="102"/>
      <c r="E1" s="98" t="s">
        <v>118</v>
      </c>
      <c r="F1" s="98" t="s">
        <v>119</v>
      </c>
      <c r="G1" s="98" t="s">
        <v>120</v>
      </c>
      <c r="H1" s="98" t="s">
        <v>121</v>
      </c>
      <c r="I1" s="98" t="s">
        <v>122</v>
      </c>
      <c r="J1" s="99" t="s">
        <v>123</v>
      </c>
    </row>
    <row r="2" spans="1:10" ht="15.6" x14ac:dyDescent="0.3">
      <c r="A2" s="97"/>
      <c r="B2" s="100"/>
      <c r="C2" s="114" t="s">
        <v>5</v>
      </c>
      <c r="D2" s="114" t="s">
        <v>6</v>
      </c>
      <c r="E2" s="100"/>
      <c r="F2" s="100"/>
      <c r="G2" s="100"/>
      <c r="H2" s="100"/>
      <c r="I2" s="100"/>
      <c r="J2" s="100"/>
    </row>
    <row r="3" spans="1:10" ht="43.8" customHeight="1" x14ac:dyDescent="0.3">
      <c r="A3" s="110">
        <v>1</v>
      </c>
      <c r="B3" s="117" t="s">
        <v>7</v>
      </c>
      <c r="C3" s="112">
        <v>45294</v>
      </c>
      <c r="D3" s="108" t="s">
        <v>268</v>
      </c>
      <c r="E3" s="110">
        <v>5410000</v>
      </c>
      <c r="F3" s="110">
        <v>2000000</v>
      </c>
      <c r="G3" s="110">
        <f>$F3/2</f>
        <v>1000000</v>
      </c>
      <c r="H3" s="110">
        <v>500000</v>
      </c>
      <c r="I3" s="110">
        <f>$F3/2</f>
        <v>1000000</v>
      </c>
      <c r="J3" s="110">
        <f>SUM(E3:I3)</f>
        <v>9910000</v>
      </c>
    </row>
    <row r="4" spans="1:10" ht="39" customHeight="1" x14ac:dyDescent="0.3">
      <c r="A4" s="110">
        <v>2</v>
      </c>
      <c r="B4" s="117" t="s">
        <v>8</v>
      </c>
      <c r="C4" s="112" t="s">
        <v>269</v>
      </c>
      <c r="D4" s="112" t="s">
        <v>270</v>
      </c>
      <c r="E4" s="110">
        <v>4445000</v>
      </c>
      <c r="F4" s="110">
        <v>1000000</v>
      </c>
      <c r="G4" s="110">
        <v>1000000</v>
      </c>
      <c r="H4" s="110">
        <f t="shared" ref="H4:I9" si="0">$F4/2</f>
        <v>500000</v>
      </c>
      <c r="I4" s="110">
        <f t="shared" si="0"/>
        <v>500000</v>
      </c>
      <c r="J4" s="110">
        <f t="shared" ref="J4:J10" si="1">SUM(E4:I4)</f>
        <v>7445000</v>
      </c>
    </row>
    <row r="5" spans="1:10" ht="43.2" customHeight="1" x14ac:dyDescent="0.3">
      <c r="A5" s="110">
        <v>3</v>
      </c>
      <c r="B5" s="116" t="s">
        <v>41</v>
      </c>
      <c r="C5" s="112" t="s">
        <v>270</v>
      </c>
      <c r="D5" s="112" t="s">
        <v>271</v>
      </c>
      <c r="E5" s="110">
        <v>8605000</v>
      </c>
      <c r="F5" s="110">
        <v>2500000</v>
      </c>
      <c r="G5" s="110">
        <v>2500000</v>
      </c>
      <c r="H5" s="110">
        <f t="shared" si="0"/>
        <v>1250000</v>
      </c>
      <c r="I5" s="110">
        <f t="shared" si="0"/>
        <v>1250000</v>
      </c>
      <c r="J5" s="110">
        <f t="shared" si="1"/>
        <v>16105000</v>
      </c>
    </row>
    <row r="6" spans="1:10" ht="41.4" customHeight="1" x14ac:dyDescent="0.3">
      <c r="A6" s="110">
        <v>4</v>
      </c>
      <c r="B6" s="116" t="s">
        <v>42</v>
      </c>
      <c r="C6" s="112" t="s">
        <v>272</v>
      </c>
      <c r="D6" s="112" t="s">
        <v>273</v>
      </c>
      <c r="E6" s="110">
        <v>6095000</v>
      </c>
      <c r="F6" s="110">
        <v>1500000</v>
      </c>
      <c r="G6" s="110">
        <v>1500000</v>
      </c>
      <c r="H6" s="110">
        <f t="shared" si="0"/>
        <v>750000</v>
      </c>
      <c r="I6" s="110">
        <f>H6/2</f>
        <v>375000</v>
      </c>
      <c r="J6" s="110">
        <f t="shared" si="1"/>
        <v>10220000</v>
      </c>
    </row>
    <row r="7" spans="1:10" ht="32.4" customHeight="1" x14ac:dyDescent="0.3">
      <c r="A7" s="110">
        <v>5</v>
      </c>
      <c r="B7" s="116" t="s">
        <v>43</v>
      </c>
      <c r="C7" s="112" t="s">
        <v>274</v>
      </c>
      <c r="D7" s="108" t="s">
        <v>275</v>
      </c>
      <c r="E7" s="110">
        <v>13795000</v>
      </c>
      <c r="F7" s="110">
        <v>5500000</v>
      </c>
      <c r="G7" s="110">
        <v>6000000</v>
      </c>
      <c r="H7" s="110">
        <f t="shared" si="0"/>
        <v>2750000</v>
      </c>
      <c r="I7" s="110">
        <f>H7/2</f>
        <v>1375000</v>
      </c>
      <c r="J7" s="110">
        <f t="shared" si="1"/>
        <v>29420000</v>
      </c>
    </row>
    <row r="8" spans="1:10" ht="50.4" customHeight="1" x14ac:dyDescent="0.3">
      <c r="A8" s="110">
        <v>6</v>
      </c>
      <c r="B8" s="116" t="s">
        <v>44</v>
      </c>
      <c r="C8" s="112" t="s">
        <v>276</v>
      </c>
      <c r="D8" s="112" t="s">
        <v>277</v>
      </c>
      <c r="E8" s="110">
        <v>24740000</v>
      </c>
      <c r="F8" s="110">
        <v>3500000</v>
      </c>
      <c r="G8" s="110">
        <v>3500000</v>
      </c>
      <c r="H8" s="110">
        <f t="shared" si="0"/>
        <v>1750000</v>
      </c>
      <c r="I8" s="110">
        <f t="shared" si="0"/>
        <v>1750000</v>
      </c>
      <c r="J8" s="110">
        <f t="shared" si="1"/>
        <v>35240000</v>
      </c>
    </row>
    <row r="9" spans="1:10" ht="33.6" customHeight="1" x14ac:dyDescent="0.3">
      <c r="A9" s="110">
        <v>7</v>
      </c>
      <c r="B9" s="116" t="s">
        <v>45</v>
      </c>
      <c r="C9" s="108" t="s">
        <v>278</v>
      </c>
      <c r="D9" s="112" t="s">
        <v>279</v>
      </c>
      <c r="E9" s="110">
        <v>2705000</v>
      </c>
      <c r="F9" s="110">
        <v>1500000</v>
      </c>
      <c r="G9" s="110">
        <v>1500000</v>
      </c>
      <c r="H9" s="110">
        <f t="shared" si="0"/>
        <v>750000</v>
      </c>
      <c r="I9" s="110">
        <f t="shared" si="0"/>
        <v>750000</v>
      </c>
      <c r="J9" s="110">
        <f t="shared" si="1"/>
        <v>7205000</v>
      </c>
    </row>
    <row r="10" spans="1:10" ht="18.600000000000001" customHeight="1" x14ac:dyDescent="0.3">
      <c r="A10" s="111"/>
      <c r="B10" s="113"/>
      <c r="C10" s="109"/>
      <c r="D10" s="109"/>
      <c r="E10" s="111">
        <v>65795000</v>
      </c>
      <c r="F10" s="111">
        <v>17500000</v>
      </c>
      <c r="G10" s="111">
        <v>17000000</v>
      </c>
      <c r="H10" s="111">
        <v>8250000</v>
      </c>
      <c r="I10" s="111">
        <v>7000000</v>
      </c>
      <c r="J10" s="110">
        <f t="shared" si="1"/>
        <v>115545000</v>
      </c>
    </row>
    <row r="11" spans="1:10" ht="15.6" x14ac:dyDescent="0.3">
      <c r="A11" s="111"/>
      <c r="B11" s="113" t="s">
        <v>124</v>
      </c>
      <c r="C11" s="109">
        <v>30000000</v>
      </c>
      <c r="D11" s="109"/>
      <c r="E11" s="111"/>
      <c r="F11" s="115"/>
      <c r="G11" s="111"/>
      <c r="H11" s="111"/>
      <c r="I11" s="111"/>
      <c r="J11" s="109"/>
    </row>
    <row r="12" spans="1:10" ht="15.6" x14ac:dyDescent="0.3">
      <c r="A12" s="111"/>
      <c r="B12" s="113" t="s">
        <v>125</v>
      </c>
      <c r="C12" s="109">
        <v>600000</v>
      </c>
      <c r="D12" s="109"/>
      <c r="E12" s="111"/>
      <c r="F12" s="111"/>
      <c r="G12" s="111"/>
      <c r="H12" s="111"/>
      <c r="I12" s="111"/>
      <c r="J12" s="109"/>
    </row>
  </sheetData>
  <mergeCells count="9">
    <mergeCell ref="H1:H2"/>
    <mergeCell ref="C1:D1"/>
    <mergeCell ref="B1:B2"/>
    <mergeCell ref="A1:A2"/>
    <mergeCell ref="I1:I2"/>
    <mergeCell ref="J1:J2"/>
    <mergeCell ref="E1:E2"/>
    <mergeCell ref="F1:F2"/>
    <mergeCell ref="G1: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F711C-33BD-46E9-89B0-BBA8BF1ADEDC}">
  <dimension ref="A1:D34"/>
  <sheetViews>
    <sheetView workbookViewId="0">
      <selection activeCell="D6" sqref="D6"/>
    </sheetView>
  </sheetViews>
  <sheetFormatPr defaultRowHeight="14.4" x14ac:dyDescent="0.3"/>
  <cols>
    <col min="1" max="1" width="24.33203125" customWidth="1"/>
    <col min="2" max="2" width="52.33203125" customWidth="1"/>
    <col min="3" max="3" width="27.88671875" customWidth="1"/>
    <col min="4" max="4" width="11.21875" customWidth="1"/>
  </cols>
  <sheetData>
    <row r="1" spans="1:4" x14ac:dyDescent="0.3">
      <c r="A1" s="106" t="s">
        <v>201</v>
      </c>
      <c r="B1" s="106" t="s">
        <v>202</v>
      </c>
      <c r="C1" s="106" t="s">
        <v>48</v>
      </c>
      <c r="D1" s="107"/>
    </row>
    <row r="2" spans="1:4" x14ac:dyDescent="0.3">
      <c r="A2" s="107" t="s">
        <v>203</v>
      </c>
      <c r="B2" s="107" t="s">
        <v>204</v>
      </c>
      <c r="C2" s="107">
        <v>1.19</v>
      </c>
      <c r="D2" s="107" t="s">
        <v>205</v>
      </c>
    </row>
    <row r="3" spans="1:4" x14ac:dyDescent="0.3">
      <c r="A3" s="107" t="s">
        <v>206</v>
      </c>
      <c r="B3" s="107" t="s">
        <v>207</v>
      </c>
      <c r="C3" s="107">
        <v>1.19</v>
      </c>
      <c r="D3" s="107" t="s">
        <v>205</v>
      </c>
    </row>
    <row r="4" spans="1:4" x14ac:dyDescent="0.3">
      <c r="A4" s="107" t="s">
        <v>208</v>
      </c>
      <c r="B4" s="107" t="s">
        <v>209</v>
      </c>
      <c r="C4" s="107">
        <v>2.11</v>
      </c>
      <c r="D4" s="107" t="s">
        <v>205</v>
      </c>
    </row>
    <row r="5" spans="1:4" x14ac:dyDescent="0.3">
      <c r="A5" s="107" t="s">
        <v>210</v>
      </c>
      <c r="B5" s="107" t="s">
        <v>211</v>
      </c>
      <c r="C5" s="107">
        <v>2.11</v>
      </c>
      <c r="D5" s="107" t="s">
        <v>212</v>
      </c>
    </row>
    <row r="6" spans="1:4" x14ac:dyDescent="0.3">
      <c r="A6" s="107" t="s">
        <v>213</v>
      </c>
      <c r="B6" s="107" t="s">
        <v>214</v>
      </c>
      <c r="C6" s="107">
        <v>2.11</v>
      </c>
      <c r="D6" s="107" t="s">
        <v>215</v>
      </c>
    </row>
    <row r="7" spans="1:4" x14ac:dyDescent="0.3">
      <c r="A7" s="107" t="s">
        <v>216</v>
      </c>
      <c r="B7" s="107" t="s">
        <v>217</v>
      </c>
      <c r="C7" s="107">
        <v>2.11</v>
      </c>
      <c r="D7" s="107" t="s">
        <v>212</v>
      </c>
    </row>
    <row r="8" spans="1:4" x14ac:dyDescent="0.3">
      <c r="A8" s="107" t="s">
        <v>218</v>
      </c>
      <c r="B8" s="107" t="s">
        <v>219</v>
      </c>
      <c r="C8" s="107">
        <v>1.19</v>
      </c>
      <c r="D8" s="107" t="s">
        <v>215</v>
      </c>
    </row>
    <row r="9" spans="1:4" x14ac:dyDescent="0.3">
      <c r="A9" s="107">
        <v>2.2000000000000002</v>
      </c>
      <c r="B9" s="107" t="s">
        <v>220</v>
      </c>
      <c r="C9" s="107">
        <v>1.19</v>
      </c>
      <c r="D9" s="107" t="s">
        <v>205</v>
      </c>
    </row>
    <row r="10" spans="1:4" x14ac:dyDescent="0.3">
      <c r="A10" s="107" t="s">
        <v>221</v>
      </c>
      <c r="B10" s="107" t="s">
        <v>222</v>
      </c>
      <c r="C10" s="107">
        <v>2.2000000000000002</v>
      </c>
      <c r="D10" s="107" t="s">
        <v>215</v>
      </c>
    </row>
    <row r="11" spans="1:4" x14ac:dyDescent="0.3">
      <c r="A11" s="107" t="s">
        <v>223</v>
      </c>
      <c r="B11" s="107" t="s">
        <v>224</v>
      </c>
      <c r="C11" s="107">
        <v>2.11</v>
      </c>
      <c r="D11" s="107" t="s">
        <v>215</v>
      </c>
    </row>
    <row r="12" spans="1:4" x14ac:dyDescent="0.3">
      <c r="A12" s="107" t="s">
        <v>225</v>
      </c>
      <c r="B12" s="107" t="s">
        <v>226</v>
      </c>
      <c r="C12" s="107">
        <v>2.29</v>
      </c>
      <c r="D12" s="107" t="s">
        <v>205</v>
      </c>
    </row>
    <row r="13" spans="1:4" x14ac:dyDescent="0.3">
      <c r="A13" s="107" t="s">
        <v>227</v>
      </c>
      <c r="B13" s="107" t="s">
        <v>228</v>
      </c>
      <c r="C13" s="107">
        <v>2.66</v>
      </c>
      <c r="D13" s="107" t="s">
        <v>205</v>
      </c>
    </row>
    <row r="14" spans="1:4" x14ac:dyDescent="0.3">
      <c r="A14" s="107" t="s">
        <v>229</v>
      </c>
      <c r="B14" s="107" t="s">
        <v>230</v>
      </c>
      <c r="C14" s="107">
        <v>2.66</v>
      </c>
      <c r="D14" s="107" t="s">
        <v>205</v>
      </c>
    </row>
    <row r="15" spans="1:4" x14ac:dyDescent="0.3">
      <c r="A15" s="107" t="s">
        <v>231</v>
      </c>
      <c r="B15" s="107" t="s">
        <v>232</v>
      </c>
      <c r="C15" s="107">
        <v>2.66</v>
      </c>
      <c r="D15" s="107" t="s">
        <v>205</v>
      </c>
    </row>
    <row r="16" spans="1:4" x14ac:dyDescent="0.3">
      <c r="A16" s="107" t="s">
        <v>233</v>
      </c>
      <c r="B16" s="107" t="s">
        <v>234</v>
      </c>
      <c r="C16" s="107">
        <v>2.66</v>
      </c>
      <c r="D16" s="107" t="s">
        <v>205</v>
      </c>
    </row>
    <row r="17" spans="1:4" x14ac:dyDescent="0.3">
      <c r="A17" s="107" t="s">
        <v>235</v>
      </c>
      <c r="B17" s="107" t="s">
        <v>236</v>
      </c>
      <c r="C17" s="107">
        <v>2.08</v>
      </c>
      <c r="D17" s="107" t="s">
        <v>205</v>
      </c>
    </row>
    <row r="18" spans="1:4" x14ac:dyDescent="0.3">
      <c r="A18" s="107" t="s">
        <v>237</v>
      </c>
      <c r="B18" s="107" t="s">
        <v>238</v>
      </c>
      <c r="C18" s="107">
        <v>2.2000000000000002</v>
      </c>
      <c r="D18" s="107" t="s">
        <v>205</v>
      </c>
    </row>
    <row r="19" spans="1:4" x14ac:dyDescent="0.3">
      <c r="A19" s="107" t="s">
        <v>239</v>
      </c>
      <c r="B19" s="107" t="s">
        <v>240</v>
      </c>
      <c r="C19" s="107">
        <v>2.11</v>
      </c>
      <c r="D19" s="107" t="s">
        <v>205</v>
      </c>
    </row>
    <row r="20" spans="1:4" x14ac:dyDescent="0.3">
      <c r="A20" s="107" t="s">
        <v>241</v>
      </c>
      <c r="B20" s="107" t="s">
        <v>242</v>
      </c>
      <c r="C20" s="107">
        <v>3.3</v>
      </c>
      <c r="D20" s="107" t="s">
        <v>205</v>
      </c>
    </row>
    <row r="21" spans="1:4" x14ac:dyDescent="0.3">
      <c r="A21" s="107" t="s">
        <v>243</v>
      </c>
      <c r="B21" s="107" t="s">
        <v>244</v>
      </c>
      <c r="C21" s="107">
        <v>2.29</v>
      </c>
      <c r="D21" s="107" t="s">
        <v>205</v>
      </c>
    </row>
    <row r="22" spans="1:4" x14ac:dyDescent="0.3">
      <c r="A22" s="107" t="s">
        <v>245</v>
      </c>
      <c r="B22" s="107" t="s">
        <v>246</v>
      </c>
      <c r="C22" s="107">
        <v>1.19</v>
      </c>
      <c r="D22" s="107" t="s">
        <v>205</v>
      </c>
    </row>
    <row r="23" spans="1:4" x14ac:dyDescent="0.3">
      <c r="A23" s="107" t="s">
        <v>247</v>
      </c>
      <c r="B23" s="107" t="s">
        <v>248</v>
      </c>
      <c r="C23" s="107">
        <v>2.29</v>
      </c>
      <c r="D23" s="107" t="s">
        <v>215</v>
      </c>
    </row>
    <row r="24" spans="1:4" x14ac:dyDescent="0.3">
      <c r="A24" s="107" t="s">
        <v>249</v>
      </c>
      <c r="B24" s="107" t="s">
        <v>250</v>
      </c>
      <c r="C24" s="107">
        <v>11.55</v>
      </c>
      <c r="D24" s="107" t="s">
        <v>215</v>
      </c>
    </row>
    <row r="25" spans="1:4" x14ac:dyDescent="0.3">
      <c r="A25" s="107" t="s">
        <v>251</v>
      </c>
      <c r="B25" s="107" t="s">
        <v>252</v>
      </c>
      <c r="C25" s="107">
        <v>2.2000000000000002</v>
      </c>
      <c r="D25" s="107" t="s">
        <v>215</v>
      </c>
    </row>
    <row r="26" spans="1:4" x14ac:dyDescent="0.3">
      <c r="A26" s="107" t="s">
        <v>253</v>
      </c>
      <c r="B26" s="107" t="s">
        <v>254</v>
      </c>
      <c r="C26" s="107">
        <v>1.56</v>
      </c>
      <c r="D26" s="107" t="s">
        <v>212</v>
      </c>
    </row>
    <row r="27" spans="1:4" x14ac:dyDescent="0.3">
      <c r="A27" s="107" t="s">
        <v>255</v>
      </c>
      <c r="B27" s="107" t="s">
        <v>256</v>
      </c>
      <c r="C27" s="107">
        <v>14.85</v>
      </c>
      <c r="D27" s="107" t="s">
        <v>212</v>
      </c>
    </row>
    <row r="28" spans="1:4" x14ac:dyDescent="0.3">
      <c r="A28" s="107" t="s">
        <v>257</v>
      </c>
      <c r="B28" s="107" t="s">
        <v>258</v>
      </c>
      <c r="C28" s="107">
        <v>1.65</v>
      </c>
      <c r="D28" s="107" t="s">
        <v>212</v>
      </c>
    </row>
    <row r="29" spans="1:4" x14ac:dyDescent="0.3">
      <c r="A29" s="107">
        <v>6.4</v>
      </c>
      <c r="B29" s="107" t="s">
        <v>259</v>
      </c>
      <c r="C29" s="107">
        <v>1.65</v>
      </c>
      <c r="D29" s="107" t="s">
        <v>212</v>
      </c>
    </row>
    <row r="30" spans="1:4" x14ac:dyDescent="0.3">
      <c r="A30" s="107">
        <v>6.5</v>
      </c>
      <c r="B30" s="107" t="s">
        <v>260</v>
      </c>
      <c r="C30" s="107">
        <v>1.65</v>
      </c>
      <c r="D30" s="107" t="s">
        <v>212</v>
      </c>
    </row>
    <row r="31" spans="1:4" x14ac:dyDescent="0.3">
      <c r="A31" s="107">
        <v>6.6</v>
      </c>
      <c r="B31" s="107" t="s">
        <v>261</v>
      </c>
      <c r="C31" s="107">
        <v>1.65</v>
      </c>
      <c r="D31" s="107" t="s">
        <v>212</v>
      </c>
    </row>
    <row r="32" spans="1:4" x14ac:dyDescent="0.3">
      <c r="A32" s="107" t="s">
        <v>262</v>
      </c>
      <c r="B32" s="107" t="s">
        <v>263</v>
      </c>
      <c r="C32" s="107">
        <v>2.11</v>
      </c>
      <c r="D32" s="107" t="s">
        <v>212</v>
      </c>
    </row>
    <row r="33" spans="1:4" x14ac:dyDescent="0.3">
      <c r="A33" s="107" t="s">
        <v>264</v>
      </c>
      <c r="B33" s="107" t="s">
        <v>265</v>
      </c>
      <c r="C33" s="107">
        <v>2.11</v>
      </c>
      <c r="D33" s="107" t="s">
        <v>212</v>
      </c>
    </row>
    <row r="34" spans="1:4" x14ac:dyDescent="0.3">
      <c r="A34" s="107" t="s">
        <v>266</v>
      </c>
      <c r="B34" s="107" t="s">
        <v>267</v>
      </c>
      <c r="C34" s="107">
        <v>1.19</v>
      </c>
      <c r="D34" s="107" t="s">
        <v>212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593E-14E2-4CF2-AB68-90FBD3943D7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4075D2-AE10-4E33-99EF-B7DF9DA970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ULTG</vt:lpstr>
      <vt:lpstr>UocTinhChiPhi</vt:lpstr>
      <vt:lpstr>Chuong6</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Bùi Huyền Trang</dc:creator>
  <cp:keywords/>
  <dc:description/>
  <cp:lastModifiedBy>Đỗ Được</cp:lastModifiedBy>
  <cp:revision/>
  <dcterms:created xsi:type="dcterms:W3CDTF">2024-01-20T16:33:56Z</dcterms:created>
  <dcterms:modified xsi:type="dcterms:W3CDTF">2024-03-28T15:41:13Z</dcterms:modified>
  <cp:category/>
  <cp:contentStatus/>
</cp:coreProperties>
</file>